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showInkAnnotation="0" codeName="ThisWorkbook"/>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3046F619-2EBC-4894-B0A3-845CC91012A2}" xr6:coauthVersionLast="47" xr6:coauthVersionMax="47" xr10:uidLastSave="{00000000-0000-0000-0000-000000000000}"/>
  <bookViews>
    <workbookView xWindow="-108" yWindow="-108" windowWidth="23256" windowHeight="12576"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Employees[[#Headers],[Employee Name]]</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Employees[Employee Name]</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23" r:id="rId9"/>
    <pivotCache cacheId="24" r:id="rId10"/>
  </pivotCaches>
</workbook>
</file>

<file path=xl/calcChain.xml><?xml version="1.0" encoding="utf-8"?>
<calcChain xmlns="http://schemas.openxmlformats.org/spreadsheetml/2006/main">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F9630" i="1"/>
  <c r="F9631" i="1"/>
  <c r="F9632" i="1"/>
  <c r="F9633" i="1"/>
  <c r="F9634" i="1"/>
  <c r="F9635" i="1"/>
  <c r="F9636" i="1"/>
  <c r="F9637" i="1"/>
  <c r="F9638" i="1"/>
  <c r="F9639" i="1"/>
  <c r="F9640" i="1"/>
  <c r="E7841" i="1"/>
  <c r="E7842" i="1"/>
  <c r="E7843" i="1"/>
  <c r="E7844" i="1"/>
  <c r="E7845" i="1"/>
  <c r="E7846" i="1"/>
  <c r="B736" i="2"/>
  <c r="B737" i="2"/>
  <c r="B716" i="2"/>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E9630" i="1"/>
  <c r="E9631" i="1"/>
  <c r="E9632" i="1"/>
  <c r="E9633" i="1"/>
  <c r="E9634" i="1"/>
  <c r="E9635" i="1"/>
  <c r="E9636" i="1"/>
  <c r="E9637" i="1"/>
  <c r="E9638" i="1"/>
  <c r="E9639" i="1"/>
  <c r="E9640" i="1"/>
  <c r="B175" i="2" l="1"/>
  <c r="B706" i="2"/>
  <c r="B527" i="2" l="1"/>
  <c r="B61" i="2" l="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B211" i="2"/>
  <c r="B137" i="2"/>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B578" i="2"/>
  <c r="B723" i="2"/>
  <c r="B481" i="2"/>
  <c r="B248" i="2" l="1"/>
  <c r="B510" i="2" l="1"/>
  <c r="B753" i="2" l="1"/>
  <c r="B288" i="2" l="1"/>
  <c r="B352" i="2" l="1"/>
  <c r="B357" i="2"/>
  <c r="A8520" i="1" l="1"/>
  <c r="B161" i="2"/>
  <c r="E8454" i="1"/>
  <c r="E8455" i="1"/>
  <c r="E8456" i="1"/>
  <c r="E8457" i="1"/>
  <c r="E8458" i="1"/>
  <c r="E8459" i="1"/>
  <c r="E8460" i="1"/>
  <c r="E8461" i="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425" i="2"/>
  <c r="B20" i="2" l="1"/>
  <c r="B21" i="2"/>
  <c r="B487" i="2"/>
  <c r="B84" i="2"/>
  <c r="B489" i="2"/>
  <c r="B29" i="2"/>
  <c r="B724" i="2"/>
  <c r="B50" i="2"/>
  <c r="B488" i="2"/>
  <c r="B19" i="2"/>
  <c r="B258" i="2"/>
  <c r="B518" i="2" l="1"/>
  <c r="B519" i="2"/>
  <c r="B554" i="2" l="1"/>
  <c r="B190" i="2"/>
  <c r="B78" i="2"/>
  <c r="B255" i="2" l="1"/>
  <c r="B195" i="2"/>
  <c r="B88" i="2"/>
  <c r="B556" i="2" l="1"/>
  <c r="B221" i="7"/>
  <c r="B436" i="7"/>
  <c r="B643" i="7"/>
  <c r="A643" i="7" s="1"/>
  <c r="B693" i="7"/>
  <c r="A693" i="7" s="1"/>
  <c r="B732" i="7"/>
  <c r="A732" i="7" s="1"/>
  <c r="B733" i="7"/>
  <c r="A733" i="7" s="1"/>
  <c r="B734" i="7"/>
  <c r="A734" i="7" s="1"/>
  <c r="B735" i="7"/>
  <c r="A735" i="7" s="1"/>
  <c r="B736" i="7"/>
  <c r="A736" i="7" s="1"/>
  <c r="B737" i="7"/>
  <c r="A737" i="7" s="1"/>
  <c r="B738" i="7"/>
  <c r="A738" i="7" s="1"/>
  <c r="B739" i="7"/>
  <c r="A739" i="7" s="1"/>
  <c r="B740" i="7"/>
  <c r="A740" i="7" s="1"/>
  <c r="B741" i="7"/>
  <c r="A741" i="7" s="1"/>
  <c r="B742" i="7"/>
  <c r="A742" i="7" s="1"/>
  <c r="B743" i="7"/>
  <c r="A743" i="7" s="1"/>
  <c r="B744" i="7"/>
  <c r="A744" i="7" s="1"/>
  <c r="B745" i="7"/>
  <c r="A745" i="7" s="1"/>
  <c r="B746" i="7"/>
  <c r="A746" i="7" s="1"/>
  <c r="B747" i="7"/>
  <c r="A747" i="7" s="1"/>
  <c r="B748" i="7"/>
  <c r="A748" i="7" s="1"/>
  <c r="B749" i="7"/>
  <c r="A749" i="7" s="1"/>
  <c r="B750" i="7"/>
  <c r="A750" i="7" s="1"/>
  <c r="B751" i="7"/>
  <c r="A751" i="7" s="1"/>
  <c r="B752" i="7"/>
  <c r="A752" i="7" s="1"/>
  <c r="B753" i="7"/>
  <c r="A753" i="7" s="1"/>
  <c r="B754" i="7"/>
  <c r="A754" i="7" s="1"/>
  <c r="B755" i="7"/>
  <c r="A755" i="7" s="1"/>
  <c r="B756" i="7"/>
  <c r="A756" i="7" s="1"/>
  <c r="B757" i="7"/>
  <c r="A757" i="7" s="1"/>
  <c r="B758" i="7"/>
  <c r="A758" i="7" s="1"/>
  <c r="B759" i="7"/>
  <c r="A759" i="7" s="1"/>
  <c r="B760" i="7"/>
  <c r="A760" i="7" s="1"/>
  <c r="B761" i="7"/>
  <c r="A761" i="7" s="1"/>
  <c r="B762" i="7"/>
  <c r="A762" i="7" s="1"/>
  <c r="B763" i="7"/>
  <c r="A763" i="7" s="1"/>
  <c r="B764" i="7"/>
  <c r="A764" i="7" s="1"/>
  <c r="B765" i="7"/>
  <c r="A765" i="7" s="1"/>
  <c r="B766" i="7"/>
  <c r="A766" i="7" s="1"/>
  <c r="B767" i="7"/>
  <c r="A767" i="7" s="1"/>
  <c r="B768" i="7"/>
  <c r="A768" i="7" s="1"/>
  <c r="B769" i="7"/>
  <c r="A769" i="7" s="1"/>
  <c r="B770" i="7"/>
  <c r="A770" i="7" s="1"/>
  <c r="B771" i="7"/>
  <c r="A771" i="7" s="1"/>
  <c r="B772" i="7"/>
  <c r="A772" i="7" s="1"/>
  <c r="B773" i="7"/>
  <c r="A773" i="7" s="1"/>
  <c r="B774" i="7"/>
  <c r="A774" i="7" s="1"/>
  <c r="B775" i="7"/>
  <c r="A775" i="7" s="1"/>
  <c r="B776" i="7"/>
  <c r="A776" i="7" s="1"/>
  <c r="B777" i="7"/>
  <c r="A777" i="7" s="1"/>
  <c r="B778" i="7"/>
  <c r="A778" i="7" s="1"/>
  <c r="B779" i="7"/>
  <c r="A779" i="7" s="1"/>
  <c r="B780" i="7"/>
  <c r="A780" i="7" s="1"/>
  <c r="B781" i="7"/>
  <c r="A781" i="7" s="1"/>
  <c r="B782" i="7"/>
  <c r="A782" i="7" s="1"/>
  <c r="B783" i="7"/>
  <c r="A783" i="7" s="1"/>
  <c r="B784" i="7"/>
  <c r="A784" i="7" s="1"/>
  <c r="B785" i="7"/>
  <c r="A785" i="7" s="1"/>
  <c r="B786" i="7"/>
  <c r="A786" i="7" s="1"/>
  <c r="B787" i="7"/>
  <c r="A787" i="7" s="1"/>
  <c r="B788" i="7"/>
  <c r="A788" i="7" s="1"/>
  <c r="B789" i="7"/>
  <c r="A789" i="7" s="1"/>
  <c r="B790" i="7"/>
  <c r="A790" i="7" s="1"/>
  <c r="B791" i="7"/>
  <c r="A791" i="7" s="1"/>
  <c r="B792" i="7"/>
  <c r="A792" i="7" s="1"/>
  <c r="B793" i="7"/>
  <c r="A793" i="7" s="1"/>
  <c r="B794" i="7"/>
  <c r="A794" i="7" s="1"/>
  <c r="B795" i="7"/>
  <c r="A795" i="7" s="1"/>
  <c r="B796" i="7"/>
  <c r="A796" i="7" s="1"/>
  <c r="B797" i="7"/>
  <c r="A797" i="7" s="1"/>
  <c r="B798" i="7"/>
  <c r="A798" i="7" s="1"/>
  <c r="B799" i="7"/>
  <c r="A799" i="7" s="1"/>
  <c r="B800" i="7"/>
  <c r="A800" i="7" s="1"/>
  <c r="B801" i="7"/>
  <c r="A801" i="7" s="1"/>
  <c r="B802" i="7"/>
  <c r="A802" i="7" s="1"/>
  <c r="B803" i="7"/>
  <c r="A803" i="7" s="1"/>
  <c r="B804" i="7"/>
  <c r="A804" i="7" s="1"/>
  <c r="B805" i="7"/>
  <c r="A805" i="7" s="1"/>
  <c r="B806" i="7"/>
  <c r="A806" i="7" s="1"/>
  <c r="B807" i="7"/>
  <c r="A807" i="7" s="1"/>
  <c r="B808" i="7"/>
  <c r="A808" i="7" s="1"/>
  <c r="B809" i="7"/>
  <c r="A809" i="7" s="1"/>
  <c r="B810" i="7"/>
  <c r="A810" i="7" s="1"/>
  <c r="B811" i="7"/>
  <c r="A811" i="7" s="1"/>
  <c r="B812" i="7"/>
  <c r="A812" i="7" s="1"/>
  <c r="B813" i="7"/>
  <c r="A813" i="7" s="1"/>
  <c r="B814" i="7"/>
  <c r="A814" i="7" s="1"/>
  <c r="B815" i="7"/>
  <c r="A815" i="7" s="1"/>
  <c r="B816" i="7"/>
  <c r="A816" i="7" s="1"/>
  <c r="B817" i="7"/>
  <c r="A817" i="7" s="1"/>
  <c r="B818" i="7"/>
  <c r="A818" i="7" s="1"/>
  <c r="B819" i="7"/>
  <c r="A819" i="7" s="1"/>
  <c r="B820" i="7"/>
  <c r="A820" i="7" s="1"/>
  <c r="B821" i="7"/>
  <c r="A821" i="7" s="1"/>
  <c r="B822" i="7"/>
  <c r="A822" i="7" s="1"/>
  <c r="B823" i="7"/>
  <c r="A823" i="7" s="1"/>
  <c r="B824" i="7"/>
  <c r="A824" i="7" s="1"/>
  <c r="B825" i="7"/>
  <c r="A825" i="7" s="1"/>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B206" i="2"/>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B4" i="2"/>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B6" i="7" l="1"/>
  <c r="B197" i="7"/>
  <c r="B287" i="2"/>
  <c r="B277" i="7" s="1"/>
  <c r="B14" i="2"/>
  <c r="B590" i="2" l="1"/>
  <c r="B568" i="7" s="1"/>
  <c r="B158" i="2"/>
  <c r="E7847" i="1" l="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B64" i="2"/>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21" i="2"/>
  <c r="B503" i="7" s="1"/>
  <c r="B452" i="2"/>
  <c r="B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78" i="2"/>
  <c r="B366" i="7" l="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411" i="2"/>
  <c r="B399" i="7" s="1"/>
  <c r="A7665" i="1" l="1"/>
  <c r="A7666" i="1" s="1"/>
  <c r="A7667" i="1" s="1"/>
  <c r="A7668" i="1" s="1"/>
  <c r="A7669" i="1" s="1"/>
  <c r="A7670" i="1" s="1"/>
  <c r="A7671" i="1" s="1"/>
  <c r="A7672" i="1" s="1"/>
  <c r="A7673" i="1" s="1"/>
  <c r="B515" i="2"/>
  <c r="B499" i="7" s="1"/>
  <c r="B73" i="2" l="1"/>
  <c r="B203" i="2" l="1"/>
  <c r="B240" i="2"/>
  <c r="B230" i="7" s="1"/>
  <c r="B423" i="2"/>
  <c r="B411" i="7" s="1"/>
  <c r="B674" i="2" l="1"/>
  <c r="B652" i="7" s="1"/>
  <c r="A652" i="7" l="1"/>
  <c r="B648" i="2"/>
  <c r="B626" i="7" s="1"/>
  <c r="B612" i="2"/>
  <c r="B590" i="7" s="1"/>
  <c r="B395" i="2"/>
  <c r="B383" i="7" s="1"/>
  <c r="B396" i="2"/>
  <c r="B384" i="7" s="1"/>
  <c r="A590" i="7" l="1"/>
  <c r="B461" i="2"/>
  <c r="B448" i="7" s="1"/>
  <c r="B694" i="2" l="1"/>
  <c r="B672" i="7" s="1"/>
  <c r="A672" i="7" l="1"/>
  <c r="B528" i="2"/>
  <c r="B509" i="7" s="1"/>
  <c r="B389" i="2" l="1"/>
  <c r="B377" i="7" s="1"/>
  <c r="B27" i="2"/>
  <c r="B154" i="2" l="1"/>
  <c r="B636" i="2" l="1"/>
  <c r="B614" i="7" s="1"/>
  <c r="B128" i="2"/>
  <c r="B385" i="2"/>
  <c r="B373" i="7" s="1"/>
  <c r="B532" i="2"/>
  <c r="B513" i="7" s="1"/>
  <c r="B32" i="2" l="1"/>
  <c r="B368" i="2"/>
  <c r="B356" i="7" s="1"/>
  <c r="B375" i="2" l="1"/>
  <c r="B363" i="7" s="1"/>
  <c r="B485" i="2" l="1"/>
  <c r="B471" i="7" s="1"/>
  <c r="B502" i="2"/>
  <c r="B487" i="7" s="1"/>
  <c r="B490" i="2" l="1"/>
  <c r="B475" i="7" s="1"/>
  <c r="B604" i="2" l="1"/>
  <c r="B582" i="7" s="1"/>
  <c r="B632" i="2" l="1"/>
  <c r="B610" i="7" s="1"/>
  <c r="B345" i="2"/>
  <c r="B335" i="7" s="1"/>
  <c r="B492" i="2"/>
  <c r="B477" i="7" s="1"/>
  <c r="B279" i="2"/>
  <c r="B269" i="7" s="1"/>
  <c r="A610" i="7" l="1"/>
  <c r="B10" i="2"/>
  <c r="B12" i="7" s="1"/>
  <c r="B381" i="2"/>
  <c r="B369" i="7" l="1"/>
  <c r="B223" i="2"/>
  <c r="B213" i="7" s="1"/>
  <c r="B679" i="2"/>
  <c r="B657" i="7" s="1"/>
  <c r="B486" i="2"/>
  <c r="B472" i="7" s="1"/>
  <c r="B711" i="2"/>
  <c r="B688" i="7" s="1"/>
  <c r="B25" i="2"/>
  <c r="B283" i="2"/>
  <c r="B273" i="7" s="1"/>
  <c r="A688" i="7" l="1"/>
  <c r="A657" i="7"/>
  <c r="A471" i="7"/>
  <c r="B483" i="2"/>
  <c r="B469" i="7" s="1"/>
  <c r="B51" i="2"/>
  <c r="B692" i="2"/>
  <c r="B670" i="7" s="1"/>
  <c r="A670" i="7" l="1"/>
  <c r="B466" i="2"/>
  <c r="B453" i="7" s="1"/>
  <c r="B754" i="2" l="1"/>
  <c r="B728" i="7" s="1"/>
  <c r="B291" i="2"/>
  <c r="B281" i="7" s="1"/>
  <c r="B460" i="2"/>
  <c r="B447" i="7" s="1"/>
  <c r="A728" i="7" l="1"/>
  <c r="B458" i="2"/>
  <c r="B445" i="7" s="1"/>
  <c r="B467" i="2"/>
  <c r="B454" i="7" s="1"/>
  <c r="B551" i="2"/>
  <c r="B532" i="7" s="1"/>
  <c r="B134" i="2" l="1"/>
  <c r="B133" i="2"/>
  <c r="B127" i="7" l="1"/>
  <c r="B506" i="2"/>
  <c r="B491" i="7" s="1"/>
  <c r="B645" i="2" l="1"/>
  <c r="B623" i="7" s="1"/>
  <c r="B703" i="2"/>
  <c r="B681" i="7" s="1"/>
  <c r="B148" i="2"/>
  <c r="B26" i="2"/>
  <c r="B24" i="7" l="1"/>
  <c r="B25" i="7"/>
  <c r="A681" i="7"/>
  <c r="B400" i="2"/>
  <c r="B388" i="7" s="1"/>
  <c r="B594" i="2"/>
  <c r="B572" i="7" s="1"/>
  <c r="B387" i="2" l="1"/>
  <c r="B375" i="7" s="1"/>
  <c r="B202" i="2"/>
  <c r="B38" i="2"/>
  <c r="B607" i="2"/>
  <c r="B585" i="7" s="1"/>
  <c r="B685" i="2" l="1"/>
  <c r="B663" i="7" s="1"/>
  <c r="B622" i="2"/>
  <c r="B600" i="7" s="1"/>
  <c r="B127" i="2"/>
  <c r="A663" i="7" l="1"/>
  <c r="B121" i="7"/>
  <c r="A600" i="7"/>
  <c r="B427" i="2"/>
  <c r="B414" i="7" s="1"/>
  <c r="B377" i="2"/>
  <c r="B365" i="7" l="1"/>
  <c r="B602" i="2"/>
  <c r="B580" i="7" s="1"/>
  <c r="B603" i="2"/>
  <c r="B581" i="7" s="1"/>
  <c r="A581" i="7" s="1"/>
  <c r="A580" i="7" l="1"/>
  <c r="B523" i="2"/>
  <c r="B505" i="7" s="1"/>
  <c r="B336" i="2"/>
  <c r="B326" i="7" s="1"/>
  <c r="B213" i="2" l="1"/>
  <c r="B203" i="7" s="1"/>
  <c r="B349" i="2"/>
  <c r="B339" i="7" s="1"/>
  <c r="B456" i="2"/>
  <c r="B443" i="7" s="1"/>
  <c r="B311" i="2"/>
  <c r="B301" i="7" s="1"/>
  <c r="B167" i="2"/>
  <c r="B432" i="2" l="1"/>
  <c r="B419" i="7" s="1"/>
  <c r="B103" i="2"/>
  <c r="B366" i="2" l="1"/>
  <c r="B354" i="7" s="1"/>
  <c r="B208" i="2"/>
  <c r="B199" i="7" s="1"/>
  <c r="B81" i="2"/>
  <c r="B624" i="2" l="1"/>
  <c r="B602" i="7" s="1"/>
  <c r="A602" i="7" l="1"/>
  <c r="B474" i="7"/>
  <c r="A474" i="7" s="1"/>
  <c r="B670" i="2"/>
  <c r="B648" i="7" s="1"/>
  <c r="B442" i="2"/>
  <c r="B429" i="7" s="1"/>
  <c r="B164" i="2"/>
  <c r="B228" i="2"/>
  <c r="B218" i="7" s="1"/>
  <c r="B469" i="2"/>
  <c r="B456" i="7" s="1"/>
  <c r="A648" i="7" l="1"/>
  <c r="B329" i="2"/>
  <c r="B319" i="7" s="1"/>
  <c r="B530" i="2"/>
  <c r="B511" i="7" s="1"/>
  <c r="B560" i="2"/>
  <c r="B539" i="7" s="1"/>
  <c r="B633" i="2"/>
  <c r="B611" i="7" s="1"/>
  <c r="A611" i="7" l="1"/>
  <c r="B111" i="2"/>
  <c r="B583" i="2"/>
  <c r="B561" i="7" s="1"/>
  <c r="B341" i="2"/>
  <c r="B331" i="7" s="1"/>
  <c r="B102" i="2"/>
  <c r="B735" i="2"/>
  <c r="B666" i="2"/>
  <c r="B644" i="7" s="1"/>
  <c r="B704" i="2"/>
  <c r="B682" i="7" s="1"/>
  <c r="B347" i="2"/>
  <c r="B337" i="7" s="1"/>
  <c r="B628" i="2"/>
  <c r="B606" i="7" s="1"/>
  <c r="B712" i="7" l="1"/>
  <c r="A712" i="7" s="1"/>
  <c r="B96" i="7"/>
  <c r="A682" i="7"/>
  <c r="A644" i="7"/>
  <c r="A606" i="7"/>
  <c r="B453" i="2"/>
  <c r="B440" i="7" s="1"/>
  <c r="B303" i="2"/>
  <c r="B293" i="7" s="1"/>
  <c r="B412" i="2"/>
  <c r="B400" i="7" s="1"/>
  <c r="B171" i="2"/>
  <c r="B441" i="2"/>
  <c r="B428" i="7" s="1"/>
  <c r="B476" i="2"/>
  <c r="B463" i="7" s="1"/>
  <c r="B306" i="2"/>
  <c r="B296" i="7" s="1"/>
  <c r="B746" i="2"/>
  <c r="B721" i="7" s="1"/>
  <c r="A721" i="7" l="1"/>
  <c r="B388" i="2"/>
  <c r="B376" i="7" s="1"/>
  <c r="B86" i="2"/>
  <c r="B659" i="2" l="1"/>
  <c r="B637" i="7" s="1"/>
  <c r="B178" i="2"/>
  <c r="B247" i="2"/>
  <c r="B237" i="7" s="1"/>
  <c r="B292" i="2"/>
  <c r="B282" i="7" s="1"/>
  <c r="B13" i="2"/>
  <c r="B15" i="7" s="1"/>
  <c r="B97" i="2"/>
  <c r="B331" i="2"/>
  <c r="B321" i="7" s="1"/>
  <c r="B450" i="2"/>
  <c r="B437" i="7" s="1"/>
  <c r="A637" i="7" l="1"/>
  <c r="B733" i="2"/>
  <c r="B710" i="7" s="1"/>
  <c r="A710" i="7" l="1"/>
  <c r="B631" i="2"/>
  <c r="B609" i="7" s="1"/>
  <c r="B87" i="2"/>
  <c r="B81" i="7" s="1"/>
  <c r="B214" i="2"/>
  <c r="B204" i="7" s="1"/>
  <c r="B721" i="2"/>
  <c r="B698" i="7" s="1"/>
  <c r="B725" i="2"/>
  <c r="B702" i="7" s="1"/>
  <c r="B533" i="2"/>
  <c r="B514" i="7" s="1"/>
  <c r="B414" i="2"/>
  <c r="B402" i="7" s="1"/>
  <c r="B398" i="2"/>
  <c r="B386" i="7" s="1"/>
  <c r="B183" i="2"/>
  <c r="A702" i="7" l="1"/>
  <c r="A698" i="7"/>
  <c r="A513" i="7"/>
  <c r="A609" i="7"/>
  <c r="B256" i="2"/>
  <c r="B246" i="7" s="1"/>
  <c r="B390" i="2"/>
  <c r="B378" i="7" s="1"/>
  <c r="B420" i="2"/>
  <c r="B408" i="7" s="1"/>
  <c r="B517" i="2" l="1"/>
  <c r="B501" i="7" s="1"/>
  <c r="B690" i="2" l="1"/>
  <c r="B668" i="7" s="1"/>
  <c r="B640" i="2"/>
  <c r="B618" i="7" s="1"/>
  <c r="B680" i="2"/>
  <c r="B658" i="7" s="1"/>
  <c r="A658" i="7" l="1"/>
  <c r="A668" i="7"/>
  <c r="B511" i="2"/>
  <c r="B495" i="7" s="1"/>
  <c r="B713" i="2"/>
  <c r="B690" i="7" s="1"/>
  <c r="B729" i="2"/>
  <c r="B706" i="7" s="1"/>
  <c r="B669" i="2"/>
  <c r="B647" i="7" s="1"/>
  <c r="B707" i="2"/>
  <c r="B684" i="7" s="1"/>
  <c r="B272" i="2"/>
  <c r="B262" i="7" s="1"/>
  <c r="B667" i="2"/>
  <c r="B645" i="7" s="1"/>
  <c r="B224" i="2"/>
  <c r="B214" i="7" s="1"/>
  <c r="B118" i="2"/>
  <c r="B23" i="2"/>
  <c r="B397" i="2"/>
  <c r="B385" i="7" s="1"/>
  <c r="B579" i="2"/>
  <c r="B557" i="7" s="1"/>
  <c r="B267" i="2"/>
  <c r="B257" i="7" s="1"/>
  <c r="B325" i="2"/>
  <c r="B315" i="7" s="1"/>
  <c r="B301" i="2"/>
  <c r="B291" i="7" s="1"/>
  <c r="A706" i="7" l="1"/>
  <c r="A690" i="7"/>
  <c r="A645" i="7"/>
  <c r="A684" i="7"/>
  <c r="A647" i="7"/>
  <c r="B126" i="2"/>
  <c r="B320" i="2"/>
  <c r="B310" i="7" s="1"/>
  <c r="B120" i="7" l="1"/>
  <c r="B740" i="2"/>
  <c r="B715" i="7" s="1"/>
  <c r="A715" i="7" l="1"/>
  <c r="B406" i="2"/>
  <c r="B394" i="7" s="1"/>
  <c r="B558" i="2"/>
  <c r="B537" i="7" s="1"/>
  <c r="B359" i="2"/>
  <c r="B347" i="7" s="1"/>
  <c r="B212" i="2"/>
  <c r="B202" i="7" s="1"/>
  <c r="B300" i="2" l="1"/>
  <c r="B290" i="7" s="1"/>
  <c r="B393" i="2"/>
  <c r="B381" i="7" s="1"/>
  <c r="B280" i="2"/>
  <c r="B270" i="7" s="1"/>
  <c r="B285" i="2"/>
  <c r="B275" i="7" s="1"/>
  <c r="B94" i="2"/>
  <c r="B244" i="2"/>
  <c r="B234" i="7" s="1"/>
  <c r="B238" i="7"/>
  <c r="B250" i="2"/>
  <c r="B240" i="7" s="1"/>
  <c r="B251" i="2"/>
  <c r="B241" i="7" s="1"/>
  <c r="B743" i="2"/>
  <c r="B718" i="7" s="1"/>
  <c r="B401" i="2"/>
  <c r="B389" i="7" s="1"/>
  <c r="B217" i="2"/>
  <c r="B207" i="7" s="1"/>
  <c r="B618" i="2"/>
  <c r="B596" i="7" s="1"/>
  <c r="B66" i="2"/>
  <c r="B570" i="2"/>
  <c r="B549" i="7" s="1"/>
  <c r="A718" i="7" l="1"/>
  <c r="A596" i="7"/>
  <c r="B53" i="2"/>
  <c r="B573" i="2"/>
  <c r="B552" i="7" s="1"/>
  <c r="B196" i="2"/>
  <c r="B493" i="2"/>
  <c r="B478" i="7" s="1"/>
  <c r="B70" i="2"/>
  <c r="B188" i="2"/>
  <c r="B96" i="2"/>
  <c r="B145" i="2"/>
  <c r="B90" i="7" l="1"/>
  <c r="A477" i="7"/>
  <c r="B552" i="2"/>
  <c r="B533" i="7" s="1"/>
  <c r="B5" i="2"/>
  <c r="B6" i="2"/>
  <c r="B7" i="2"/>
  <c r="B8" i="2"/>
  <c r="B10" i="7" s="1"/>
  <c r="B9" i="2"/>
  <c r="B11" i="7" s="1"/>
  <c r="B11" i="2"/>
  <c r="B12" i="2"/>
  <c r="B14" i="7" s="1"/>
  <c r="B15" i="2"/>
  <c r="B16" i="7" s="1"/>
  <c r="B16" i="2"/>
  <c r="B17" i="2"/>
  <c r="B18" i="2"/>
  <c r="B22" i="2"/>
  <c r="B24" i="2"/>
  <c r="B28" i="2"/>
  <c r="B26" i="7" s="1"/>
  <c r="B30" i="2"/>
  <c r="B31" i="2"/>
  <c r="B33" i="2"/>
  <c r="B30" i="7" s="1"/>
  <c r="B34" i="2"/>
  <c r="B35" i="2"/>
  <c r="B36" i="2"/>
  <c r="B37" i="2"/>
  <c r="B39" i="2"/>
  <c r="B36" i="7" s="1"/>
  <c r="B40" i="2"/>
  <c r="B41" i="2"/>
  <c r="B42" i="2"/>
  <c r="B43" i="2"/>
  <c r="B44" i="2"/>
  <c r="B45" i="2"/>
  <c r="B46" i="2"/>
  <c r="B47" i="2"/>
  <c r="B48" i="2"/>
  <c r="B49" i="2"/>
  <c r="B52" i="2"/>
  <c r="B48" i="7" s="1"/>
  <c r="B54" i="2"/>
  <c r="B50" i="7" s="1"/>
  <c r="B55" i="2"/>
  <c r="B56" i="2"/>
  <c r="B57" i="2"/>
  <c r="B58" i="2"/>
  <c r="B59" i="2"/>
  <c r="B60" i="2"/>
  <c r="B62" i="2"/>
  <c r="B63" i="2"/>
  <c r="B65" i="2"/>
  <c r="B67" i="2"/>
  <c r="B62" i="7" s="1"/>
  <c r="B68" i="2"/>
  <c r="B69" i="2"/>
  <c r="B71" i="2"/>
  <c r="B66" i="7" s="1"/>
  <c r="B72" i="2"/>
  <c r="B74" i="2"/>
  <c r="B69" i="7" s="1"/>
  <c r="B75" i="2"/>
  <c r="B76" i="2"/>
  <c r="B77" i="2"/>
  <c r="B79" i="2"/>
  <c r="B80" i="2"/>
  <c r="B82" i="2"/>
  <c r="B76" i="7" s="1"/>
  <c r="B83" i="2"/>
  <c r="B85" i="2"/>
  <c r="B89" i="2"/>
  <c r="B82" i="7" s="1"/>
  <c r="B90" i="2"/>
  <c r="B92" i="2"/>
  <c r="B85" i="7" s="1"/>
  <c r="B93" i="2"/>
  <c r="B95" i="2"/>
  <c r="B88" i="7" s="1"/>
  <c r="B98" i="2"/>
  <c r="B91" i="7" s="1"/>
  <c r="B99" i="2"/>
  <c r="B100" i="2"/>
  <c r="B101" i="2"/>
  <c r="B104" i="2"/>
  <c r="B97" i="7" s="1"/>
  <c r="B105" i="2"/>
  <c r="B106" i="2"/>
  <c r="B107" i="2"/>
  <c r="B108" i="2"/>
  <c r="B109" i="2"/>
  <c r="B110" i="2"/>
  <c r="B112" i="2"/>
  <c r="B105" i="7" s="1"/>
  <c r="B113" i="2"/>
  <c r="B114" i="2"/>
  <c r="B115" i="2"/>
  <c r="B116" i="2"/>
  <c r="B117" i="2"/>
  <c r="B119" i="2"/>
  <c r="B112" i="7" s="1"/>
  <c r="B120" i="2"/>
  <c r="B121" i="2"/>
  <c r="B122" i="2"/>
  <c r="B123" i="2"/>
  <c r="B124" i="2"/>
  <c r="B125" i="2"/>
  <c r="B129" i="2"/>
  <c r="B122" i="7" s="1"/>
  <c r="B130" i="2"/>
  <c r="B131" i="2"/>
  <c r="B132" i="2"/>
  <c r="B135" i="2"/>
  <c r="B128" i="7" s="1"/>
  <c r="B136" i="2"/>
  <c r="B138" i="2"/>
  <c r="B139" i="2"/>
  <c r="B140" i="2"/>
  <c r="B141" i="2"/>
  <c r="B142" i="2"/>
  <c r="B143" i="2"/>
  <c r="B144" i="2"/>
  <c r="B146" i="2"/>
  <c r="B139" i="7" s="1"/>
  <c r="B147" i="2"/>
  <c r="B149" i="2"/>
  <c r="B142" i="7" s="1"/>
  <c r="B150" i="2"/>
  <c r="B151" i="2"/>
  <c r="B152" i="2"/>
  <c r="B153" i="2"/>
  <c r="B155" i="2"/>
  <c r="B148" i="7" s="1"/>
  <c r="B156" i="2"/>
  <c r="B157" i="2"/>
  <c r="B159" i="2"/>
  <c r="B160" i="2"/>
  <c r="B152" i="7" s="1"/>
  <c r="B162" i="2"/>
  <c r="B163" i="2"/>
  <c r="B165" i="2"/>
  <c r="B166" i="2"/>
  <c r="B157" i="7" s="1"/>
  <c r="B168" i="2"/>
  <c r="B169" i="2"/>
  <c r="B170" i="2"/>
  <c r="B172" i="2"/>
  <c r="B173" i="2"/>
  <c r="B164" i="7" s="1"/>
  <c r="B174" i="2"/>
  <c r="B176" i="2"/>
  <c r="B177" i="2"/>
  <c r="B179" i="2"/>
  <c r="B180" i="2"/>
  <c r="B171" i="7" s="1"/>
  <c r="B181" i="2"/>
  <c r="B182" i="2"/>
  <c r="B184" i="2"/>
  <c r="B185" i="2"/>
  <c r="B176" i="7" s="1"/>
  <c r="B186" i="2"/>
  <c r="B187" i="2"/>
  <c r="B189" i="2"/>
  <c r="B191" i="2"/>
  <c r="B181" i="7" s="1"/>
  <c r="B192" i="2"/>
  <c r="B193" i="2"/>
  <c r="B185" i="7" s="1"/>
  <c r="B194" i="2"/>
  <c r="B197" i="2"/>
  <c r="B198" i="2"/>
  <c r="B187" i="7" s="1"/>
  <c r="B199" i="2"/>
  <c r="B200" i="2"/>
  <c r="B204" i="2"/>
  <c r="B205" i="2"/>
  <c r="B198" i="7"/>
  <c r="B209" i="2"/>
  <c r="B200" i="7" s="1"/>
  <c r="B210" i="2"/>
  <c r="B201" i="7" s="1"/>
  <c r="B215" i="2"/>
  <c r="B205" i="7" s="1"/>
  <c r="B216" i="2"/>
  <c r="B206" i="7" s="1"/>
  <c r="B218" i="2"/>
  <c r="B208" i="7" s="1"/>
  <c r="B219" i="2"/>
  <c r="B209" i="7" s="1"/>
  <c r="B220" i="2"/>
  <c r="B210" i="7" s="1"/>
  <c r="B221" i="2"/>
  <c r="B211" i="7" s="1"/>
  <c r="B222" i="2"/>
  <c r="B212" i="7" s="1"/>
  <c r="B225" i="2"/>
  <c r="B215" i="7" s="1"/>
  <c r="B226" i="2"/>
  <c r="B216" i="7" s="1"/>
  <c r="B227" i="2"/>
  <c r="B217" i="7" s="1"/>
  <c r="B229" i="2"/>
  <c r="B219" i="7" s="1"/>
  <c r="B230" i="2"/>
  <c r="B220" i="7" s="1"/>
  <c r="B232" i="2"/>
  <c r="B222" i="7" s="1"/>
  <c r="B233" i="2"/>
  <c r="B223" i="7" s="1"/>
  <c r="B234" i="2"/>
  <c r="B224" i="7" s="1"/>
  <c r="B235" i="2"/>
  <c r="B225" i="7" s="1"/>
  <c r="B236" i="2"/>
  <c r="B226" i="7" s="1"/>
  <c r="B237" i="2"/>
  <c r="B227" i="7" s="1"/>
  <c r="B238" i="2"/>
  <c r="B228" i="7" s="1"/>
  <c r="B239" i="2"/>
  <c r="B229" i="7" s="1"/>
  <c r="B241" i="2"/>
  <c r="B231" i="7" s="1"/>
  <c r="B242" i="2"/>
  <c r="B232" i="7" s="1"/>
  <c r="B243" i="2"/>
  <c r="B233" i="7" s="1"/>
  <c r="B245" i="2"/>
  <c r="B235" i="7" s="1"/>
  <c r="B246" i="2"/>
  <c r="B236" i="7" s="1"/>
  <c r="B249" i="2"/>
  <c r="B239" i="7" s="1"/>
  <c r="B252" i="2"/>
  <c r="B242" i="7" s="1"/>
  <c r="B253" i="2"/>
  <c r="B243" i="7" s="1"/>
  <c r="B254" i="2"/>
  <c r="B244" i="7" s="1"/>
  <c r="B245" i="7"/>
  <c r="B257" i="2"/>
  <c r="B247" i="7" s="1"/>
  <c r="B248" i="7"/>
  <c r="B259" i="2"/>
  <c r="B249" i="7" s="1"/>
  <c r="B260" i="2"/>
  <c r="B250" i="7" s="1"/>
  <c r="B261" i="2"/>
  <c r="B251" i="7" s="1"/>
  <c r="B262" i="2"/>
  <c r="B252" i="7" s="1"/>
  <c r="B263" i="2"/>
  <c r="B253" i="7" s="1"/>
  <c r="B264" i="2"/>
  <c r="B254" i="7" s="1"/>
  <c r="B265" i="2"/>
  <c r="B255" i="7" s="1"/>
  <c r="B266" i="2"/>
  <c r="B256" i="7" s="1"/>
  <c r="B201" i="2"/>
  <c r="B258" i="7"/>
  <c r="B269" i="2"/>
  <c r="B259" i="7" s="1"/>
  <c r="B270" i="2"/>
  <c r="B260" i="7" s="1"/>
  <c r="B271" i="2"/>
  <c r="B261" i="7" s="1"/>
  <c r="B273" i="2"/>
  <c r="B263" i="7" s="1"/>
  <c r="B274" i="2"/>
  <c r="B264" i="7" s="1"/>
  <c r="B275" i="2"/>
  <c r="B265" i="7" s="1"/>
  <c r="B276" i="2"/>
  <c r="B266" i="7" s="1"/>
  <c r="B277" i="2"/>
  <c r="B267" i="7" s="1"/>
  <c r="B278" i="2"/>
  <c r="B268" i="7" s="1"/>
  <c r="B281" i="2"/>
  <c r="B271" i="7" s="1"/>
  <c r="B282" i="2"/>
  <c r="B272" i="7" s="1"/>
  <c r="B284" i="2"/>
  <c r="B274" i="7" s="1"/>
  <c r="B286" i="2"/>
  <c r="B276" i="7" s="1"/>
  <c r="B278" i="7"/>
  <c r="B289" i="2"/>
  <c r="B279" i="7" s="1"/>
  <c r="B290" i="2"/>
  <c r="B280" i="7" s="1"/>
  <c r="B293" i="2"/>
  <c r="B283" i="7" s="1"/>
  <c r="B294" i="2"/>
  <c r="B284" i="7" s="1"/>
  <c r="B295" i="2"/>
  <c r="B285" i="7" s="1"/>
  <c r="B296" i="2"/>
  <c r="B286" i="7" s="1"/>
  <c r="B297" i="2"/>
  <c r="B287" i="7" s="1"/>
  <c r="B298" i="2"/>
  <c r="B288" i="7" s="1"/>
  <c r="B299" i="2"/>
  <c r="B289" i="7" s="1"/>
  <c r="B302" i="2"/>
  <c r="B292" i="7" s="1"/>
  <c r="B304" i="2"/>
  <c r="B294" i="7" s="1"/>
  <c r="B305" i="2"/>
  <c r="B295" i="7" s="1"/>
  <c r="B307" i="2"/>
  <c r="B297" i="7" s="1"/>
  <c r="B308" i="2"/>
  <c r="B298" i="7" s="1"/>
  <c r="B309" i="2"/>
  <c r="B299" i="7" s="1"/>
  <c r="B310" i="2"/>
  <c r="B300" i="7" s="1"/>
  <c r="B312" i="2"/>
  <c r="B302" i="7" s="1"/>
  <c r="B313" i="2"/>
  <c r="B303" i="7" s="1"/>
  <c r="B314" i="2"/>
  <c r="B304" i="7" s="1"/>
  <c r="B315" i="2"/>
  <c r="B305" i="7" s="1"/>
  <c r="B316" i="2"/>
  <c r="B306" i="7" s="1"/>
  <c r="B317" i="2"/>
  <c r="B307" i="7" s="1"/>
  <c r="B318" i="2"/>
  <c r="B308" i="7" s="1"/>
  <c r="B319" i="2"/>
  <c r="B309" i="7" s="1"/>
  <c r="B321" i="2"/>
  <c r="B311" i="7" s="1"/>
  <c r="B322" i="2"/>
  <c r="B312" i="7" s="1"/>
  <c r="B323" i="2"/>
  <c r="B313" i="7" s="1"/>
  <c r="B324" i="2"/>
  <c r="B314" i="7" s="1"/>
  <c r="B326" i="2"/>
  <c r="B316" i="7" s="1"/>
  <c r="B327" i="2"/>
  <c r="B317" i="7" s="1"/>
  <c r="B328" i="2"/>
  <c r="B318" i="7" s="1"/>
  <c r="B330" i="2"/>
  <c r="B320" i="7" s="1"/>
  <c r="B332" i="2"/>
  <c r="B322" i="7" s="1"/>
  <c r="B333" i="2"/>
  <c r="B323" i="7" s="1"/>
  <c r="B334" i="2"/>
  <c r="B324" i="7" s="1"/>
  <c r="B335" i="2"/>
  <c r="B325" i="7" s="1"/>
  <c r="B337" i="2"/>
  <c r="B327" i="7" s="1"/>
  <c r="B338" i="2"/>
  <c r="B328" i="7" s="1"/>
  <c r="B339" i="2"/>
  <c r="B329" i="7" s="1"/>
  <c r="B340" i="2"/>
  <c r="B330" i="7" s="1"/>
  <c r="B342" i="2"/>
  <c r="B332" i="7" s="1"/>
  <c r="B343" i="2"/>
  <c r="B333" i="7" s="1"/>
  <c r="B344" i="2"/>
  <c r="B334" i="7" s="1"/>
  <c r="B346" i="2"/>
  <c r="B336" i="7" s="1"/>
  <c r="B348" i="2"/>
  <c r="B338" i="7" s="1"/>
  <c r="B350" i="2"/>
  <c r="B340" i="7" s="1"/>
  <c r="B351" i="2"/>
  <c r="B341" i="7" s="1"/>
  <c r="B353" i="2"/>
  <c r="B342" i="7" s="1"/>
  <c r="B354" i="2"/>
  <c r="B343" i="7" s="1"/>
  <c r="B355" i="2"/>
  <c r="B344" i="7" s="1"/>
  <c r="B356" i="2"/>
  <c r="B345" i="7" s="1"/>
  <c r="B358" i="2"/>
  <c r="B346" i="7" s="1"/>
  <c r="B360" i="2"/>
  <c r="B348" i="7" s="1"/>
  <c r="B361" i="2"/>
  <c r="B349" i="7" s="1"/>
  <c r="B362" i="2"/>
  <c r="B350" i="7" s="1"/>
  <c r="B363" i="2"/>
  <c r="B351" i="7" s="1"/>
  <c r="B364" i="2"/>
  <c r="B352" i="7" s="1"/>
  <c r="B365" i="2"/>
  <c r="B353" i="7" s="1"/>
  <c r="B367" i="2"/>
  <c r="B355" i="7" s="1"/>
  <c r="B369" i="2"/>
  <c r="B357" i="7" s="1"/>
  <c r="B370" i="2"/>
  <c r="B358" i="7" s="1"/>
  <c r="B371" i="2"/>
  <c r="B359" i="7" s="1"/>
  <c r="B372" i="2"/>
  <c r="B360" i="7" s="1"/>
  <c r="B373" i="2"/>
  <c r="B361" i="7" s="1"/>
  <c r="B374" i="2"/>
  <c r="B362" i="7" s="1"/>
  <c r="B376" i="2"/>
  <c r="B364" i="7" s="1"/>
  <c r="B379" i="2"/>
  <c r="B380" i="2"/>
  <c r="B382" i="2"/>
  <c r="B370" i="7" s="1"/>
  <c r="B383" i="2"/>
  <c r="B371" i="7" s="1"/>
  <c r="B384" i="2"/>
  <c r="B372" i="7" s="1"/>
  <c r="B386" i="2"/>
  <c r="B374" i="7" s="1"/>
  <c r="B391" i="2"/>
  <c r="B379" i="7" s="1"/>
  <c r="B392" i="2"/>
  <c r="B380" i="7" s="1"/>
  <c r="B394" i="2"/>
  <c r="B382" i="7" s="1"/>
  <c r="B399" i="2"/>
  <c r="B387" i="7" s="1"/>
  <c r="B402" i="2"/>
  <c r="B390" i="7" s="1"/>
  <c r="B403" i="2"/>
  <c r="B391" i="7" s="1"/>
  <c r="B404" i="2"/>
  <c r="B392" i="7" s="1"/>
  <c r="B405" i="2"/>
  <c r="B393" i="7" s="1"/>
  <c r="B407" i="2"/>
  <c r="B395" i="7" s="1"/>
  <c r="B408" i="2"/>
  <c r="B396" i="7" s="1"/>
  <c r="B409" i="2"/>
  <c r="B397" i="7" s="1"/>
  <c r="B410" i="2"/>
  <c r="B398" i="7" s="1"/>
  <c r="B413" i="2"/>
  <c r="B401" i="7" s="1"/>
  <c r="B415" i="2"/>
  <c r="B403" i="7" s="1"/>
  <c r="B416" i="2"/>
  <c r="B404" i="7" s="1"/>
  <c r="B417" i="2"/>
  <c r="B405" i="7" s="1"/>
  <c r="B418" i="2"/>
  <c r="B406" i="7" s="1"/>
  <c r="B419" i="2"/>
  <c r="B407" i="7" s="1"/>
  <c r="B422" i="2"/>
  <c r="B410" i="7" s="1"/>
  <c r="B421" i="2"/>
  <c r="B409" i="7" s="1"/>
  <c r="B424" i="2"/>
  <c r="B412" i="7" s="1"/>
  <c r="B426" i="2"/>
  <c r="B413" i="7" s="1"/>
  <c r="B428" i="2"/>
  <c r="B415" i="7" s="1"/>
  <c r="B429" i="2"/>
  <c r="B416" i="7" s="1"/>
  <c r="B430" i="2"/>
  <c r="B417" i="7" s="1"/>
  <c r="B431" i="2"/>
  <c r="B418" i="7" s="1"/>
  <c r="B433" i="2"/>
  <c r="B420" i="7" s="1"/>
  <c r="B434" i="2"/>
  <c r="B421" i="7" s="1"/>
  <c r="B435" i="2"/>
  <c r="B422" i="7" s="1"/>
  <c r="B436" i="2"/>
  <c r="B423" i="7" s="1"/>
  <c r="B437" i="2"/>
  <c r="B424" i="7" s="1"/>
  <c r="B438" i="2"/>
  <c r="B425" i="7" s="1"/>
  <c r="B439" i="2"/>
  <c r="B426" i="7" s="1"/>
  <c r="B440" i="2"/>
  <c r="B427" i="7" s="1"/>
  <c r="B443" i="2"/>
  <c r="B430" i="7" s="1"/>
  <c r="B444" i="2"/>
  <c r="B431" i="7" s="1"/>
  <c r="B445" i="2"/>
  <c r="B432" i="7" s="1"/>
  <c r="B446" i="2"/>
  <c r="B433" i="7" s="1"/>
  <c r="B447" i="2"/>
  <c r="B434" i="7" s="1"/>
  <c r="B448" i="2"/>
  <c r="B435" i="7" s="1"/>
  <c r="B451" i="2"/>
  <c r="B438" i="7" s="1"/>
  <c r="B454" i="2"/>
  <c r="B441" i="7" s="1"/>
  <c r="B455" i="2"/>
  <c r="B442" i="7" s="1"/>
  <c r="B457" i="2"/>
  <c r="B444" i="7" s="1"/>
  <c r="B459" i="2"/>
  <c r="B446" i="7" s="1"/>
  <c r="B462" i="2"/>
  <c r="B449" i="7" s="1"/>
  <c r="B463" i="2"/>
  <c r="B450" i="7" s="1"/>
  <c r="B464" i="2"/>
  <c r="B451" i="7" s="1"/>
  <c r="B465" i="2"/>
  <c r="B452" i="7" s="1"/>
  <c r="B468" i="2"/>
  <c r="B455" i="7" s="1"/>
  <c r="A455" i="7" s="1"/>
  <c r="B470" i="2"/>
  <c r="B457" i="7" s="1"/>
  <c r="B471" i="2"/>
  <c r="B458" i="7" s="1"/>
  <c r="B472" i="2"/>
  <c r="B459" i="7" s="1"/>
  <c r="B473" i="2"/>
  <c r="B460" i="7" s="1"/>
  <c r="B474" i="2"/>
  <c r="B461" i="7" s="1"/>
  <c r="B475" i="2"/>
  <c r="B462" i="7" s="1"/>
  <c r="A462" i="7" s="1"/>
  <c r="B477" i="2"/>
  <c r="B464" i="7" s="1"/>
  <c r="B478" i="2"/>
  <c r="B465" i="7" s="1"/>
  <c r="B479" i="2"/>
  <c r="B466" i="7" s="1"/>
  <c r="B480" i="2"/>
  <c r="B467" i="7" s="1"/>
  <c r="B482" i="2"/>
  <c r="B468" i="7" s="1"/>
  <c r="A468" i="7" s="1"/>
  <c r="B484" i="2"/>
  <c r="B470" i="7" s="1"/>
  <c r="A470" i="7" s="1"/>
  <c r="B473" i="7"/>
  <c r="A473" i="7" s="1"/>
  <c r="B491" i="2"/>
  <c r="B476" i="7" s="1"/>
  <c r="A476" i="7" s="1"/>
  <c r="B494" i="2"/>
  <c r="B479" i="7" s="1"/>
  <c r="B495" i="2"/>
  <c r="B480" i="7" s="1"/>
  <c r="B496" i="2"/>
  <c r="B481" i="7" s="1"/>
  <c r="B497" i="2"/>
  <c r="B482" i="7" s="1"/>
  <c r="B498" i="2"/>
  <c r="B483" i="7" s="1"/>
  <c r="B499" i="2"/>
  <c r="B484" i="7" s="1"/>
  <c r="B500" i="2"/>
  <c r="B485" i="7" s="1"/>
  <c r="B501" i="2"/>
  <c r="B486" i="7" s="1"/>
  <c r="A486" i="7" s="1"/>
  <c r="B503" i="2"/>
  <c r="B488" i="7" s="1"/>
  <c r="B504" i="2"/>
  <c r="B489" i="7" s="1"/>
  <c r="B505" i="2"/>
  <c r="B490" i="7" s="1"/>
  <c r="A490" i="7" s="1"/>
  <c r="B507" i="2"/>
  <c r="B492" i="7" s="1"/>
  <c r="B508" i="2"/>
  <c r="B493" i="7" s="1"/>
  <c r="B509" i="2"/>
  <c r="B494" i="7" s="1"/>
  <c r="A494" i="7" s="1"/>
  <c r="B512" i="2"/>
  <c r="B496" i="7" s="1"/>
  <c r="B513" i="2"/>
  <c r="B497" i="7" s="1"/>
  <c r="B514" i="2"/>
  <c r="B498" i="7" s="1"/>
  <c r="A498" i="7" s="1"/>
  <c r="B516" i="2"/>
  <c r="B500" i="7" s="1"/>
  <c r="A500" i="7" s="1"/>
  <c r="B520" i="2"/>
  <c r="B502" i="7" s="1"/>
  <c r="A502" i="7" s="1"/>
  <c r="B522" i="2"/>
  <c r="B504" i="7" s="1"/>
  <c r="A504" i="7" s="1"/>
  <c r="B524" i="2"/>
  <c r="B506" i="7" s="1"/>
  <c r="B525" i="2"/>
  <c r="B507" i="7" s="1"/>
  <c r="B526" i="2"/>
  <c r="B508" i="7" s="1"/>
  <c r="A508" i="7" s="1"/>
  <c r="B529" i="2"/>
  <c r="B510" i="7" s="1"/>
  <c r="A510" i="7" s="1"/>
  <c r="B531" i="2"/>
  <c r="B512" i="7" s="1"/>
  <c r="A512" i="7" s="1"/>
  <c r="B515" i="7"/>
  <c r="B535" i="2"/>
  <c r="B516" i="7" s="1"/>
  <c r="B536" i="2"/>
  <c r="B517" i="7" s="1"/>
  <c r="B537" i="2"/>
  <c r="B518" i="7" s="1"/>
  <c r="B538" i="2"/>
  <c r="B519" i="7" s="1"/>
  <c r="B539" i="2"/>
  <c r="B520" i="7" s="1"/>
  <c r="B540" i="2"/>
  <c r="B521" i="7" s="1"/>
  <c r="B541" i="2"/>
  <c r="B522" i="7" s="1"/>
  <c r="B542" i="2"/>
  <c r="B523" i="7" s="1"/>
  <c r="B543" i="2"/>
  <c r="B524" i="7" s="1"/>
  <c r="B544" i="2"/>
  <c r="B525" i="7" s="1"/>
  <c r="B545" i="2"/>
  <c r="B526" i="7" s="1"/>
  <c r="B546" i="2"/>
  <c r="B527" i="7" s="1"/>
  <c r="B547" i="2"/>
  <c r="B528" i="7" s="1"/>
  <c r="B548" i="2"/>
  <c r="B529" i="7" s="1"/>
  <c r="B549" i="2"/>
  <c r="B530" i="7" s="1"/>
  <c r="B550" i="2"/>
  <c r="B531" i="7" s="1"/>
  <c r="A531" i="7" s="1"/>
  <c r="B553" i="2"/>
  <c r="B534" i="7" s="1"/>
  <c r="B555" i="2"/>
  <c r="B535" i="7" s="1"/>
  <c r="B557" i="2"/>
  <c r="B536" i="7" s="1"/>
  <c r="A536" i="7" s="1"/>
  <c r="B559" i="2"/>
  <c r="B538" i="7" s="1"/>
  <c r="A538" i="7" s="1"/>
  <c r="B561" i="2"/>
  <c r="B540" i="7" s="1"/>
  <c r="B562" i="2"/>
  <c r="B541" i="7" s="1"/>
  <c r="B563" i="2"/>
  <c r="B542" i="7" s="1"/>
  <c r="B564" i="2"/>
  <c r="B543" i="7" s="1"/>
  <c r="B565" i="2"/>
  <c r="B544" i="7" s="1"/>
  <c r="B566" i="2"/>
  <c r="B567" i="2"/>
  <c r="B568" i="2"/>
  <c r="B569" i="2"/>
  <c r="B548" i="7" s="1"/>
  <c r="A548" i="7" s="1"/>
  <c r="B571" i="2"/>
  <c r="B572" i="2"/>
  <c r="B551" i="7" s="1"/>
  <c r="A551" i="7" s="1"/>
  <c r="B574" i="2"/>
  <c r="B553" i="7" s="1"/>
  <c r="B575" i="2"/>
  <c r="B554" i="7" s="1"/>
  <c r="B576" i="2"/>
  <c r="B555" i="7" s="1"/>
  <c r="B577" i="2"/>
  <c r="B556" i="7" s="1"/>
  <c r="A556" i="7" s="1"/>
  <c r="B580" i="2"/>
  <c r="B558" i="7" s="1"/>
  <c r="B581" i="2"/>
  <c r="B559" i="7" s="1"/>
  <c r="B582" i="2"/>
  <c r="B560" i="7" s="1"/>
  <c r="A560" i="7" s="1"/>
  <c r="B584" i="2"/>
  <c r="B562" i="7" s="1"/>
  <c r="B585" i="2"/>
  <c r="B563" i="7" s="1"/>
  <c r="B586" i="2"/>
  <c r="B564" i="7" s="1"/>
  <c r="B587" i="2"/>
  <c r="B565" i="7" s="1"/>
  <c r="B588" i="2"/>
  <c r="B566" i="7" s="1"/>
  <c r="B589" i="2"/>
  <c r="B567" i="7" s="1"/>
  <c r="A567" i="7" s="1"/>
  <c r="B591" i="2"/>
  <c r="B569" i="7" s="1"/>
  <c r="B592" i="2"/>
  <c r="B570" i="7" s="1"/>
  <c r="B593" i="2"/>
  <c r="B571" i="7" s="1"/>
  <c r="A571" i="7" s="1"/>
  <c r="B595" i="2"/>
  <c r="B573" i="7" s="1"/>
  <c r="B596" i="2"/>
  <c r="B574" i="7" s="1"/>
  <c r="B597" i="2"/>
  <c r="B575" i="7" s="1"/>
  <c r="B598" i="2"/>
  <c r="B576" i="7" s="1"/>
  <c r="B599" i="2"/>
  <c r="B577" i="7" s="1"/>
  <c r="B600" i="2"/>
  <c r="B578" i="7" s="1"/>
  <c r="B601" i="2"/>
  <c r="B579" i="7" s="1"/>
  <c r="A579" i="7" s="1"/>
  <c r="B605" i="2"/>
  <c r="B583" i="7" s="1"/>
  <c r="B606" i="2"/>
  <c r="B584" i="7" s="1"/>
  <c r="A584" i="7" s="1"/>
  <c r="B608" i="2"/>
  <c r="B586" i="7" s="1"/>
  <c r="B609" i="2"/>
  <c r="B587" i="7" s="1"/>
  <c r="B610" i="2"/>
  <c r="B588" i="7" s="1"/>
  <c r="B611" i="2"/>
  <c r="B589" i="7" s="1"/>
  <c r="A589" i="7" s="1"/>
  <c r="B613" i="2"/>
  <c r="B591" i="7" s="1"/>
  <c r="B614" i="2"/>
  <c r="B592" i="7" s="1"/>
  <c r="B615" i="2"/>
  <c r="B593" i="7" s="1"/>
  <c r="B616" i="2"/>
  <c r="B594" i="7" s="1"/>
  <c r="B617" i="2"/>
  <c r="B595" i="7" s="1"/>
  <c r="B619" i="2"/>
  <c r="B597" i="7" s="1"/>
  <c r="B620" i="2"/>
  <c r="B598" i="7" s="1"/>
  <c r="B621" i="2"/>
  <c r="B599" i="7" s="1"/>
  <c r="B623" i="2"/>
  <c r="B601" i="7" s="1"/>
  <c r="B625" i="2"/>
  <c r="B603" i="7" s="1"/>
  <c r="B626" i="2"/>
  <c r="B604" i="7" s="1"/>
  <c r="B627" i="2"/>
  <c r="B605" i="7" s="1"/>
  <c r="B629" i="2"/>
  <c r="B607" i="7" s="1"/>
  <c r="B630" i="2"/>
  <c r="B608" i="7" s="1"/>
  <c r="B634" i="2"/>
  <c r="B612" i="7" s="1"/>
  <c r="A612" i="7" s="1"/>
  <c r="B635" i="2"/>
  <c r="B613" i="7" s="1"/>
  <c r="B637" i="2"/>
  <c r="B615" i="7" s="1"/>
  <c r="A615" i="7" s="1"/>
  <c r="B638" i="2"/>
  <c r="B616" i="7" s="1"/>
  <c r="B639" i="2"/>
  <c r="B617" i="7" s="1"/>
  <c r="B641" i="2"/>
  <c r="B619" i="7" s="1"/>
  <c r="A619" i="7" s="1"/>
  <c r="B642" i="2"/>
  <c r="B620" i="7" s="1"/>
  <c r="B643" i="2"/>
  <c r="B621" i="7" s="1"/>
  <c r="B644" i="2"/>
  <c r="B622" i="7" s="1"/>
  <c r="B646" i="2"/>
  <c r="B624" i="7" s="1"/>
  <c r="A624" i="7" s="1"/>
  <c r="B647" i="2"/>
  <c r="B625" i="7" s="1"/>
  <c r="B649" i="2"/>
  <c r="B627" i="7" s="1"/>
  <c r="A627" i="7" s="1"/>
  <c r="B650" i="2"/>
  <c r="B628" i="7" s="1"/>
  <c r="B651" i="2"/>
  <c r="B629" i="7" s="1"/>
  <c r="B652" i="2"/>
  <c r="B630" i="7" s="1"/>
  <c r="B653" i="2"/>
  <c r="B631" i="7" s="1"/>
  <c r="B654" i="2"/>
  <c r="B632" i="7" s="1"/>
  <c r="B655" i="2"/>
  <c r="B633" i="7" s="1"/>
  <c r="B656" i="2"/>
  <c r="B634" i="7" s="1"/>
  <c r="B657" i="2"/>
  <c r="B635" i="7" s="1"/>
  <c r="B658" i="2"/>
  <c r="B636" i="7" s="1"/>
  <c r="B660" i="2"/>
  <c r="B638" i="7" s="1"/>
  <c r="B661" i="2"/>
  <c r="B639" i="7" s="1"/>
  <c r="B662" i="2"/>
  <c r="B640" i="7" s="1"/>
  <c r="B663" i="2"/>
  <c r="B641" i="7" s="1"/>
  <c r="B664" i="2"/>
  <c r="B642" i="7" s="1"/>
  <c r="B668" i="2"/>
  <c r="B646" i="7" s="1"/>
  <c r="B671" i="2"/>
  <c r="B649" i="7" s="1"/>
  <c r="B672" i="2"/>
  <c r="B650" i="7" s="1"/>
  <c r="B673" i="2"/>
  <c r="B651" i="7" s="1"/>
  <c r="B675" i="2"/>
  <c r="B653" i="7" s="1"/>
  <c r="B676" i="2"/>
  <c r="B654" i="7" s="1"/>
  <c r="B677" i="2"/>
  <c r="B655" i="7" s="1"/>
  <c r="B678" i="2"/>
  <c r="B656" i="7" s="1"/>
  <c r="B681" i="2"/>
  <c r="B659" i="7" s="1"/>
  <c r="B682" i="2"/>
  <c r="B660" i="7" s="1"/>
  <c r="B683" i="2"/>
  <c r="B661" i="7" s="1"/>
  <c r="B684" i="2"/>
  <c r="B662" i="7" s="1"/>
  <c r="B686" i="2"/>
  <c r="B664" i="7" s="1"/>
  <c r="B687" i="2"/>
  <c r="B665" i="7" s="1"/>
  <c r="B688" i="2"/>
  <c r="B666" i="7" s="1"/>
  <c r="B689" i="2"/>
  <c r="B667" i="7" s="1"/>
  <c r="B691" i="2"/>
  <c r="B669" i="7" s="1"/>
  <c r="B693" i="2"/>
  <c r="B671" i="7" s="1"/>
  <c r="B695" i="2"/>
  <c r="B673" i="7" s="1"/>
  <c r="B696" i="2"/>
  <c r="B674" i="7" s="1"/>
  <c r="B697" i="2"/>
  <c r="B675" i="7" s="1"/>
  <c r="B698" i="2"/>
  <c r="B676" i="7" s="1"/>
  <c r="B699" i="2"/>
  <c r="B677" i="7" s="1"/>
  <c r="B700" i="2"/>
  <c r="B678" i="7" s="1"/>
  <c r="B701" i="2"/>
  <c r="B679" i="7" s="1"/>
  <c r="B702" i="2"/>
  <c r="B680" i="7" s="1"/>
  <c r="B705" i="2"/>
  <c r="B683" i="7" s="1"/>
  <c r="B708" i="2"/>
  <c r="B685" i="7" s="1"/>
  <c r="B709" i="2"/>
  <c r="B686" i="7" s="1"/>
  <c r="B710" i="2"/>
  <c r="B687" i="7" s="1"/>
  <c r="B712" i="2"/>
  <c r="B689" i="7" s="1"/>
  <c r="B714" i="2"/>
  <c r="B691" i="7" s="1"/>
  <c r="B715" i="2"/>
  <c r="B692" i="7" s="1"/>
  <c r="B717" i="2"/>
  <c r="B694" i="7" s="1"/>
  <c r="B718" i="2"/>
  <c r="B695" i="7" s="1"/>
  <c r="B719" i="2"/>
  <c r="B696" i="7" s="1"/>
  <c r="B720" i="2"/>
  <c r="B697" i="7" s="1"/>
  <c r="B722" i="2"/>
  <c r="B699" i="7" s="1"/>
  <c r="B700" i="7"/>
  <c r="B701" i="7"/>
  <c r="B726" i="2"/>
  <c r="B703" i="7" s="1"/>
  <c r="B727" i="2"/>
  <c r="B704" i="7" s="1"/>
  <c r="B728" i="2"/>
  <c r="B705" i="7" s="1"/>
  <c r="B730" i="2"/>
  <c r="B707" i="7" s="1"/>
  <c r="B731" i="2"/>
  <c r="B708" i="7" s="1"/>
  <c r="B732" i="2"/>
  <c r="B709" i="7" s="1"/>
  <c r="B734" i="2"/>
  <c r="B711" i="7" s="1"/>
  <c r="B713" i="7"/>
  <c r="B739" i="2"/>
  <c r="B714" i="7" s="1"/>
  <c r="B741" i="2"/>
  <c r="B716" i="7" s="1"/>
  <c r="B742" i="2"/>
  <c r="B717" i="7" s="1"/>
  <c r="B744" i="2"/>
  <c r="B719" i="7" s="1"/>
  <c r="B745" i="2"/>
  <c r="B720" i="7" s="1"/>
  <c r="B747" i="2"/>
  <c r="B722" i="7" s="1"/>
  <c r="B748" i="2"/>
  <c r="B723" i="7" s="1"/>
  <c r="B749" i="2"/>
  <c r="B724" i="7" s="1"/>
  <c r="B750" i="2"/>
  <c r="B725" i="7" s="1"/>
  <c r="B751" i="2"/>
  <c r="B726" i="7" s="1"/>
  <c r="B752" i="2"/>
  <c r="B727" i="7" s="1"/>
  <c r="B755" i="2"/>
  <c r="B729" i="7" s="1"/>
  <c r="B756" i="2"/>
  <c r="B730" i="7" s="1"/>
  <c r="B757" i="2"/>
  <c r="B731" i="7" s="1"/>
  <c r="I735" i="2" l="1"/>
  <c r="F7985" i="1"/>
  <c r="F7993" i="1"/>
  <c r="F8001" i="1"/>
  <c r="F8009" i="1"/>
  <c r="F8017" i="1"/>
  <c r="F8025" i="1"/>
  <c r="F8033" i="1"/>
  <c r="F8041" i="1"/>
  <c r="F8049" i="1"/>
  <c r="F8057" i="1"/>
  <c r="F8065" i="1"/>
  <c r="F8073" i="1"/>
  <c r="F8081" i="1"/>
  <c r="F8089" i="1"/>
  <c r="F8097" i="1"/>
  <c r="F8105" i="1"/>
  <c r="F8113" i="1"/>
  <c r="F8121" i="1"/>
  <c r="F8129" i="1"/>
  <c r="F8137" i="1"/>
  <c r="F8145" i="1"/>
  <c r="F8153" i="1"/>
  <c r="F8193" i="1"/>
  <c r="F8201" i="1"/>
  <c r="F8209" i="1"/>
  <c r="F8217" i="1"/>
  <c r="F7986" i="1"/>
  <c r="F7994" i="1"/>
  <c r="F8002" i="1"/>
  <c r="F8010" i="1"/>
  <c r="F8018"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8362" i="1"/>
  <c r="F8370" i="1"/>
  <c r="F8378" i="1"/>
  <c r="F8386" i="1"/>
  <c r="F8394" i="1"/>
  <c r="F8402" i="1"/>
  <c r="F8410" i="1"/>
  <c r="F8418" i="1"/>
  <c r="F8426" i="1"/>
  <c r="F8434" i="1"/>
  <c r="F8442" i="1"/>
  <c r="F8450" i="1"/>
  <c r="F8466" i="1"/>
  <c r="F8474" i="1"/>
  <c r="F8482" i="1"/>
  <c r="F8490" i="1"/>
  <c r="F8498" i="1"/>
  <c r="F8506" i="1"/>
  <c r="F8514" i="1"/>
  <c r="F8522" i="1"/>
  <c r="F8530" i="1"/>
  <c r="F8538" i="1"/>
  <c r="F8546" i="1"/>
  <c r="F8554" i="1"/>
  <c r="F8562" i="1"/>
  <c r="F8570" i="1"/>
  <c r="F8578" i="1"/>
  <c r="F8586" i="1"/>
  <c r="F8594" i="1"/>
  <c r="F8602" i="1"/>
  <c r="F8610" i="1"/>
  <c r="F8618" i="1"/>
  <c r="F8626" i="1"/>
  <c r="F8634" i="1"/>
  <c r="F8642" i="1"/>
  <c r="F8650" i="1"/>
  <c r="F8658" i="1"/>
  <c r="F8666" i="1"/>
  <c r="F8674" i="1"/>
  <c r="F8682" i="1"/>
  <c r="F8690" i="1"/>
  <c r="F8698" i="1"/>
  <c r="F7987" i="1"/>
  <c r="F7995" i="1"/>
  <c r="F8003" i="1"/>
  <c r="F8011" i="1"/>
  <c r="F8019" i="1"/>
  <c r="F8027" i="1"/>
  <c r="F8035" i="1"/>
  <c r="F8043" i="1"/>
  <c r="F8051" i="1"/>
  <c r="F8059" i="1"/>
  <c r="F8067" i="1"/>
  <c r="F8075" i="1"/>
  <c r="F8083" i="1"/>
  <c r="F8091" i="1"/>
  <c r="F8099" i="1"/>
  <c r="F8107" i="1"/>
  <c r="F8115" i="1"/>
  <c r="F8123" i="1"/>
  <c r="F8131" i="1"/>
  <c r="F8139" i="1"/>
  <c r="F8147" i="1"/>
  <c r="F8155" i="1"/>
  <c r="F8187" i="1"/>
  <c r="F8195" i="1"/>
  <c r="F8203" i="1"/>
  <c r="F8211" i="1"/>
  <c r="F8219" i="1"/>
  <c r="F8227" i="1"/>
  <c r="F8235" i="1"/>
  <c r="F8243" i="1"/>
  <c r="F8251" i="1"/>
  <c r="F8259" i="1"/>
  <c r="F8267" i="1"/>
  <c r="F8275" i="1"/>
  <c r="F8283" i="1"/>
  <c r="F8291" i="1"/>
  <c r="F8299" i="1"/>
  <c r="F8307" i="1"/>
  <c r="F8315" i="1"/>
  <c r="F8323" i="1"/>
  <c r="F8331" i="1"/>
  <c r="F8339" i="1"/>
  <c r="F8347" i="1"/>
  <c r="F8355" i="1"/>
  <c r="F8363" i="1"/>
  <c r="F8371" i="1"/>
  <c r="F8379" i="1"/>
  <c r="F8387" i="1"/>
  <c r="F8395" i="1"/>
  <c r="F8403" i="1"/>
  <c r="F7988" i="1"/>
  <c r="F7996" i="1"/>
  <c r="F8004" i="1"/>
  <c r="F8012" i="1"/>
  <c r="F8020" i="1"/>
  <c r="F8028" i="1"/>
  <c r="F8036" i="1"/>
  <c r="F8044" i="1"/>
  <c r="F8052" i="1"/>
  <c r="F8060" i="1"/>
  <c r="F8068" i="1"/>
  <c r="F8076" i="1"/>
  <c r="F8084" i="1"/>
  <c r="F8092" i="1"/>
  <c r="F8100" i="1"/>
  <c r="F8108" i="1"/>
  <c r="F8116" i="1"/>
  <c r="F8124" i="1"/>
  <c r="F8132" i="1"/>
  <c r="F8140" i="1"/>
  <c r="F8148" i="1"/>
  <c r="F8156" i="1"/>
  <c r="F8188" i="1"/>
  <c r="F8196" i="1"/>
  <c r="F8204" i="1"/>
  <c r="F8212" i="1"/>
  <c r="F8220" i="1"/>
  <c r="F8228" i="1"/>
  <c r="F8236" i="1"/>
  <c r="F8244" i="1"/>
  <c r="F8252" i="1"/>
  <c r="F8260" i="1"/>
  <c r="F8268" i="1"/>
  <c r="F8276" i="1"/>
  <c r="F8284" i="1"/>
  <c r="F8292" i="1"/>
  <c r="F8300" i="1"/>
  <c r="F8308" i="1"/>
  <c r="F8316" i="1"/>
  <c r="F8324" i="1"/>
  <c r="F8332" i="1"/>
  <c r="F8340" i="1"/>
  <c r="F8348" i="1"/>
  <c r="F8356" i="1"/>
  <c r="F8364" i="1"/>
  <c r="F8372" i="1"/>
  <c r="F8380" i="1"/>
  <c r="F8388" i="1"/>
  <c r="F8396" i="1"/>
  <c r="F8404" i="1"/>
  <c r="F8412" i="1"/>
  <c r="F8420" i="1"/>
  <c r="F8428" i="1"/>
  <c r="F8436" i="1"/>
  <c r="F8444" i="1"/>
  <c r="F8452" i="1"/>
  <c r="F7989" i="1"/>
  <c r="F7997" i="1"/>
  <c r="F8005" i="1"/>
  <c r="F8013" i="1"/>
  <c r="F8021" i="1"/>
  <c r="F8029" i="1"/>
  <c r="F8037" i="1"/>
  <c r="F8045" i="1"/>
  <c r="F8053" i="1"/>
  <c r="F8061" i="1"/>
  <c r="F8069" i="1"/>
  <c r="F8077" i="1"/>
  <c r="F8085" i="1"/>
  <c r="F8093" i="1"/>
  <c r="F8101" i="1"/>
  <c r="F8109" i="1"/>
  <c r="F8117" i="1"/>
  <c r="F8125" i="1"/>
  <c r="F8133" i="1"/>
  <c r="F8141" i="1"/>
  <c r="F8149" i="1"/>
  <c r="F8157" i="1"/>
  <c r="F8189" i="1"/>
  <c r="F8197" i="1"/>
  <c r="F8205" i="1"/>
  <c r="F8213" i="1"/>
  <c r="F8221" i="1"/>
  <c r="F8229" i="1"/>
  <c r="F8237" i="1"/>
  <c r="F8245" i="1"/>
  <c r="F8253" i="1"/>
  <c r="F8261" i="1"/>
  <c r="F8269" i="1"/>
  <c r="F8277" i="1"/>
  <c r="F8285" i="1"/>
  <c r="F8293" i="1"/>
  <c r="F8301" i="1"/>
  <c r="F8309" i="1"/>
  <c r="F8317" i="1"/>
  <c r="F8325" i="1"/>
  <c r="F8333" i="1"/>
  <c r="F8341" i="1"/>
  <c r="F8349" i="1"/>
  <c r="F8357" i="1"/>
  <c r="F8365" i="1"/>
  <c r="F8373" i="1"/>
  <c r="F8381" i="1"/>
  <c r="F8389" i="1"/>
  <c r="F8397" i="1"/>
  <c r="F8405" i="1"/>
  <c r="F8413" i="1"/>
  <c r="F8421" i="1"/>
  <c r="F8429" i="1"/>
  <c r="F8437" i="1"/>
  <c r="F8445" i="1"/>
  <c r="F8453" i="1"/>
  <c r="F8469" i="1"/>
  <c r="F8477" i="1"/>
  <c r="F8485" i="1"/>
  <c r="F8493" i="1"/>
  <c r="F8501" i="1"/>
  <c r="F8509" i="1"/>
  <c r="F8517" i="1"/>
  <c r="F8525" i="1"/>
  <c r="F8533" i="1"/>
  <c r="F8541" i="1"/>
  <c r="F8549" i="1"/>
  <c r="F8557" i="1"/>
  <c r="F8565" i="1"/>
  <c r="F8573" i="1"/>
  <c r="F8581" i="1"/>
  <c r="F8589" i="1"/>
  <c r="F7990" i="1"/>
  <c r="F7998" i="1"/>
  <c r="F8006" i="1"/>
  <c r="F8014" i="1"/>
  <c r="F8022" i="1"/>
  <c r="F8030" i="1"/>
  <c r="F8038" i="1"/>
  <c r="F8046" i="1"/>
  <c r="F8054" i="1"/>
  <c r="F8062" i="1"/>
  <c r="F8070" i="1"/>
  <c r="F8078" i="1"/>
  <c r="F8086" i="1"/>
  <c r="F8094" i="1"/>
  <c r="F8102" i="1"/>
  <c r="F8110" i="1"/>
  <c r="F8118" i="1"/>
  <c r="F8126" i="1"/>
  <c r="F8134" i="1"/>
  <c r="F8142" i="1"/>
  <c r="F8150" i="1"/>
  <c r="F8158" i="1"/>
  <c r="F8190" i="1"/>
  <c r="F8198" i="1"/>
  <c r="F8206" i="1"/>
  <c r="F8214" i="1"/>
  <c r="F8222" i="1"/>
  <c r="F8230" i="1"/>
  <c r="F8238" i="1"/>
  <c r="F8246" i="1"/>
  <c r="F8254" i="1"/>
  <c r="F8262" i="1"/>
  <c r="F8270" i="1"/>
  <c r="F8278" i="1"/>
  <c r="F8286" i="1"/>
  <c r="F8294" i="1"/>
  <c r="F8302" i="1"/>
  <c r="F8310" i="1"/>
  <c r="F8318" i="1"/>
  <c r="F8326" i="1"/>
  <c r="F8334" i="1"/>
  <c r="F8342" i="1"/>
  <c r="F8350" i="1"/>
  <c r="F8358" i="1"/>
  <c r="F8366" i="1"/>
  <c r="F8374" i="1"/>
  <c r="F8382" i="1"/>
  <c r="F8390" i="1"/>
  <c r="F8398" i="1"/>
  <c r="F8406" i="1"/>
  <c r="F8414" i="1"/>
  <c r="F8422" i="1"/>
  <c r="F8430" i="1"/>
  <c r="F8438" i="1"/>
  <c r="F8446" i="1"/>
  <c r="F7991" i="1"/>
  <c r="F7999" i="1"/>
  <c r="F8007" i="1"/>
  <c r="F8015" i="1"/>
  <c r="F8023" i="1"/>
  <c r="F8031" i="1"/>
  <c r="F8039" i="1"/>
  <c r="F8047" i="1"/>
  <c r="F8055" i="1"/>
  <c r="F8063" i="1"/>
  <c r="F8071" i="1"/>
  <c r="F8079" i="1"/>
  <c r="F8087" i="1"/>
  <c r="F8095" i="1"/>
  <c r="F8103" i="1"/>
  <c r="F8111" i="1"/>
  <c r="F8119" i="1"/>
  <c r="F8127" i="1"/>
  <c r="F8135" i="1"/>
  <c r="F8143" i="1"/>
  <c r="F8151" i="1"/>
  <c r="F8159" i="1"/>
  <c r="F8191" i="1"/>
  <c r="F8199" i="1"/>
  <c r="F8207" i="1"/>
  <c r="F8215" i="1"/>
  <c r="F8223" i="1"/>
  <c r="F8231" i="1"/>
  <c r="F8239" i="1"/>
  <c r="F8247" i="1"/>
  <c r="F8255" i="1"/>
  <c r="F8263" i="1"/>
  <c r="F8271" i="1"/>
  <c r="F8279" i="1"/>
  <c r="F8287" i="1"/>
  <c r="F8295" i="1"/>
  <c r="F8303" i="1"/>
  <c r="F8311" i="1"/>
  <c r="F8319" i="1"/>
  <c r="F8327" i="1"/>
  <c r="F8335" i="1"/>
  <c r="F8343" i="1"/>
  <c r="F8351" i="1"/>
  <c r="F8359" i="1"/>
  <c r="F8367" i="1"/>
  <c r="F8375" i="1"/>
  <c r="F8383" i="1"/>
  <c r="F8391" i="1"/>
  <c r="F8399" i="1"/>
  <c r="F8407" i="1"/>
  <c r="F8415" i="1"/>
  <c r="F8423" i="1"/>
  <c r="F8431" i="1"/>
  <c r="F8439" i="1"/>
  <c r="F8447" i="1"/>
  <c r="F8463" i="1"/>
  <c r="F8471" i="1"/>
  <c r="F8479" i="1"/>
  <c r="F8487" i="1"/>
  <c r="F8495" i="1"/>
  <c r="F8503" i="1"/>
  <c r="F8511" i="1"/>
  <c r="F8519" i="1"/>
  <c r="F8527" i="1"/>
  <c r="F8535" i="1"/>
  <c r="F8543" i="1"/>
  <c r="F8551" i="1"/>
  <c r="F8559" i="1"/>
  <c r="F8567" i="1"/>
  <c r="F8575" i="1"/>
  <c r="F8583" i="1"/>
  <c r="F8591" i="1"/>
  <c r="F7992" i="1"/>
  <c r="F8056" i="1"/>
  <c r="F8120" i="1"/>
  <c r="F8192" i="1"/>
  <c r="F8240" i="1"/>
  <c r="F8272" i="1"/>
  <c r="F8304" i="1"/>
  <c r="F8336" i="1"/>
  <c r="F8368" i="1"/>
  <c r="F8400" i="1"/>
  <c r="F8424" i="1"/>
  <c r="F8443" i="1"/>
  <c r="F8468" i="1"/>
  <c r="F8481" i="1"/>
  <c r="F8494" i="1"/>
  <c r="F8507" i="1"/>
  <c r="F8520" i="1"/>
  <c r="F8532" i="1"/>
  <c r="F8545" i="1"/>
  <c r="F8558" i="1"/>
  <c r="F8571" i="1"/>
  <c r="F8584" i="1"/>
  <c r="F8596" i="1"/>
  <c r="F8605" i="1"/>
  <c r="F8614" i="1"/>
  <c r="F8623" i="1"/>
  <c r="F8632" i="1"/>
  <c r="F8641" i="1"/>
  <c r="F8651" i="1"/>
  <c r="F8660" i="1"/>
  <c r="F8669" i="1"/>
  <c r="F8678" i="1"/>
  <c r="F8687" i="1"/>
  <c r="F8696" i="1"/>
  <c r="F8705" i="1"/>
  <c r="F8713" i="1"/>
  <c r="F8721" i="1"/>
  <c r="F8729" i="1"/>
  <c r="F8737" i="1"/>
  <c r="F8745" i="1"/>
  <c r="F8753" i="1"/>
  <c r="F8761" i="1"/>
  <c r="F8769" i="1"/>
  <c r="F8777" i="1"/>
  <c r="F8785" i="1"/>
  <c r="F8793" i="1"/>
  <c r="F8000" i="1"/>
  <c r="F8064" i="1"/>
  <c r="F8128" i="1"/>
  <c r="F8200" i="1"/>
  <c r="F8241" i="1"/>
  <c r="F8273" i="1"/>
  <c r="F8305" i="1"/>
  <c r="F8337" i="1"/>
  <c r="F8369" i="1"/>
  <c r="F8401" i="1"/>
  <c r="F8425" i="1"/>
  <c r="F8448" i="1"/>
  <c r="F8470" i="1"/>
  <c r="F8483" i="1"/>
  <c r="F8496" i="1"/>
  <c r="F8508" i="1"/>
  <c r="F8521" i="1"/>
  <c r="F8534" i="1"/>
  <c r="F8547" i="1"/>
  <c r="F8560" i="1"/>
  <c r="F8572" i="1"/>
  <c r="F8585" i="1"/>
  <c r="F8597" i="1"/>
  <c r="F8606" i="1"/>
  <c r="F8615" i="1"/>
  <c r="F8624" i="1"/>
  <c r="F8633" i="1"/>
  <c r="F8643" i="1"/>
  <c r="F8652" i="1"/>
  <c r="F8661" i="1"/>
  <c r="F8670" i="1"/>
  <c r="F8679" i="1"/>
  <c r="F8688" i="1"/>
  <c r="F8697"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8008" i="1"/>
  <c r="F8072" i="1"/>
  <c r="F8136" i="1"/>
  <c r="F8208" i="1"/>
  <c r="F8248" i="1"/>
  <c r="F8280" i="1"/>
  <c r="F8312" i="1"/>
  <c r="F8344" i="1"/>
  <c r="F8376" i="1"/>
  <c r="F8408" i="1"/>
  <c r="F8427" i="1"/>
  <c r="F8449" i="1"/>
  <c r="F8472" i="1"/>
  <c r="F8484" i="1"/>
  <c r="F8497" i="1"/>
  <c r="F8510" i="1"/>
  <c r="F8523" i="1"/>
  <c r="F8536" i="1"/>
  <c r="F8548" i="1"/>
  <c r="F8561" i="1"/>
  <c r="F8574" i="1"/>
  <c r="F8587" i="1"/>
  <c r="F8598" i="1"/>
  <c r="F8607" i="1"/>
  <c r="F8616" i="1"/>
  <c r="F8625" i="1"/>
  <c r="F8635" i="1"/>
  <c r="F8644" i="1"/>
  <c r="F8653" i="1"/>
  <c r="F8662" i="1"/>
  <c r="F8671" i="1"/>
  <c r="F8680" i="1"/>
  <c r="F8689" i="1"/>
  <c r="F8699" i="1"/>
  <c r="F8707" i="1"/>
  <c r="F8715" i="1"/>
  <c r="F8723" i="1"/>
  <c r="F8731" i="1"/>
  <c r="F8739" i="1"/>
  <c r="F8747" i="1"/>
  <c r="F8755" i="1"/>
  <c r="F8763" i="1"/>
  <c r="F8771" i="1"/>
  <c r="F8779" i="1"/>
  <c r="F8787" i="1"/>
  <c r="F8795" i="1"/>
  <c r="F8803" i="1"/>
  <c r="F8016" i="1"/>
  <c r="F8080" i="1"/>
  <c r="F8144" i="1"/>
  <c r="F8216" i="1"/>
  <c r="F8249" i="1"/>
  <c r="F8281" i="1"/>
  <c r="F8313" i="1"/>
  <c r="F8345" i="1"/>
  <c r="F8377" i="1"/>
  <c r="F8409" i="1"/>
  <c r="F8432" i="1"/>
  <c r="F8451" i="1"/>
  <c r="F8473" i="1"/>
  <c r="F8486" i="1"/>
  <c r="F8499" i="1"/>
  <c r="F8512" i="1"/>
  <c r="F8524" i="1"/>
  <c r="F8537" i="1"/>
  <c r="F8550" i="1"/>
  <c r="F8563" i="1"/>
  <c r="F8576" i="1"/>
  <c r="F8588" i="1"/>
  <c r="F8599" i="1"/>
  <c r="F8608" i="1"/>
  <c r="F8617" i="1"/>
  <c r="F8627" i="1"/>
  <c r="F8636" i="1"/>
  <c r="F8645" i="1"/>
  <c r="F8654" i="1"/>
  <c r="F8663" i="1"/>
  <c r="F8672" i="1"/>
  <c r="F8681" i="1"/>
  <c r="F8691" i="1"/>
  <c r="F8700" i="1"/>
  <c r="F8708" i="1"/>
  <c r="F8716" i="1"/>
  <c r="F8724" i="1"/>
  <c r="F8732" i="1"/>
  <c r="F8740" i="1"/>
  <c r="F8748" i="1"/>
  <c r="F8756" i="1"/>
  <c r="F8764" i="1"/>
  <c r="F8024" i="1"/>
  <c r="F8088" i="1"/>
  <c r="F8152" i="1"/>
  <c r="F8224" i="1"/>
  <c r="F8256" i="1"/>
  <c r="F8288" i="1"/>
  <c r="F8320" i="1"/>
  <c r="F8352" i="1"/>
  <c r="F8384" i="1"/>
  <c r="F8411" i="1"/>
  <c r="F8433" i="1"/>
  <c r="F8462" i="1"/>
  <c r="F8475" i="1"/>
  <c r="F8488" i="1"/>
  <c r="F8500" i="1"/>
  <c r="F8513" i="1"/>
  <c r="F8526" i="1"/>
  <c r="F8539" i="1"/>
  <c r="F8552" i="1"/>
  <c r="F8564" i="1"/>
  <c r="F8577" i="1"/>
  <c r="F8590" i="1"/>
  <c r="F8600" i="1"/>
  <c r="F8609" i="1"/>
  <c r="F8619" i="1"/>
  <c r="F8628" i="1"/>
  <c r="F8637" i="1"/>
  <c r="F8646" i="1"/>
  <c r="F8655" i="1"/>
  <c r="F8664" i="1"/>
  <c r="F8673" i="1"/>
  <c r="F8683" i="1"/>
  <c r="F8692" i="1"/>
  <c r="F8701" i="1"/>
  <c r="F8709" i="1"/>
  <c r="F8717" i="1"/>
  <c r="F8725" i="1"/>
  <c r="F8733" i="1"/>
  <c r="F8741" i="1"/>
  <c r="F8749" i="1"/>
  <c r="F8757" i="1"/>
  <c r="F8765" i="1"/>
  <c r="F8773" i="1"/>
  <c r="F8781" i="1"/>
  <c r="F8789" i="1"/>
  <c r="F8797" i="1"/>
  <c r="F8805" i="1"/>
  <c r="F8813" i="1"/>
  <c r="F8821" i="1"/>
  <c r="F8829" i="1"/>
  <c r="F8837" i="1"/>
  <c r="F8845" i="1"/>
  <c r="F8853" i="1"/>
  <c r="F8861" i="1"/>
  <c r="F8869" i="1"/>
  <c r="F8877" i="1"/>
  <c r="F8885" i="1"/>
  <c r="F8893" i="1"/>
  <c r="F8901" i="1"/>
  <c r="F8909" i="1"/>
  <c r="F8917" i="1"/>
  <c r="F8925" i="1"/>
  <c r="F8933" i="1"/>
  <c r="F8941" i="1"/>
  <c r="F8949" i="1"/>
  <c r="F8957" i="1"/>
  <c r="F8965" i="1"/>
  <c r="F8973" i="1"/>
  <c r="F8981" i="1"/>
  <c r="F8989" i="1"/>
  <c r="F8997" i="1"/>
  <c r="F9005" i="1"/>
  <c r="F9013" i="1"/>
  <c r="F9021" i="1"/>
  <c r="F9029" i="1"/>
  <c r="F9037" i="1"/>
  <c r="F9045" i="1"/>
  <c r="F9053" i="1"/>
  <c r="F9061" i="1"/>
  <c r="F9069" i="1"/>
  <c r="F9077" i="1"/>
  <c r="F9085" i="1"/>
  <c r="F9093" i="1"/>
  <c r="F9101" i="1"/>
  <c r="F9109" i="1"/>
  <c r="F8040" i="1"/>
  <c r="F8104" i="1"/>
  <c r="F8232" i="1"/>
  <c r="F8264" i="1"/>
  <c r="F8296" i="1"/>
  <c r="F8328" i="1"/>
  <c r="F8360" i="1"/>
  <c r="F8392" i="1"/>
  <c r="F8417" i="1"/>
  <c r="F8440" i="1"/>
  <c r="F8465" i="1"/>
  <c r="F8478" i="1"/>
  <c r="F8491" i="1"/>
  <c r="F8504" i="1"/>
  <c r="F8516" i="1"/>
  <c r="F8529" i="1"/>
  <c r="F8542" i="1"/>
  <c r="F8555" i="1"/>
  <c r="F8568" i="1"/>
  <c r="F8580" i="1"/>
  <c r="F8593" i="1"/>
  <c r="F8603" i="1"/>
  <c r="F8612" i="1"/>
  <c r="F8621" i="1"/>
  <c r="F8630" i="1"/>
  <c r="F8639" i="1"/>
  <c r="F8648" i="1"/>
  <c r="F8657" i="1"/>
  <c r="F8667" i="1"/>
  <c r="F8676" i="1"/>
  <c r="F8685" i="1"/>
  <c r="F8694" i="1"/>
  <c r="F8703" i="1"/>
  <c r="F8711" i="1"/>
  <c r="F8719" i="1"/>
  <c r="F8727" i="1"/>
  <c r="F8735" i="1"/>
  <c r="F8743" i="1"/>
  <c r="F8751" i="1"/>
  <c r="F8759" i="1"/>
  <c r="F8767" i="1"/>
  <c r="F8775" i="1"/>
  <c r="F8783" i="1"/>
  <c r="F8032" i="1"/>
  <c r="F8233" i="1"/>
  <c r="F8361" i="1"/>
  <c r="F8467" i="1"/>
  <c r="F8518" i="1"/>
  <c r="F8569" i="1"/>
  <c r="F8613" i="1"/>
  <c r="F8649" i="1"/>
  <c r="F8686" i="1"/>
  <c r="F8720" i="1"/>
  <c r="F8752" i="1"/>
  <c r="F8780" i="1"/>
  <c r="F8798" i="1"/>
  <c r="F8809" i="1"/>
  <c r="F8820" i="1"/>
  <c r="F8831" i="1"/>
  <c r="F8841" i="1"/>
  <c r="F8852" i="1"/>
  <c r="F8863" i="1"/>
  <c r="F8873" i="1"/>
  <c r="F8884" i="1"/>
  <c r="F8895" i="1"/>
  <c r="F8905" i="1"/>
  <c r="F8916" i="1"/>
  <c r="F8927" i="1"/>
  <c r="F8937" i="1"/>
  <c r="F8948" i="1"/>
  <c r="F8959" i="1"/>
  <c r="F8969" i="1"/>
  <c r="F8980" i="1"/>
  <c r="F8991" i="1"/>
  <c r="F9001" i="1"/>
  <c r="F9012" i="1"/>
  <c r="F9023" i="1"/>
  <c r="F9033" i="1"/>
  <c r="F9044" i="1"/>
  <c r="F9055" i="1"/>
  <c r="F9065" i="1"/>
  <c r="F9076" i="1"/>
  <c r="F9087" i="1"/>
  <c r="F9097" i="1"/>
  <c r="F9108" i="1"/>
  <c r="F9117" i="1"/>
  <c r="F9125" i="1"/>
  <c r="F9133" i="1"/>
  <c r="F9141" i="1"/>
  <c r="F9149" i="1"/>
  <c r="F9157" i="1"/>
  <c r="F9165" i="1"/>
  <c r="F9173" i="1"/>
  <c r="F9181" i="1"/>
  <c r="F9189" i="1"/>
  <c r="F9197" i="1"/>
  <c r="F9205" i="1"/>
  <c r="F9213" i="1"/>
  <c r="F9221" i="1"/>
  <c r="F9229" i="1"/>
  <c r="F9237" i="1"/>
  <c r="F9245" i="1"/>
  <c r="F9253" i="1"/>
  <c r="F9261" i="1"/>
  <c r="F9269" i="1"/>
  <c r="F9277" i="1"/>
  <c r="F9285" i="1"/>
  <c r="F9293" i="1"/>
  <c r="F9301" i="1"/>
  <c r="F9309" i="1"/>
  <c r="F9317" i="1"/>
  <c r="F9325" i="1"/>
  <c r="F9333" i="1"/>
  <c r="F9341" i="1"/>
  <c r="F9349" i="1"/>
  <c r="F9357" i="1"/>
  <c r="F9365" i="1"/>
  <c r="F9373" i="1"/>
  <c r="F9381" i="1"/>
  <c r="F8048" i="1"/>
  <c r="F8257" i="1"/>
  <c r="F8385" i="1"/>
  <c r="F8476" i="1"/>
  <c r="F8528" i="1"/>
  <c r="F8579" i="1"/>
  <c r="F8620" i="1"/>
  <c r="F8656" i="1"/>
  <c r="F8693" i="1"/>
  <c r="F8726" i="1"/>
  <c r="F8758" i="1"/>
  <c r="F8782" i="1"/>
  <c r="F8799" i="1"/>
  <c r="F8811" i="1"/>
  <c r="F8822" i="1"/>
  <c r="F8832" i="1"/>
  <c r="F8843" i="1"/>
  <c r="F8854" i="1"/>
  <c r="F8864" i="1"/>
  <c r="F8875" i="1"/>
  <c r="F8886" i="1"/>
  <c r="F8896" i="1"/>
  <c r="F8907" i="1"/>
  <c r="F8918" i="1"/>
  <c r="F8928" i="1"/>
  <c r="F8939" i="1"/>
  <c r="F8950" i="1"/>
  <c r="F8960" i="1"/>
  <c r="F8971" i="1"/>
  <c r="F8982" i="1"/>
  <c r="F8992" i="1"/>
  <c r="F9003" i="1"/>
  <c r="F9014" i="1"/>
  <c r="F9024" i="1"/>
  <c r="F9035" i="1"/>
  <c r="F9046" i="1"/>
  <c r="F9056" i="1"/>
  <c r="F9067" i="1"/>
  <c r="F9078" i="1"/>
  <c r="F9088" i="1"/>
  <c r="F9099" i="1"/>
  <c r="F9110" i="1"/>
  <c r="F9118" i="1"/>
  <c r="F9126" i="1"/>
  <c r="F9134" i="1"/>
  <c r="F9142" i="1"/>
  <c r="F9150" i="1"/>
  <c r="F9158" i="1"/>
  <c r="F9166" i="1"/>
  <c r="F9174" i="1"/>
  <c r="F9182" i="1"/>
  <c r="F9190" i="1"/>
  <c r="F9198" i="1"/>
  <c r="F9206" i="1"/>
  <c r="F9214" i="1"/>
  <c r="F9222" i="1"/>
  <c r="F9230" i="1"/>
  <c r="F9238" i="1"/>
  <c r="F9246" i="1"/>
  <c r="F9254" i="1"/>
  <c r="F9262" i="1"/>
  <c r="F9270" i="1"/>
  <c r="F9278" i="1"/>
  <c r="F9286" i="1"/>
  <c r="F9294" i="1"/>
  <c r="F9302" i="1"/>
  <c r="F9310" i="1"/>
  <c r="F9318" i="1"/>
  <c r="F9326" i="1"/>
  <c r="F9334" i="1"/>
  <c r="F9342" i="1"/>
  <c r="F9350" i="1"/>
  <c r="F9358" i="1"/>
  <c r="F9366" i="1"/>
  <c r="F9374" i="1"/>
  <c r="F9382" i="1"/>
  <c r="F9390" i="1"/>
  <c r="F9398" i="1"/>
  <c r="F9406" i="1"/>
  <c r="F9414" i="1"/>
  <c r="F9422" i="1"/>
  <c r="F9430" i="1"/>
  <c r="F9438" i="1"/>
  <c r="F9446" i="1"/>
  <c r="F9454" i="1"/>
  <c r="F9462" i="1"/>
  <c r="F9470" i="1"/>
  <c r="F9478" i="1"/>
  <c r="F9486" i="1"/>
  <c r="F9494" i="1"/>
  <c r="F9502" i="1"/>
  <c r="F9510" i="1"/>
  <c r="F9518" i="1"/>
  <c r="F9526" i="1"/>
  <c r="F9534" i="1"/>
  <c r="F9542" i="1"/>
  <c r="F9550" i="1"/>
  <c r="F9558" i="1"/>
  <c r="F9566" i="1"/>
  <c r="F9574" i="1"/>
  <c r="F9582" i="1"/>
  <c r="F9590" i="1"/>
  <c r="F9598" i="1"/>
  <c r="F9606" i="1"/>
  <c r="F9614" i="1"/>
  <c r="F9622" i="1"/>
  <c r="F9" i="1"/>
  <c r="F17" i="1"/>
  <c r="F25" i="1"/>
  <c r="F33" i="1"/>
  <c r="F41" i="1"/>
  <c r="F49" i="1"/>
  <c r="F57" i="1"/>
  <c r="F65" i="1"/>
  <c r="F73" i="1"/>
  <c r="F81" i="1"/>
  <c r="F89" i="1"/>
  <c r="F97" i="1"/>
  <c r="F105" i="1"/>
  <c r="F113" i="1"/>
  <c r="F121" i="1"/>
  <c r="F129" i="1"/>
  <c r="F137" i="1"/>
  <c r="F145" i="1"/>
  <c r="F153" i="1"/>
  <c r="F161" i="1"/>
  <c r="F169" i="1"/>
  <c r="F8096" i="1"/>
  <c r="F8265" i="1"/>
  <c r="F8393" i="1"/>
  <c r="F8480" i="1"/>
  <c r="F8531" i="1"/>
  <c r="F8582" i="1"/>
  <c r="F8622" i="1"/>
  <c r="F8659" i="1"/>
  <c r="F8695" i="1"/>
  <c r="F8728" i="1"/>
  <c r="F8760" i="1"/>
  <c r="F8784" i="1"/>
  <c r="F8800" i="1"/>
  <c r="F8812" i="1"/>
  <c r="F8823" i="1"/>
  <c r="F8833" i="1"/>
  <c r="F8844" i="1"/>
  <c r="F8855" i="1"/>
  <c r="F8865" i="1"/>
  <c r="F8876" i="1"/>
  <c r="F8887" i="1"/>
  <c r="F8897" i="1"/>
  <c r="F8908" i="1"/>
  <c r="F8919" i="1"/>
  <c r="F8929" i="1"/>
  <c r="F8940" i="1"/>
  <c r="F8951" i="1"/>
  <c r="F8961" i="1"/>
  <c r="F8972" i="1"/>
  <c r="F8983" i="1"/>
  <c r="F8993" i="1"/>
  <c r="F9004" i="1"/>
  <c r="F9015" i="1"/>
  <c r="F9025" i="1"/>
  <c r="F9036" i="1"/>
  <c r="F9047" i="1"/>
  <c r="F9057" i="1"/>
  <c r="F9068" i="1"/>
  <c r="F9079" i="1"/>
  <c r="F9089" i="1"/>
  <c r="F9100"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8112" i="1"/>
  <c r="F8289" i="1"/>
  <c r="F8416" i="1"/>
  <c r="F8489" i="1"/>
  <c r="F8540" i="1"/>
  <c r="F8592" i="1"/>
  <c r="F8629" i="1"/>
  <c r="F8665" i="1"/>
  <c r="F8702" i="1"/>
  <c r="F8734" i="1"/>
  <c r="F8766" i="1"/>
  <c r="F8788" i="1"/>
  <c r="F8801" i="1"/>
  <c r="F8814" i="1"/>
  <c r="F8824" i="1"/>
  <c r="F8835" i="1"/>
  <c r="F8846" i="1"/>
  <c r="F8856" i="1"/>
  <c r="F8867" i="1"/>
  <c r="F8878" i="1"/>
  <c r="F8888" i="1"/>
  <c r="F8899" i="1"/>
  <c r="F8910" i="1"/>
  <c r="F8920" i="1"/>
  <c r="F8931" i="1"/>
  <c r="F8942" i="1"/>
  <c r="F8952" i="1"/>
  <c r="F8963" i="1"/>
  <c r="F8974" i="1"/>
  <c r="F8984" i="1"/>
  <c r="F8995" i="1"/>
  <c r="F9006" i="1"/>
  <c r="F9016" i="1"/>
  <c r="F9027" i="1"/>
  <c r="F9038" i="1"/>
  <c r="F9048" i="1"/>
  <c r="F9059" i="1"/>
  <c r="F9070" i="1"/>
  <c r="F9080" i="1"/>
  <c r="F9091" i="1"/>
  <c r="F9102"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8160" i="1"/>
  <c r="F8297" i="1"/>
  <c r="F8419" i="1"/>
  <c r="F8492" i="1"/>
  <c r="F8544" i="1"/>
  <c r="F8595" i="1"/>
  <c r="F8631" i="1"/>
  <c r="F8668" i="1"/>
  <c r="F8704" i="1"/>
  <c r="F8736" i="1"/>
  <c r="F8768" i="1"/>
  <c r="F8790" i="1"/>
  <c r="F8804" i="1"/>
  <c r="F8815" i="1"/>
  <c r="F8825" i="1"/>
  <c r="F8836" i="1"/>
  <c r="F8847" i="1"/>
  <c r="F8857" i="1"/>
  <c r="F8868" i="1"/>
  <c r="F8879" i="1"/>
  <c r="F8889" i="1"/>
  <c r="F8900" i="1"/>
  <c r="F8911" i="1"/>
  <c r="F8921" i="1"/>
  <c r="F8932" i="1"/>
  <c r="F8943" i="1"/>
  <c r="F8953" i="1"/>
  <c r="F8964" i="1"/>
  <c r="F8975" i="1"/>
  <c r="F8985" i="1"/>
  <c r="F8996" i="1"/>
  <c r="F9007" i="1"/>
  <c r="F9017" i="1"/>
  <c r="F9028" i="1"/>
  <c r="F9039" i="1"/>
  <c r="F9049" i="1"/>
  <c r="F9060" i="1"/>
  <c r="F9071" i="1"/>
  <c r="F9081" i="1"/>
  <c r="F9092" i="1"/>
  <c r="F9103"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41" i="1"/>
  <c r="F9449" i="1"/>
  <c r="F9457" i="1"/>
  <c r="F9465" i="1"/>
  <c r="F9473" i="1"/>
  <c r="F9481" i="1"/>
  <c r="F9489" i="1"/>
  <c r="F9497" i="1"/>
  <c r="F9505" i="1"/>
  <c r="F9513" i="1"/>
  <c r="F9521" i="1"/>
  <c r="F9529" i="1"/>
  <c r="F9537" i="1"/>
  <c r="F9545" i="1"/>
  <c r="F9553" i="1"/>
  <c r="F9561" i="1"/>
  <c r="F9569" i="1"/>
  <c r="F9577" i="1"/>
  <c r="F9585" i="1"/>
  <c r="F9593" i="1"/>
  <c r="F9601" i="1"/>
  <c r="F9609" i="1"/>
  <c r="F9617" i="1"/>
  <c r="F9625" i="1"/>
  <c r="E7839" i="1"/>
  <c r="F7839" i="1"/>
  <c r="F12" i="1"/>
  <c r="F20" i="1"/>
  <c r="F28" i="1"/>
  <c r="F36" i="1"/>
  <c r="F44" i="1"/>
  <c r="F52" i="1"/>
  <c r="F60" i="1"/>
  <c r="F68" i="1"/>
  <c r="F76" i="1"/>
  <c r="F84" i="1"/>
  <c r="F92" i="1"/>
  <c r="F100" i="1"/>
  <c r="F108" i="1"/>
  <c r="F116" i="1"/>
  <c r="F124" i="1"/>
  <c r="F132" i="1"/>
  <c r="F140" i="1"/>
  <c r="F148" i="1"/>
  <c r="F156" i="1"/>
  <c r="F8329" i="1"/>
  <c r="F8441" i="1"/>
  <c r="F8505" i="1"/>
  <c r="F8556" i="1"/>
  <c r="F8604" i="1"/>
  <c r="F8640" i="1"/>
  <c r="F8677" i="1"/>
  <c r="F8712" i="1"/>
  <c r="F8744" i="1"/>
  <c r="F8774" i="1"/>
  <c r="F8792" i="1"/>
  <c r="F8807" i="1"/>
  <c r="F8817" i="1"/>
  <c r="F8828" i="1"/>
  <c r="F8839" i="1"/>
  <c r="F8849" i="1"/>
  <c r="F8860" i="1"/>
  <c r="F8871" i="1"/>
  <c r="F8881" i="1"/>
  <c r="F8892" i="1"/>
  <c r="F8903" i="1"/>
  <c r="F8913" i="1"/>
  <c r="F8924" i="1"/>
  <c r="F8935" i="1"/>
  <c r="F8945" i="1"/>
  <c r="F8956" i="1"/>
  <c r="F8967" i="1"/>
  <c r="F8977" i="1"/>
  <c r="F8988" i="1"/>
  <c r="F8999" i="1"/>
  <c r="F9009" i="1"/>
  <c r="F9020" i="1"/>
  <c r="F9031" i="1"/>
  <c r="F9041" i="1"/>
  <c r="F9052" i="1"/>
  <c r="F9063" i="1"/>
  <c r="F9073" i="1"/>
  <c r="F9084" i="1"/>
  <c r="F9095" i="1"/>
  <c r="F9105"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8515" i="1"/>
  <c r="F8684" i="1"/>
  <c r="F8796" i="1"/>
  <c r="F8840" i="1"/>
  <c r="F8883" i="1"/>
  <c r="F8926" i="1"/>
  <c r="F8968" i="1"/>
  <c r="F9011" i="1"/>
  <c r="F9054" i="1"/>
  <c r="F9096" i="1"/>
  <c r="F9132" i="1"/>
  <c r="F9164" i="1"/>
  <c r="F9196" i="1"/>
  <c r="F9228" i="1"/>
  <c r="F9260" i="1"/>
  <c r="F9292" i="1"/>
  <c r="F9324" i="1"/>
  <c r="F9356" i="1"/>
  <c r="F9386" i="1"/>
  <c r="F9402" i="1"/>
  <c r="F9418" i="1"/>
  <c r="F9434" i="1"/>
  <c r="F9450" i="1"/>
  <c r="F9461" i="1"/>
  <c r="F9472" i="1"/>
  <c r="F9483" i="1"/>
  <c r="F9493" i="1"/>
  <c r="F9504" i="1"/>
  <c r="F9515" i="1"/>
  <c r="F9525" i="1"/>
  <c r="F9536" i="1"/>
  <c r="F9547" i="1"/>
  <c r="F9557" i="1"/>
  <c r="F9568" i="1"/>
  <c r="F9579" i="1"/>
  <c r="F9589" i="1"/>
  <c r="F9600" i="1"/>
  <c r="F9611" i="1"/>
  <c r="F9621" i="1"/>
  <c r="F14" i="1"/>
  <c r="F24" i="1"/>
  <c r="F35" i="1"/>
  <c r="F46" i="1"/>
  <c r="F56" i="1"/>
  <c r="F67" i="1"/>
  <c r="F78" i="1"/>
  <c r="F88" i="1"/>
  <c r="F99" i="1"/>
  <c r="F110" i="1"/>
  <c r="F120" i="1"/>
  <c r="F131" i="1"/>
  <c r="F142" i="1"/>
  <c r="F152" i="1"/>
  <c r="F163"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8553" i="1"/>
  <c r="F8710" i="1"/>
  <c r="F8806" i="1"/>
  <c r="F8848" i="1"/>
  <c r="F8891" i="1"/>
  <c r="F8934" i="1"/>
  <c r="F8976" i="1"/>
  <c r="F9019" i="1"/>
  <c r="F9062" i="1"/>
  <c r="F9104" i="1"/>
  <c r="F9138" i="1"/>
  <c r="F9170" i="1"/>
  <c r="F9202" i="1"/>
  <c r="F9234" i="1"/>
  <c r="F9266" i="1"/>
  <c r="F9298" i="1"/>
  <c r="F9330" i="1"/>
  <c r="F9362" i="1"/>
  <c r="F9387" i="1"/>
  <c r="F9403" i="1"/>
  <c r="F9419" i="1"/>
  <c r="F9435" i="1"/>
  <c r="F9451" i="1"/>
  <c r="F9463" i="1"/>
  <c r="F9474" i="1"/>
  <c r="F9484" i="1"/>
  <c r="F9495" i="1"/>
  <c r="F9506" i="1"/>
  <c r="F9516" i="1"/>
  <c r="F9527" i="1"/>
  <c r="F9538" i="1"/>
  <c r="F9548" i="1"/>
  <c r="F9559" i="1"/>
  <c r="F9570" i="1"/>
  <c r="F9580" i="1"/>
  <c r="F9591" i="1"/>
  <c r="F9602" i="1"/>
  <c r="F9612" i="1"/>
  <c r="F9623" i="1"/>
  <c r="F7840" i="1"/>
  <c r="F15" i="1"/>
  <c r="F26" i="1"/>
  <c r="F37" i="1"/>
  <c r="F47" i="1"/>
  <c r="F58" i="1"/>
  <c r="F69" i="1"/>
  <c r="F79" i="1"/>
  <c r="F90" i="1"/>
  <c r="F101" i="1"/>
  <c r="F111" i="1"/>
  <c r="F122" i="1"/>
  <c r="F133" i="1"/>
  <c r="F143" i="1"/>
  <c r="F154" i="1"/>
  <c r="F164"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397" i="1"/>
  <c r="F405" i="1"/>
  <c r="F413" i="1"/>
  <c r="F421" i="1"/>
  <c r="F429" i="1"/>
  <c r="F437" i="1"/>
  <c r="F445" i="1"/>
  <c r="F453" i="1"/>
  <c r="F461" i="1"/>
  <c r="F469" i="1"/>
  <c r="F477" i="1"/>
  <c r="F485" i="1"/>
  <c r="F493" i="1"/>
  <c r="F501" i="1"/>
  <c r="F509" i="1"/>
  <c r="F517" i="1"/>
  <c r="F525" i="1"/>
  <c r="F533" i="1"/>
  <c r="F541" i="1"/>
  <c r="F549" i="1"/>
  <c r="F557" i="1"/>
  <c r="F565" i="1"/>
  <c r="F573" i="1"/>
  <c r="F581" i="1"/>
  <c r="F589" i="1"/>
  <c r="F597" i="1"/>
  <c r="F605" i="1"/>
  <c r="F613" i="1"/>
  <c r="F621" i="1"/>
  <c r="F629" i="1"/>
  <c r="F637" i="1"/>
  <c r="F645" i="1"/>
  <c r="F653" i="1"/>
  <c r="F661" i="1"/>
  <c r="F669" i="1"/>
  <c r="F677"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8225" i="1"/>
  <c r="F8566" i="1"/>
  <c r="F8718" i="1"/>
  <c r="F8808" i="1"/>
  <c r="F8851" i="1"/>
  <c r="F8894" i="1"/>
  <c r="F8936" i="1"/>
  <c r="F8979" i="1"/>
  <c r="F9022" i="1"/>
  <c r="F9064" i="1"/>
  <c r="F9107" i="1"/>
  <c r="F9140" i="1"/>
  <c r="F9172" i="1"/>
  <c r="F9204" i="1"/>
  <c r="F9236" i="1"/>
  <c r="F9268" i="1"/>
  <c r="F9300" i="1"/>
  <c r="F9332" i="1"/>
  <c r="F9364" i="1"/>
  <c r="F9388" i="1"/>
  <c r="F9404" i="1"/>
  <c r="F9420" i="1"/>
  <c r="F9436" i="1"/>
  <c r="F9452" i="1"/>
  <c r="F9464" i="1"/>
  <c r="F9475" i="1"/>
  <c r="F9485" i="1"/>
  <c r="F9496" i="1"/>
  <c r="F9507" i="1"/>
  <c r="F9517" i="1"/>
  <c r="F9528" i="1"/>
  <c r="F9539" i="1"/>
  <c r="F9549" i="1"/>
  <c r="F9560" i="1"/>
  <c r="F9571" i="1"/>
  <c r="F9581" i="1"/>
  <c r="F9592" i="1"/>
  <c r="F9603" i="1"/>
  <c r="F9613" i="1"/>
  <c r="F9624" i="1"/>
  <c r="E7840" i="1"/>
  <c r="F6" i="1"/>
  <c r="F16" i="1"/>
  <c r="F27" i="1"/>
  <c r="F38" i="1"/>
  <c r="F48" i="1"/>
  <c r="F59" i="1"/>
  <c r="F70" i="1"/>
  <c r="F80" i="1"/>
  <c r="F91" i="1"/>
  <c r="F102" i="1"/>
  <c r="F112" i="1"/>
  <c r="F123" i="1"/>
  <c r="F134" i="1"/>
  <c r="F144" i="1"/>
  <c r="F155" i="1"/>
  <c r="F165" i="1"/>
  <c r="F174" i="1"/>
  <c r="F182" i="1"/>
  <c r="F190" i="1"/>
  <c r="F198" i="1"/>
  <c r="F206" i="1"/>
  <c r="F214" i="1"/>
  <c r="F222" i="1"/>
  <c r="F230" i="1"/>
  <c r="F238" i="1"/>
  <c r="F246" i="1"/>
  <c r="F254" i="1"/>
  <c r="F262" i="1"/>
  <c r="F270" i="1"/>
  <c r="F278" i="1"/>
  <c r="F286" i="1"/>
  <c r="F294" i="1"/>
  <c r="F302" i="1"/>
  <c r="F8321" i="1"/>
  <c r="F8601" i="1"/>
  <c r="F8742" i="1"/>
  <c r="F8816" i="1"/>
  <c r="F8859" i="1"/>
  <c r="F8902" i="1"/>
  <c r="F8944" i="1"/>
  <c r="F8987" i="1"/>
  <c r="F9030" i="1"/>
  <c r="F9072" i="1"/>
  <c r="F9114" i="1"/>
  <c r="F9146" i="1"/>
  <c r="F9178" i="1"/>
  <c r="F9210" i="1"/>
  <c r="F9242" i="1"/>
  <c r="F9274" i="1"/>
  <c r="F9306" i="1"/>
  <c r="F9338" i="1"/>
  <c r="F9370" i="1"/>
  <c r="F9389" i="1"/>
  <c r="F9405" i="1"/>
  <c r="F9421" i="1"/>
  <c r="F9437" i="1"/>
  <c r="F9453" i="1"/>
  <c r="F9466" i="1"/>
  <c r="F9476" i="1"/>
  <c r="F9487" i="1"/>
  <c r="F9498" i="1"/>
  <c r="F9508" i="1"/>
  <c r="F9519" i="1"/>
  <c r="F9530" i="1"/>
  <c r="F9540" i="1"/>
  <c r="F9551" i="1"/>
  <c r="F9562" i="1"/>
  <c r="F9572" i="1"/>
  <c r="F9583" i="1"/>
  <c r="F9594" i="1"/>
  <c r="F9604" i="1"/>
  <c r="F9615" i="1"/>
  <c r="F9626" i="1"/>
  <c r="F8353" i="1"/>
  <c r="F8611" i="1"/>
  <c r="F8750" i="1"/>
  <c r="F8819" i="1"/>
  <c r="F8862" i="1"/>
  <c r="F8904" i="1"/>
  <c r="F8947" i="1"/>
  <c r="F8990" i="1"/>
  <c r="F9032" i="1"/>
  <c r="F9075" i="1"/>
  <c r="F9116" i="1"/>
  <c r="F9148" i="1"/>
  <c r="F9180" i="1"/>
  <c r="F9212" i="1"/>
  <c r="F9244" i="1"/>
  <c r="F9276" i="1"/>
  <c r="F9308" i="1"/>
  <c r="F9340" i="1"/>
  <c r="F9372" i="1"/>
  <c r="F9394" i="1"/>
  <c r="F9410" i="1"/>
  <c r="F9426" i="1"/>
  <c r="F9442" i="1"/>
  <c r="F9455" i="1"/>
  <c r="F9467" i="1"/>
  <c r="F9477" i="1"/>
  <c r="F9488" i="1"/>
  <c r="F9499" i="1"/>
  <c r="F9509" i="1"/>
  <c r="F9520" i="1"/>
  <c r="F9531" i="1"/>
  <c r="F9541" i="1"/>
  <c r="F9552" i="1"/>
  <c r="F9563" i="1"/>
  <c r="F9573" i="1"/>
  <c r="F9584" i="1"/>
  <c r="F9595" i="1"/>
  <c r="F9605" i="1"/>
  <c r="F9616" i="1"/>
  <c r="F9627" i="1"/>
  <c r="F8" i="1"/>
  <c r="F19" i="1"/>
  <c r="F30" i="1"/>
  <c r="F40" i="1"/>
  <c r="F51" i="1"/>
  <c r="F62" i="1"/>
  <c r="F72" i="1"/>
  <c r="F83" i="1"/>
  <c r="F94" i="1"/>
  <c r="F104" i="1"/>
  <c r="F115" i="1"/>
  <c r="F126" i="1"/>
  <c r="F136" i="1"/>
  <c r="F147" i="1"/>
  <c r="F158" i="1"/>
  <c r="F167"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688" i="1"/>
  <c r="F696" i="1"/>
  <c r="F704" i="1"/>
  <c r="F712" i="1"/>
  <c r="F720" i="1"/>
  <c r="F728" i="1"/>
  <c r="F736" i="1"/>
  <c r="F744" i="1"/>
  <c r="F752" i="1"/>
  <c r="F760" i="1"/>
  <c r="F768" i="1"/>
  <c r="F776" i="1"/>
  <c r="F784" i="1"/>
  <c r="F792" i="1"/>
  <c r="F800" i="1"/>
  <c r="F808" i="1"/>
  <c r="F816" i="1"/>
  <c r="F824" i="1"/>
  <c r="F832" i="1"/>
  <c r="F840" i="1"/>
  <c r="F848" i="1"/>
  <c r="F856" i="1"/>
  <c r="F864" i="1"/>
  <c r="F872" i="1"/>
  <c r="F8464" i="1"/>
  <c r="F8647" i="1"/>
  <c r="F8776" i="1"/>
  <c r="F8830" i="1"/>
  <c r="F8872" i="1"/>
  <c r="F8915" i="1"/>
  <c r="F8958" i="1"/>
  <c r="F9000" i="1"/>
  <c r="F9043" i="1"/>
  <c r="F9086" i="1"/>
  <c r="F9124" i="1"/>
  <c r="F9156" i="1"/>
  <c r="F9188" i="1"/>
  <c r="F9220" i="1"/>
  <c r="F9252" i="1"/>
  <c r="F9284" i="1"/>
  <c r="F9316" i="1"/>
  <c r="F9348" i="1"/>
  <c r="F9379" i="1"/>
  <c r="F9396" i="1"/>
  <c r="F9412" i="1"/>
  <c r="F9428" i="1"/>
  <c r="F9444" i="1"/>
  <c r="F9459" i="1"/>
  <c r="F9469" i="1"/>
  <c r="F9480" i="1"/>
  <c r="F9491" i="1"/>
  <c r="F9501" i="1"/>
  <c r="F9512" i="1"/>
  <c r="F9523" i="1"/>
  <c r="F9533" i="1"/>
  <c r="F9544" i="1"/>
  <c r="F9555" i="1"/>
  <c r="F9565" i="1"/>
  <c r="F9576" i="1"/>
  <c r="F9587" i="1"/>
  <c r="F9597" i="1"/>
  <c r="F9608" i="1"/>
  <c r="F9619" i="1"/>
  <c r="F9629" i="1"/>
  <c r="F11" i="1"/>
  <c r="F22" i="1"/>
  <c r="F32" i="1"/>
  <c r="F43" i="1"/>
  <c r="F54" i="1"/>
  <c r="F64" i="1"/>
  <c r="F75" i="1"/>
  <c r="F86" i="1"/>
  <c r="F96" i="1"/>
  <c r="F107" i="1"/>
  <c r="F118" i="1"/>
  <c r="F128" i="1"/>
  <c r="F139" i="1"/>
  <c r="F150" i="1"/>
  <c r="F160"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7984" i="1"/>
  <c r="F8502" i="1"/>
  <c r="F8675" i="1"/>
  <c r="F8791" i="1"/>
  <c r="F8838" i="1"/>
  <c r="F8880" i="1"/>
  <c r="F8923" i="1"/>
  <c r="F8966" i="1"/>
  <c r="F9008" i="1"/>
  <c r="F9051" i="1"/>
  <c r="F9094" i="1"/>
  <c r="F9130" i="1"/>
  <c r="F9162" i="1"/>
  <c r="F9194" i="1"/>
  <c r="F9226" i="1"/>
  <c r="F9258" i="1"/>
  <c r="F9290" i="1"/>
  <c r="F9322" i="1"/>
  <c r="F9354" i="1"/>
  <c r="F8998" i="1"/>
  <c r="F9282" i="1"/>
  <c r="F9413" i="1"/>
  <c r="F9471" i="1"/>
  <c r="F9514" i="1"/>
  <c r="F9556" i="1"/>
  <c r="F9599" i="1"/>
  <c r="F10" i="1"/>
  <c r="F39" i="1"/>
  <c r="F66" i="1"/>
  <c r="F95" i="1"/>
  <c r="F125" i="1"/>
  <c r="F151" i="1"/>
  <c r="F177" i="1"/>
  <c r="F199" i="1"/>
  <c r="F219" i="1"/>
  <c r="F241" i="1"/>
  <c r="F263" i="1"/>
  <c r="F283" i="1"/>
  <c r="F305" i="1"/>
  <c r="F321" i="1"/>
  <c r="F337" i="1"/>
  <c r="F353" i="1"/>
  <c r="F369" i="1"/>
  <c r="F385" i="1"/>
  <c r="F401" i="1"/>
  <c r="F415" i="1"/>
  <c r="F426" i="1"/>
  <c r="F436" i="1"/>
  <c r="F447" i="1"/>
  <c r="F458" i="1"/>
  <c r="F468" i="1"/>
  <c r="F479" i="1"/>
  <c r="F490" i="1"/>
  <c r="F500" i="1"/>
  <c r="F511" i="1"/>
  <c r="F522" i="1"/>
  <c r="F532" i="1"/>
  <c r="F543" i="1"/>
  <c r="F554" i="1"/>
  <c r="F564" i="1"/>
  <c r="F575" i="1"/>
  <c r="F586" i="1"/>
  <c r="F596" i="1"/>
  <c r="F607" i="1"/>
  <c r="F618" i="1"/>
  <c r="F628" i="1"/>
  <c r="F639" i="1"/>
  <c r="F650" i="1"/>
  <c r="F660" i="1"/>
  <c r="F671" i="1"/>
  <c r="F682" i="1"/>
  <c r="F692" i="1"/>
  <c r="F703" i="1"/>
  <c r="F714" i="1"/>
  <c r="F724" i="1"/>
  <c r="F735" i="1"/>
  <c r="F746" i="1"/>
  <c r="F756" i="1"/>
  <c r="F767" i="1"/>
  <c r="F778" i="1"/>
  <c r="F788" i="1"/>
  <c r="F799" i="1"/>
  <c r="F810" i="1"/>
  <c r="F820" i="1"/>
  <c r="F831" i="1"/>
  <c r="F842" i="1"/>
  <c r="F852" i="1"/>
  <c r="F863" i="1"/>
  <c r="F874" i="1"/>
  <c r="F883" i="1"/>
  <c r="F892" i="1"/>
  <c r="F901" i="1"/>
  <c r="F909" i="1"/>
  <c r="F917" i="1"/>
  <c r="F925" i="1"/>
  <c r="F933" i="1"/>
  <c r="F941" i="1"/>
  <c r="F949" i="1"/>
  <c r="F957" i="1"/>
  <c r="F965" i="1"/>
  <c r="F973" i="1"/>
  <c r="F981" i="1"/>
  <c r="F989" i="1"/>
  <c r="F997" i="1"/>
  <c r="F1005" i="1"/>
  <c r="F1013" i="1"/>
  <c r="F1021" i="1"/>
  <c r="F1029" i="1"/>
  <c r="F1037" i="1"/>
  <c r="F1045" i="1"/>
  <c r="F1053" i="1"/>
  <c r="F1061" i="1"/>
  <c r="F1069" i="1"/>
  <c r="F1077" i="1"/>
  <c r="F1085" i="1"/>
  <c r="F1093" i="1"/>
  <c r="F1101" i="1"/>
  <c r="F1109" i="1"/>
  <c r="F1117" i="1"/>
  <c r="F1125" i="1"/>
  <c r="F1133" i="1"/>
  <c r="F1141" i="1"/>
  <c r="F1149" i="1"/>
  <c r="F1157" i="1"/>
  <c r="F1165" i="1"/>
  <c r="F1173" i="1"/>
  <c r="F1181" i="1"/>
  <c r="F1189" i="1"/>
  <c r="F1197" i="1"/>
  <c r="F1205" i="1"/>
  <c r="F1213" i="1"/>
  <c r="F1221" i="1"/>
  <c r="F1229" i="1"/>
  <c r="F1237" i="1"/>
  <c r="F1245" i="1"/>
  <c r="F1253" i="1"/>
  <c r="F1261" i="1"/>
  <c r="F1269" i="1"/>
  <c r="F1277" i="1"/>
  <c r="F1285" i="1"/>
  <c r="F1293" i="1"/>
  <c r="F1301" i="1"/>
  <c r="F1309" i="1"/>
  <c r="F1317" i="1"/>
  <c r="F1325" i="1"/>
  <c r="F1333" i="1"/>
  <c r="F1341" i="1"/>
  <c r="F1349" i="1"/>
  <c r="F1357" i="1"/>
  <c r="F1365" i="1"/>
  <c r="F1373" i="1"/>
  <c r="F1381" i="1"/>
  <c r="F1389" i="1"/>
  <c r="F1397" i="1"/>
  <c r="F1405" i="1"/>
  <c r="F1413" i="1"/>
  <c r="F1421" i="1"/>
  <c r="F1429" i="1"/>
  <c r="F1437" i="1"/>
  <c r="F1445" i="1"/>
  <c r="F1453" i="1"/>
  <c r="F1461" i="1"/>
  <c r="F1469" i="1"/>
  <c r="F1477" i="1"/>
  <c r="F1485" i="1"/>
  <c r="F1493" i="1"/>
  <c r="F1501" i="1"/>
  <c r="F1509" i="1"/>
  <c r="F1517" i="1"/>
  <c r="F1525" i="1"/>
  <c r="F1533" i="1"/>
  <c r="F1541" i="1"/>
  <c r="F1549" i="1"/>
  <c r="F1557" i="1"/>
  <c r="F1565" i="1"/>
  <c r="F1573" i="1"/>
  <c r="F1581" i="1"/>
  <c r="F1589" i="1"/>
  <c r="F1597" i="1"/>
  <c r="F1605" i="1"/>
  <c r="F1613" i="1"/>
  <c r="F1621" i="1"/>
  <c r="F1629" i="1"/>
  <c r="F1637" i="1"/>
  <c r="F1645" i="1"/>
  <c r="F1653" i="1"/>
  <c r="F1661" i="1"/>
  <c r="F1669" i="1"/>
  <c r="F1677" i="1"/>
  <c r="F8435" i="1"/>
  <c r="F9040" i="1"/>
  <c r="F9314" i="1"/>
  <c r="F9427" i="1"/>
  <c r="F9479" i="1"/>
  <c r="F9522" i="1"/>
  <c r="F9564" i="1"/>
  <c r="F9607" i="1"/>
  <c r="F13" i="1"/>
  <c r="F42" i="1"/>
  <c r="F71" i="1"/>
  <c r="F98" i="1"/>
  <c r="F127" i="1"/>
  <c r="F157" i="1"/>
  <c r="F179" i="1"/>
  <c r="F201" i="1"/>
  <c r="F223" i="1"/>
  <c r="F243" i="1"/>
  <c r="F265" i="1"/>
  <c r="F287" i="1"/>
  <c r="F307" i="1"/>
  <c r="F323" i="1"/>
  <c r="F339" i="1"/>
  <c r="F355" i="1"/>
  <c r="F371" i="1"/>
  <c r="F387" i="1"/>
  <c r="F403" i="1"/>
  <c r="F417" i="1"/>
  <c r="F427" i="1"/>
  <c r="F438" i="1"/>
  <c r="F449" i="1"/>
  <c r="F459" i="1"/>
  <c r="F470" i="1"/>
  <c r="F481" i="1"/>
  <c r="F491" i="1"/>
  <c r="F502" i="1"/>
  <c r="F513" i="1"/>
  <c r="F523" i="1"/>
  <c r="F534" i="1"/>
  <c r="F545" i="1"/>
  <c r="F555" i="1"/>
  <c r="F566" i="1"/>
  <c r="F577" i="1"/>
  <c r="F587" i="1"/>
  <c r="F598" i="1"/>
  <c r="F609" i="1"/>
  <c r="F619" i="1"/>
  <c r="F630" i="1"/>
  <c r="F641" i="1"/>
  <c r="F651" i="1"/>
  <c r="F662" i="1"/>
  <c r="F673" i="1"/>
  <c r="F683" i="1"/>
  <c r="F694" i="1"/>
  <c r="F705" i="1"/>
  <c r="F8638" i="1"/>
  <c r="F9083" i="1"/>
  <c r="F9346" i="1"/>
  <c r="F9429" i="1"/>
  <c r="F9482" i="1"/>
  <c r="F9524" i="1"/>
  <c r="F9567" i="1"/>
  <c r="F9610" i="1"/>
  <c r="F18" i="1"/>
  <c r="F45" i="1"/>
  <c r="F74" i="1"/>
  <c r="F103" i="1"/>
  <c r="F130" i="1"/>
  <c r="F159" i="1"/>
  <c r="F183" i="1"/>
  <c r="F203" i="1"/>
  <c r="F225" i="1"/>
  <c r="F247" i="1"/>
  <c r="F267" i="1"/>
  <c r="F289" i="1"/>
  <c r="F310" i="1"/>
  <c r="F326" i="1"/>
  <c r="F342" i="1"/>
  <c r="F358" i="1"/>
  <c r="F374" i="1"/>
  <c r="F390" i="1"/>
  <c r="F406" i="1"/>
  <c r="F418" i="1"/>
  <c r="F428" i="1"/>
  <c r="F439" i="1"/>
  <c r="F450" i="1"/>
  <c r="F460" i="1"/>
  <c r="F471" i="1"/>
  <c r="F482" i="1"/>
  <c r="F492" i="1"/>
  <c r="F503" i="1"/>
  <c r="F514" i="1"/>
  <c r="F524" i="1"/>
  <c r="F535" i="1"/>
  <c r="F546" i="1"/>
  <c r="F556" i="1"/>
  <c r="F567" i="1"/>
  <c r="F578" i="1"/>
  <c r="F588" i="1"/>
  <c r="F599" i="1"/>
  <c r="F610" i="1"/>
  <c r="F620" i="1"/>
  <c r="F631" i="1"/>
  <c r="F642" i="1"/>
  <c r="F652" i="1"/>
  <c r="F663" i="1"/>
  <c r="F674" i="1"/>
  <c r="F684" i="1"/>
  <c r="F695" i="1"/>
  <c r="F706" i="1"/>
  <c r="F716" i="1"/>
  <c r="F727" i="1"/>
  <c r="F738" i="1"/>
  <c r="F748" i="1"/>
  <c r="F759" i="1"/>
  <c r="F770" i="1"/>
  <c r="F780" i="1"/>
  <c r="F791" i="1"/>
  <c r="F802" i="1"/>
  <c r="F812" i="1"/>
  <c r="F823" i="1"/>
  <c r="F834" i="1"/>
  <c r="F844" i="1"/>
  <c r="F855" i="1"/>
  <c r="F866" i="1"/>
  <c r="F876" i="1"/>
  <c r="F886" i="1"/>
  <c r="F895" i="1"/>
  <c r="F903" i="1"/>
  <c r="F911" i="1"/>
  <c r="F919" i="1"/>
  <c r="F927" i="1"/>
  <c r="F935" i="1"/>
  <c r="F943" i="1"/>
  <c r="F951" i="1"/>
  <c r="F959" i="1"/>
  <c r="F8772" i="1"/>
  <c r="F9122" i="1"/>
  <c r="F9378" i="1"/>
  <c r="F9443" i="1"/>
  <c r="F9490" i="1"/>
  <c r="F9532" i="1"/>
  <c r="F9575" i="1"/>
  <c r="F9618" i="1"/>
  <c r="F21" i="1"/>
  <c r="F50" i="1"/>
  <c r="F77" i="1"/>
  <c r="F106" i="1"/>
  <c r="F135" i="1"/>
  <c r="F162" i="1"/>
  <c r="F185" i="1"/>
  <c r="F207" i="1"/>
  <c r="F227" i="1"/>
  <c r="F249" i="1"/>
  <c r="F271" i="1"/>
  <c r="F291" i="1"/>
  <c r="F311" i="1"/>
  <c r="F327" i="1"/>
  <c r="F343" i="1"/>
  <c r="F359" i="1"/>
  <c r="F375" i="1"/>
  <c r="F391" i="1"/>
  <c r="F407" i="1"/>
  <c r="F419" i="1"/>
  <c r="F430" i="1"/>
  <c r="F441" i="1"/>
  <c r="F451" i="1"/>
  <c r="F462" i="1"/>
  <c r="F473" i="1"/>
  <c r="F483" i="1"/>
  <c r="F494" i="1"/>
  <c r="F505" i="1"/>
  <c r="F515" i="1"/>
  <c r="F526" i="1"/>
  <c r="F537" i="1"/>
  <c r="F547" i="1"/>
  <c r="F558" i="1"/>
  <c r="F569" i="1"/>
  <c r="F579" i="1"/>
  <c r="F590" i="1"/>
  <c r="F601" i="1"/>
  <c r="F611" i="1"/>
  <c r="F622" i="1"/>
  <c r="F633" i="1"/>
  <c r="F643" i="1"/>
  <c r="F654" i="1"/>
  <c r="F665" i="1"/>
  <c r="F675" i="1"/>
  <c r="F686" i="1"/>
  <c r="F697" i="1"/>
  <c r="F707" i="1"/>
  <c r="F718" i="1"/>
  <c r="F729" i="1"/>
  <c r="F739" i="1"/>
  <c r="F750" i="1"/>
  <c r="F761" i="1"/>
  <c r="F771" i="1"/>
  <c r="F782" i="1"/>
  <c r="F793" i="1"/>
  <c r="F803" i="1"/>
  <c r="F814" i="1"/>
  <c r="F825" i="1"/>
  <c r="F835" i="1"/>
  <c r="F846" i="1"/>
  <c r="F857" i="1"/>
  <c r="F867" i="1"/>
  <c r="F878" i="1"/>
  <c r="F887" i="1"/>
  <c r="F896" i="1"/>
  <c r="F904" i="1"/>
  <c r="F912" i="1"/>
  <c r="F920" i="1"/>
  <c r="F928" i="1"/>
  <c r="F936" i="1"/>
  <c r="F944" i="1"/>
  <c r="F952" i="1"/>
  <c r="F960" i="1"/>
  <c r="F968" i="1"/>
  <c r="F976" i="1"/>
  <c r="F984" i="1"/>
  <c r="F992" i="1"/>
  <c r="F1000" i="1"/>
  <c r="F1008" i="1"/>
  <c r="F1016" i="1"/>
  <c r="F1024" i="1"/>
  <c r="F1032" i="1"/>
  <c r="F1040" i="1"/>
  <c r="F1048" i="1"/>
  <c r="F1056" i="1"/>
  <c r="F1064"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1304" i="1"/>
  <c r="F1312"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8827" i="1"/>
  <c r="F9154" i="1"/>
  <c r="F9380" i="1"/>
  <c r="F9445" i="1"/>
  <c r="F9492" i="1"/>
  <c r="F9535" i="1"/>
  <c r="F9578" i="1"/>
  <c r="F9620" i="1"/>
  <c r="F23" i="1"/>
  <c r="F53" i="1"/>
  <c r="F82" i="1"/>
  <c r="F109" i="1"/>
  <c r="F138" i="1"/>
  <c r="F166" i="1"/>
  <c r="F187" i="1"/>
  <c r="F209" i="1"/>
  <c r="F231" i="1"/>
  <c r="F251" i="1"/>
  <c r="F273" i="1"/>
  <c r="F295" i="1"/>
  <c r="F313" i="1"/>
  <c r="F329" i="1"/>
  <c r="F345" i="1"/>
  <c r="F361" i="1"/>
  <c r="F377" i="1"/>
  <c r="F393" i="1"/>
  <c r="F409" i="1"/>
  <c r="F420" i="1"/>
  <c r="F431" i="1"/>
  <c r="F442" i="1"/>
  <c r="F452" i="1"/>
  <c r="F463" i="1"/>
  <c r="F474" i="1"/>
  <c r="F484" i="1"/>
  <c r="F495" i="1"/>
  <c r="F506" i="1"/>
  <c r="F516" i="1"/>
  <c r="F527" i="1"/>
  <c r="F538" i="1"/>
  <c r="F548" i="1"/>
  <c r="F559" i="1"/>
  <c r="F570" i="1"/>
  <c r="F580" i="1"/>
  <c r="F591" i="1"/>
  <c r="F602" i="1"/>
  <c r="F612" i="1"/>
  <c r="F623" i="1"/>
  <c r="F634" i="1"/>
  <c r="F644" i="1"/>
  <c r="F655" i="1"/>
  <c r="F666" i="1"/>
  <c r="F676" i="1"/>
  <c r="F687" i="1"/>
  <c r="F698" i="1"/>
  <c r="F708" i="1"/>
  <c r="F719" i="1"/>
  <c r="F730" i="1"/>
  <c r="F740" i="1"/>
  <c r="F751" i="1"/>
  <c r="F762" i="1"/>
  <c r="F772" i="1"/>
  <c r="F783" i="1"/>
  <c r="F794" i="1"/>
  <c r="F804" i="1"/>
  <c r="F815" i="1"/>
  <c r="F826" i="1"/>
  <c r="F836" i="1"/>
  <c r="F847" i="1"/>
  <c r="F858" i="1"/>
  <c r="F868" i="1"/>
  <c r="F879" i="1"/>
  <c r="F888" i="1"/>
  <c r="F897" i="1"/>
  <c r="F905" i="1"/>
  <c r="F913" i="1"/>
  <c r="F921" i="1"/>
  <c r="F929" i="1"/>
  <c r="F937" i="1"/>
  <c r="F945" i="1"/>
  <c r="F953" i="1"/>
  <c r="F961" i="1"/>
  <c r="F969" i="1"/>
  <c r="F977" i="1"/>
  <c r="F985" i="1"/>
  <c r="F993" i="1"/>
  <c r="F1001" i="1"/>
  <c r="F1009" i="1"/>
  <c r="F1017" i="1"/>
  <c r="F1025" i="1"/>
  <c r="F1033" i="1"/>
  <c r="F1041" i="1"/>
  <c r="F1049" i="1"/>
  <c r="F1057" i="1"/>
  <c r="F1065" i="1"/>
  <c r="F1073" i="1"/>
  <c r="F1081" i="1"/>
  <c r="F8870" i="1"/>
  <c r="F9186" i="1"/>
  <c r="F8912" i="1"/>
  <c r="F9218" i="1"/>
  <c r="F9397" i="1"/>
  <c r="F9460" i="1"/>
  <c r="F9503" i="1"/>
  <c r="F9546" i="1"/>
  <c r="F9588" i="1"/>
  <c r="F31" i="1"/>
  <c r="F61" i="1"/>
  <c r="F9511" i="1"/>
  <c r="F29" i="1"/>
  <c r="F117" i="1"/>
  <c r="F191" i="1"/>
  <c r="F239" i="1"/>
  <c r="F299" i="1"/>
  <c r="F347" i="1"/>
  <c r="F383" i="1"/>
  <c r="F423" i="1"/>
  <c r="F454" i="1"/>
  <c r="F478" i="1"/>
  <c r="F508" i="1"/>
  <c r="F539" i="1"/>
  <c r="F563" i="1"/>
  <c r="F594" i="1"/>
  <c r="F625" i="1"/>
  <c r="F649" i="1"/>
  <c r="F679" i="1"/>
  <c r="F710" i="1"/>
  <c r="F731" i="1"/>
  <c r="F753" i="1"/>
  <c r="F774" i="1"/>
  <c r="F795" i="1"/>
  <c r="F817" i="1"/>
  <c r="F838" i="1"/>
  <c r="F859" i="1"/>
  <c r="F880" i="1"/>
  <c r="F898" i="1"/>
  <c r="F914" i="1"/>
  <c r="F930" i="1"/>
  <c r="F946" i="1"/>
  <c r="F962" i="1"/>
  <c r="F974" i="1"/>
  <c r="F987" i="1"/>
  <c r="F999" i="1"/>
  <c r="F1012" i="1"/>
  <c r="F1026" i="1"/>
  <c r="F1038" i="1"/>
  <c r="F1051" i="1"/>
  <c r="F1063" i="1"/>
  <c r="F1076" i="1"/>
  <c r="F1089" i="1"/>
  <c r="F1099" i="1"/>
  <c r="F1110" i="1"/>
  <c r="F1121" i="1"/>
  <c r="F1131" i="1"/>
  <c r="F1142" i="1"/>
  <c r="F1153" i="1"/>
  <c r="F1163" i="1"/>
  <c r="F1174" i="1"/>
  <c r="F1185" i="1"/>
  <c r="F1195" i="1"/>
  <c r="F1206" i="1"/>
  <c r="F1217" i="1"/>
  <c r="F1227" i="1"/>
  <c r="F1238" i="1"/>
  <c r="F1249" i="1"/>
  <c r="F8955" i="1"/>
  <c r="F9543" i="1"/>
  <c r="F34" i="1"/>
  <c r="F119" i="1"/>
  <c r="F193" i="1"/>
  <c r="F255" i="1"/>
  <c r="F303" i="1"/>
  <c r="F350" i="1"/>
  <c r="F395" i="1"/>
  <c r="F425" i="1"/>
  <c r="F455" i="1"/>
  <c r="F486" i="1"/>
  <c r="F510" i="1"/>
  <c r="F540" i="1"/>
  <c r="F571" i="1"/>
  <c r="F595" i="1"/>
  <c r="F626" i="1"/>
  <c r="F657" i="1"/>
  <c r="F681" i="1"/>
  <c r="F711" i="1"/>
  <c r="F732" i="1"/>
  <c r="F754" i="1"/>
  <c r="F775" i="1"/>
  <c r="F796" i="1"/>
  <c r="F818" i="1"/>
  <c r="F839" i="1"/>
  <c r="F860" i="1"/>
  <c r="F881" i="1"/>
  <c r="F899" i="1"/>
  <c r="F915" i="1"/>
  <c r="F931" i="1"/>
  <c r="F947" i="1"/>
  <c r="F963" i="1"/>
  <c r="F975" i="1"/>
  <c r="F988" i="1"/>
  <c r="F1002" i="1"/>
  <c r="F1014" i="1"/>
  <c r="F1027" i="1"/>
  <c r="F1039" i="1"/>
  <c r="F1052" i="1"/>
  <c r="F1066" i="1"/>
  <c r="F1078" i="1"/>
  <c r="F1090" i="1"/>
  <c r="F1100" i="1"/>
  <c r="F1111" i="1"/>
  <c r="F1122" i="1"/>
  <c r="F1132" i="1"/>
  <c r="F1143" i="1"/>
  <c r="F1154" i="1"/>
  <c r="F1164" i="1"/>
  <c r="F1175" i="1"/>
  <c r="F1186" i="1"/>
  <c r="F1196" i="1"/>
  <c r="F1207" i="1"/>
  <c r="F1218" i="1"/>
  <c r="F1228" i="1"/>
  <c r="F1239" i="1"/>
  <c r="F1250" i="1"/>
  <c r="F1260" i="1"/>
  <c r="F1271" i="1"/>
  <c r="F1282" i="1"/>
  <c r="F1292" i="1"/>
  <c r="F9250" i="1"/>
  <c r="F9554" i="1"/>
  <c r="F55" i="1"/>
  <c r="F141" i="1"/>
  <c r="F195" i="1"/>
  <c r="F257" i="1"/>
  <c r="F315" i="1"/>
  <c r="F351" i="1"/>
  <c r="F398" i="1"/>
  <c r="F433" i="1"/>
  <c r="F457" i="1"/>
  <c r="F487" i="1"/>
  <c r="F518" i="1"/>
  <c r="F542" i="1"/>
  <c r="F572" i="1"/>
  <c r="F603" i="1"/>
  <c r="F627" i="1"/>
  <c r="F658" i="1"/>
  <c r="F689" i="1"/>
  <c r="F713" i="1"/>
  <c r="F734" i="1"/>
  <c r="F755" i="1"/>
  <c r="F777" i="1"/>
  <c r="F798" i="1"/>
  <c r="F819" i="1"/>
  <c r="F841" i="1"/>
  <c r="F862" i="1"/>
  <c r="F882" i="1"/>
  <c r="F900" i="1"/>
  <c r="F916" i="1"/>
  <c r="F932" i="1"/>
  <c r="F948" i="1"/>
  <c r="F964" i="1"/>
  <c r="F978" i="1"/>
  <c r="F990" i="1"/>
  <c r="F1003" i="1"/>
  <c r="F1015" i="1"/>
  <c r="F1028" i="1"/>
  <c r="F1042" i="1"/>
  <c r="F1054" i="1"/>
  <c r="F1067" i="1"/>
  <c r="F1079" i="1"/>
  <c r="F1091" i="1"/>
  <c r="F1102" i="1"/>
  <c r="F1113" i="1"/>
  <c r="F1123" i="1"/>
  <c r="F1134" i="1"/>
  <c r="F1145" i="1"/>
  <c r="F1155" i="1"/>
  <c r="F1166" i="1"/>
  <c r="F1177" i="1"/>
  <c r="F1187" i="1"/>
  <c r="F1198" i="1"/>
  <c r="F1209" i="1"/>
  <c r="F1219" i="1"/>
  <c r="F1230" i="1"/>
  <c r="F1241" i="1"/>
  <c r="F1251" i="1"/>
  <c r="F1262" i="1"/>
  <c r="F1273" i="1"/>
  <c r="F1283" i="1"/>
  <c r="F1294" i="1"/>
  <c r="F1305" i="1"/>
  <c r="F9411" i="1"/>
  <c r="F9596" i="1"/>
  <c r="F85" i="1"/>
  <c r="F149" i="1"/>
  <c r="F215" i="1"/>
  <c r="F275" i="1"/>
  <c r="F319" i="1"/>
  <c r="F366" i="1"/>
  <c r="F410" i="1"/>
  <c r="F435" i="1"/>
  <c r="F466" i="1"/>
  <c r="F497" i="1"/>
  <c r="F521" i="1"/>
  <c r="F551" i="1"/>
  <c r="F582" i="1"/>
  <c r="F606" i="1"/>
  <c r="F636" i="1"/>
  <c r="F667" i="1"/>
  <c r="F691" i="1"/>
  <c r="F721" i="1"/>
  <c r="F742" i="1"/>
  <c r="F763" i="1"/>
  <c r="F785" i="1"/>
  <c r="F806" i="1"/>
  <c r="F827" i="1"/>
  <c r="F849" i="1"/>
  <c r="F870" i="1"/>
  <c r="F889" i="1"/>
  <c r="F906" i="1"/>
  <c r="F922" i="1"/>
  <c r="F938" i="1"/>
  <c r="F954" i="1"/>
  <c r="F967" i="1"/>
  <c r="F980" i="1"/>
  <c r="F994" i="1"/>
  <c r="F1006" i="1"/>
  <c r="F1019" i="1"/>
  <c r="F1031" i="1"/>
  <c r="F1044" i="1"/>
  <c r="F1058" i="1"/>
  <c r="F1070" i="1"/>
  <c r="F1083" i="1"/>
  <c r="F1094" i="1"/>
  <c r="F1105" i="1"/>
  <c r="F1115" i="1"/>
  <c r="F1126" i="1"/>
  <c r="F1137" i="1"/>
  <c r="F1147" i="1"/>
  <c r="F1158" i="1"/>
  <c r="F1169" i="1"/>
  <c r="F1179" i="1"/>
  <c r="F1190" i="1"/>
  <c r="F1201" i="1"/>
  <c r="F1211" i="1"/>
  <c r="F1222" i="1"/>
  <c r="F9458" i="1"/>
  <c r="F9628" i="1"/>
  <c r="F87" i="1"/>
  <c r="F168" i="1"/>
  <c r="F217" i="1"/>
  <c r="F279" i="1"/>
  <c r="F331" i="1"/>
  <c r="F367" i="1"/>
  <c r="F411" i="1"/>
  <c r="F443" i="1"/>
  <c r="F467" i="1"/>
  <c r="F498" i="1"/>
  <c r="F529" i="1"/>
  <c r="F553" i="1"/>
  <c r="F583" i="1"/>
  <c r="F614" i="1"/>
  <c r="F638" i="1"/>
  <c r="F668" i="1"/>
  <c r="F699" i="1"/>
  <c r="F722" i="1"/>
  <c r="F743" i="1"/>
  <c r="F764" i="1"/>
  <c r="F786" i="1"/>
  <c r="F807" i="1"/>
  <c r="F828" i="1"/>
  <c r="F850" i="1"/>
  <c r="F871" i="1"/>
  <c r="F890" i="1"/>
  <c r="F907" i="1"/>
  <c r="F923" i="1"/>
  <c r="F939" i="1"/>
  <c r="F955" i="1"/>
  <c r="F970" i="1"/>
  <c r="F982" i="1"/>
  <c r="F995" i="1"/>
  <c r="F1007" i="1"/>
  <c r="F1020" i="1"/>
  <c r="F1034" i="1"/>
  <c r="F1046" i="1"/>
  <c r="F1059" i="1"/>
  <c r="F1071" i="1"/>
  <c r="F1084" i="1"/>
  <c r="F1095" i="1"/>
  <c r="F1106" i="1"/>
  <c r="F1116" i="1"/>
  <c r="F1127" i="1"/>
  <c r="F1138" i="1"/>
  <c r="F1148" i="1"/>
  <c r="F1159" i="1"/>
  <c r="F1170" i="1"/>
  <c r="F1180" i="1"/>
  <c r="F1191" i="1"/>
  <c r="F1202" i="1"/>
  <c r="F1212" i="1"/>
  <c r="F1223" i="1"/>
  <c r="F1234" i="1"/>
  <c r="F1244" i="1"/>
  <c r="F1255" i="1"/>
  <c r="F1266" i="1"/>
  <c r="F1276" i="1"/>
  <c r="F1287" i="1"/>
  <c r="F1298" i="1"/>
  <c r="F1308" i="1"/>
  <c r="F1319" i="1"/>
  <c r="F1330" i="1"/>
  <c r="F1340" i="1"/>
  <c r="F1351" i="1"/>
  <c r="F1362" i="1"/>
  <c r="F1372" i="1"/>
  <c r="F1383" i="1"/>
  <c r="F1394" i="1"/>
  <c r="F1404" i="1"/>
  <c r="F1415" i="1"/>
  <c r="F1426" i="1"/>
  <c r="F1436" i="1"/>
  <c r="F1447" i="1"/>
  <c r="F1458" i="1"/>
  <c r="F1468" i="1"/>
  <c r="F1479" i="1"/>
  <c r="F1490" i="1"/>
  <c r="F1500" i="1"/>
  <c r="F1511" i="1"/>
  <c r="F1522" i="1"/>
  <c r="F1532" i="1"/>
  <c r="F1543" i="1"/>
  <c r="F93" i="1"/>
  <c r="F259" i="1"/>
  <c r="F382" i="1"/>
  <c r="F475" i="1"/>
  <c r="F550" i="1"/>
  <c r="F617" i="1"/>
  <c r="F700" i="1"/>
  <c r="F758" i="1"/>
  <c r="F811" i="1"/>
  <c r="F873" i="1"/>
  <c r="F918" i="1"/>
  <c r="F958" i="1"/>
  <c r="F996" i="1"/>
  <c r="F1030" i="1"/>
  <c r="F1062" i="1"/>
  <c r="F1097" i="1"/>
  <c r="F1124" i="1"/>
  <c r="F1151" i="1"/>
  <c r="F1182" i="1"/>
  <c r="F1210" i="1"/>
  <c r="F1235" i="1"/>
  <c r="F1257" i="1"/>
  <c r="F1274" i="1"/>
  <c r="F1290" i="1"/>
  <c r="F1306" i="1"/>
  <c r="F1318" i="1"/>
  <c r="F1331" i="1"/>
  <c r="F1343" i="1"/>
  <c r="F1355" i="1"/>
  <c r="F1367" i="1"/>
  <c r="F1379" i="1"/>
  <c r="F1391" i="1"/>
  <c r="F1403" i="1"/>
  <c r="F1417" i="1"/>
  <c r="F1428" i="1"/>
  <c r="F1441" i="1"/>
  <c r="F1452" i="1"/>
  <c r="F1465" i="1"/>
  <c r="F1476" i="1"/>
  <c r="F1489" i="1"/>
  <c r="F1502" i="1"/>
  <c r="F1514" i="1"/>
  <c r="F1526" i="1"/>
  <c r="F1538" i="1"/>
  <c r="F1550" i="1"/>
  <c r="F1561" i="1"/>
  <c r="F1571" i="1"/>
  <c r="F1582" i="1"/>
  <c r="F1593" i="1"/>
  <c r="F1603" i="1"/>
  <c r="F1614" i="1"/>
  <c r="F1625" i="1"/>
  <c r="F1635" i="1"/>
  <c r="F1646" i="1"/>
  <c r="F1657" i="1"/>
  <c r="F1667" i="1"/>
  <c r="F1678" i="1"/>
  <c r="F1686" i="1"/>
  <c r="F1694" i="1"/>
  <c r="F1702" i="1"/>
  <c r="F1710" i="1"/>
  <c r="F1718" i="1"/>
  <c r="F1726" i="1"/>
  <c r="F1734" i="1"/>
  <c r="F1742" i="1"/>
  <c r="F1750" i="1"/>
  <c r="F1758" i="1"/>
  <c r="F1766" i="1"/>
  <c r="F1774" i="1"/>
  <c r="F1782" i="1"/>
  <c r="F1790" i="1"/>
  <c r="F1798" i="1"/>
  <c r="F1806" i="1"/>
  <c r="F1814" i="1"/>
  <c r="F1822" i="1"/>
  <c r="F1830" i="1"/>
  <c r="F1838" i="1"/>
  <c r="F1846" i="1"/>
  <c r="F1854" i="1"/>
  <c r="F9395" i="1"/>
  <c r="F114" i="1"/>
  <c r="F281" i="1"/>
  <c r="F399" i="1"/>
  <c r="F476" i="1"/>
  <c r="F561" i="1"/>
  <c r="F635" i="1"/>
  <c r="F702" i="1"/>
  <c r="F766" i="1"/>
  <c r="F822" i="1"/>
  <c r="F875" i="1"/>
  <c r="F924" i="1"/>
  <c r="F966" i="1"/>
  <c r="F998" i="1"/>
  <c r="F1035" i="1"/>
  <c r="F1068" i="1"/>
  <c r="F1098" i="1"/>
  <c r="F1129" i="1"/>
  <c r="F1156" i="1"/>
  <c r="F1183" i="1"/>
  <c r="F1214" i="1"/>
  <c r="F1236" i="1"/>
  <c r="F1258" i="1"/>
  <c r="F1275" i="1"/>
  <c r="F1291" i="1"/>
  <c r="F1307" i="1"/>
  <c r="F1321" i="1"/>
  <c r="F1332" i="1"/>
  <c r="F1345" i="1"/>
  <c r="F1356" i="1"/>
  <c r="F1369" i="1"/>
  <c r="F1380" i="1"/>
  <c r="F1393" i="1"/>
  <c r="F1406" i="1"/>
  <c r="F1418" i="1"/>
  <c r="F1430" i="1"/>
  <c r="F1442" i="1"/>
  <c r="F1454" i="1"/>
  <c r="F1466" i="1"/>
  <c r="F1478" i="1"/>
  <c r="F1491" i="1"/>
  <c r="F1503" i="1"/>
  <c r="F1515" i="1"/>
  <c r="F1527" i="1"/>
  <c r="F1539" i="1"/>
  <c r="F1551" i="1"/>
  <c r="F1562" i="1"/>
  <c r="F1572" i="1"/>
  <c r="F1583" i="1"/>
  <c r="F1594" i="1"/>
  <c r="F1604" i="1"/>
  <c r="F1615" i="1"/>
  <c r="F1626" i="1"/>
  <c r="F1636" i="1"/>
  <c r="F1647" i="1"/>
  <c r="F1658" i="1"/>
  <c r="F1668" i="1"/>
  <c r="F1679" i="1"/>
  <c r="F1687" i="1"/>
  <c r="F1695" i="1"/>
  <c r="F1703" i="1"/>
  <c r="F1711" i="1"/>
  <c r="F1719" i="1"/>
  <c r="F1727" i="1"/>
  <c r="F1735" i="1"/>
  <c r="F1743" i="1"/>
  <c r="F1751" i="1"/>
  <c r="F1759" i="1"/>
  <c r="F1767" i="1"/>
  <c r="F1775" i="1"/>
  <c r="F1783" i="1"/>
  <c r="F1791" i="1"/>
  <c r="F1799" i="1"/>
  <c r="F1807" i="1"/>
  <c r="F1815" i="1"/>
  <c r="F1823" i="1"/>
  <c r="F1831" i="1"/>
  <c r="F1839" i="1"/>
  <c r="F1847" i="1"/>
  <c r="F1855"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2231" i="1"/>
  <c r="F2239" i="1"/>
  <c r="F2247" i="1"/>
  <c r="F2255" i="1"/>
  <c r="F2263" i="1"/>
  <c r="F2271" i="1"/>
  <c r="F2279" i="1"/>
  <c r="F2287" i="1"/>
  <c r="F2295" i="1"/>
  <c r="F2303" i="1"/>
  <c r="F9468" i="1"/>
  <c r="F146" i="1"/>
  <c r="F297" i="1"/>
  <c r="F414" i="1"/>
  <c r="F489" i="1"/>
  <c r="F562" i="1"/>
  <c r="F646" i="1"/>
  <c r="F715" i="1"/>
  <c r="F769" i="1"/>
  <c r="F830" i="1"/>
  <c r="F884" i="1"/>
  <c r="F926" i="1"/>
  <c r="F971" i="1"/>
  <c r="F1004" i="1"/>
  <c r="F1036" i="1"/>
  <c r="F1074" i="1"/>
  <c r="F1103" i="1"/>
  <c r="F1130" i="1"/>
  <c r="F1161" i="1"/>
  <c r="F1188" i="1"/>
  <c r="F1215" i="1"/>
  <c r="F1242" i="1"/>
  <c r="F1259" i="1"/>
  <c r="F1278" i="1"/>
  <c r="F1295" i="1"/>
  <c r="F1310" i="1"/>
  <c r="F1322" i="1"/>
  <c r="F1334" i="1"/>
  <c r="F1346" i="1"/>
  <c r="F1358" i="1"/>
  <c r="F1370" i="1"/>
  <c r="F1382" i="1"/>
  <c r="F1395" i="1"/>
  <c r="F1407" i="1"/>
  <c r="F1419" i="1"/>
  <c r="F1431" i="1"/>
  <c r="F1443" i="1"/>
  <c r="F1455" i="1"/>
  <c r="F1467" i="1"/>
  <c r="F1481" i="1"/>
  <c r="F1492" i="1"/>
  <c r="F1505" i="1"/>
  <c r="F1516" i="1"/>
  <c r="F1529" i="1"/>
  <c r="F1540" i="1"/>
  <c r="F1553" i="1"/>
  <c r="F1563" i="1"/>
  <c r="F1574" i="1"/>
  <c r="F1585" i="1"/>
  <c r="F1595" i="1"/>
  <c r="F1606" i="1"/>
  <c r="F1617" i="1"/>
  <c r="F1627" i="1"/>
  <c r="F1638" i="1"/>
  <c r="F1649" i="1"/>
  <c r="F1659" i="1"/>
  <c r="F1670"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1864" i="1"/>
  <c r="F1872" i="1"/>
  <c r="F1880" i="1"/>
  <c r="F1888" i="1"/>
  <c r="F1896" i="1"/>
  <c r="F9500" i="1"/>
  <c r="F171" i="1"/>
  <c r="F318" i="1"/>
  <c r="F422" i="1"/>
  <c r="F499" i="1"/>
  <c r="F574" i="1"/>
  <c r="F647" i="1"/>
  <c r="F723" i="1"/>
  <c r="F779" i="1"/>
  <c r="F833" i="1"/>
  <c r="F891" i="1"/>
  <c r="F934" i="1"/>
  <c r="F972" i="1"/>
  <c r="F1010" i="1"/>
  <c r="F1043" i="1"/>
  <c r="F1075" i="1"/>
  <c r="F1107" i="1"/>
  <c r="F1135" i="1"/>
  <c r="F1162" i="1"/>
  <c r="F1193" i="1"/>
  <c r="F1220" i="1"/>
  <c r="F9586" i="1"/>
  <c r="F175" i="1"/>
  <c r="F334" i="1"/>
  <c r="F434" i="1"/>
  <c r="F507" i="1"/>
  <c r="F585" i="1"/>
  <c r="F659" i="1"/>
  <c r="F726" i="1"/>
  <c r="F787" i="1"/>
  <c r="F843" i="1"/>
  <c r="F894" i="1"/>
  <c r="F940" i="1"/>
  <c r="F979" i="1"/>
  <c r="F1011" i="1"/>
  <c r="F1047" i="1"/>
  <c r="F1082" i="1"/>
  <c r="F1108" i="1"/>
  <c r="F1139" i="1"/>
  <c r="F1167" i="1"/>
  <c r="F1194" i="1"/>
  <c r="F1225" i="1"/>
  <c r="F1246" i="1"/>
  <c r="F1265" i="1"/>
  <c r="F1281" i="1"/>
  <c r="F1299" i="1"/>
  <c r="F1313" i="1"/>
  <c r="F1324" i="1"/>
  <c r="F1337" i="1"/>
  <c r="F1348" i="1"/>
  <c r="F1361" i="1"/>
  <c r="F1374" i="1"/>
  <c r="F1386" i="1"/>
  <c r="F1398" i="1"/>
  <c r="F1410" i="1"/>
  <c r="F1422" i="1"/>
  <c r="F1434" i="1"/>
  <c r="F1446" i="1"/>
  <c r="F1459" i="1"/>
  <c r="F1471" i="1"/>
  <c r="F1483" i="1"/>
  <c r="F1495" i="1"/>
  <c r="F1507" i="1"/>
  <c r="F1519" i="1"/>
  <c r="F1531" i="1"/>
  <c r="F1545" i="1"/>
  <c r="F1555" i="1"/>
  <c r="F1566" i="1"/>
  <c r="F1577" i="1"/>
  <c r="F1587" i="1"/>
  <c r="F1598" i="1"/>
  <c r="F1609" i="1"/>
  <c r="F1619" i="1"/>
  <c r="F1630" i="1"/>
  <c r="F1641" i="1"/>
  <c r="F1651" i="1"/>
  <c r="F1662" i="1"/>
  <c r="F1673" i="1"/>
  <c r="F1682" i="1"/>
  <c r="F1690" i="1"/>
  <c r="F1698" i="1"/>
  <c r="F1706" i="1"/>
  <c r="F1714" i="1"/>
  <c r="F1722" i="1"/>
  <c r="F1730" i="1"/>
  <c r="F1738" i="1"/>
  <c r="F1746" i="1"/>
  <c r="F1754" i="1"/>
  <c r="F1762" i="1"/>
  <c r="F1770" i="1"/>
  <c r="F1778" i="1"/>
  <c r="F1786" i="1"/>
  <c r="F1794" i="1"/>
  <c r="F1802" i="1"/>
  <c r="F1810" i="1"/>
  <c r="F1818" i="1"/>
  <c r="F1826" i="1"/>
  <c r="F1834" i="1"/>
  <c r="F1842" i="1"/>
  <c r="F1850"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2122" i="1"/>
  <c r="F2130" i="1"/>
  <c r="F2138" i="1"/>
  <c r="F2146" i="1"/>
  <c r="F2154" i="1"/>
  <c r="F2162" i="1"/>
  <c r="F2170" i="1"/>
  <c r="F2178" i="1"/>
  <c r="F2186" i="1"/>
  <c r="F2194" i="1"/>
  <c r="F2202" i="1"/>
  <c r="F2210" i="1"/>
  <c r="F2218" i="1"/>
  <c r="F2226" i="1"/>
  <c r="F2234" i="1"/>
  <c r="F2242" i="1"/>
  <c r="F2250" i="1"/>
  <c r="F2258" i="1"/>
  <c r="F2266" i="1"/>
  <c r="F2274" i="1"/>
  <c r="F2282" i="1"/>
  <c r="F2290" i="1"/>
  <c r="F2298" i="1"/>
  <c r="F2306" i="1"/>
  <c r="F211" i="1"/>
  <c r="F335" i="1"/>
  <c r="F444" i="1"/>
  <c r="F519" i="1"/>
  <c r="F593" i="1"/>
  <c r="F670" i="1"/>
  <c r="F737" i="1"/>
  <c r="F790" i="1"/>
  <c r="F851" i="1"/>
  <c r="F902" i="1"/>
  <c r="F942" i="1"/>
  <c r="F983" i="1"/>
  <c r="F1018" i="1"/>
  <c r="F1050" i="1"/>
  <c r="F1086" i="1"/>
  <c r="F1114" i="1"/>
  <c r="F1140" i="1"/>
  <c r="F1171" i="1"/>
  <c r="F1199" i="1"/>
  <c r="F1226" i="1"/>
  <c r="F1247" i="1"/>
  <c r="F1267" i="1"/>
  <c r="F1284" i="1"/>
  <c r="F1300" i="1"/>
  <c r="F1314" i="1"/>
  <c r="F1326" i="1"/>
  <c r="F1338" i="1"/>
  <c r="F1350" i="1"/>
  <c r="F1363" i="1"/>
  <c r="F1375" i="1"/>
  <c r="F1387" i="1"/>
  <c r="F1399" i="1"/>
  <c r="F1411" i="1"/>
  <c r="F1423" i="1"/>
  <c r="F1435" i="1"/>
  <c r="F1449" i="1"/>
  <c r="F1460" i="1"/>
  <c r="F1473" i="1"/>
  <c r="F1484" i="1"/>
  <c r="F1497" i="1"/>
  <c r="F1508" i="1"/>
  <c r="F1521" i="1"/>
  <c r="F1534" i="1"/>
  <c r="F1546" i="1"/>
  <c r="F1556" i="1"/>
  <c r="F1567" i="1"/>
  <c r="F1578" i="1"/>
  <c r="F1588" i="1"/>
  <c r="F1599" i="1"/>
  <c r="F1610" i="1"/>
  <c r="F1620" i="1"/>
  <c r="F1631" i="1"/>
  <c r="F1642" i="1"/>
  <c r="F1652" i="1"/>
  <c r="F1663" i="1"/>
  <c r="F1674" i="1"/>
  <c r="F1683" i="1"/>
  <c r="F446" i="1"/>
  <c r="F745" i="1"/>
  <c r="F950" i="1"/>
  <c r="F1087" i="1"/>
  <c r="F1203" i="1"/>
  <c r="F1268" i="1"/>
  <c r="F1311" i="1"/>
  <c r="F1342" i="1"/>
  <c r="F1377" i="1"/>
  <c r="F1409" i="1"/>
  <c r="F1439" i="1"/>
  <c r="F1474" i="1"/>
  <c r="F1506" i="1"/>
  <c r="F1537" i="1"/>
  <c r="F1569" i="1"/>
  <c r="F1596" i="1"/>
  <c r="F1623" i="1"/>
  <c r="F1654" i="1"/>
  <c r="F1681" i="1"/>
  <c r="F1699" i="1"/>
  <c r="F1715" i="1"/>
  <c r="F1731" i="1"/>
  <c r="F1747" i="1"/>
  <c r="F1763" i="1"/>
  <c r="F1779" i="1"/>
  <c r="F1795" i="1"/>
  <c r="F1811" i="1"/>
  <c r="F1827" i="1"/>
  <c r="F1843" i="1"/>
  <c r="F1859" i="1"/>
  <c r="F1870" i="1"/>
  <c r="F1884" i="1"/>
  <c r="F1897" i="1"/>
  <c r="F1908" i="1"/>
  <c r="F1918" i="1"/>
  <c r="F1929" i="1"/>
  <c r="F1940" i="1"/>
  <c r="F1950" i="1"/>
  <c r="F1961" i="1"/>
  <c r="F1972" i="1"/>
  <c r="F1982" i="1"/>
  <c r="F1993" i="1"/>
  <c r="F2004" i="1"/>
  <c r="F2014" i="1"/>
  <c r="F2025" i="1"/>
  <c r="F2036" i="1"/>
  <c r="F2046" i="1"/>
  <c r="F2057" i="1"/>
  <c r="F2068" i="1"/>
  <c r="F2078" i="1"/>
  <c r="F2089" i="1"/>
  <c r="F2100" i="1"/>
  <c r="F2110" i="1"/>
  <c r="F2121" i="1"/>
  <c r="F2132" i="1"/>
  <c r="F2142" i="1"/>
  <c r="F2153" i="1"/>
  <c r="F2164" i="1"/>
  <c r="F2174" i="1"/>
  <c r="F2185" i="1"/>
  <c r="F2196" i="1"/>
  <c r="F2206" i="1"/>
  <c r="F2217" i="1"/>
  <c r="F2228" i="1"/>
  <c r="F2238" i="1"/>
  <c r="F2249" i="1"/>
  <c r="F2260" i="1"/>
  <c r="F2270" i="1"/>
  <c r="F2281" i="1"/>
  <c r="F2292" i="1"/>
  <c r="F2302"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465" i="1"/>
  <c r="F747" i="1"/>
  <c r="F956" i="1"/>
  <c r="F1092" i="1"/>
  <c r="F1204" i="1"/>
  <c r="F1270" i="1"/>
  <c r="F1315" i="1"/>
  <c r="F1347" i="1"/>
  <c r="F1378" i="1"/>
  <c r="F1412" i="1"/>
  <c r="F1444" i="1"/>
  <c r="F1475" i="1"/>
  <c r="F1510" i="1"/>
  <c r="F1542" i="1"/>
  <c r="F1570" i="1"/>
  <c r="F1601" i="1"/>
  <c r="F1628" i="1"/>
  <c r="F1655" i="1"/>
  <c r="F1684" i="1"/>
  <c r="F1700" i="1"/>
  <c r="F1716" i="1"/>
  <c r="F1732" i="1"/>
  <c r="F1748" i="1"/>
  <c r="F1764" i="1"/>
  <c r="F1780" i="1"/>
  <c r="F1796" i="1"/>
  <c r="F1812" i="1"/>
  <c r="F1828" i="1"/>
  <c r="F1844" i="1"/>
  <c r="F1860" i="1"/>
  <c r="F1873" i="1"/>
  <c r="F1885" i="1"/>
  <c r="F1899" i="1"/>
  <c r="F1909" i="1"/>
  <c r="F1920" i="1"/>
  <c r="F1931" i="1"/>
  <c r="F1941" i="1"/>
  <c r="F1952" i="1"/>
  <c r="F1963" i="1"/>
  <c r="F1973" i="1"/>
  <c r="F1984" i="1"/>
  <c r="F1995" i="1"/>
  <c r="F2005" i="1"/>
  <c r="F2016" i="1"/>
  <c r="F2027" i="1"/>
  <c r="F2037" i="1"/>
  <c r="F2048" i="1"/>
  <c r="F2059" i="1"/>
  <c r="F2069" i="1"/>
  <c r="F2080" i="1"/>
  <c r="F2091" i="1"/>
  <c r="F2101" i="1"/>
  <c r="F2112" i="1"/>
  <c r="F2123" i="1"/>
  <c r="F2133" i="1"/>
  <c r="F2144" i="1"/>
  <c r="F2155" i="1"/>
  <c r="F2165" i="1"/>
  <c r="F2176" i="1"/>
  <c r="F2187" i="1"/>
  <c r="F2197" i="1"/>
  <c r="F2208" i="1"/>
  <c r="F2219" i="1"/>
  <c r="F2229" i="1"/>
  <c r="F2240" i="1"/>
  <c r="F2251" i="1"/>
  <c r="F2261" i="1"/>
  <c r="F2272" i="1"/>
  <c r="F2283" i="1"/>
  <c r="F2293" i="1"/>
  <c r="F2304"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7" i="1"/>
  <c r="F530" i="1"/>
  <c r="F801" i="1"/>
  <c r="F986" i="1"/>
  <c r="F1118" i="1"/>
  <c r="F1231" i="1"/>
  <c r="F1279" i="1"/>
  <c r="F1316" i="1"/>
  <c r="F1353" i="1"/>
  <c r="F1385" i="1"/>
  <c r="F1414" i="1"/>
  <c r="F1450" i="1"/>
  <c r="F1482" i="1"/>
  <c r="F1513" i="1"/>
  <c r="F1547" i="1"/>
  <c r="F1575" i="1"/>
  <c r="F1602" i="1"/>
  <c r="F1633" i="1"/>
  <c r="F1660" i="1"/>
  <c r="F1685" i="1"/>
  <c r="F1701" i="1"/>
  <c r="F1717" i="1"/>
  <c r="F1733" i="1"/>
  <c r="F1749" i="1"/>
  <c r="F1765" i="1"/>
  <c r="F1781" i="1"/>
  <c r="F1797" i="1"/>
  <c r="F1813" i="1"/>
  <c r="F1829" i="1"/>
  <c r="F1845" i="1"/>
  <c r="F1861" i="1"/>
  <c r="F1875" i="1"/>
  <c r="F1886" i="1"/>
  <c r="F1900" i="1"/>
  <c r="F1910" i="1"/>
  <c r="F1921" i="1"/>
  <c r="F1932" i="1"/>
  <c r="F1942" i="1"/>
  <c r="F1953" i="1"/>
  <c r="F1964" i="1"/>
  <c r="F1974" i="1"/>
  <c r="F1985" i="1"/>
  <c r="F1996" i="1"/>
  <c r="F2006" i="1"/>
  <c r="F2017" i="1"/>
  <c r="F2028" i="1"/>
  <c r="F2038" i="1"/>
  <c r="F2049" i="1"/>
  <c r="F2060" i="1"/>
  <c r="F2070" i="1"/>
  <c r="F2081" i="1"/>
  <c r="F2092" i="1"/>
  <c r="F2102" i="1"/>
  <c r="F2113" i="1"/>
  <c r="F2124" i="1"/>
  <c r="F2134" i="1"/>
  <c r="F2145" i="1"/>
  <c r="F2156" i="1"/>
  <c r="F2166" i="1"/>
  <c r="F2177" i="1"/>
  <c r="F2188" i="1"/>
  <c r="F2198" i="1"/>
  <c r="F2209" i="1"/>
  <c r="F2220" i="1"/>
  <c r="F2230" i="1"/>
  <c r="F2241" i="1"/>
  <c r="F2252" i="1"/>
  <c r="F2262" i="1"/>
  <c r="F2273" i="1"/>
  <c r="F2284" i="1"/>
  <c r="F2294" i="1"/>
  <c r="F2305" i="1"/>
  <c r="F2314" i="1"/>
  <c r="F2322" i="1"/>
  <c r="F2330" i="1"/>
  <c r="F2338" i="1"/>
  <c r="F2346" i="1"/>
  <c r="F2354" i="1"/>
  <c r="F2362" i="1"/>
  <c r="F2370" i="1"/>
  <c r="F2378" i="1"/>
  <c r="F2386" i="1"/>
  <c r="F2394" i="1"/>
  <c r="F2402" i="1"/>
  <c r="F2410" i="1"/>
  <c r="F2418" i="1"/>
  <c r="F2426" i="1"/>
  <c r="F2434" i="1"/>
  <c r="F2442" i="1"/>
  <c r="F2450" i="1"/>
  <c r="F2458" i="1"/>
  <c r="F2466" i="1"/>
  <c r="F2474" i="1"/>
  <c r="F2482" i="1"/>
  <c r="F2490" i="1"/>
  <c r="F2498" i="1"/>
  <c r="F2506" i="1"/>
  <c r="F2514" i="1"/>
  <c r="F2522" i="1"/>
  <c r="F2530" i="1"/>
  <c r="F2538" i="1"/>
  <c r="F2546" i="1"/>
  <c r="F2554" i="1"/>
  <c r="F2562" i="1"/>
  <c r="F2570" i="1"/>
  <c r="F2578" i="1"/>
  <c r="F2586" i="1"/>
  <c r="F2594" i="1"/>
  <c r="F2602" i="1"/>
  <c r="F63" i="1"/>
  <c r="F531" i="1"/>
  <c r="F809" i="1"/>
  <c r="F991" i="1"/>
  <c r="F1119" i="1"/>
  <c r="F1233" i="1"/>
  <c r="F1286" i="1"/>
  <c r="F1323" i="1"/>
  <c r="F1354" i="1"/>
  <c r="F1388" i="1"/>
  <c r="F1420" i="1"/>
  <c r="F1451" i="1"/>
  <c r="F1486" i="1"/>
  <c r="F1518" i="1"/>
  <c r="F1548" i="1"/>
  <c r="F1579" i="1"/>
  <c r="F1607" i="1"/>
  <c r="F1634" i="1"/>
  <c r="F1665" i="1"/>
  <c r="F1689" i="1"/>
  <c r="F1705" i="1"/>
  <c r="F1721" i="1"/>
  <c r="F1737" i="1"/>
  <c r="F1753" i="1"/>
  <c r="F1769" i="1"/>
  <c r="F1785" i="1"/>
  <c r="F1801" i="1"/>
  <c r="F1817" i="1"/>
  <c r="F1833" i="1"/>
  <c r="F1849" i="1"/>
  <c r="F1862" i="1"/>
  <c r="F1876" i="1"/>
  <c r="F1889" i="1"/>
  <c r="F1901" i="1"/>
  <c r="F1912" i="1"/>
  <c r="F1923" i="1"/>
  <c r="F1933" i="1"/>
  <c r="F1944" i="1"/>
  <c r="F1955" i="1"/>
  <c r="F1965" i="1"/>
  <c r="F1976" i="1"/>
  <c r="F1987" i="1"/>
  <c r="F1997" i="1"/>
  <c r="F2008" i="1"/>
  <c r="F2019" i="1"/>
  <c r="F2029" i="1"/>
  <c r="F2040" i="1"/>
  <c r="F2051" i="1"/>
  <c r="F2061" i="1"/>
  <c r="F2072" i="1"/>
  <c r="F2083" i="1"/>
  <c r="F2093" i="1"/>
  <c r="F2104" i="1"/>
  <c r="F2115" i="1"/>
  <c r="F2125" i="1"/>
  <c r="F2136" i="1"/>
  <c r="F2147" i="1"/>
  <c r="F2157" i="1"/>
  <c r="F2168" i="1"/>
  <c r="F2179" i="1"/>
  <c r="F2189" i="1"/>
  <c r="F2200" i="1"/>
  <c r="F2211" i="1"/>
  <c r="F2221" i="1"/>
  <c r="F2232" i="1"/>
  <c r="F2243" i="1"/>
  <c r="F2253" i="1"/>
  <c r="F2264" i="1"/>
  <c r="F2275" i="1"/>
  <c r="F2285" i="1"/>
  <c r="F2296" i="1"/>
  <c r="F2307" i="1"/>
  <c r="F2315" i="1"/>
  <c r="F2323" i="1"/>
  <c r="F2331" i="1"/>
  <c r="F2339" i="1"/>
  <c r="F2347" i="1"/>
  <c r="F2355" i="1"/>
  <c r="F2363" i="1"/>
  <c r="F2371" i="1"/>
  <c r="F2379" i="1"/>
  <c r="F2387" i="1"/>
  <c r="F2395" i="1"/>
  <c r="F2403" i="1"/>
  <c r="F2411" i="1"/>
  <c r="F2419" i="1"/>
  <c r="F2427" i="1"/>
  <c r="F2435" i="1"/>
  <c r="F2443" i="1"/>
  <c r="F2451" i="1"/>
  <c r="F2459" i="1"/>
  <c r="F2467" i="1"/>
  <c r="F2475" i="1"/>
  <c r="F2483" i="1"/>
  <c r="F2491" i="1"/>
  <c r="F2499" i="1"/>
  <c r="F2507" i="1"/>
  <c r="F2515" i="1"/>
  <c r="F233" i="1"/>
  <c r="F604" i="1"/>
  <c r="F854" i="1"/>
  <c r="F1022" i="1"/>
  <c r="F1146" i="1"/>
  <c r="F1243" i="1"/>
  <c r="F1289" i="1"/>
  <c r="F1327" i="1"/>
  <c r="F1359" i="1"/>
  <c r="F1390" i="1"/>
  <c r="F1425" i="1"/>
  <c r="F1457" i="1"/>
  <c r="F1487" i="1"/>
  <c r="F1523" i="1"/>
  <c r="F1554" i="1"/>
  <c r="F1580" i="1"/>
  <c r="F1611" i="1"/>
  <c r="F1639" i="1"/>
  <c r="F1666" i="1"/>
  <c r="F1691" i="1"/>
  <c r="F1707" i="1"/>
  <c r="F1723" i="1"/>
  <c r="F1739" i="1"/>
  <c r="F1755" i="1"/>
  <c r="F1771" i="1"/>
  <c r="F1787" i="1"/>
  <c r="F1803" i="1"/>
  <c r="F1819" i="1"/>
  <c r="F1835" i="1"/>
  <c r="F1851" i="1"/>
  <c r="F1865" i="1"/>
  <c r="F1877" i="1"/>
  <c r="F1891" i="1"/>
  <c r="F1902" i="1"/>
  <c r="F1913" i="1"/>
  <c r="F1924" i="1"/>
  <c r="F1934" i="1"/>
  <c r="F1945" i="1"/>
  <c r="F1956" i="1"/>
  <c r="F1966" i="1"/>
  <c r="F1977" i="1"/>
  <c r="F1988" i="1"/>
  <c r="F1998" i="1"/>
  <c r="F2009" i="1"/>
  <c r="F2020" i="1"/>
  <c r="F2030" i="1"/>
  <c r="F2041" i="1"/>
  <c r="F2052" i="1"/>
  <c r="F2062" i="1"/>
  <c r="F2073" i="1"/>
  <c r="F2084" i="1"/>
  <c r="F2094" i="1"/>
  <c r="F2105" i="1"/>
  <c r="F2116" i="1"/>
  <c r="F2126" i="1"/>
  <c r="F2137" i="1"/>
  <c r="F2148" i="1"/>
  <c r="F2158" i="1"/>
  <c r="F2169" i="1"/>
  <c r="F2180" i="1"/>
  <c r="F2190" i="1"/>
  <c r="F2201" i="1"/>
  <c r="F2212" i="1"/>
  <c r="F2222" i="1"/>
  <c r="F2233" i="1"/>
  <c r="F2244" i="1"/>
  <c r="F2254" i="1"/>
  <c r="F2265" i="1"/>
  <c r="F2276" i="1"/>
  <c r="F2286" i="1"/>
  <c r="F2297"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235" i="1"/>
  <c r="F615" i="1"/>
  <c r="F865" i="1"/>
  <c r="F1023" i="1"/>
  <c r="F1150" i="1"/>
  <c r="F1252" i="1"/>
  <c r="F1297" i="1"/>
  <c r="F1329" i="1"/>
  <c r="F1364" i="1"/>
  <c r="F1396" i="1"/>
  <c r="F1427" i="1"/>
  <c r="F1462" i="1"/>
  <c r="F1494" i="1"/>
  <c r="F1524" i="1"/>
  <c r="F1558" i="1"/>
  <c r="F1586" i="1"/>
  <c r="F1612" i="1"/>
  <c r="F1643" i="1"/>
  <c r="F1671" i="1"/>
  <c r="F1692" i="1"/>
  <c r="F1708" i="1"/>
  <c r="F1724" i="1"/>
  <c r="F1740" i="1"/>
  <c r="F1756" i="1"/>
  <c r="F1772" i="1"/>
  <c r="F1788" i="1"/>
  <c r="F1804" i="1"/>
  <c r="F1820" i="1"/>
  <c r="F1836" i="1"/>
  <c r="F1852" i="1"/>
  <c r="F1867" i="1"/>
  <c r="F1878" i="1"/>
  <c r="F1892" i="1"/>
  <c r="F1904" i="1"/>
  <c r="F1915" i="1"/>
  <c r="F1925" i="1"/>
  <c r="F1936" i="1"/>
  <c r="F1947" i="1"/>
  <c r="F1957" i="1"/>
  <c r="F1968" i="1"/>
  <c r="F1979" i="1"/>
  <c r="F1989" i="1"/>
  <c r="F2000" i="1"/>
  <c r="F2011" i="1"/>
  <c r="F2021" i="1"/>
  <c r="F2032" i="1"/>
  <c r="F2043" i="1"/>
  <c r="F2053" i="1"/>
  <c r="F2064" i="1"/>
  <c r="F2075" i="1"/>
  <c r="F2085" i="1"/>
  <c r="F2096" i="1"/>
  <c r="F2107" i="1"/>
  <c r="F2117" i="1"/>
  <c r="F2128" i="1"/>
  <c r="F2139" i="1"/>
  <c r="F2149" i="1"/>
  <c r="F2160" i="1"/>
  <c r="F2171" i="1"/>
  <c r="F2181" i="1"/>
  <c r="F2192" i="1"/>
  <c r="F2203" i="1"/>
  <c r="F2213" i="1"/>
  <c r="F2224" i="1"/>
  <c r="F2235" i="1"/>
  <c r="F2245" i="1"/>
  <c r="F2256" i="1"/>
  <c r="F2267" i="1"/>
  <c r="F2277" i="1"/>
  <c r="F2288" i="1"/>
  <c r="F2299"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1055" i="1"/>
  <c r="F1335" i="1"/>
  <c r="F1463" i="1"/>
  <c r="F1590" i="1"/>
  <c r="F1693" i="1"/>
  <c r="F1757" i="1"/>
  <c r="F1821" i="1"/>
  <c r="F1881" i="1"/>
  <c r="F1926" i="1"/>
  <c r="F1969" i="1"/>
  <c r="F2012" i="1"/>
  <c r="F2054" i="1"/>
  <c r="F2097" i="1"/>
  <c r="F2140" i="1"/>
  <c r="F2182" i="1"/>
  <c r="F2225" i="1"/>
  <c r="F2268" i="1"/>
  <c r="F2310" i="1"/>
  <c r="F2342" i="1"/>
  <c r="F2374" i="1"/>
  <c r="F2406" i="1"/>
  <c r="F2438" i="1"/>
  <c r="F2470" i="1"/>
  <c r="F2502" i="1"/>
  <c r="F2527" i="1"/>
  <c r="F2550" i="1"/>
  <c r="F2571" i="1"/>
  <c r="F2591" i="1"/>
  <c r="F2611" i="1"/>
  <c r="F2626" i="1"/>
  <c r="F2639" i="1"/>
  <c r="F2651" i="1"/>
  <c r="F2664" i="1"/>
  <c r="F2678" i="1"/>
  <c r="F2689" i="1"/>
  <c r="F2699" i="1"/>
  <c r="F2711" i="1"/>
  <c r="F2721" i="1"/>
  <c r="F2731" i="1"/>
  <c r="F2743" i="1"/>
  <c r="F2753" i="1"/>
  <c r="F2763" i="1"/>
  <c r="F2775" i="1"/>
  <c r="F2785" i="1"/>
  <c r="F2795" i="1"/>
  <c r="F2807" i="1"/>
  <c r="F2817" i="1"/>
  <c r="F2827" i="1"/>
  <c r="F2839" i="1"/>
  <c r="F2849" i="1"/>
  <c r="F2859" i="1"/>
  <c r="F2871" i="1"/>
  <c r="F2881" i="1"/>
  <c r="F2891" i="1"/>
  <c r="F2903" i="1"/>
  <c r="F2913" i="1"/>
  <c r="F2923" i="1"/>
  <c r="F2935" i="1"/>
  <c r="F2945" i="1"/>
  <c r="F2955" i="1"/>
  <c r="F2967" i="1"/>
  <c r="F2977" i="1"/>
  <c r="F2987" i="1"/>
  <c r="F2999" i="1"/>
  <c r="F3009" i="1"/>
  <c r="F3019" i="1"/>
  <c r="F3031" i="1"/>
  <c r="F3041" i="1"/>
  <c r="F3051" i="1"/>
  <c r="F3063" i="1"/>
  <c r="F3073" i="1"/>
  <c r="F3083" i="1"/>
  <c r="F3095" i="1"/>
  <c r="F3103" i="1"/>
  <c r="F3111" i="1"/>
  <c r="F3119" i="1"/>
  <c r="F3127" i="1"/>
  <c r="F3135" i="1"/>
  <c r="F3143" i="1"/>
  <c r="F3151" i="1"/>
  <c r="F3159" i="1"/>
  <c r="F3167" i="1"/>
  <c r="F3175" i="1"/>
  <c r="F3183" i="1"/>
  <c r="F3191" i="1"/>
  <c r="F3199" i="1"/>
  <c r="F3207" i="1"/>
  <c r="F3215" i="1"/>
  <c r="F3223" i="1"/>
  <c r="F3231" i="1"/>
  <c r="F3239" i="1"/>
  <c r="F3247" i="1"/>
  <c r="F3255" i="1"/>
  <c r="F3263" i="1"/>
  <c r="F3271" i="1"/>
  <c r="F3279" i="1"/>
  <c r="F3287" i="1"/>
  <c r="F3295" i="1"/>
  <c r="F3303" i="1"/>
  <c r="F3311" i="1"/>
  <c r="F3319" i="1"/>
  <c r="F3327" i="1"/>
  <c r="F3335"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1060" i="1"/>
  <c r="F1339" i="1"/>
  <c r="F1470" i="1"/>
  <c r="F1591" i="1"/>
  <c r="F1697" i="1"/>
  <c r="F1761" i="1"/>
  <c r="F1825" i="1"/>
  <c r="F1883" i="1"/>
  <c r="F1928" i="1"/>
  <c r="F1971" i="1"/>
  <c r="F2013" i="1"/>
  <c r="F2056" i="1"/>
  <c r="F2099" i="1"/>
  <c r="F2141" i="1"/>
  <c r="F2184" i="1"/>
  <c r="F2227" i="1"/>
  <c r="F2269" i="1"/>
  <c r="F2311" i="1"/>
  <c r="F2343" i="1"/>
  <c r="F2375" i="1"/>
  <c r="F2407" i="1"/>
  <c r="F2439" i="1"/>
  <c r="F2471" i="1"/>
  <c r="F2503" i="1"/>
  <c r="F2531" i="1"/>
  <c r="F2551" i="1"/>
  <c r="F2574" i="1"/>
  <c r="F2595" i="1"/>
  <c r="F2614" i="1"/>
  <c r="F2627" i="1"/>
  <c r="F2640" i="1"/>
  <c r="F2654" i="1"/>
  <c r="F2666" i="1"/>
  <c r="F2679" i="1"/>
  <c r="F2690" i="1"/>
  <c r="F2702" i="1"/>
  <c r="F2712" i="1"/>
  <c r="F2722" i="1"/>
  <c r="F2734" i="1"/>
  <c r="F2744" i="1"/>
  <c r="F2754" i="1"/>
  <c r="F2766" i="1"/>
  <c r="F2776" i="1"/>
  <c r="F2786" i="1"/>
  <c r="F2798" i="1"/>
  <c r="F2808" i="1"/>
  <c r="F2818" i="1"/>
  <c r="F2830" i="1"/>
  <c r="F2840" i="1"/>
  <c r="F2850" i="1"/>
  <c r="F2862" i="1"/>
  <c r="F2872" i="1"/>
  <c r="F2882" i="1"/>
  <c r="F2894" i="1"/>
  <c r="F2904" i="1"/>
  <c r="F2914" i="1"/>
  <c r="F2926" i="1"/>
  <c r="F2936" i="1"/>
  <c r="F2946" i="1"/>
  <c r="F2958" i="1"/>
  <c r="F2968" i="1"/>
  <c r="F2978" i="1"/>
  <c r="F2990" i="1"/>
  <c r="F3000" i="1"/>
  <c r="F3010" i="1"/>
  <c r="F3022" i="1"/>
  <c r="F3032" i="1"/>
  <c r="F3042" i="1"/>
  <c r="F3054" i="1"/>
  <c r="F3064" i="1"/>
  <c r="F3074" i="1"/>
  <c r="F3086"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3312" i="1"/>
  <c r="F3320" i="1"/>
  <c r="F3328" i="1"/>
  <c r="F3336" i="1"/>
  <c r="F3344" i="1"/>
  <c r="F3352" i="1"/>
  <c r="F3360" i="1"/>
  <c r="F3368" i="1"/>
  <c r="F3376" i="1"/>
  <c r="F3384" i="1"/>
  <c r="F3392" i="1"/>
  <c r="F3400" i="1"/>
  <c r="F3408" i="1"/>
  <c r="F3416" i="1"/>
  <c r="F3424" i="1"/>
  <c r="F3432" i="1"/>
  <c r="F3440" i="1"/>
  <c r="F3448" i="1"/>
  <c r="F3456" i="1"/>
  <c r="F3464" i="1"/>
  <c r="F3472" i="1"/>
  <c r="F3480" i="1"/>
  <c r="F3488" i="1"/>
  <c r="F3496" i="1"/>
  <c r="F3504" i="1"/>
  <c r="F3512" i="1"/>
  <c r="F3520" i="1"/>
  <c r="F3528" i="1"/>
  <c r="F3536" i="1"/>
  <c r="F3544" i="1"/>
  <c r="F3552" i="1"/>
  <c r="F3560" i="1"/>
  <c r="F3568" i="1"/>
  <c r="F3576" i="1"/>
  <c r="F3584" i="1"/>
  <c r="F3592" i="1"/>
  <c r="F3600" i="1"/>
  <c r="F3608" i="1"/>
  <c r="F3616" i="1"/>
  <c r="F3624" i="1"/>
  <c r="F3632" i="1"/>
  <c r="F3640" i="1"/>
  <c r="F3648" i="1"/>
  <c r="F3656" i="1"/>
  <c r="F3664" i="1"/>
  <c r="F3672" i="1"/>
  <c r="F3680" i="1"/>
  <c r="F3688" i="1"/>
  <c r="F3696" i="1"/>
  <c r="F3704" i="1"/>
  <c r="F3712" i="1"/>
  <c r="F3720" i="1"/>
  <c r="F3728" i="1"/>
  <c r="F3736" i="1"/>
  <c r="F3744" i="1"/>
  <c r="F3752" i="1"/>
  <c r="F3760" i="1"/>
  <c r="F3768" i="1"/>
  <c r="F3776" i="1"/>
  <c r="F3784" i="1"/>
  <c r="F3792" i="1"/>
  <c r="F3800" i="1"/>
  <c r="F3808" i="1"/>
  <c r="F3816" i="1"/>
  <c r="F3824" i="1"/>
  <c r="F3832" i="1"/>
  <c r="F3840" i="1"/>
  <c r="F3848" i="1"/>
  <c r="F3856" i="1"/>
  <c r="F3864" i="1"/>
  <c r="F3872" i="1"/>
  <c r="F363" i="1"/>
  <c r="F1172" i="1"/>
  <c r="F1366" i="1"/>
  <c r="F1498" i="1"/>
  <c r="F1618" i="1"/>
  <c r="F1709" i="1"/>
  <c r="F1773" i="1"/>
  <c r="F1837" i="1"/>
  <c r="F1893" i="1"/>
  <c r="F1937" i="1"/>
  <c r="F1980" i="1"/>
  <c r="F2022" i="1"/>
  <c r="F2065" i="1"/>
  <c r="F2108" i="1"/>
  <c r="F2150" i="1"/>
  <c r="F2193" i="1"/>
  <c r="F2236" i="1"/>
  <c r="F2278" i="1"/>
  <c r="F2318" i="1"/>
  <c r="F2350" i="1"/>
  <c r="F2382" i="1"/>
  <c r="F2414" i="1"/>
  <c r="F2446" i="1"/>
  <c r="F2478" i="1"/>
  <c r="F2510" i="1"/>
  <c r="F2534" i="1"/>
  <c r="F2555" i="1"/>
  <c r="F2575" i="1"/>
  <c r="F2598" i="1"/>
  <c r="F2615" i="1"/>
  <c r="F2630" i="1"/>
  <c r="F2642" i="1"/>
  <c r="F2655" i="1"/>
  <c r="F2667" i="1"/>
  <c r="F2680" i="1"/>
  <c r="F2691" i="1"/>
  <c r="F2703" i="1"/>
  <c r="F2713" i="1"/>
  <c r="F2723" i="1"/>
  <c r="F2735" i="1"/>
  <c r="F2745" i="1"/>
  <c r="F2755" i="1"/>
  <c r="F2767" i="1"/>
  <c r="F2777" i="1"/>
  <c r="F2787" i="1"/>
  <c r="F2799" i="1"/>
  <c r="F2809" i="1"/>
  <c r="F2819" i="1"/>
  <c r="F2831" i="1"/>
  <c r="F2841" i="1"/>
  <c r="F2851" i="1"/>
  <c r="F2863" i="1"/>
  <c r="F2873" i="1"/>
  <c r="F2883" i="1"/>
  <c r="F2895" i="1"/>
  <c r="F2905" i="1"/>
  <c r="F2915" i="1"/>
  <c r="F2927" i="1"/>
  <c r="F2937" i="1"/>
  <c r="F2947" i="1"/>
  <c r="F2959" i="1"/>
  <c r="F2969" i="1"/>
  <c r="F2979" i="1"/>
  <c r="F2991" i="1"/>
  <c r="F3001" i="1"/>
  <c r="F3011" i="1"/>
  <c r="F3023" i="1"/>
  <c r="F3033" i="1"/>
  <c r="F3043" i="1"/>
  <c r="F3055" i="1"/>
  <c r="F3065" i="1"/>
  <c r="F3075" i="1"/>
  <c r="F3087"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79" i="1"/>
  <c r="F1178" i="1"/>
  <c r="F1371" i="1"/>
  <c r="F1499" i="1"/>
  <c r="F1622" i="1"/>
  <c r="F1713" i="1"/>
  <c r="F1777" i="1"/>
  <c r="F1841" i="1"/>
  <c r="F1894" i="1"/>
  <c r="F1939" i="1"/>
  <c r="F1981" i="1"/>
  <c r="F2024" i="1"/>
  <c r="F2067" i="1"/>
  <c r="F2109" i="1"/>
  <c r="F2152" i="1"/>
  <c r="F2195" i="1"/>
  <c r="F2237" i="1"/>
  <c r="F2280" i="1"/>
  <c r="F2319" i="1"/>
  <c r="F2351" i="1"/>
  <c r="F2383" i="1"/>
  <c r="F2415" i="1"/>
  <c r="F2447" i="1"/>
  <c r="F2479" i="1"/>
  <c r="F2511" i="1"/>
  <c r="F2535" i="1"/>
  <c r="F2558" i="1"/>
  <c r="F2579" i="1"/>
  <c r="F2599" i="1"/>
  <c r="F2618" i="1"/>
  <c r="F2631" i="1"/>
  <c r="F2643" i="1"/>
  <c r="F2656" i="1"/>
  <c r="F2670" i="1"/>
  <c r="F2682" i="1"/>
  <c r="F2694" i="1"/>
  <c r="F2704" i="1"/>
  <c r="F2714" i="1"/>
  <c r="F2726" i="1"/>
  <c r="F2736" i="1"/>
  <c r="F2746" i="1"/>
  <c r="F2758" i="1"/>
  <c r="F2768" i="1"/>
  <c r="F2778" i="1"/>
  <c r="F2790" i="1"/>
  <c r="F2800" i="1"/>
  <c r="F2810" i="1"/>
  <c r="F2822" i="1"/>
  <c r="F2832" i="1"/>
  <c r="F2842" i="1"/>
  <c r="F2854" i="1"/>
  <c r="F2864" i="1"/>
  <c r="F2874" i="1"/>
  <c r="F2886" i="1"/>
  <c r="F2896" i="1"/>
  <c r="F2906" i="1"/>
  <c r="F2918" i="1"/>
  <c r="F2928" i="1"/>
  <c r="F2938" i="1"/>
  <c r="F2950" i="1"/>
  <c r="F2960" i="1"/>
  <c r="F2970" i="1"/>
  <c r="F2982" i="1"/>
  <c r="F2992" i="1"/>
  <c r="F3002" i="1"/>
  <c r="F3014" i="1"/>
  <c r="F3024" i="1"/>
  <c r="F3034" i="1"/>
  <c r="F3046" i="1"/>
  <c r="F3056" i="1"/>
  <c r="F3066" i="1"/>
  <c r="F3078" i="1"/>
  <c r="F3088" i="1"/>
  <c r="F3098" i="1"/>
  <c r="F3106" i="1"/>
  <c r="F3114" i="1"/>
  <c r="F3122" i="1"/>
  <c r="F3130" i="1"/>
  <c r="F3138" i="1"/>
  <c r="F3146" i="1"/>
  <c r="F3154" i="1"/>
  <c r="F3162" i="1"/>
  <c r="F3170" i="1"/>
  <c r="F3178" i="1"/>
  <c r="F3186" i="1"/>
  <c r="F3194" i="1"/>
  <c r="F3202" i="1"/>
  <c r="F3210" i="1"/>
  <c r="F3218" i="1"/>
  <c r="F3226" i="1"/>
  <c r="F3234" i="1"/>
  <c r="F3242" i="1"/>
  <c r="F3250" i="1"/>
  <c r="F3258" i="1"/>
  <c r="F3266" i="1"/>
  <c r="F3274" i="1"/>
  <c r="F3282" i="1"/>
  <c r="F3290" i="1"/>
  <c r="F3298" i="1"/>
  <c r="F3306" i="1"/>
  <c r="F3314" i="1"/>
  <c r="F3322" i="1"/>
  <c r="F3330"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678" i="1"/>
  <c r="F1254" i="1"/>
  <c r="F1401" i="1"/>
  <c r="F1530" i="1"/>
  <c r="F1644" i="1"/>
  <c r="F1725" i="1"/>
  <c r="F1789" i="1"/>
  <c r="F1853" i="1"/>
  <c r="F1905" i="1"/>
  <c r="F1948" i="1"/>
  <c r="F1990" i="1"/>
  <c r="F2033" i="1"/>
  <c r="F2076" i="1"/>
  <c r="F2118" i="1"/>
  <c r="F2161" i="1"/>
  <c r="F2204" i="1"/>
  <c r="F2246" i="1"/>
  <c r="F2289" i="1"/>
  <c r="F2326" i="1"/>
  <c r="F2358" i="1"/>
  <c r="F2390" i="1"/>
  <c r="F2422" i="1"/>
  <c r="F2454" i="1"/>
  <c r="F2486" i="1"/>
  <c r="F2518" i="1"/>
  <c r="F2539" i="1"/>
  <c r="F2559" i="1"/>
  <c r="F2582" i="1"/>
  <c r="F2603" i="1"/>
  <c r="F2619" i="1"/>
  <c r="F2632" i="1"/>
  <c r="F2646" i="1"/>
  <c r="F2658" i="1"/>
  <c r="F2671" i="1"/>
  <c r="F2683" i="1"/>
  <c r="F2695" i="1"/>
  <c r="F2705" i="1"/>
  <c r="F2715" i="1"/>
  <c r="F2727" i="1"/>
  <c r="F2737" i="1"/>
  <c r="F2747" i="1"/>
  <c r="F2759" i="1"/>
  <c r="F2769" i="1"/>
  <c r="F2779" i="1"/>
  <c r="F2791" i="1"/>
  <c r="F2801" i="1"/>
  <c r="F2811" i="1"/>
  <c r="F2823" i="1"/>
  <c r="F2833" i="1"/>
  <c r="F2843" i="1"/>
  <c r="F2855" i="1"/>
  <c r="F2865" i="1"/>
  <c r="F2875" i="1"/>
  <c r="F2887" i="1"/>
  <c r="F2897" i="1"/>
  <c r="F2907" i="1"/>
  <c r="F2919" i="1"/>
  <c r="F2929" i="1"/>
  <c r="F2939" i="1"/>
  <c r="F2951" i="1"/>
  <c r="F2961" i="1"/>
  <c r="F2971" i="1"/>
  <c r="F2983" i="1"/>
  <c r="F2993" i="1"/>
  <c r="F3003" i="1"/>
  <c r="F3015" i="1"/>
  <c r="F3025" i="1"/>
  <c r="F3035" i="1"/>
  <c r="F3047" i="1"/>
  <c r="F3057" i="1"/>
  <c r="F3067" i="1"/>
  <c r="F3079" i="1"/>
  <c r="F3089" i="1"/>
  <c r="F3099" i="1"/>
  <c r="F3107" i="1"/>
  <c r="F3115" i="1"/>
  <c r="F3123" i="1"/>
  <c r="F3131" i="1"/>
  <c r="F3139" i="1"/>
  <c r="F3147" i="1"/>
  <c r="F3155" i="1"/>
  <c r="F3163" i="1"/>
  <c r="F3171" i="1"/>
  <c r="F3179" i="1"/>
  <c r="F3187" i="1"/>
  <c r="F3195" i="1"/>
  <c r="F3203" i="1"/>
  <c r="F3211" i="1"/>
  <c r="F3219" i="1"/>
  <c r="F3227" i="1"/>
  <c r="F3235" i="1"/>
  <c r="F3243" i="1"/>
  <c r="F3251" i="1"/>
  <c r="F3259" i="1"/>
  <c r="F3267" i="1"/>
  <c r="F3275" i="1"/>
  <c r="F3283" i="1"/>
  <c r="F3291" i="1"/>
  <c r="F3299" i="1"/>
  <c r="F3307" i="1"/>
  <c r="F3315" i="1"/>
  <c r="F3323" i="1"/>
  <c r="F3331" i="1"/>
  <c r="F3339" i="1"/>
  <c r="F3347" i="1"/>
  <c r="F3355" i="1"/>
  <c r="F3363" i="1"/>
  <c r="F3371" i="1"/>
  <c r="F3379" i="1"/>
  <c r="F3387" i="1"/>
  <c r="F3395" i="1"/>
  <c r="F3403" i="1"/>
  <c r="F3411" i="1"/>
  <c r="F3419" i="1"/>
  <c r="F3427" i="1"/>
  <c r="F3435" i="1"/>
  <c r="F3443" i="1"/>
  <c r="F3451" i="1"/>
  <c r="F3459" i="1"/>
  <c r="F3467" i="1"/>
  <c r="F3475" i="1"/>
  <c r="F3483" i="1"/>
  <c r="F3491" i="1"/>
  <c r="F3499" i="1"/>
  <c r="F3507" i="1"/>
  <c r="F3515" i="1"/>
  <c r="F3523" i="1"/>
  <c r="F3531" i="1"/>
  <c r="F3539" i="1"/>
  <c r="F3547" i="1"/>
  <c r="F3555" i="1"/>
  <c r="F3563" i="1"/>
  <c r="F3571" i="1"/>
  <c r="F3579" i="1"/>
  <c r="F3587" i="1"/>
  <c r="F3595" i="1"/>
  <c r="F3603" i="1"/>
  <c r="F3611" i="1"/>
  <c r="F3619" i="1"/>
  <c r="F3627" i="1"/>
  <c r="F3635" i="1"/>
  <c r="F3643" i="1"/>
  <c r="F3651" i="1"/>
  <c r="F3659" i="1"/>
  <c r="F3667" i="1"/>
  <c r="F3675" i="1"/>
  <c r="F3683" i="1"/>
  <c r="F3691" i="1"/>
  <c r="F3699" i="1"/>
  <c r="F3707" i="1"/>
  <c r="F3715" i="1"/>
  <c r="F3723" i="1"/>
  <c r="F3731" i="1"/>
  <c r="F3739" i="1"/>
  <c r="F3747" i="1"/>
  <c r="F3755" i="1"/>
  <c r="F3763" i="1"/>
  <c r="F3771" i="1"/>
  <c r="F3779" i="1"/>
  <c r="F3787" i="1"/>
  <c r="F3795" i="1"/>
  <c r="F3803" i="1"/>
  <c r="F3811" i="1"/>
  <c r="F3819" i="1"/>
  <c r="F3827" i="1"/>
  <c r="F3835" i="1"/>
  <c r="F3843" i="1"/>
  <c r="F3851" i="1"/>
  <c r="F3859" i="1"/>
  <c r="F3867" i="1"/>
  <c r="F3875" i="1"/>
  <c r="F3883" i="1"/>
  <c r="F3891" i="1"/>
  <c r="F3899" i="1"/>
  <c r="F3907" i="1"/>
  <c r="F3915" i="1"/>
  <c r="F3923" i="1"/>
  <c r="F3931" i="1"/>
  <c r="F3939" i="1"/>
  <c r="F3947" i="1"/>
  <c r="F3955" i="1"/>
  <c r="F3963" i="1"/>
  <c r="F3971" i="1"/>
  <c r="F3979" i="1"/>
  <c r="F3987" i="1"/>
  <c r="F3995" i="1"/>
  <c r="F4003" i="1"/>
  <c r="F4011" i="1"/>
  <c r="F4019" i="1"/>
  <c r="F4027" i="1"/>
  <c r="F4035" i="1"/>
  <c r="F4043" i="1"/>
  <c r="F4051" i="1"/>
  <c r="F4059" i="1"/>
  <c r="F4067" i="1"/>
  <c r="F4075" i="1"/>
  <c r="F4083" i="1"/>
  <c r="F4091" i="1"/>
  <c r="F4099" i="1"/>
  <c r="F4107" i="1"/>
  <c r="F4115" i="1"/>
  <c r="F4123" i="1"/>
  <c r="F4131" i="1"/>
  <c r="F4139" i="1"/>
  <c r="F4147" i="1"/>
  <c r="F4155" i="1"/>
  <c r="F4163"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690" i="1"/>
  <c r="F1263" i="1"/>
  <c r="F1402" i="1"/>
  <c r="F1535" i="1"/>
  <c r="F1650" i="1"/>
  <c r="F1729" i="1"/>
  <c r="F1793" i="1"/>
  <c r="F1857" i="1"/>
  <c r="F1907" i="1"/>
  <c r="F1949" i="1"/>
  <c r="F1992" i="1"/>
  <c r="F2035" i="1"/>
  <c r="F2077" i="1"/>
  <c r="F2120" i="1"/>
  <c r="F2163" i="1"/>
  <c r="F2205" i="1"/>
  <c r="F2248" i="1"/>
  <c r="F2291" i="1"/>
  <c r="F2327" i="1"/>
  <c r="F2359" i="1"/>
  <c r="F2391" i="1"/>
  <c r="F2423" i="1"/>
  <c r="F2455" i="1"/>
  <c r="F2487" i="1"/>
  <c r="F2519" i="1"/>
  <c r="F2542" i="1"/>
  <c r="F2563" i="1"/>
  <c r="F2583" i="1"/>
  <c r="F2606" i="1"/>
  <c r="F2622" i="1"/>
  <c r="F2634" i="1"/>
  <c r="F2647" i="1"/>
  <c r="F2659" i="1"/>
  <c r="F2672" i="1"/>
  <c r="F2686" i="1"/>
  <c r="F2696" i="1"/>
  <c r="F2706" i="1"/>
  <c r="F2718" i="1"/>
  <c r="F2728" i="1"/>
  <c r="F2738" i="1"/>
  <c r="F2750" i="1"/>
  <c r="F2760" i="1"/>
  <c r="F2770" i="1"/>
  <c r="F2782" i="1"/>
  <c r="F2792" i="1"/>
  <c r="F2802" i="1"/>
  <c r="F2814" i="1"/>
  <c r="F2824" i="1"/>
  <c r="F2834" i="1"/>
  <c r="F2846" i="1"/>
  <c r="F2856" i="1"/>
  <c r="F2866" i="1"/>
  <c r="F2878" i="1"/>
  <c r="F2888" i="1"/>
  <c r="F2898" i="1"/>
  <c r="F2910" i="1"/>
  <c r="F2920" i="1"/>
  <c r="F2930" i="1"/>
  <c r="F2942" i="1"/>
  <c r="F2952" i="1"/>
  <c r="F2962" i="1"/>
  <c r="F2974" i="1"/>
  <c r="F2984" i="1"/>
  <c r="F2994" i="1"/>
  <c r="F3006" i="1"/>
  <c r="F3016" i="1"/>
  <c r="F3026" i="1"/>
  <c r="F3038" i="1"/>
  <c r="F3048" i="1"/>
  <c r="F3058" i="1"/>
  <c r="F3070" i="1"/>
  <c r="F3080" i="1"/>
  <c r="F3090"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3340" i="1"/>
  <c r="F3348" i="1"/>
  <c r="F3356" i="1"/>
  <c r="F3364" i="1"/>
  <c r="F3372" i="1"/>
  <c r="F3380" i="1"/>
  <c r="F3388" i="1"/>
  <c r="F3396" i="1"/>
  <c r="F3404" i="1"/>
  <c r="F3412" i="1"/>
  <c r="F3420" i="1"/>
  <c r="F3428" i="1"/>
  <c r="F3436" i="1"/>
  <c r="F3444" i="1"/>
  <c r="F3452" i="1"/>
  <c r="F3460" i="1"/>
  <c r="F3468" i="1"/>
  <c r="F3476" i="1"/>
  <c r="F3484" i="1"/>
  <c r="F3492" i="1"/>
  <c r="F3500" i="1"/>
  <c r="F3508" i="1"/>
  <c r="F3516" i="1"/>
  <c r="F3524" i="1"/>
  <c r="F3532" i="1"/>
  <c r="F3540" i="1"/>
  <c r="F3548" i="1"/>
  <c r="F3556" i="1"/>
  <c r="F3564" i="1"/>
  <c r="F3572" i="1"/>
  <c r="F3580" i="1"/>
  <c r="F3588" i="1"/>
  <c r="F3596" i="1"/>
  <c r="F3604" i="1"/>
  <c r="F3612" i="1"/>
  <c r="F3620" i="1"/>
  <c r="F3628" i="1"/>
  <c r="F3636" i="1"/>
  <c r="F3644" i="1"/>
  <c r="F3652" i="1"/>
  <c r="F3660" i="1"/>
  <c r="F3668" i="1"/>
  <c r="F3676" i="1"/>
  <c r="F3684" i="1"/>
  <c r="F3692" i="1"/>
  <c r="F3700" i="1"/>
  <c r="F3708" i="1"/>
  <c r="F3716" i="1"/>
  <c r="F3724" i="1"/>
  <c r="F3732" i="1"/>
  <c r="F3740" i="1"/>
  <c r="F3748" i="1"/>
  <c r="F3756" i="1"/>
  <c r="F3764" i="1"/>
  <c r="F3772" i="1"/>
  <c r="F3780" i="1"/>
  <c r="F3788" i="1"/>
  <c r="F3796" i="1"/>
  <c r="F3804" i="1"/>
  <c r="F3812" i="1"/>
  <c r="F3820" i="1"/>
  <c r="F3828" i="1"/>
  <c r="F3836" i="1"/>
  <c r="F3844" i="1"/>
  <c r="F3852" i="1"/>
  <c r="F3860" i="1"/>
  <c r="F3868" i="1"/>
  <c r="F3876" i="1"/>
  <c r="F3884" i="1"/>
  <c r="F3892" i="1"/>
  <c r="F3900" i="1"/>
  <c r="F3908" i="1"/>
  <c r="F3916" i="1"/>
  <c r="F3924" i="1"/>
  <c r="F3932" i="1"/>
  <c r="F3940" i="1"/>
  <c r="F3948" i="1"/>
  <c r="F3956" i="1"/>
  <c r="F3964" i="1"/>
  <c r="F3972" i="1"/>
  <c r="F3980" i="1"/>
  <c r="F3988" i="1"/>
  <c r="F3996" i="1"/>
  <c r="F4004" i="1"/>
  <c r="F4012" i="1"/>
  <c r="F4020" i="1"/>
  <c r="F4028" i="1"/>
  <c r="F4036" i="1"/>
  <c r="F4044" i="1"/>
  <c r="F4052" i="1"/>
  <c r="F4060" i="1"/>
  <c r="F4068" i="1"/>
  <c r="F4076" i="1"/>
  <c r="F4084" i="1"/>
  <c r="F4092" i="1"/>
  <c r="F4100" i="1"/>
  <c r="F4108" i="1"/>
  <c r="F4116" i="1"/>
  <c r="F4124" i="1"/>
  <c r="F4132" i="1"/>
  <c r="F4140" i="1"/>
  <c r="F4148" i="1"/>
  <c r="F4156" i="1"/>
  <c r="F4164"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4356" i="1"/>
  <c r="F4364" i="1"/>
  <c r="F4372" i="1"/>
  <c r="F4380" i="1"/>
  <c r="F4388" i="1"/>
  <c r="F4396" i="1"/>
  <c r="F4404" i="1"/>
  <c r="F4412" i="1"/>
  <c r="F4420" i="1"/>
  <c r="F4428" i="1"/>
  <c r="F4436" i="1"/>
  <c r="F4444" i="1"/>
  <c r="F4452" i="1"/>
  <c r="F4460" i="1"/>
  <c r="F4468" i="1"/>
  <c r="F4476" i="1"/>
  <c r="F4484" i="1"/>
  <c r="F4492" i="1"/>
  <c r="F4500" i="1"/>
  <c r="F4508" i="1"/>
  <c r="F1559" i="1"/>
  <c r="F1868" i="1"/>
  <c r="F2044" i="1"/>
  <c r="F2214" i="1"/>
  <c r="F2366" i="1"/>
  <c r="F2494" i="1"/>
  <c r="F2587" i="1"/>
  <c r="F2648" i="1"/>
  <c r="F2697" i="1"/>
  <c r="F2739" i="1"/>
  <c r="F2783" i="1"/>
  <c r="F2825" i="1"/>
  <c r="F2867" i="1"/>
  <c r="F2911" i="1"/>
  <c r="F2953" i="1"/>
  <c r="F2995" i="1"/>
  <c r="F3039" i="1"/>
  <c r="F3081" i="1"/>
  <c r="F3117" i="1"/>
  <c r="F3149" i="1"/>
  <c r="F3181" i="1"/>
  <c r="F3213" i="1"/>
  <c r="F3245" i="1"/>
  <c r="F3277" i="1"/>
  <c r="F3309" i="1"/>
  <c r="F3341" i="1"/>
  <c r="F3373" i="1"/>
  <c r="F3405" i="1"/>
  <c r="F3437" i="1"/>
  <c r="F3469" i="1"/>
  <c r="F3501" i="1"/>
  <c r="F3533" i="1"/>
  <c r="F3565" i="1"/>
  <c r="F3597" i="1"/>
  <c r="F3629" i="1"/>
  <c r="F3661" i="1"/>
  <c r="F3693" i="1"/>
  <c r="F3725" i="1"/>
  <c r="F3757" i="1"/>
  <c r="F3781" i="1"/>
  <c r="F3799" i="1"/>
  <c r="F3815" i="1"/>
  <c r="F3830" i="1"/>
  <c r="F3842" i="1"/>
  <c r="F3855" i="1"/>
  <c r="F3869" i="1"/>
  <c r="F3880" i="1"/>
  <c r="F3890" i="1"/>
  <c r="F3902" i="1"/>
  <c r="F3912" i="1"/>
  <c r="F3922" i="1"/>
  <c r="F3934" i="1"/>
  <c r="F3944" i="1"/>
  <c r="F3954" i="1"/>
  <c r="F3966" i="1"/>
  <c r="F3976" i="1"/>
  <c r="F3986" i="1"/>
  <c r="F3998" i="1"/>
  <c r="F4008" i="1"/>
  <c r="F4018" i="1"/>
  <c r="F4030" i="1"/>
  <c r="F4040" i="1"/>
  <c r="F4050" i="1"/>
  <c r="F4062" i="1"/>
  <c r="F4072" i="1"/>
  <c r="F4082" i="1"/>
  <c r="F4094" i="1"/>
  <c r="F4104" i="1"/>
  <c r="F4114" i="1"/>
  <c r="F4126" i="1"/>
  <c r="F4136" i="1"/>
  <c r="F4146" i="1"/>
  <c r="F4158" i="1"/>
  <c r="F4168" i="1"/>
  <c r="F4178" i="1"/>
  <c r="F4190" i="1"/>
  <c r="F4200" i="1"/>
  <c r="F4210" i="1"/>
  <c r="F4222" i="1"/>
  <c r="F4232" i="1"/>
  <c r="F4242" i="1"/>
  <c r="F4254" i="1"/>
  <c r="F4264" i="1"/>
  <c r="F4274" i="1"/>
  <c r="F4286" i="1"/>
  <c r="F4296" i="1"/>
  <c r="F4306" i="1"/>
  <c r="F4318" i="1"/>
  <c r="F4328" i="1"/>
  <c r="F4338" i="1"/>
  <c r="F4350" i="1"/>
  <c r="F4360" i="1"/>
  <c r="F4370" i="1"/>
  <c r="F4382" i="1"/>
  <c r="F4392" i="1"/>
  <c r="F4402" i="1"/>
  <c r="F4414" i="1"/>
  <c r="F4424" i="1"/>
  <c r="F4434" i="1"/>
  <c r="F4446" i="1"/>
  <c r="F4456" i="1"/>
  <c r="F4466" i="1"/>
  <c r="F4478" i="1"/>
  <c r="F4488" i="1"/>
  <c r="F4498"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4998" i="1"/>
  <c r="F5006" i="1"/>
  <c r="F5014" i="1"/>
  <c r="F1564" i="1"/>
  <c r="F1869" i="1"/>
  <c r="F2045" i="1"/>
  <c r="F2216" i="1"/>
  <c r="F2367" i="1"/>
  <c r="F2495" i="1"/>
  <c r="F2590" i="1"/>
  <c r="F2650" i="1"/>
  <c r="F2698" i="1"/>
  <c r="F2742" i="1"/>
  <c r="F2784" i="1"/>
  <c r="F2826" i="1"/>
  <c r="F2870" i="1"/>
  <c r="F2912" i="1"/>
  <c r="F2954" i="1"/>
  <c r="F2998" i="1"/>
  <c r="F3040" i="1"/>
  <c r="F3082" i="1"/>
  <c r="F3118" i="1"/>
  <c r="F3150" i="1"/>
  <c r="F3182" i="1"/>
  <c r="F3214" i="1"/>
  <c r="F3246" i="1"/>
  <c r="F3278" i="1"/>
  <c r="F3310" i="1"/>
  <c r="F3342" i="1"/>
  <c r="F3374" i="1"/>
  <c r="F3406" i="1"/>
  <c r="F3438" i="1"/>
  <c r="F3470" i="1"/>
  <c r="F3502" i="1"/>
  <c r="F3534" i="1"/>
  <c r="F3566" i="1"/>
  <c r="F3598" i="1"/>
  <c r="F3630" i="1"/>
  <c r="F3662" i="1"/>
  <c r="F3694" i="1"/>
  <c r="F3726" i="1"/>
  <c r="F3758" i="1"/>
  <c r="F3782" i="1"/>
  <c r="F3802" i="1"/>
  <c r="F3818" i="1"/>
  <c r="F3831" i="1"/>
  <c r="F3845" i="1"/>
  <c r="F3857" i="1"/>
  <c r="F3870" i="1"/>
  <c r="F3881" i="1"/>
  <c r="F3893" i="1"/>
  <c r="F3903" i="1"/>
  <c r="F3913" i="1"/>
  <c r="F3925" i="1"/>
  <c r="F3935" i="1"/>
  <c r="F3945" i="1"/>
  <c r="F3957" i="1"/>
  <c r="F3967" i="1"/>
  <c r="F3977" i="1"/>
  <c r="F3989" i="1"/>
  <c r="F3999" i="1"/>
  <c r="F4009" i="1"/>
  <c r="F4021" i="1"/>
  <c r="F4031" i="1"/>
  <c r="F4041" i="1"/>
  <c r="F4053" i="1"/>
  <c r="F4063" i="1"/>
  <c r="F4073" i="1"/>
  <c r="F4085" i="1"/>
  <c r="F4095" i="1"/>
  <c r="F4105" i="1"/>
  <c r="F4117" i="1"/>
  <c r="F4127" i="1"/>
  <c r="F4137" i="1"/>
  <c r="F4149" i="1"/>
  <c r="F4159" i="1"/>
  <c r="F4169" i="1"/>
  <c r="F4181" i="1"/>
  <c r="F4191" i="1"/>
  <c r="F4201" i="1"/>
  <c r="F4213" i="1"/>
  <c r="F4223" i="1"/>
  <c r="F4233" i="1"/>
  <c r="F4245" i="1"/>
  <c r="F4255" i="1"/>
  <c r="F4265" i="1"/>
  <c r="F4277" i="1"/>
  <c r="F4287" i="1"/>
  <c r="F4297" i="1"/>
  <c r="F4309" i="1"/>
  <c r="F4319" i="1"/>
  <c r="F4329" i="1"/>
  <c r="F4341" i="1"/>
  <c r="F4351" i="1"/>
  <c r="F4361" i="1"/>
  <c r="F4373" i="1"/>
  <c r="F4383" i="1"/>
  <c r="F4393" i="1"/>
  <c r="F4405" i="1"/>
  <c r="F4415" i="1"/>
  <c r="F4425" i="1"/>
  <c r="F4437" i="1"/>
  <c r="F4447" i="1"/>
  <c r="F4457" i="1"/>
  <c r="F4469" i="1"/>
  <c r="F4479" i="1"/>
  <c r="F4489" i="1"/>
  <c r="F4501"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5007" i="1"/>
  <c r="F5015" i="1"/>
  <c r="F5023" i="1"/>
  <c r="F5031" i="1"/>
  <c r="F5039" i="1"/>
  <c r="F5047" i="1"/>
  <c r="F5055" i="1"/>
  <c r="F5063" i="1"/>
  <c r="F5071" i="1"/>
  <c r="F5079" i="1"/>
  <c r="F5087" i="1"/>
  <c r="F5095" i="1"/>
  <c r="F5103" i="1"/>
  <c r="F5111" i="1"/>
  <c r="F5119" i="1"/>
  <c r="F5127" i="1"/>
  <c r="F5135" i="1"/>
  <c r="F5143" i="1"/>
  <c r="F5151" i="1"/>
  <c r="F5159" i="1"/>
  <c r="F5167" i="1"/>
  <c r="F5175" i="1"/>
  <c r="F5183" i="1"/>
  <c r="F5191" i="1"/>
  <c r="F5199" i="1"/>
  <c r="F5207" i="1"/>
  <c r="F5215"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5759" i="1"/>
  <c r="F5767" i="1"/>
  <c r="F5775" i="1"/>
  <c r="F5783" i="1"/>
  <c r="F5791" i="1"/>
  <c r="F5799" i="1"/>
  <c r="F5807" i="1"/>
  <c r="F5815" i="1"/>
  <c r="F5823" i="1"/>
  <c r="F5831" i="1"/>
  <c r="F5839" i="1"/>
  <c r="F5847" i="1"/>
  <c r="F5855" i="1"/>
  <c r="F908" i="1"/>
  <c r="F1675" i="1"/>
  <c r="F1916" i="1"/>
  <c r="F2086" i="1"/>
  <c r="F2257" i="1"/>
  <c r="F2398" i="1"/>
  <c r="F2523" i="1"/>
  <c r="F2607" i="1"/>
  <c r="F2662" i="1"/>
  <c r="F2707" i="1"/>
  <c r="F2751" i="1"/>
  <c r="F2793" i="1"/>
  <c r="F2835" i="1"/>
  <c r="F2879" i="1"/>
  <c r="F2921" i="1"/>
  <c r="F2963" i="1"/>
  <c r="F3007" i="1"/>
  <c r="F3049" i="1"/>
  <c r="F3091" i="1"/>
  <c r="F3125" i="1"/>
  <c r="F3157" i="1"/>
  <c r="F3189" i="1"/>
  <c r="F3221" i="1"/>
  <c r="F3253" i="1"/>
  <c r="F3285" i="1"/>
  <c r="F3317" i="1"/>
  <c r="F3349" i="1"/>
  <c r="F3381" i="1"/>
  <c r="F3413" i="1"/>
  <c r="F3445" i="1"/>
  <c r="F3477" i="1"/>
  <c r="F3509" i="1"/>
  <c r="F3541" i="1"/>
  <c r="F3573" i="1"/>
  <c r="F3605" i="1"/>
  <c r="F3637" i="1"/>
  <c r="F3669" i="1"/>
  <c r="F3701" i="1"/>
  <c r="F3733" i="1"/>
  <c r="F3765" i="1"/>
  <c r="F3786" i="1"/>
  <c r="F3805" i="1"/>
  <c r="F3821" i="1"/>
  <c r="F3833" i="1"/>
  <c r="F3846" i="1"/>
  <c r="F3858" i="1"/>
  <c r="F3871" i="1"/>
  <c r="F3882" i="1"/>
  <c r="F3894" i="1"/>
  <c r="F3904" i="1"/>
  <c r="F3914" i="1"/>
  <c r="F3926" i="1"/>
  <c r="F3936" i="1"/>
  <c r="F3946" i="1"/>
  <c r="F3958" i="1"/>
  <c r="F3968" i="1"/>
  <c r="F3978" i="1"/>
  <c r="F3990" i="1"/>
  <c r="F4000" i="1"/>
  <c r="F4010" i="1"/>
  <c r="F4022" i="1"/>
  <c r="F4032" i="1"/>
  <c r="F4042" i="1"/>
  <c r="F4054" i="1"/>
  <c r="F4064" i="1"/>
  <c r="F4074" i="1"/>
  <c r="F4086" i="1"/>
  <c r="F4096" i="1"/>
  <c r="F4106" i="1"/>
  <c r="F4118" i="1"/>
  <c r="F4128" i="1"/>
  <c r="F4138" i="1"/>
  <c r="F4150" i="1"/>
  <c r="F4160" i="1"/>
  <c r="F4170" i="1"/>
  <c r="F4182" i="1"/>
  <c r="F4192" i="1"/>
  <c r="F4202" i="1"/>
  <c r="F4214" i="1"/>
  <c r="F4224" i="1"/>
  <c r="F4234" i="1"/>
  <c r="F910" i="1"/>
  <c r="F1676" i="1"/>
  <c r="F1917" i="1"/>
  <c r="F2088" i="1"/>
  <c r="F2259" i="1"/>
  <c r="F2399" i="1"/>
  <c r="F2526" i="1"/>
  <c r="F2610" i="1"/>
  <c r="F2663" i="1"/>
  <c r="F2710" i="1"/>
  <c r="F2752" i="1"/>
  <c r="F2794" i="1"/>
  <c r="F2838" i="1"/>
  <c r="F2880" i="1"/>
  <c r="F2922" i="1"/>
  <c r="F2966" i="1"/>
  <c r="F3008" i="1"/>
  <c r="F3050" i="1"/>
  <c r="F3094" i="1"/>
  <c r="F3126" i="1"/>
  <c r="F3158" i="1"/>
  <c r="F3190" i="1"/>
  <c r="F3222" i="1"/>
  <c r="F3254" i="1"/>
  <c r="F3286" i="1"/>
  <c r="F3318" i="1"/>
  <c r="F3350" i="1"/>
  <c r="F3382" i="1"/>
  <c r="F3414" i="1"/>
  <c r="F3446" i="1"/>
  <c r="F3478" i="1"/>
  <c r="F3510" i="1"/>
  <c r="F3542" i="1"/>
  <c r="F3574" i="1"/>
  <c r="F3606" i="1"/>
  <c r="F3638" i="1"/>
  <c r="F3670" i="1"/>
  <c r="F3702" i="1"/>
  <c r="F3734" i="1"/>
  <c r="F3766" i="1"/>
  <c r="F3789" i="1"/>
  <c r="F3806" i="1"/>
  <c r="F3822" i="1"/>
  <c r="F3834" i="1"/>
  <c r="F3847" i="1"/>
  <c r="F3861" i="1"/>
  <c r="F3873" i="1"/>
  <c r="F3885" i="1"/>
  <c r="F3895" i="1"/>
  <c r="F3905" i="1"/>
  <c r="F3917" i="1"/>
  <c r="F3927" i="1"/>
  <c r="F3937" i="1"/>
  <c r="F3949" i="1"/>
  <c r="F3959" i="1"/>
  <c r="F3969" i="1"/>
  <c r="F3981" i="1"/>
  <c r="F3991" i="1"/>
  <c r="F4001" i="1"/>
  <c r="F4013" i="1"/>
  <c r="F4023" i="1"/>
  <c r="F4033" i="1"/>
  <c r="F4045" i="1"/>
  <c r="F4055" i="1"/>
  <c r="F4065" i="1"/>
  <c r="F4077" i="1"/>
  <c r="F4087" i="1"/>
  <c r="F4097" i="1"/>
  <c r="F4109" i="1"/>
  <c r="F4119" i="1"/>
  <c r="F4129" i="1"/>
  <c r="F4141" i="1"/>
  <c r="F4151" i="1"/>
  <c r="F4161" i="1"/>
  <c r="F4173" i="1"/>
  <c r="F4183" i="1"/>
  <c r="F4193" i="1"/>
  <c r="F4205" i="1"/>
  <c r="F4215" i="1"/>
  <c r="F4225" i="1"/>
  <c r="F4237" i="1"/>
  <c r="F4247" i="1"/>
  <c r="F4257" i="1"/>
  <c r="F4269" i="1"/>
  <c r="F4279" i="1"/>
  <c r="F4289" i="1"/>
  <c r="F4301" i="1"/>
  <c r="F4311" i="1"/>
  <c r="F4321" i="1"/>
  <c r="F4333" i="1"/>
  <c r="F4343" i="1"/>
  <c r="F4353" i="1"/>
  <c r="F4365" i="1"/>
  <c r="F4375" i="1"/>
  <c r="F4385" i="1"/>
  <c r="F4397" i="1"/>
  <c r="F4407" i="1"/>
  <c r="F4417" i="1"/>
  <c r="F4429" i="1"/>
  <c r="F4439" i="1"/>
  <c r="F4449" i="1"/>
  <c r="F4461" i="1"/>
  <c r="F4471" i="1"/>
  <c r="F4481" i="1"/>
  <c r="F4493" i="1"/>
  <c r="F4503" i="1"/>
  <c r="F4513" i="1"/>
  <c r="F4521" i="1"/>
  <c r="F4529" i="1"/>
  <c r="F4537" i="1"/>
  <c r="F4545" i="1"/>
  <c r="F4553" i="1"/>
  <c r="F4561" i="1"/>
  <c r="F4569" i="1"/>
  <c r="F4577" i="1"/>
  <c r="F4585" i="1"/>
  <c r="F4593" i="1"/>
  <c r="F4601" i="1"/>
  <c r="F4609" i="1"/>
  <c r="F4617" i="1"/>
  <c r="F4625" i="1"/>
  <c r="F4633" i="1"/>
  <c r="F4641" i="1"/>
  <c r="F4649" i="1"/>
  <c r="F4657" i="1"/>
  <c r="F4665" i="1"/>
  <c r="F4673" i="1"/>
  <c r="F4681" i="1"/>
  <c r="F4689" i="1"/>
  <c r="F4697" i="1"/>
  <c r="F4705" i="1"/>
  <c r="F4713" i="1"/>
  <c r="F4721" i="1"/>
  <c r="F4729" i="1"/>
  <c r="F4737" i="1"/>
  <c r="F4745" i="1"/>
  <c r="F4753" i="1"/>
  <c r="F4761" i="1"/>
  <c r="F4769" i="1"/>
  <c r="F4777" i="1"/>
  <c r="F4785" i="1"/>
  <c r="F4793" i="1"/>
  <c r="F4801" i="1"/>
  <c r="F4809" i="1"/>
  <c r="F4817" i="1"/>
  <c r="F4825" i="1"/>
  <c r="F4833" i="1"/>
  <c r="F4841" i="1"/>
  <c r="F4849" i="1"/>
  <c r="F4857" i="1"/>
  <c r="F4865" i="1"/>
  <c r="F4873" i="1"/>
  <c r="F4881" i="1"/>
  <c r="F4889" i="1"/>
  <c r="F4897" i="1"/>
  <c r="F4905" i="1"/>
  <c r="F4913" i="1"/>
  <c r="F4921" i="1"/>
  <c r="F4929" i="1"/>
  <c r="F4937" i="1"/>
  <c r="F4945" i="1"/>
  <c r="F4953" i="1"/>
  <c r="F4961" i="1"/>
  <c r="F4969" i="1"/>
  <c r="F4977" i="1"/>
  <c r="F4985" i="1"/>
  <c r="F4993" i="1"/>
  <c r="F5001" i="1"/>
  <c r="F5009" i="1"/>
  <c r="F5017" i="1"/>
  <c r="F5025" i="1"/>
  <c r="F5033" i="1"/>
  <c r="F1302" i="1"/>
  <c r="F1741" i="1"/>
  <c r="F1958" i="1"/>
  <c r="F2129" i="1"/>
  <c r="F2300" i="1"/>
  <c r="F2430" i="1"/>
  <c r="F2543" i="1"/>
  <c r="F2623" i="1"/>
  <c r="F2674" i="1"/>
  <c r="F2719" i="1"/>
  <c r="F2761" i="1"/>
  <c r="F2803" i="1"/>
  <c r="F2847" i="1"/>
  <c r="F2889" i="1"/>
  <c r="F2931" i="1"/>
  <c r="F2975" i="1"/>
  <c r="F3017" i="1"/>
  <c r="F3059" i="1"/>
  <c r="F3101" i="1"/>
  <c r="F3133" i="1"/>
  <c r="F3165" i="1"/>
  <c r="F3197" i="1"/>
  <c r="F3229" i="1"/>
  <c r="F3261" i="1"/>
  <c r="F3293" i="1"/>
  <c r="F3325" i="1"/>
  <c r="F3357" i="1"/>
  <c r="F3389" i="1"/>
  <c r="F3421" i="1"/>
  <c r="F3453" i="1"/>
  <c r="F3485" i="1"/>
  <c r="F3517" i="1"/>
  <c r="F3549" i="1"/>
  <c r="F3581" i="1"/>
  <c r="F3613" i="1"/>
  <c r="F3645" i="1"/>
  <c r="F3677" i="1"/>
  <c r="F3709" i="1"/>
  <c r="F3741" i="1"/>
  <c r="F3770" i="1"/>
  <c r="F3790" i="1"/>
  <c r="F3807" i="1"/>
  <c r="F3823" i="1"/>
  <c r="F3837" i="1"/>
  <c r="F3849" i="1"/>
  <c r="F3862" i="1"/>
  <c r="F3874" i="1"/>
  <c r="F3886" i="1"/>
  <c r="F3896" i="1"/>
  <c r="F3906" i="1"/>
  <c r="F3918" i="1"/>
  <c r="F3928" i="1"/>
  <c r="F3938" i="1"/>
  <c r="F3950" i="1"/>
  <c r="F3960" i="1"/>
  <c r="F3970" i="1"/>
  <c r="F3982" i="1"/>
  <c r="F3992" i="1"/>
  <c r="F4002" i="1"/>
  <c r="F4014" i="1"/>
  <c r="F4024" i="1"/>
  <c r="F4034" i="1"/>
  <c r="F4046" i="1"/>
  <c r="F4056" i="1"/>
  <c r="F4066" i="1"/>
  <c r="F4078" i="1"/>
  <c r="F4088" i="1"/>
  <c r="F4098" i="1"/>
  <c r="F4110" i="1"/>
  <c r="F4120" i="1"/>
  <c r="F4130" i="1"/>
  <c r="F4142" i="1"/>
  <c r="F4152" i="1"/>
  <c r="F4162" i="1"/>
  <c r="F4174" i="1"/>
  <c r="F4184" i="1"/>
  <c r="F4194" i="1"/>
  <c r="F4206" i="1"/>
  <c r="F4216" i="1"/>
  <c r="F4226" i="1"/>
  <c r="F4238" i="1"/>
  <c r="F4248" i="1"/>
  <c r="F4258" i="1"/>
  <c r="F4270" i="1"/>
  <c r="F4280" i="1"/>
  <c r="F4290" i="1"/>
  <c r="F4302" i="1"/>
  <c r="F4312" i="1"/>
  <c r="F4322" i="1"/>
  <c r="F4334" i="1"/>
  <c r="F4344" i="1"/>
  <c r="F4354" i="1"/>
  <c r="F4366" i="1"/>
  <c r="F4376" i="1"/>
  <c r="F4386" i="1"/>
  <c r="F4398" i="1"/>
  <c r="F4408" i="1"/>
  <c r="F4418" i="1"/>
  <c r="F4430" i="1"/>
  <c r="F4440" i="1"/>
  <c r="F4450" i="1"/>
  <c r="F4462" i="1"/>
  <c r="F4472" i="1"/>
  <c r="F4482" i="1"/>
  <c r="F4494" i="1"/>
  <c r="F4504"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4930" i="1"/>
  <c r="F4938" i="1"/>
  <c r="F4946" i="1"/>
  <c r="F4954" i="1"/>
  <c r="F4962" i="1"/>
  <c r="F4970" i="1"/>
  <c r="F4978" i="1"/>
  <c r="F4986" i="1"/>
  <c r="F4994" i="1"/>
  <c r="F5002" i="1"/>
  <c r="F5010" i="1"/>
  <c r="F1303" i="1"/>
  <c r="F1745" i="1"/>
  <c r="F1960" i="1"/>
  <c r="F2131" i="1"/>
  <c r="F2301" i="1"/>
  <c r="F2431" i="1"/>
  <c r="F2547" i="1"/>
  <c r="F2624" i="1"/>
  <c r="F2675" i="1"/>
  <c r="F2720" i="1"/>
  <c r="F2762" i="1"/>
  <c r="F2806" i="1"/>
  <c r="F2848" i="1"/>
  <c r="F2890" i="1"/>
  <c r="F2934" i="1"/>
  <c r="F2976" i="1"/>
  <c r="F3018" i="1"/>
  <c r="F3062" i="1"/>
  <c r="F3102" i="1"/>
  <c r="F3134" i="1"/>
  <c r="F3166" i="1"/>
  <c r="F3198" i="1"/>
  <c r="F3230" i="1"/>
  <c r="F3262" i="1"/>
  <c r="F3294" i="1"/>
  <c r="F3326" i="1"/>
  <c r="F3358" i="1"/>
  <c r="F3390" i="1"/>
  <c r="F3422" i="1"/>
  <c r="F3454" i="1"/>
  <c r="F3486" i="1"/>
  <c r="F3518" i="1"/>
  <c r="F3550" i="1"/>
  <c r="F3582" i="1"/>
  <c r="F3614" i="1"/>
  <c r="F3646" i="1"/>
  <c r="F3678" i="1"/>
  <c r="F3710" i="1"/>
  <c r="F3742" i="1"/>
  <c r="F3773" i="1"/>
  <c r="F3794" i="1"/>
  <c r="F3810" i="1"/>
  <c r="F3825" i="1"/>
  <c r="F3838" i="1"/>
  <c r="F3850" i="1"/>
  <c r="F3863" i="1"/>
  <c r="F3877" i="1"/>
  <c r="F3887" i="1"/>
  <c r="F3897" i="1"/>
  <c r="F3909" i="1"/>
  <c r="F3919" i="1"/>
  <c r="F3929" i="1"/>
  <c r="F3941" i="1"/>
  <c r="F3951" i="1"/>
  <c r="F3961" i="1"/>
  <c r="F3973" i="1"/>
  <c r="F3983" i="1"/>
  <c r="F3993" i="1"/>
  <c r="F4005" i="1"/>
  <c r="F4015" i="1"/>
  <c r="F4025" i="1"/>
  <c r="F4037" i="1"/>
  <c r="F4047" i="1"/>
  <c r="F4057" i="1"/>
  <c r="F4069" i="1"/>
  <c r="F4079" i="1"/>
  <c r="F4089" i="1"/>
  <c r="F4101" i="1"/>
  <c r="F4111" i="1"/>
  <c r="F4121" i="1"/>
  <c r="F4133" i="1"/>
  <c r="F4143" i="1"/>
  <c r="F4153" i="1"/>
  <c r="F4165" i="1"/>
  <c r="F4175" i="1"/>
  <c r="F4185" i="1"/>
  <c r="F4197" i="1"/>
  <c r="F4207" i="1"/>
  <c r="F4217" i="1"/>
  <c r="F4229" i="1"/>
  <c r="F4239" i="1"/>
  <c r="F4249" i="1"/>
  <c r="F4261" i="1"/>
  <c r="F4271" i="1"/>
  <c r="F4281" i="1"/>
  <c r="F4293" i="1"/>
  <c r="F4303" i="1"/>
  <c r="F4313" i="1"/>
  <c r="F4325" i="1"/>
  <c r="F4335" i="1"/>
  <c r="F4345" i="1"/>
  <c r="F4357" i="1"/>
  <c r="F4367" i="1"/>
  <c r="F4377" i="1"/>
  <c r="F4389" i="1"/>
  <c r="F4399" i="1"/>
  <c r="F4409" i="1"/>
  <c r="F4421" i="1"/>
  <c r="F4431" i="1"/>
  <c r="F4441" i="1"/>
  <c r="F4453" i="1"/>
  <c r="F4463" i="1"/>
  <c r="F4473" i="1"/>
  <c r="F4485" i="1"/>
  <c r="F4495" i="1"/>
  <c r="F4505"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5227" i="1"/>
  <c r="F5235" i="1"/>
  <c r="F5243" i="1"/>
  <c r="F5251" i="1"/>
  <c r="F5259" i="1"/>
  <c r="F5267" i="1"/>
  <c r="F5275" i="1"/>
  <c r="F5283" i="1"/>
  <c r="F5291" i="1"/>
  <c r="F5299" i="1"/>
  <c r="F5307" i="1"/>
  <c r="F5315" i="1"/>
  <c r="F5323" i="1"/>
  <c r="F5331" i="1"/>
  <c r="F5339" i="1"/>
  <c r="F5347" i="1"/>
  <c r="F5355" i="1"/>
  <c r="F5363" i="1"/>
  <c r="F5371" i="1"/>
  <c r="F5379" i="1"/>
  <c r="F5387" i="1"/>
  <c r="F5395" i="1"/>
  <c r="F5403" i="1"/>
  <c r="F5411" i="1"/>
  <c r="F5419" i="1"/>
  <c r="F5427" i="1"/>
  <c r="F5435" i="1"/>
  <c r="F5443" i="1"/>
  <c r="F5451" i="1"/>
  <c r="F5459" i="1"/>
  <c r="F5467" i="1"/>
  <c r="F5475" i="1"/>
  <c r="F5483" i="1"/>
  <c r="F5491" i="1"/>
  <c r="F5499" i="1"/>
  <c r="F5507" i="1"/>
  <c r="F5515" i="1"/>
  <c r="F5523" i="1"/>
  <c r="F5531" i="1"/>
  <c r="F5539" i="1"/>
  <c r="F5547" i="1"/>
  <c r="F5555" i="1"/>
  <c r="F5563" i="1"/>
  <c r="F5571" i="1"/>
  <c r="F5579" i="1"/>
  <c r="F5587" i="1"/>
  <c r="F5595" i="1"/>
  <c r="F5603" i="1"/>
  <c r="F5611" i="1"/>
  <c r="F5619" i="1"/>
  <c r="F5627" i="1"/>
  <c r="F5635" i="1"/>
  <c r="F5643" i="1"/>
  <c r="F5651" i="1"/>
  <c r="F5659" i="1"/>
  <c r="F5667" i="1"/>
  <c r="F5675" i="1"/>
  <c r="F5683" i="1"/>
  <c r="F5691" i="1"/>
  <c r="F5699" i="1"/>
  <c r="F5707" i="1"/>
  <c r="F5715" i="1"/>
  <c r="F5723" i="1"/>
  <c r="F5731" i="1"/>
  <c r="F5739" i="1"/>
  <c r="F5747" i="1"/>
  <c r="F5755" i="1"/>
  <c r="F5763" i="1"/>
  <c r="F5771" i="1"/>
  <c r="F5779" i="1"/>
  <c r="F5787" i="1"/>
  <c r="F5795" i="1"/>
  <c r="F5803" i="1"/>
  <c r="F5811" i="1"/>
  <c r="F5819" i="1"/>
  <c r="F5827" i="1"/>
  <c r="F5835" i="1"/>
  <c r="F5843" i="1"/>
  <c r="F1433" i="1"/>
  <c r="F1805" i="1"/>
  <c r="F2001" i="1"/>
  <c r="F2172" i="1"/>
  <c r="F2334" i="1"/>
  <c r="F2462" i="1"/>
  <c r="F2566" i="1"/>
  <c r="F2635" i="1"/>
  <c r="F2687" i="1"/>
  <c r="F2729" i="1"/>
  <c r="F2771" i="1"/>
  <c r="F2815" i="1"/>
  <c r="F2857" i="1"/>
  <c r="F2899" i="1"/>
  <c r="F2943" i="1"/>
  <c r="F2985" i="1"/>
  <c r="F3027" i="1"/>
  <c r="F3071" i="1"/>
  <c r="F3109" i="1"/>
  <c r="F3141" i="1"/>
  <c r="F3173" i="1"/>
  <c r="F3205" i="1"/>
  <c r="F3237" i="1"/>
  <c r="F3269" i="1"/>
  <c r="F3301" i="1"/>
  <c r="F3333" i="1"/>
  <c r="F3365" i="1"/>
  <c r="F3397" i="1"/>
  <c r="F3429" i="1"/>
  <c r="F3461" i="1"/>
  <c r="F3493" i="1"/>
  <c r="F3525" i="1"/>
  <c r="F3557" i="1"/>
  <c r="F3589" i="1"/>
  <c r="F3621" i="1"/>
  <c r="F3653" i="1"/>
  <c r="F3685" i="1"/>
  <c r="F3717" i="1"/>
  <c r="F3749" i="1"/>
  <c r="F3774" i="1"/>
  <c r="F3797" i="1"/>
  <c r="F3813" i="1"/>
  <c r="F3826" i="1"/>
  <c r="F3839" i="1"/>
  <c r="F3853" i="1"/>
  <c r="F3865" i="1"/>
  <c r="F3878" i="1"/>
  <c r="F3888" i="1"/>
  <c r="F3898" i="1"/>
  <c r="F3910" i="1"/>
  <c r="F3920" i="1"/>
  <c r="F3930" i="1"/>
  <c r="F3942" i="1"/>
  <c r="F3952" i="1"/>
  <c r="F3962" i="1"/>
  <c r="F3974" i="1"/>
  <c r="F3984" i="1"/>
  <c r="F3994" i="1"/>
  <c r="F4006" i="1"/>
  <c r="F4016" i="1"/>
  <c r="F4026" i="1"/>
  <c r="F4038" i="1"/>
  <c r="F4048" i="1"/>
  <c r="F4058" i="1"/>
  <c r="F4070" i="1"/>
  <c r="F4080" i="1"/>
  <c r="F4090" i="1"/>
  <c r="F4102" i="1"/>
  <c r="F4112" i="1"/>
  <c r="F4122" i="1"/>
  <c r="F4134" i="1"/>
  <c r="F4144" i="1"/>
  <c r="F4154" i="1"/>
  <c r="F4166" i="1"/>
  <c r="F4176" i="1"/>
  <c r="F4186" i="1"/>
  <c r="F4198" i="1"/>
  <c r="F4208" i="1"/>
  <c r="F4218" i="1"/>
  <c r="F4230" i="1"/>
  <c r="F4240" i="1"/>
  <c r="F4250" i="1"/>
  <c r="F4262" i="1"/>
  <c r="F4272" i="1"/>
  <c r="F4282" i="1"/>
  <c r="F4294" i="1"/>
  <c r="F4304" i="1"/>
  <c r="F4314" i="1"/>
  <c r="F4326" i="1"/>
  <c r="F4336" i="1"/>
  <c r="F4346" i="1"/>
  <c r="F4358" i="1"/>
  <c r="F4368" i="1"/>
  <c r="F4378" i="1"/>
  <c r="F4390" i="1"/>
  <c r="F4400" i="1"/>
  <c r="F4410" i="1"/>
  <c r="F4422" i="1"/>
  <c r="F4432" i="1"/>
  <c r="F4442" i="1"/>
  <c r="F4454" i="1"/>
  <c r="F4464" i="1"/>
  <c r="F4474" i="1"/>
  <c r="F4486" i="1"/>
  <c r="F4496" i="1"/>
  <c r="F4506" i="1"/>
  <c r="F4516" i="1"/>
  <c r="F4524" i="1"/>
  <c r="F4532" i="1"/>
  <c r="F4540" i="1"/>
  <c r="F4548" i="1"/>
  <c r="F4556" i="1"/>
  <c r="F4564" i="1"/>
  <c r="F4572" i="1"/>
  <c r="F4580" i="1"/>
  <c r="F4588" i="1"/>
  <c r="F4596" i="1"/>
  <c r="F4604" i="1"/>
  <c r="F4612" i="1"/>
  <c r="F4620" i="1"/>
  <c r="F4628" i="1"/>
  <c r="F4636" i="1"/>
  <c r="F4644" i="1"/>
  <c r="F4652" i="1"/>
  <c r="F4660" i="1"/>
  <c r="F4668" i="1"/>
  <c r="F4676" i="1"/>
  <c r="F4684" i="1"/>
  <c r="F4692" i="1"/>
  <c r="F4700" i="1"/>
  <c r="F4708" i="1"/>
  <c r="F4716" i="1"/>
  <c r="F4724" i="1"/>
  <c r="F4732" i="1"/>
  <c r="F4740" i="1"/>
  <c r="F4748" i="1"/>
  <c r="F4756" i="1"/>
  <c r="F4764" i="1"/>
  <c r="F4772" i="1"/>
  <c r="F4780" i="1"/>
  <c r="F4788" i="1"/>
  <c r="F4796" i="1"/>
  <c r="F4804" i="1"/>
  <c r="F4812" i="1"/>
  <c r="F4820" i="1"/>
  <c r="F4828" i="1"/>
  <c r="F4836" i="1"/>
  <c r="F4844" i="1"/>
  <c r="F4852" i="1"/>
  <c r="F4860" i="1"/>
  <c r="F4868" i="1"/>
  <c r="F4876" i="1"/>
  <c r="F4884" i="1"/>
  <c r="F4892" i="1"/>
  <c r="F4900" i="1"/>
  <c r="F4908" i="1"/>
  <c r="F4916" i="1"/>
  <c r="F4924" i="1"/>
  <c r="F4932" i="1"/>
  <c r="F4940" i="1"/>
  <c r="F4948" i="1"/>
  <c r="F4956" i="1"/>
  <c r="F4964" i="1"/>
  <c r="F4972" i="1"/>
  <c r="F4980" i="1"/>
  <c r="F4988" i="1"/>
  <c r="F4996" i="1"/>
  <c r="F5004" i="1"/>
  <c r="F5012" i="1"/>
  <c r="F5020" i="1"/>
  <c r="F2567" i="1"/>
  <c r="F2944" i="1"/>
  <c r="F3238" i="1"/>
  <c r="F3494" i="1"/>
  <c r="F3750" i="1"/>
  <c r="F3879" i="1"/>
  <c r="F3965" i="1"/>
  <c r="F4049" i="1"/>
  <c r="F4135" i="1"/>
  <c r="F4221" i="1"/>
  <c r="F4273" i="1"/>
  <c r="F4317" i="1"/>
  <c r="F4359" i="1"/>
  <c r="F4401" i="1"/>
  <c r="F4445" i="1"/>
  <c r="F4487" i="1"/>
  <c r="F4525" i="1"/>
  <c r="F4557" i="1"/>
  <c r="F4589" i="1"/>
  <c r="F4621" i="1"/>
  <c r="F4653" i="1"/>
  <c r="F4685" i="1"/>
  <c r="F4717" i="1"/>
  <c r="F4749" i="1"/>
  <c r="F4781" i="1"/>
  <c r="F4813" i="1"/>
  <c r="F4845" i="1"/>
  <c r="F4877" i="1"/>
  <c r="F4909" i="1"/>
  <c r="F4941" i="1"/>
  <c r="F4973" i="1"/>
  <c r="F5005" i="1"/>
  <c r="F5026" i="1"/>
  <c r="F5038" i="1"/>
  <c r="F5049" i="1"/>
  <c r="F5060" i="1"/>
  <c r="F5070" i="1"/>
  <c r="F5081" i="1"/>
  <c r="F5092" i="1"/>
  <c r="F5102" i="1"/>
  <c r="F5113" i="1"/>
  <c r="F5124" i="1"/>
  <c r="F5134" i="1"/>
  <c r="F5145" i="1"/>
  <c r="F5156" i="1"/>
  <c r="F5166" i="1"/>
  <c r="F5177" i="1"/>
  <c r="F5188" i="1"/>
  <c r="F5198" i="1"/>
  <c r="F5209" i="1"/>
  <c r="F5220" i="1"/>
  <c r="F5230" i="1"/>
  <c r="F5241" i="1"/>
  <c r="F5252" i="1"/>
  <c r="F5262" i="1"/>
  <c r="F5273" i="1"/>
  <c r="F5284" i="1"/>
  <c r="F5294" i="1"/>
  <c r="F5305" i="1"/>
  <c r="F5316" i="1"/>
  <c r="F5326" i="1"/>
  <c r="F5337" i="1"/>
  <c r="F5348" i="1"/>
  <c r="F5358" i="1"/>
  <c r="F5369" i="1"/>
  <c r="F5380" i="1"/>
  <c r="F5390" i="1"/>
  <c r="F5401" i="1"/>
  <c r="F5412" i="1"/>
  <c r="F5422" i="1"/>
  <c r="F5433" i="1"/>
  <c r="F5444" i="1"/>
  <c r="F5454" i="1"/>
  <c r="F5465" i="1"/>
  <c r="F5476" i="1"/>
  <c r="F5486" i="1"/>
  <c r="F5497" i="1"/>
  <c r="F5508" i="1"/>
  <c r="F5518" i="1"/>
  <c r="F5529" i="1"/>
  <c r="F5540" i="1"/>
  <c r="F5550" i="1"/>
  <c r="F5561" i="1"/>
  <c r="F5572" i="1"/>
  <c r="F5582" i="1"/>
  <c r="F5593" i="1"/>
  <c r="F5604" i="1"/>
  <c r="F5614" i="1"/>
  <c r="F5625" i="1"/>
  <c r="F5636" i="1"/>
  <c r="F5646" i="1"/>
  <c r="F5657" i="1"/>
  <c r="F5668" i="1"/>
  <c r="F5678" i="1"/>
  <c r="F5689" i="1"/>
  <c r="F5700" i="1"/>
  <c r="F5710" i="1"/>
  <c r="F5721" i="1"/>
  <c r="F5732" i="1"/>
  <c r="F5742" i="1"/>
  <c r="F5753" i="1"/>
  <c r="F5764" i="1"/>
  <c r="F5774" i="1"/>
  <c r="F5785" i="1"/>
  <c r="F5796" i="1"/>
  <c r="F5806" i="1"/>
  <c r="F5817" i="1"/>
  <c r="F5828" i="1"/>
  <c r="F5838" i="1"/>
  <c r="F5849" i="1"/>
  <c r="F5858" i="1"/>
  <c r="F5866" i="1"/>
  <c r="F5874" i="1"/>
  <c r="F5882" i="1"/>
  <c r="F5890" i="1"/>
  <c r="F5898" i="1"/>
  <c r="F5906" i="1"/>
  <c r="F5914" i="1"/>
  <c r="F5922" i="1"/>
  <c r="F5930" i="1"/>
  <c r="F5938" i="1"/>
  <c r="F5946" i="1"/>
  <c r="F5954" i="1"/>
  <c r="F5962" i="1"/>
  <c r="F5970" i="1"/>
  <c r="F5978" i="1"/>
  <c r="F5986" i="1"/>
  <c r="F5994" i="1"/>
  <c r="F6002" i="1"/>
  <c r="F6010" i="1"/>
  <c r="F6018" i="1"/>
  <c r="F6026" i="1"/>
  <c r="F6034" i="1"/>
  <c r="F6042" i="1"/>
  <c r="F6050" i="1"/>
  <c r="F6058" i="1"/>
  <c r="F6066" i="1"/>
  <c r="F6074" i="1"/>
  <c r="F6082" i="1"/>
  <c r="F6090" i="1"/>
  <c r="F6098" i="1"/>
  <c r="F6106" i="1"/>
  <c r="F6114" i="1"/>
  <c r="F6122" i="1"/>
  <c r="F6130" i="1"/>
  <c r="F6138" i="1"/>
  <c r="F6146" i="1"/>
  <c r="F6154" i="1"/>
  <c r="F6162" i="1"/>
  <c r="F6170" i="1"/>
  <c r="F6178" i="1"/>
  <c r="F6186" i="1"/>
  <c r="F6194" i="1"/>
  <c r="F6202" i="1"/>
  <c r="F6210" i="1"/>
  <c r="F6218" i="1"/>
  <c r="F6226" i="1"/>
  <c r="F6234" i="1"/>
  <c r="F6242" i="1"/>
  <c r="F6250" i="1"/>
  <c r="F6258" i="1"/>
  <c r="F6266" i="1"/>
  <c r="F6274" i="1"/>
  <c r="F6282" i="1"/>
  <c r="F6290" i="1"/>
  <c r="F6298" i="1"/>
  <c r="F6306" i="1"/>
  <c r="F6314" i="1"/>
  <c r="F6322" i="1"/>
  <c r="F6330" i="1"/>
  <c r="F6338" i="1"/>
  <c r="F6346" i="1"/>
  <c r="F6354" i="1"/>
  <c r="F6362" i="1"/>
  <c r="F6370" i="1"/>
  <c r="F6378" i="1"/>
  <c r="F6386" i="1"/>
  <c r="F6394" i="1"/>
  <c r="F6402" i="1"/>
  <c r="F6410" i="1"/>
  <c r="F6418" i="1"/>
  <c r="F6426" i="1"/>
  <c r="F6434" i="1"/>
  <c r="F6442" i="1"/>
  <c r="F6450" i="1"/>
  <c r="F6458" i="1"/>
  <c r="F6466" i="1"/>
  <c r="F6474" i="1"/>
  <c r="F6482" i="1"/>
  <c r="F6490" i="1"/>
  <c r="F6498" i="1"/>
  <c r="F6506" i="1"/>
  <c r="F6514" i="1"/>
  <c r="F6522" i="1"/>
  <c r="F6530" i="1"/>
  <c r="F6538" i="1"/>
  <c r="F6546" i="1"/>
  <c r="F6554" i="1"/>
  <c r="F6562" i="1"/>
  <c r="F6570" i="1"/>
  <c r="F6578" i="1"/>
  <c r="F6586" i="1"/>
  <c r="F6594" i="1"/>
  <c r="F6602" i="1"/>
  <c r="F6610" i="1"/>
  <c r="F6618" i="1"/>
  <c r="F6626" i="1"/>
  <c r="F6634" i="1"/>
  <c r="F6642" i="1"/>
  <c r="F6650" i="1"/>
  <c r="F6658" i="1"/>
  <c r="F6666" i="1"/>
  <c r="F6674" i="1"/>
  <c r="F6682" i="1"/>
  <c r="F6690" i="1"/>
  <c r="F6698" i="1"/>
  <c r="F6706" i="1"/>
  <c r="F6714" i="1"/>
  <c r="F6722" i="1"/>
  <c r="F6730" i="1"/>
  <c r="F6738" i="1"/>
  <c r="F6746" i="1"/>
  <c r="F6754" i="1"/>
  <c r="F6762" i="1"/>
  <c r="F6770" i="1"/>
  <c r="F6778" i="1"/>
  <c r="F6786" i="1"/>
  <c r="F6794" i="1"/>
  <c r="F6802" i="1"/>
  <c r="F6810" i="1"/>
  <c r="F6818" i="1"/>
  <c r="F6826" i="1"/>
  <c r="F6834" i="1"/>
  <c r="F6842" i="1"/>
  <c r="F6850" i="1"/>
  <c r="F6858" i="1"/>
  <c r="F6866" i="1"/>
  <c r="F6874" i="1"/>
  <c r="F6882" i="1"/>
  <c r="F6890" i="1"/>
  <c r="F6898" i="1"/>
  <c r="F6906" i="1"/>
  <c r="F6914" i="1"/>
  <c r="F6922" i="1"/>
  <c r="F6930" i="1"/>
  <c r="F6938" i="1"/>
  <c r="F6946" i="1"/>
  <c r="F6954" i="1"/>
  <c r="F6962" i="1"/>
  <c r="F6970" i="1"/>
  <c r="F6978" i="1"/>
  <c r="F6986" i="1"/>
  <c r="F6994" i="1"/>
  <c r="F7002" i="1"/>
  <c r="F7010" i="1"/>
  <c r="F7018" i="1"/>
  <c r="F7026" i="1"/>
  <c r="F7034" i="1"/>
  <c r="F2638" i="1"/>
  <c r="F2986" i="1"/>
  <c r="F3270" i="1"/>
  <c r="F3526" i="1"/>
  <c r="F3778" i="1"/>
  <c r="F3889" i="1"/>
  <c r="F3975" i="1"/>
  <c r="F4061" i="1"/>
  <c r="F4145" i="1"/>
  <c r="F4231" i="1"/>
  <c r="F4278" i="1"/>
  <c r="F4320" i="1"/>
  <c r="F4362" i="1"/>
  <c r="F4406" i="1"/>
  <c r="F4448" i="1"/>
  <c r="F4490" i="1"/>
  <c r="F4528" i="1"/>
  <c r="F4560" i="1"/>
  <c r="F4592" i="1"/>
  <c r="F4624" i="1"/>
  <c r="F4656" i="1"/>
  <c r="F4688" i="1"/>
  <c r="F4720" i="1"/>
  <c r="F4752" i="1"/>
  <c r="F4784" i="1"/>
  <c r="F4816" i="1"/>
  <c r="F4848" i="1"/>
  <c r="F4880" i="1"/>
  <c r="F4912" i="1"/>
  <c r="F4944" i="1"/>
  <c r="F4976" i="1"/>
  <c r="F5008" i="1"/>
  <c r="F5028" i="1"/>
  <c r="F5040" i="1"/>
  <c r="F5050" i="1"/>
  <c r="F5061" i="1"/>
  <c r="F5072" i="1"/>
  <c r="F5082" i="1"/>
  <c r="F5093" i="1"/>
  <c r="F5104" i="1"/>
  <c r="F5114" i="1"/>
  <c r="F5125" i="1"/>
  <c r="F5136" i="1"/>
  <c r="F5146" i="1"/>
  <c r="F5157" i="1"/>
  <c r="F5168" i="1"/>
  <c r="F5178" i="1"/>
  <c r="F5189" i="1"/>
  <c r="F5200" i="1"/>
  <c r="F5210" i="1"/>
  <c r="F5221" i="1"/>
  <c r="F5232" i="1"/>
  <c r="F5242" i="1"/>
  <c r="F5253" i="1"/>
  <c r="F5264" i="1"/>
  <c r="F5274" i="1"/>
  <c r="F5285" i="1"/>
  <c r="F5296" i="1"/>
  <c r="F5306" i="1"/>
  <c r="F5317" i="1"/>
  <c r="F5328" i="1"/>
  <c r="F5338" i="1"/>
  <c r="F5349" i="1"/>
  <c r="F5360" i="1"/>
  <c r="F5370" i="1"/>
  <c r="F5381" i="1"/>
  <c r="F5392" i="1"/>
  <c r="F5402" i="1"/>
  <c r="F5413" i="1"/>
  <c r="F5424" i="1"/>
  <c r="F5434" i="1"/>
  <c r="F5445" i="1"/>
  <c r="F5456" i="1"/>
  <c r="F5466" i="1"/>
  <c r="F5477" i="1"/>
  <c r="F5488" i="1"/>
  <c r="F5498" i="1"/>
  <c r="F5509" i="1"/>
  <c r="F5520" i="1"/>
  <c r="F5530" i="1"/>
  <c r="F5541" i="1"/>
  <c r="F5552" i="1"/>
  <c r="F5562" i="1"/>
  <c r="F5573" i="1"/>
  <c r="F5584" i="1"/>
  <c r="F5594" i="1"/>
  <c r="F5605" i="1"/>
  <c r="F5616" i="1"/>
  <c r="F5626" i="1"/>
  <c r="F5637" i="1"/>
  <c r="F5648" i="1"/>
  <c r="F5658" i="1"/>
  <c r="F5669" i="1"/>
  <c r="F5680" i="1"/>
  <c r="F5690" i="1"/>
  <c r="F5701" i="1"/>
  <c r="F5712" i="1"/>
  <c r="F5722" i="1"/>
  <c r="F5733" i="1"/>
  <c r="F5744" i="1"/>
  <c r="F5754" i="1"/>
  <c r="F5765" i="1"/>
  <c r="F5776" i="1"/>
  <c r="F5786" i="1"/>
  <c r="F5797" i="1"/>
  <c r="F5808" i="1"/>
  <c r="F5818" i="1"/>
  <c r="F5829" i="1"/>
  <c r="F5840" i="1"/>
  <c r="F5850"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1438" i="1"/>
  <c r="F2688" i="1"/>
  <c r="F3030" i="1"/>
  <c r="F3302" i="1"/>
  <c r="F3558" i="1"/>
  <c r="F3798" i="1"/>
  <c r="F3901" i="1"/>
  <c r="F3985" i="1"/>
  <c r="F4071" i="1"/>
  <c r="F4157" i="1"/>
  <c r="F4241" i="1"/>
  <c r="F4285" i="1"/>
  <c r="F4327" i="1"/>
  <c r="F4369" i="1"/>
  <c r="F4413" i="1"/>
  <c r="F4455" i="1"/>
  <c r="F4497" i="1"/>
  <c r="F4533" i="1"/>
  <c r="F4565" i="1"/>
  <c r="F4597" i="1"/>
  <c r="F4629" i="1"/>
  <c r="F4661" i="1"/>
  <c r="F4693" i="1"/>
  <c r="F4725" i="1"/>
  <c r="F4757" i="1"/>
  <c r="F4789" i="1"/>
  <c r="F4821" i="1"/>
  <c r="F4853" i="1"/>
  <c r="F4885" i="1"/>
  <c r="F4917" i="1"/>
  <c r="F4949" i="1"/>
  <c r="F4981" i="1"/>
  <c r="F5013" i="1"/>
  <c r="F5029" i="1"/>
  <c r="F5041" i="1"/>
  <c r="F5052" i="1"/>
  <c r="F5062" i="1"/>
  <c r="F5073" i="1"/>
  <c r="F5084" i="1"/>
  <c r="F5094" i="1"/>
  <c r="F5105" i="1"/>
  <c r="F5116" i="1"/>
  <c r="F5126" i="1"/>
  <c r="F5137" i="1"/>
  <c r="F5148" i="1"/>
  <c r="F5158" i="1"/>
  <c r="F5169" i="1"/>
  <c r="F5180" i="1"/>
  <c r="F5190" i="1"/>
  <c r="F5201" i="1"/>
  <c r="F5212" i="1"/>
  <c r="F5222" i="1"/>
  <c r="F5233" i="1"/>
  <c r="F5244" i="1"/>
  <c r="F5254" i="1"/>
  <c r="F5265" i="1"/>
  <c r="F5276" i="1"/>
  <c r="F5286" i="1"/>
  <c r="F5297" i="1"/>
  <c r="F5308" i="1"/>
  <c r="F5318" i="1"/>
  <c r="F5329" i="1"/>
  <c r="F5340" i="1"/>
  <c r="F5350" i="1"/>
  <c r="F5361" i="1"/>
  <c r="F5372" i="1"/>
  <c r="F5382" i="1"/>
  <c r="F5393" i="1"/>
  <c r="F5404" i="1"/>
  <c r="F5414" i="1"/>
  <c r="F5425" i="1"/>
  <c r="F5436" i="1"/>
  <c r="F5446" i="1"/>
  <c r="F5457" i="1"/>
  <c r="F5468" i="1"/>
  <c r="F5478" i="1"/>
  <c r="F5489" i="1"/>
  <c r="F5500" i="1"/>
  <c r="F5510" i="1"/>
  <c r="F5521" i="1"/>
  <c r="F5532" i="1"/>
  <c r="F5542" i="1"/>
  <c r="F5553" i="1"/>
  <c r="F5564" i="1"/>
  <c r="F5574" i="1"/>
  <c r="F5585" i="1"/>
  <c r="F5596" i="1"/>
  <c r="F5606" i="1"/>
  <c r="F5617" i="1"/>
  <c r="F5628" i="1"/>
  <c r="F5638" i="1"/>
  <c r="F5649" i="1"/>
  <c r="F5660" i="1"/>
  <c r="F5670" i="1"/>
  <c r="F5681" i="1"/>
  <c r="F5692" i="1"/>
  <c r="F5702" i="1"/>
  <c r="F5713" i="1"/>
  <c r="F5724" i="1"/>
  <c r="F5734" i="1"/>
  <c r="F5745" i="1"/>
  <c r="F5756" i="1"/>
  <c r="F5766" i="1"/>
  <c r="F5777" i="1"/>
  <c r="F5788" i="1"/>
  <c r="F5798" i="1"/>
  <c r="F5809" i="1"/>
  <c r="F5820" i="1"/>
  <c r="F5830" i="1"/>
  <c r="F5841" i="1"/>
  <c r="F5851"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1809" i="1"/>
  <c r="F2730" i="1"/>
  <c r="F3072" i="1"/>
  <c r="F3334" i="1"/>
  <c r="F3590" i="1"/>
  <c r="F3814" i="1"/>
  <c r="F3911" i="1"/>
  <c r="F3997" i="1"/>
  <c r="F4081" i="1"/>
  <c r="F4167" i="1"/>
  <c r="F4246" i="1"/>
  <c r="F4288" i="1"/>
  <c r="F4330" i="1"/>
  <c r="F4374" i="1"/>
  <c r="F4416" i="1"/>
  <c r="F4458" i="1"/>
  <c r="F4502" i="1"/>
  <c r="F4536" i="1"/>
  <c r="F4568" i="1"/>
  <c r="F4600" i="1"/>
  <c r="F4632" i="1"/>
  <c r="F4664" i="1"/>
  <c r="F4696" i="1"/>
  <c r="F4728" i="1"/>
  <c r="F4760" i="1"/>
  <c r="F4792" i="1"/>
  <c r="F4824" i="1"/>
  <c r="F4856" i="1"/>
  <c r="F4888" i="1"/>
  <c r="F4920" i="1"/>
  <c r="F4952" i="1"/>
  <c r="F4984" i="1"/>
  <c r="F5016" i="1"/>
  <c r="F5030" i="1"/>
  <c r="F5042" i="1"/>
  <c r="F5053" i="1"/>
  <c r="F5064" i="1"/>
  <c r="F5074" i="1"/>
  <c r="F5085" i="1"/>
  <c r="F5096" i="1"/>
  <c r="F5106" i="1"/>
  <c r="F5117" i="1"/>
  <c r="F5128" i="1"/>
  <c r="F5138" i="1"/>
  <c r="F5149" i="1"/>
  <c r="F5160" i="1"/>
  <c r="F5170" i="1"/>
  <c r="F5181" i="1"/>
  <c r="F5192" i="1"/>
  <c r="F5202" i="1"/>
  <c r="F5213" i="1"/>
  <c r="F5224" i="1"/>
  <c r="F5234" i="1"/>
  <c r="F5245" i="1"/>
  <c r="F5256" i="1"/>
  <c r="F5266" i="1"/>
  <c r="F5277" i="1"/>
  <c r="F5288" i="1"/>
  <c r="F5298" i="1"/>
  <c r="F5309" i="1"/>
  <c r="F5320" i="1"/>
  <c r="F5330" i="1"/>
  <c r="F5341" i="1"/>
  <c r="F5352" i="1"/>
  <c r="F5362" i="1"/>
  <c r="F5373" i="1"/>
  <c r="F5384" i="1"/>
  <c r="F5394" i="1"/>
  <c r="F5405" i="1"/>
  <c r="F5416" i="1"/>
  <c r="F5426" i="1"/>
  <c r="F5437" i="1"/>
  <c r="F5448" i="1"/>
  <c r="F5458" i="1"/>
  <c r="F5469" i="1"/>
  <c r="F5480" i="1"/>
  <c r="F5490" i="1"/>
  <c r="F5501" i="1"/>
  <c r="F5512" i="1"/>
  <c r="F5522" i="1"/>
  <c r="F5533" i="1"/>
  <c r="F5544" i="1"/>
  <c r="F5554" i="1"/>
  <c r="F5565" i="1"/>
  <c r="F5576" i="1"/>
  <c r="F5586" i="1"/>
  <c r="F5597" i="1"/>
  <c r="F5608" i="1"/>
  <c r="F5618" i="1"/>
  <c r="F5629" i="1"/>
  <c r="F5640" i="1"/>
  <c r="F5650" i="1"/>
  <c r="F5661" i="1"/>
  <c r="F5672" i="1"/>
  <c r="F5682" i="1"/>
  <c r="F5693" i="1"/>
  <c r="F5704" i="1"/>
  <c r="F5714" i="1"/>
  <c r="F5725" i="1"/>
  <c r="F5736" i="1"/>
  <c r="F5746" i="1"/>
  <c r="F5757" i="1"/>
  <c r="F5768" i="1"/>
  <c r="F5778" i="1"/>
  <c r="F5789" i="1"/>
  <c r="F5800" i="1"/>
  <c r="F5810" i="1"/>
  <c r="F5821" i="1"/>
  <c r="F5832" i="1"/>
  <c r="F5842" i="1"/>
  <c r="F5852"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2003" i="1"/>
  <c r="F2774" i="1"/>
  <c r="F3110" i="1"/>
  <c r="F3366" i="1"/>
  <c r="F3622" i="1"/>
  <c r="F3829" i="1"/>
  <c r="F3921" i="1"/>
  <c r="F4007" i="1"/>
  <c r="F4093" i="1"/>
  <c r="F4177" i="1"/>
  <c r="F4253" i="1"/>
  <c r="F4295" i="1"/>
  <c r="F4337" i="1"/>
  <c r="F4381" i="1"/>
  <c r="F4423" i="1"/>
  <c r="F4465" i="1"/>
  <c r="F4509" i="1"/>
  <c r="F4541" i="1"/>
  <c r="F4573" i="1"/>
  <c r="F4605" i="1"/>
  <c r="F4637" i="1"/>
  <c r="F4669" i="1"/>
  <c r="F4701" i="1"/>
  <c r="F4733" i="1"/>
  <c r="F4765" i="1"/>
  <c r="F4797" i="1"/>
  <c r="F4829" i="1"/>
  <c r="F4861" i="1"/>
  <c r="F4893" i="1"/>
  <c r="F4925" i="1"/>
  <c r="F4957" i="1"/>
  <c r="F4989" i="1"/>
  <c r="F5018" i="1"/>
  <c r="F5032" i="1"/>
  <c r="F5044" i="1"/>
  <c r="F5054" i="1"/>
  <c r="F5065" i="1"/>
  <c r="F5076" i="1"/>
  <c r="F5086" i="1"/>
  <c r="F5097" i="1"/>
  <c r="F5108" i="1"/>
  <c r="F5118" i="1"/>
  <c r="F5129" i="1"/>
  <c r="F5140" i="1"/>
  <c r="F5150" i="1"/>
  <c r="F5161" i="1"/>
  <c r="F5172" i="1"/>
  <c r="F5182" i="1"/>
  <c r="F5193" i="1"/>
  <c r="F5204" i="1"/>
  <c r="F5214" i="1"/>
  <c r="F5225" i="1"/>
  <c r="F5236" i="1"/>
  <c r="F5246" i="1"/>
  <c r="F5257" i="1"/>
  <c r="F5268" i="1"/>
  <c r="F5278" i="1"/>
  <c r="F5289" i="1"/>
  <c r="F5300" i="1"/>
  <c r="F5310" i="1"/>
  <c r="F5321" i="1"/>
  <c r="F5332" i="1"/>
  <c r="F5342" i="1"/>
  <c r="F5353" i="1"/>
  <c r="F5364" i="1"/>
  <c r="F5374" i="1"/>
  <c r="F5385" i="1"/>
  <c r="F5396" i="1"/>
  <c r="F5406" i="1"/>
  <c r="F5417" i="1"/>
  <c r="F5428" i="1"/>
  <c r="F5438" i="1"/>
  <c r="F5449" i="1"/>
  <c r="F5460" i="1"/>
  <c r="F5470" i="1"/>
  <c r="F5481" i="1"/>
  <c r="F5492" i="1"/>
  <c r="F5502" i="1"/>
  <c r="F5513" i="1"/>
  <c r="F5524" i="1"/>
  <c r="F5534" i="1"/>
  <c r="F5545" i="1"/>
  <c r="F5556" i="1"/>
  <c r="F5566" i="1"/>
  <c r="F5577" i="1"/>
  <c r="F5588" i="1"/>
  <c r="F5598" i="1"/>
  <c r="F5609" i="1"/>
  <c r="F5620" i="1"/>
  <c r="F5630" i="1"/>
  <c r="F5641" i="1"/>
  <c r="F5652" i="1"/>
  <c r="F5662" i="1"/>
  <c r="F5673" i="1"/>
  <c r="F5684" i="1"/>
  <c r="F5694" i="1"/>
  <c r="F5705" i="1"/>
  <c r="F5716" i="1"/>
  <c r="F5726" i="1"/>
  <c r="F5737" i="1"/>
  <c r="F5748" i="1"/>
  <c r="F5758" i="1"/>
  <c r="F5769" i="1"/>
  <c r="F5780" i="1"/>
  <c r="F5790" i="1"/>
  <c r="F5801" i="1"/>
  <c r="F5812" i="1"/>
  <c r="F5822" i="1"/>
  <c r="F5833" i="1"/>
  <c r="F5844" i="1"/>
  <c r="F5853"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6086" i="1"/>
  <c r="F6094" i="1"/>
  <c r="F6102" i="1"/>
  <c r="F6110" i="1"/>
  <c r="F6118" i="1"/>
  <c r="F6126" i="1"/>
  <c r="F6134" i="1"/>
  <c r="F6142" i="1"/>
  <c r="F6150" i="1"/>
  <c r="F6158" i="1"/>
  <c r="F6166" i="1"/>
  <c r="F6174" i="1"/>
  <c r="F6182" i="1"/>
  <c r="F6190" i="1"/>
  <c r="F6198" i="1"/>
  <c r="F6206" i="1"/>
  <c r="F6214" i="1"/>
  <c r="F6222" i="1"/>
  <c r="F6230" i="1"/>
  <c r="F6238" i="1"/>
  <c r="F6246" i="1"/>
  <c r="F6254" i="1"/>
  <c r="F6262" i="1"/>
  <c r="F6270" i="1"/>
  <c r="F6278" i="1"/>
  <c r="F6286" i="1"/>
  <c r="F6294" i="1"/>
  <c r="F6302" i="1"/>
  <c r="F6310" i="1"/>
  <c r="F6318" i="1"/>
  <c r="F6326" i="1"/>
  <c r="F6334" i="1"/>
  <c r="F6342" i="1"/>
  <c r="F6350" i="1"/>
  <c r="F6358" i="1"/>
  <c r="F6366" i="1"/>
  <c r="F6374" i="1"/>
  <c r="F6382" i="1"/>
  <c r="F6390" i="1"/>
  <c r="F6398" i="1"/>
  <c r="F6406" i="1"/>
  <c r="F6414" i="1"/>
  <c r="F6422" i="1"/>
  <c r="F6430" i="1"/>
  <c r="F6438" i="1"/>
  <c r="F6446" i="1"/>
  <c r="F6454" i="1"/>
  <c r="F6462" i="1"/>
  <c r="F6470" i="1"/>
  <c r="F6478" i="1"/>
  <c r="F6486" i="1"/>
  <c r="F6494" i="1"/>
  <c r="F6502" i="1"/>
  <c r="F6510" i="1"/>
  <c r="F6518" i="1"/>
  <c r="F6526" i="1"/>
  <c r="F6534" i="1"/>
  <c r="F6542" i="1"/>
  <c r="F6550" i="1"/>
  <c r="F6558" i="1"/>
  <c r="F6566" i="1"/>
  <c r="F6574" i="1"/>
  <c r="F6582" i="1"/>
  <c r="F6590" i="1"/>
  <c r="F6598" i="1"/>
  <c r="F6606" i="1"/>
  <c r="F6614" i="1"/>
  <c r="F6622" i="1"/>
  <c r="F6630" i="1"/>
  <c r="F6638" i="1"/>
  <c r="F6646" i="1"/>
  <c r="F6654" i="1"/>
  <c r="F6662" i="1"/>
  <c r="F6670" i="1"/>
  <c r="F6678" i="1"/>
  <c r="F6686" i="1"/>
  <c r="F6694" i="1"/>
  <c r="F6702" i="1"/>
  <c r="F6710" i="1"/>
  <c r="F6718" i="1"/>
  <c r="F6726" i="1"/>
  <c r="F6734" i="1"/>
  <c r="F6742" i="1"/>
  <c r="F6750" i="1"/>
  <c r="F6758" i="1"/>
  <c r="F6766" i="1"/>
  <c r="F6774" i="1"/>
  <c r="F6782" i="1"/>
  <c r="F6790" i="1"/>
  <c r="F6798" i="1"/>
  <c r="F6806" i="1"/>
  <c r="F6814" i="1"/>
  <c r="F6822" i="1"/>
  <c r="F6830" i="1"/>
  <c r="F6838" i="1"/>
  <c r="F6846" i="1"/>
  <c r="F6854" i="1"/>
  <c r="F6862" i="1"/>
  <c r="F6870" i="1"/>
  <c r="F6878" i="1"/>
  <c r="F6886" i="1"/>
  <c r="F6894" i="1"/>
  <c r="F6902" i="1"/>
  <c r="F6910" i="1"/>
  <c r="F6918" i="1"/>
  <c r="F6926" i="1"/>
  <c r="F6934" i="1"/>
  <c r="F6942" i="1"/>
  <c r="F6950" i="1"/>
  <c r="F6958" i="1"/>
  <c r="F6966" i="1"/>
  <c r="F6974" i="1"/>
  <c r="F6982" i="1"/>
  <c r="F6990" i="1"/>
  <c r="F2173" i="1"/>
  <c r="F2816" i="1"/>
  <c r="F3142" i="1"/>
  <c r="F3398" i="1"/>
  <c r="F3654" i="1"/>
  <c r="F3841" i="1"/>
  <c r="F3933" i="1"/>
  <c r="F4017" i="1"/>
  <c r="F4103" i="1"/>
  <c r="F4189" i="1"/>
  <c r="F4256" i="1"/>
  <c r="F4298" i="1"/>
  <c r="F4342" i="1"/>
  <c r="F4384" i="1"/>
  <c r="F4426" i="1"/>
  <c r="F4470" i="1"/>
  <c r="F4512" i="1"/>
  <c r="F4544" i="1"/>
  <c r="F4576" i="1"/>
  <c r="F4608" i="1"/>
  <c r="F4640" i="1"/>
  <c r="F4672" i="1"/>
  <c r="F4704" i="1"/>
  <c r="F4736" i="1"/>
  <c r="F4768" i="1"/>
  <c r="F4800" i="1"/>
  <c r="F4832" i="1"/>
  <c r="F4864" i="1"/>
  <c r="F4896" i="1"/>
  <c r="F4928" i="1"/>
  <c r="F4960" i="1"/>
  <c r="F4992" i="1"/>
  <c r="F5021" i="1"/>
  <c r="F5034" i="1"/>
  <c r="F5045" i="1"/>
  <c r="F5056" i="1"/>
  <c r="F5066" i="1"/>
  <c r="F5077" i="1"/>
  <c r="F5088" i="1"/>
  <c r="F5098" i="1"/>
  <c r="F5109" i="1"/>
  <c r="F5120" i="1"/>
  <c r="F5130" i="1"/>
  <c r="F5141" i="1"/>
  <c r="F5152" i="1"/>
  <c r="F5162" i="1"/>
  <c r="F5173" i="1"/>
  <c r="F5184" i="1"/>
  <c r="F5194" i="1"/>
  <c r="F5205" i="1"/>
  <c r="F5216" i="1"/>
  <c r="F5226" i="1"/>
  <c r="F5237" i="1"/>
  <c r="F5248" i="1"/>
  <c r="F5258" i="1"/>
  <c r="F5269" i="1"/>
  <c r="F5280" i="1"/>
  <c r="F5290" i="1"/>
  <c r="F5301" i="1"/>
  <c r="F5312" i="1"/>
  <c r="F5322" i="1"/>
  <c r="F5333" i="1"/>
  <c r="F5344" i="1"/>
  <c r="F5354" i="1"/>
  <c r="F5365" i="1"/>
  <c r="F5376" i="1"/>
  <c r="F5386" i="1"/>
  <c r="F5397" i="1"/>
  <c r="F5408" i="1"/>
  <c r="F5418" i="1"/>
  <c r="F5429" i="1"/>
  <c r="F5440" i="1"/>
  <c r="F5450" i="1"/>
  <c r="F5461" i="1"/>
  <c r="F5472" i="1"/>
  <c r="F5482" i="1"/>
  <c r="F5493" i="1"/>
  <c r="F5504" i="1"/>
  <c r="F5514" i="1"/>
  <c r="F5525" i="1"/>
  <c r="F5536" i="1"/>
  <c r="F5546" i="1"/>
  <c r="F5557" i="1"/>
  <c r="F5568" i="1"/>
  <c r="F5578" i="1"/>
  <c r="F5589" i="1"/>
  <c r="F5600" i="1"/>
  <c r="F5610" i="1"/>
  <c r="F5621" i="1"/>
  <c r="F5632" i="1"/>
  <c r="F5642" i="1"/>
  <c r="F5653" i="1"/>
  <c r="F5664" i="1"/>
  <c r="F5674" i="1"/>
  <c r="F5685" i="1"/>
  <c r="F5696" i="1"/>
  <c r="F5706" i="1"/>
  <c r="F5717" i="1"/>
  <c r="F5728" i="1"/>
  <c r="F5738" i="1"/>
  <c r="F5749" i="1"/>
  <c r="F5760" i="1"/>
  <c r="F5770" i="1"/>
  <c r="F5781" i="1"/>
  <c r="F5792" i="1"/>
  <c r="F5802" i="1"/>
  <c r="F5813" i="1"/>
  <c r="F5824" i="1"/>
  <c r="F5834" i="1"/>
  <c r="F5845" i="1"/>
  <c r="F5854"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7439" i="1"/>
  <c r="F7447" i="1"/>
  <c r="F7455" i="1"/>
  <c r="F7463" i="1"/>
  <c r="F7471" i="1"/>
  <c r="F7479" i="1"/>
  <c r="F7487" i="1"/>
  <c r="F7495" i="1"/>
  <c r="F7503" i="1"/>
  <c r="F7511" i="1"/>
  <c r="F7519" i="1"/>
  <c r="F7527" i="1"/>
  <c r="F7535" i="1"/>
  <c r="F7543" i="1"/>
  <c r="F7551" i="1"/>
  <c r="F7559" i="1"/>
  <c r="F7567" i="1"/>
  <c r="F7575" i="1"/>
  <c r="F7583" i="1"/>
  <c r="F7591" i="1"/>
  <c r="F7599" i="1"/>
  <c r="F7607" i="1"/>
  <c r="F7615" i="1"/>
  <c r="F7623" i="1"/>
  <c r="F7631" i="1"/>
  <c r="F7639" i="1"/>
  <c r="F7647" i="1"/>
  <c r="F7655" i="1"/>
  <c r="F7663" i="1"/>
  <c r="F7671" i="1"/>
  <c r="F7679" i="1"/>
  <c r="F7687" i="1"/>
  <c r="F7695" i="1"/>
  <c r="F3430" i="1"/>
  <c r="F4029" i="1"/>
  <c r="F4305" i="1"/>
  <c r="F4477" i="1"/>
  <c r="F4613" i="1"/>
  <c r="F4741" i="1"/>
  <c r="F4869" i="1"/>
  <c r="F4997" i="1"/>
  <c r="F5057" i="1"/>
  <c r="F5100" i="1"/>
  <c r="F5142" i="1"/>
  <c r="F5185" i="1"/>
  <c r="F5228" i="1"/>
  <c r="F5270" i="1"/>
  <c r="F5313" i="1"/>
  <c r="F5356" i="1"/>
  <c r="F5398" i="1"/>
  <c r="F5441" i="1"/>
  <c r="F5484" i="1"/>
  <c r="F5526" i="1"/>
  <c r="F5569" i="1"/>
  <c r="F5612" i="1"/>
  <c r="F5654" i="1"/>
  <c r="F5697" i="1"/>
  <c r="F5740" i="1"/>
  <c r="F5782" i="1"/>
  <c r="F5825" i="1"/>
  <c r="F5864" i="1"/>
  <c r="F5896" i="1"/>
  <c r="F5928" i="1"/>
  <c r="F5960" i="1"/>
  <c r="F5992" i="1"/>
  <c r="F6024" i="1"/>
  <c r="F6056" i="1"/>
  <c r="F6088" i="1"/>
  <c r="F6120" i="1"/>
  <c r="F6152" i="1"/>
  <c r="F6184" i="1"/>
  <c r="F6216" i="1"/>
  <c r="F6248" i="1"/>
  <c r="F6280" i="1"/>
  <c r="F6312" i="1"/>
  <c r="F6337" i="1"/>
  <c r="F6360" i="1"/>
  <c r="F6380" i="1"/>
  <c r="F6401" i="1"/>
  <c r="F6424" i="1"/>
  <c r="F6444" i="1"/>
  <c r="F6465" i="1"/>
  <c r="F6488" i="1"/>
  <c r="F6508" i="1"/>
  <c r="F6529" i="1"/>
  <c r="F6552" i="1"/>
  <c r="F6572" i="1"/>
  <c r="F6593" i="1"/>
  <c r="F6616" i="1"/>
  <c r="F6636" i="1"/>
  <c r="F6657" i="1"/>
  <c r="F6680" i="1"/>
  <c r="F6700" i="1"/>
  <c r="F6721" i="1"/>
  <c r="F6744" i="1"/>
  <c r="F6764" i="1"/>
  <c r="F6785" i="1"/>
  <c r="F6808" i="1"/>
  <c r="F6828" i="1"/>
  <c r="F6849" i="1"/>
  <c r="F6872" i="1"/>
  <c r="F6892" i="1"/>
  <c r="F6913" i="1"/>
  <c r="F6936" i="1"/>
  <c r="F6956" i="1"/>
  <c r="F6977" i="1"/>
  <c r="F6998" i="1"/>
  <c r="F7013" i="1"/>
  <c r="F7024" i="1"/>
  <c r="F7035" i="1"/>
  <c r="F7044" i="1"/>
  <c r="F7053" i="1"/>
  <c r="F7062" i="1"/>
  <c r="F7072" i="1"/>
  <c r="F7081" i="1"/>
  <c r="F7090" i="1"/>
  <c r="F7099" i="1"/>
  <c r="F7108" i="1"/>
  <c r="F7117" i="1"/>
  <c r="F7126" i="1"/>
  <c r="F7136" i="1"/>
  <c r="F7145" i="1"/>
  <c r="F7154" i="1"/>
  <c r="F7163" i="1"/>
  <c r="F7172" i="1"/>
  <c r="F7181" i="1"/>
  <c r="F7190" i="1"/>
  <c r="F7200" i="1"/>
  <c r="F7209" i="1"/>
  <c r="F7218" i="1"/>
  <c r="F7227" i="1"/>
  <c r="F7236" i="1"/>
  <c r="F7245" i="1"/>
  <c r="F7254" i="1"/>
  <c r="F7264" i="1"/>
  <c r="F7273" i="1"/>
  <c r="F7282" i="1"/>
  <c r="F7291" i="1"/>
  <c r="F7300" i="1"/>
  <c r="F7309" i="1"/>
  <c r="F7318" i="1"/>
  <c r="F7328" i="1"/>
  <c r="F7337" i="1"/>
  <c r="F7346" i="1"/>
  <c r="F7355" i="1"/>
  <c r="F7364" i="1"/>
  <c r="F7373" i="1"/>
  <c r="F7382" i="1"/>
  <c r="F7392" i="1"/>
  <c r="F7401" i="1"/>
  <c r="F7410" i="1"/>
  <c r="F7419" i="1"/>
  <c r="F7428" i="1"/>
  <c r="F7437" i="1"/>
  <c r="F7446" i="1"/>
  <c r="F7456" i="1"/>
  <c r="F7465" i="1"/>
  <c r="F7474" i="1"/>
  <c r="F7483" i="1"/>
  <c r="F7492" i="1"/>
  <c r="F7501" i="1"/>
  <c r="F7510" i="1"/>
  <c r="F7520" i="1"/>
  <c r="F7529" i="1"/>
  <c r="F7538" i="1"/>
  <c r="F7547" i="1"/>
  <c r="F7556" i="1"/>
  <c r="F7565" i="1"/>
  <c r="F7574" i="1"/>
  <c r="F7584" i="1"/>
  <c r="F7593" i="1"/>
  <c r="F7602" i="1"/>
  <c r="F7611" i="1"/>
  <c r="F7620" i="1"/>
  <c r="F7629" i="1"/>
  <c r="F7638" i="1"/>
  <c r="F7648" i="1"/>
  <c r="F7657" i="1"/>
  <c r="F7666" i="1"/>
  <c r="F7675" i="1"/>
  <c r="F7684" i="1"/>
  <c r="F7693" i="1"/>
  <c r="F7702" i="1"/>
  <c r="F7710" i="1"/>
  <c r="F7718" i="1"/>
  <c r="F7726" i="1"/>
  <c r="F7734" i="1"/>
  <c r="F7742" i="1"/>
  <c r="F7750" i="1"/>
  <c r="F7758" i="1"/>
  <c r="F7766" i="1"/>
  <c r="F7774" i="1"/>
  <c r="F7782" i="1"/>
  <c r="F7790" i="1"/>
  <c r="F7798" i="1"/>
  <c r="F7806" i="1"/>
  <c r="F7814" i="1"/>
  <c r="F7822" i="1"/>
  <c r="F7830" i="1"/>
  <c r="F7838" i="1"/>
  <c r="F7338" i="1"/>
  <c r="F7365" i="1"/>
  <c r="F7384" i="1"/>
  <c r="F7402" i="1"/>
  <c r="F7420" i="1"/>
  <c r="F7448" i="1"/>
  <c r="F7466" i="1"/>
  <c r="F7484" i="1"/>
  <c r="F7502" i="1"/>
  <c r="F7521" i="1"/>
  <c r="F7539" i="1"/>
  <c r="F7557" i="1"/>
  <c r="F7576" i="1"/>
  <c r="F7594" i="1"/>
  <c r="F7612" i="1"/>
  <c r="F7630" i="1"/>
  <c r="F7649" i="1"/>
  <c r="F7667" i="1"/>
  <c r="F7685" i="1"/>
  <c r="F7711" i="1"/>
  <c r="F7727" i="1"/>
  <c r="F7743" i="1"/>
  <c r="F7759" i="1"/>
  <c r="F7775" i="1"/>
  <c r="F7791" i="1"/>
  <c r="F7807" i="1"/>
  <c r="F7823" i="1"/>
  <c r="F5857" i="1"/>
  <c r="F6336" i="1"/>
  <c r="F6441" i="1"/>
  <c r="F6612" i="1"/>
  <c r="F6784" i="1"/>
  <c r="F6932" i="1"/>
  <c r="F7043" i="1"/>
  <c r="F7098" i="1"/>
  <c r="F7180" i="1"/>
  <c r="F7235" i="1"/>
  <c r="F7308" i="1"/>
  <c r="F7363" i="1"/>
  <c r="F7436" i="1"/>
  <c r="F7500" i="1"/>
  <c r="F7555" i="1"/>
  <c r="F7619" i="1"/>
  <c r="F7683" i="1"/>
  <c r="F7741" i="1"/>
  <c r="F7789" i="1"/>
  <c r="F3462" i="1"/>
  <c r="F4039" i="1"/>
  <c r="F4310" i="1"/>
  <c r="F4480" i="1"/>
  <c r="F4616" i="1"/>
  <c r="F4744" i="1"/>
  <c r="F4872" i="1"/>
  <c r="F5000" i="1"/>
  <c r="F5058" i="1"/>
  <c r="F5101" i="1"/>
  <c r="F5144" i="1"/>
  <c r="F5186" i="1"/>
  <c r="F5229" i="1"/>
  <c r="F5272" i="1"/>
  <c r="F5314" i="1"/>
  <c r="F5357" i="1"/>
  <c r="F5400" i="1"/>
  <c r="F5442" i="1"/>
  <c r="F5485" i="1"/>
  <c r="F5528" i="1"/>
  <c r="F5570" i="1"/>
  <c r="F5613" i="1"/>
  <c r="F5656" i="1"/>
  <c r="F5698" i="1"/>
  <c r="F5741" i="1"/>
  <c r="F5784" i="1"/>
  <c r="F5826" i="1"/>
  <c r="F5865" i="1"/>
  <c r="F5897" i="1"/>
  <c r="F5929" i="1"/>
  <c r="F5961" i="1"/>
  <c r="F5993" i="1"/>
  <c r="F6025" i="1"/>
  <c r="F6057" i="1"/>
  <c r="F6089" i="1"/>
  <c r="F6121" i="1"/>
  <c r="F6153" i="1"/>
  <c r="F6185" i="1"/>
  <c r="F6217" i="1"/>
  <c r="F6249" i="1"/>
  <c r="F6281" i="1"/>
  <c r="F6313" i="1"/>
  <c r="F6340" i="1"/>
  <c r="F6361" i="1"/>
  <c r="F6384" i="1"/>
  <c r="F6404" i="1"/>
  <c r="F6425" i="1"/>
  <c r="F6448" i="1"/>
  <c r="F6468" i="1"/>
  <c r="F6489" i="1"/>
  <c r="F6512" i="1"/>
  <c r="F6532" i="1"/>
  <c r="F6553" i="1"/>
  <c r="F6576" i="1"/>
  <c r="F6596" i="1"/>
  <c r="F6617" i="1"/>
  <c r="F6640" i="1"/>
  <c r="F6660" i="1"/>
  <c r="F6681" i="1"/>
  <c r="F6704" i="1"/>
  <c r="F6724" i="1"/>
  <c r="F6745" i="1"/>
  <c r="F6768" i="1"/>
  <c r="F6788" i="1"/>
  <c r="F6809" i="1"/>
  <c r="F6832" i="1"/>
  <c r="F6852" i="1"/>
  <c r="F6873" i="1"/>
  <c r="F6896" i="1"/>
  <c r="F6916" i="1"/>
  <c r="F6937" i="1"/>
  <c r="F6960" i="1"/>
  <c r="F6980" i="1"/>
  <c r="F7000" i="1"/>
  <c r="F7014" i="1"/>
  <c r="F7025" i="1"/>
  <c r="F7036" i="1"/>
  <c r="F7045" i="1"/>
  <c r="F7054" i="1"/>
  <c r="F7064" i="1"/>
  <c r="F7073" i="1"/>
  <c r="F7082" i="1"/>
  <c r="F7091" i="1"/>
  <c r="F7100" i="1"/>
  <c r="F7109" i="1"/>
  <c r="F7118" i="1"/>
  <c r="F7128" i="1"/>
  <c r="F7137" i="1"/>
  <c r="F7146" i="1"/>
  <c r="F7155" i="1"/>
  <c r="F7164" i="1"/>
  <c r="F7173" i="1"/>
  <c r="F7182" i="1"/>
  <c r="F7192" i="1"/>
  <c r="F7201" i="1"/>
  <c r="F7210" i="1"/>
  <c r="F7219" i="1"/>
  <c r="F7228" i="1"/>
  <c r="F7237" i="1"/>
  <c r="F7246" i="1"/>
  <c r="F7256" i="1"/>
  <c r="F7265" i="1"/>
  <c r="F7274" i="1"/>
  <c r="F7283" i="1"/>
  <c r="F7292" i="1"/>
  <c r="F7301" i="1"/>
  <c r="F7310" i="1"/>
  <c r="F7320" i="1"/>
  <c r="F7329" i="1"/>
  <c r="F7347" i="1"/>
  <c r="F7356" i="1"/>
  <c r="F7374" i="1"/>
  <c r="F7393" i="1"/>
  <c r="F7411" i="1"/>
  <c r="F7429" i="1"/>
  <c r="F7438" i="1"/>
  <c r="F7457" i="1"/>
  <c r="F7475" i="1"/>
  <c r="F7493" i="1"/>
  <c r="F7512" i="1"/>
  <c r="F7530" i="1"/>
  <c r="F7548" i="1"/>
  <c r="F7566" i="1"/>
  <c r="F7585" i="1"/>
  <c r="F7603" i="1"/>
  <c r="F7621" i="1"/>
  <c r="F7640" i="1"/>
  <c r="F7658" i="1"/>
  <c r="F7676" i="1"/>
  <c r="F7694" i="1"/>
  <c r="F7703" i="1"/>
  <c r="F7719" i="1"/>
  <c r="F7735" i="1"/>
  <c r="F7751" i="1"/>
  <c r="F7767" i="1"/>
  <c r="F7783" i="1"/>
  <c r="F7799" i="1"/>
  <c r="F7815" i="1"/>
  <c r="F7831" i="1"/>
  <c r="F6145" i="1"/>
  <c r="F6592" i="1"/>
  <c r="F6720" i="1"/>
  <c r="F6889" i="1"/>
  <c r="F7012" i="1"/>
  <c r="F7070" i="1"/>
  <c r="F7144" i="1"/>
  <c r="F7189" i="1"/>
  <c r="F7262" i="1"/>
  <c r="F7317" i="1"/>
  <c r="F7372" i="1"/>
  <c r="F7427" i="1"/>
  <c r="F7482" i="1"/>
  <c r="F7537" i="1"/>
  <c r="F7592" i="1"/>
  <c r="F7665" i="1"/>
  <c r="F7717" i="1"/>
  <c r="F7757" i="1"/>
  <c r="F7821" i="1"/>
  <c r="F2335" i="1"/>
  <c r="F3686" i="1"/>
  <c r="F4113" i="1"/>
  <c r="F4349" i="1"/>
  <c r="F4517" i="1"/>
  <c r="F4645" i="1"/>
  <c r="F4773" i="1"/>
  <c r="F4901" i="1"/>
  <c r="F5022" i="1"/>
  <c r="F5068" i="1"/>
  <c r="F5110" i="1"/>
  <c r="F5153" i="1"/>
  <c r="F5196" i="1"/>
  <c r="F5238" i="1"/>
  <c r="F5281" i="1"/>
  <c r="F5324" i="1"/>
  <c r="F5366" i="1"/>
  <c r="F5409" i="1"/>
  <c r="F5452" i="1"/>
  <c r="F5494" i="1"/>
  <c r="F5537" i="1"/>
  <c r="F5580" i="1"/>
  <c r="F5622" i="1"/>
  <c r="F5665" i="1"/>
  <c r="F5708" i="1"/>
  <c r="F5750" i="1"/>
  <c r="F5793" i="1"/>
  <c r="F5836" i="1"/>
  <c r="F5872" i="1"/>
  <c r="F5904" i="1"/>
  <c r="F5936" i="1"/>
  <c r="F5968" i="1"/>
  <c r="F6000" i="1"/>
  <c r="F6032" i="1"/>
  <c r="F6064" i="1"/>
  <c r="F6096" i="1"/>
  <c r="F6128" i="1"/>
  <c r="F6160" i="1"/>
  <c r="F6192" i="1"/>
  <c r="F6224" i="1"/>
  <c r="F6256" i="1"/>
  <c r="F6288" i="1"/>
  <c r="F6320" i="1"/>
  <c r="F6344" i="1"/>
  <c r="F6364" i="1"/>
  <c r="F6385" i="1"/>
  <c r="F6408" i="1"/>
  <c r="F6428" i="1"/>
  <c r="F6449" i="1"/>
  <c r="F6472" i="1"/>
  <c r="F6492" i="1"/>
  <c r="F6513" i="1"/>
  <c r="F6536" i="1"/>
  <c r="F6556" i="1"/>
  <c r="F6577" i="1"/>
  <c r="F6600" i="1"/>
  <c r="F6620" i="1"/>
  <c r="F6641" i="1"/>
  <c r="F6664" i="1"/>
  <c r="F6684" i="1"/>
  <c r="F6705" i="1"/>
  <c r="F6728" i="1"/>
  <c r="F6748" i="1"/>
  <c r="F6769" i="1"/>
  <c r="F6792" i="1"/>
  <c r="F6812" i="1"/>
  <c r="F6833" i="1"/>
  <c r="F6856" i="1"/>
  <c r="F6876" i="1"/>
  <c r="F6897" i="1"/>
  <c r="F6920" i="1"/>
  <c r="F6940" i="1"/>
  <c r="F6961" i="1"/>
  <c r="F6984" i="1"/>
  <c r="F7001" i="1"/>
  <c r="F7016" i="1"/>
  <c r="F7027" i="1"/>
  <c r="F7037" i="1"/>
  <c r="F7046" i="1"/>
  <c r="F7056" i="1"/>
  <c r="F7065" i="1"/>
  <c r="F7074" i="1"/>
  <c r="F7083" i="1"/>
  <c r="F7092" i="1"/>
  <c r="F7101" i="1"/>
  <c r="F7110" i="1"/>
  <c r="F7120" i="1"/>
  <c r="F7129" i="1"/>
  <c r="F7138" i="1"/>
  <c r="F7147" i="1"/>
  <c r="F7156" i="1"/>
  <c r="F7165" i="1"/>
  <c r="F7174" i="1"/>
  <c r="F7184" i="1"/>
  <c r="F7193" i="1"/>
  <c r="F7202" i="1"/>
  <c r="F7211" i="1"/>
  <c r="F7220" i="1"/>
  <c r="F7229" i="1"/>
  <c r="F7238" i="1"/>
  <c r="F7248" i="1"/>
  <c r="F7257" i="1"/>
  <c r="F7266" i="1"/>
  <c r="F7275" i="1"/>
  <c r="F7284" i="1"/>
  <c r="F7293" i="1"/>
  <c r="F7302" i="1"/>
  <c r="F7312" i="1"/>
  <c r="F7321" i="1"/>
  <c r="F7330" i="1"/>
  <c r="F7339" i="1"/>
  <c r="F7348" i="1"/>
  <c r="F7357" i="1"/>
  <c r="F7366" i="1"/>
  <c r="F7376" i="1"/>
  <c r="F7385" i="1"/>
  <c r="F7394" i="1"/>
  <c r="F7403" i="1"/>
  <c r="F7412" i="1"/>
  <c r="F7421" i="1"/>
  <c r="F7430" i="1"/>
  <c r="F7440" i="1"/>
  <c r="F7449" i="1"/>
  <c r="F7458" i="1"/>
  <c r="F7467" i="1"/>
  <c r="F7476" i="1"/>
  <c r="F7485" i="1"/>
  <c r="F7494" i="1"/>
  <c r="F7504" i="1"/>
  <c r="F7513" i="1"/>
  <c r="F7522" i="1"/>
  <c r="F7531" i="1"/>
  <c r="F7540" i="1"/>
  <c r="F7549" i="1"/>
  <c r="F7558" i="1"/>
  <c r="F7568" i="1"/>
  <c r="F7577" i="1"/>
  <c r="F7586" i="1"/>
  <c r="F7595" i="1"/>
  <c r="F7604" i="1"/>
  <c r="F7613" i="1"/>
  <c r="F7622" i="1"/>
  <c r="F7632" i="1"/>
  <c r="F7641" i="1"/>
  <c r="F7650" i="1"/>
  <c r="F7659" i="1"/>
  <c r="F7668" i="1"/>
  <c r="F7677" i="1"/>
  <c r="F7686" i="1"/>
  <c r="F7696" i="1"/>
  <c r="F7704" i="1"/>
  <c r="F7712" i="1"/>
  <c r="F7720" i="1"/>
  <c r="F7728" i="1"/>
  <c r="F7736" i="1"/>
  <c r="F7744" i="1"/>
  <c r="F7752" i="1"/>
  <c r="F7760" i="1"/>
  <c r="F7768" i="1"/>
  <c r="F7776" i="1"/>
  <c r="F7784" i="1"/>
  <c r="F7792" i="1"/>
  <c r="F7800" i="1"/>
  <c r="F7808" i="1"/>
  <c r="F7816" i="1"/>
  <c r="F7824" i="1"/>
  <c r="F7832" i="1"/>
  <c r="F7234" i="1"/>
  <c r="F7307" i="1"/>
  <c r="F7334" i="1"/>
  <c r="F7362" i="1"/>
  <c r="F7408" i="1"/>
  <c r="F7435" i="1"/>
  <c r="F7462" i="1"/>
  <c r="F7517" i="1"/>
  <c r="F7554" i="1"/>
  <c r="F7609" i="1"/>
  <c r="F7645" i="1"/>
  <c r="F7700" i="1"/>
  <c r="F7732" i="1"/>
  <c r="F7780" i="1"/>
  <c r="F7804" i="1"/>
  <c r="F5090" i="1"/>
  <c r="F5261" i="1"/>
  <c r="F5432" i="1"/>
  <c r="F5688" i="1"/>
  <c r="F5889" i="1"/>
  <c r="F6081" i="1"/>
  <c r="F6209" i="1"/>
  <c r="F6356" i="1"/>
  <c r="F6505" i="1"/>
  <c r="F6633" i="1"/>
  <c r="F6804" i="1"/>
  <c r="F6912" i="1"/>
  <c r="F7052" i="1"/>
  <c r="F7107" i="1"/>
  <c r="F7171" i="1"/>
  <c r="F7226" i="1"/>
  <c r="F7299" i="1"/>
  <c r="F7354" i="1"/>
  <c r="F7445" i="1"/>
  <c r="F7491" i="1"/>
  <c r="F7546" i="1"/>
  <c r="F7628" i="1"/>
  <c r="F7674" i="1"/>
  <c r="F7749" i="1"/>
  <c r="F7797" i="1"/>
  <c r="F2463" i="1"/>
  <c r="F3718" i="1"/>
  <c r="F4125" i="1"/>
  <c r="F4352" i="1"/>
  <c r="F4520" i="1"/>
  <c r="F4648" i="1"/>
  <c r="F4776" i="1"/>
  <c r="F4904" i="1"/>
  <c r="F5024" i="1"/>
  <c r="F5069" i="1"/>
  <c r="F5112" i="1"/>
  <c r="F5154" i="1"/>
  <c r="F5197" i="1"/>
  <c r="F5240" i="1"/>
  <c r="F5282" i="1"/>
  <c r="F5325" i="1"/>
  <c r="F5368" i="1"/>
  <c r="F5410" i="1"/>
  <c r="F5453" i="1"/>
  <c r="F5496" i="1"/>
  <c r="F5538" i="1"/>
  <c r="F5581" i="1"/>
  <c r="F5624" i="1"/>
  <c r="F5666" i="1"/>
  <c r="F5709" i="1"/>
  <c r="F5752" i="1"/>
  <c r="F5794" i="1"/>
  <c r="F5837" i="1"/>
  <c r="F5873" i="1"/>
  <c r="F5905" i="1"/>
  <c r="F5937" i="1"/>
  <c r="F5969" i="1"/>
  <c r="F6001" i="1"/>
  <c r="F6033" i="1"/>
  <c r="F6065" i="1"/>
  <c r="F6097" i="1"/>
  <c r="F6129" i="1"/>
  <c r="F6161" i="1"/>
  <c r="F6193" i="1"/>
  <c r="F6225" i="1"/>
  <c r="F6257" i="1"/>
  <c r="F6289" i="1"/>
  <c r="F6321" i="1"/>
  <c r="F6345" i="1"/>
  <c r="F6368" i="1"/>
  <c r="F6388" i="1"/>
  <c r="F6409" i="1"/>
  <c r="F6432" i="1"/>
  <c r="F6452" i="1"/>
  <c r="F6473" i="1"/>
  <c r="F6496" i="1"/>
  <c r="F6516" i="1"/>
  <c r="F6537" i="1"/>
  <c r="F6560" i="1"/>
  <c r="F6580" i="1"/>
  <c r="F6601" i="1"/>
  <c r="F6624" i="1"/>
  <c r="F6644" i="1"/>
  <c r="F6665" i="1"/>
  <c r="F6688" i="1"/>
  <c r="F6708" i="1"/>
  <c r="F6729" i="1"/>
  <c r="F6752" i="1"/>
  <c r="F6772" i="1"/>
  <c r="F6793" i="1"/>
  <c r="F6816" i="1"/>
  <c r="F6836" i="1"/>
  <c r="F6857" i="1"/>
  <c r="F6880" i="1"/>
  <c r="F6900" i="1"/>
  <c r="F6921" i="1"/>
  <c r="F6944" i="1"/>
  <c r="F6964" i="1"/>
  <c r="F6985" i="1"/>
  <c r="F7004" i="1"/>
  <c r="F7017" i="1"/>
  <c r="F7028" i="1"/>
  <c r="F7038" i="1"/>
  <c r="F7048" i="1"/>
  <c r="F7057" i="1"/>
  <c r="F7066" i="1"/>
  <c r="F7075" i="1"/>
  <c r="F7084" i="1"/>
  <c r="F7093" i="1"/>
  <c r="F7102" i="1"/>
  <c r="F7112" i="1"/>
  <c r="F7121" i="1"/>
  <c r="F7130" i="1"/>
  <c r="F7139" i="1"/>
  <c r="F7148" i="1"/>
  <c r="F7157" i="1"/>
  <c r="F7166" i="1"/>
  <c r="F7176" i="1"/>
  <c r="F7185" i="1"/>
  <c r="F7194" i="1"/>
  <c r="F7203" i="1"/>
  <c r="F7212" i="1"/>
  <c r="F7221" i="1"/>
  <c r="F7230" i="1"/>
  <c r="F7240" i="1"/>
  <c r="F7249" i="1"/>
  <c r="F7258" i="1"/>
  <c r="F7267" i="1"/>
  <c r="F7276" i="1"/>
  <c r="F7285" i="1"/>
  <c r="F7294" i="1"/>
  <c r="F7304" i="1"/>
  <c r="F7313" i="1"/>
  <c r="F7322" i="1"/>
  <c r="F7331" i="1"/>
  <c r="F7340" i="1"/>
  <c r="F7349" i="1"/>
  <c r="F7358" i="1"/>
  <c r="F7368" i="1"/>
  <c r="F7377" i="1"/>
  <c r="F7386" i="1"/>
  <c r="F7395" i="1"/>
  <c r="F7404" i="1"/>
  <c r="F7413" i="1"/>
  <c r="F7422" i="1"/>
  <c r="F7432" i="1"/>
  <c r="F7441" i="1"/>
  <c r="F7450" i="1"/>
  <c r="F7459" i="1"/>
  <c r="F7468" i="1"/>
  <c r="F7477" i="1"/>
  <c r="F7486" i="1"/>
  <c r="F7496" i="1"/>
  <c r="F7505" i="1"/>
  <c r="F7514" i="1"/>
  <c r="F7523" i="1"/>
  <c r="F7532" i="1"/>
  <c r="F7541" i="1"/>
  <c r="F7550" i="1"/>
  <c r="F7560" i="1"/>
  <c r="F7569" i="1"/>
  <c r="F7578" i="1"/>
  <c r="F7587" i="1"/>
  <c r="F7596" i="1"/>
  <c r="F7605" i="1"/>
  <c r="F7614" i="1"/>
  <c r="F7624" i="1"/>
  <c r="F7633" i="1"/>
  <c r="F7642" i="1"/>
  <c r="F7651" i="1"/>
  <c r="F7660" i="1"/>
  <c r="F7669" i="1"/>
  <c r="F7678" i="1"/>
  <c r="F7688" i="1"/>
  <c r="F7697" i="1"/>
  <c r="F7705" i="1"/>
  <c r="F7713" i="1"/>
  <c r="F7721" i="1"/>
  <c r="F7729" i="1"/>
  <c r="F7737" i="1"/>
  <c r="F7745" i="1"/>
  <c r="F7753" i="1"/>
  <c r="F7761" i="1"/>
  <c r="F7769" i="1"/>
  <c r="F7777" i="1"/>
  <c r="F7785" i="1"/>
  <c r="F7793" i="1"/>
  <c r="F7801" i="1"/>
  <c r="F7809" i="1"/>
  <c r="F7817" i="1"/>
  <c r="F7825" i="1"/>
  <c r="F7833" i="1"/>
  <c r="F7670" i="1"/>
  <c r="F7689" i="1"/>
  <c r="F7706" i="1"/>
  <c r="F7714" i="1"/>
  <c r="F7730" i="1"/>
  <c r="F7746" i="1"/>
  <c r="F7754" i="1"/>
  <c r="F7770" i="1"/>
  <c r="F7786" i="1"/>
  <c r="F7794" i="1"/>
  <c r="F7810" i="1"/>
  <c r="F7826" i="1"/>
  <c r="F7834" i="1"/>
  <c r="F6304" i="1"/>
  <c r="F6417" i="1"/>
  <c r="F6440" i="1"/>
  <c r="F6504" i="1"/>
  <c r="F6545" i="1"/>
  <c r="F6609" i="1"/>
  <c r="F6652" i="1"/>
  <c r="F6716" i="1"/>
  <c r="F6760" i="1"/>
  <c r="F6824" i="1"/>
  <c r="F6888" i="1"/>
  <c r="F6908" i="1"/>
  <c r="F6972" i="1"/>
  <c r="F7021" i="1"/>
  <c r="F7042" i="1"/>
  <c r="F7060" i="1"/>
  <c r="F7097" i="1"/>
  <c r="F7124" i="1"/>
  <c r="F7133" i="1"/>
  <c r="F7161" i="1"/>
  <c r="F7197" i="1"/>
  <c r="F7216" i="1"/>
  <c r="F7243" i="1"/>
  <c r="F7261" i="1"/>
  <c r="F7289" i="1"/>
  <c r="F7316" i="1"/>
  <c r="F7344" i="1"/>
  <c r="F7380" i="1"/>
  <c r="F7389" i="1"/>
  <c r="F7426" i="1"/>
  <c r="F7453" i="1"/>
  <c r="F7481" i="1"/>
  <c r="F7508" i="1"/>
  <c r="F7526" i="1"/>
  <c r="F7563" i="1"/>
  <c r="F7590" i="1"/>
  <c r="F7627" i="1"/>
  <c r="F7654" i="1"/>
  <c r="F7682" i="1"/>
  <c r="F7708" i="1"/>
  <c r="F7740" i="1"/>
  <c r="F7756" i="1"/>
  <c r="F7788" i="1"/>
  <c r="F7820" i="1"/>
  <c r="F3953" i="1"/>
  <c r="F4438" i="1"/>
  <c r="F4584" i="1"/>
  <c r="F5048" i="1"/>
  <c r="F5176" i="1"/>
  <c r="F5304" i="1"/>
  <c r="F5474" i="1"/>
  <c r="F5560" i="1"/>
  <c r="F5730" i="1"/>
  <c r="F5953" i="1"/>
  <c r="F5985" i="1"/>
  <c r="F6113" i="1"/>
  <c r="F6273" i="1"/>
  <c r="F6377" i="1"/>
  <c r="F6464" i="1"/>
  <c r="F6548" i="1"/>
  <c r="F6656" i="1"/>
  <c r="F6761" i="1"/>
  <c r="F6825" i="1"/>
  <c r="F6976" i="1"/>
  <c r="F7033" i="1"/>
  <c r="F7080" i="1"/>
  <c r="F7125" i="1"/>
  <c r="F7153" i="1"/>
  <c r="F7208" i="1"/>
  <c r="F7253" i="1"/>
  <c r="F7281" i="1"/>
  <c r="F7336" i="1"/>
  <c r="F7390" i="1"/>
  <c r="F7418" i="1"/>
  <c r="F7464" i="1"/>
  <c r="F7509" i="1"/>
  <c r="F7564" i="1"/>
  <c r="F7601" i="1"/>
  <c r="F7646" i="1"/>
  <c r="F7692" i="1"/>
  <c r="F7725" i="1"/>
  <c r="F7781" i="1"/>
  <c r="F7805" i="1"/>
  <c r="F7837" i="1"/>
  <c r="F2858" i="1"/>
  <c r="F3854" i="1"/>
  <c r="F4199" i="1"/>
  <c r="F4391" i="1"/>
  <c r="F4549" i="1"/>
  <c r="F4677" i="1"/>
  <c r="F4805" i="1"/>
  <c r="F4933" i="1"/>
  <c r="F5036" i="1"/>
  <c r="F5078" i="1"/>
  <c r="F5121" i="1"/>
  <c r="F5164" i="1"/>
  <c r="F5206" i="1"/>
  <c r="F5249" i="1"/>
  <c r="F5292" i="1"/>
  <c r="F5334" i="1"/>
  <c r="F5377" i="1"/>
  <c r="F5420" i="1"/>
  <c r="F5462" i="1"/>
  <c r="F5505" i="1"/>
  <c r="F5548" i="1"/>
  <c r="F5590" i="1"/>
  <c r="F5633" i="1"/>
  <c r="F5676" i="1"/>
  <c r="F5718" i="1"/>
  <c r="F5761" i="1"/>
  <c r="F5804" i="1"/>
  <c r="F5846" i="1"/>
  <c r="F5880" i="1"/>
  <c r="F5912" i="1"/>
  <c r="F5944" i="1"/>
  <c r="F5976" i="1"/>
  <c r="F6008" i="1"/>
  <c r="F6040" i="1"/>
  <c r="F6072" i="1"/>
  <c r="F6104" i="1"/>
  <c r="F6136" i="1"/>
  <c r="F6168" i="1"/>
  <c r="F6200" i="1"/>
  <c r="F6232" i="1"/>
  <c r="F6264" i="1"/>
  <c r="F6296" i="1"/>
  <c r="F6328" i="1"/>
  <c r="F6348" i="1"/>
  <c r="F6369" i="1"/>
  <c r="F6392" i="1"/>
  <c r="F6412" i="1"/>
  <c r="F6433" i="1"/>
  <c r="F6456" i="1"/>
  <c r="F6476" i="1"/>
  <c r="F6497" i="1"/>
  <c r="F6520" i="1"/>
  <c r="F6540" i="1"/>
  <c r="F6561" i="1"/>
  <c r="F6584" i="1"/>
  <c r="F6604" i="1"/>
  <c r="F6625" i="1"/>
  <c r="F6648" i="1"/>
  <c r="F6668" i="1"/>
  <c r="F6689" i="1"/>
  <c r="F6712" i="1"/>
  <c r="F6732" i="1"/>
  <c r="F6753" i="1"/>
  <c r="F6776" i="1"/>
  <c r="F6796" i="1"/>
  <c r="F6817" i="1"/>
  <c r="F6840" i="1"/>
  <c r="F6860" i="1"/>
  <c r="F6881" i="1"/>
  <c r="F6904" i="1"/>
  <c r="F6924" i="1"/>
  <c r="F6945" i="1"/>
  <c r="F6968" i="1"/>
  <c r="F6988" i="1"/>
  <c r="F7006" i="1"/>
  <c r="F7019" i="1"/>
  <c r="F7029" i="1"/>
  <c r="F7040" i="1"/>
  <c r="F7049" i="1"/>
  <c r="F7058" i="1"/>
  <c r="F7067" i="1"/>
  <c r="F7076" i="1"/>
  <c r="F7085" i="1"/>
  <c r="F7094" i="1"/>
  <c r="F7104" i="1"/>
  <c r="F7113" i="1"/>
  <c r="F7122" i="1"/>
  <c r="F7131" i="1"/>
  <c r="F7140" i="1"/>
  <c r="F7149" i="1"/>
  <c r="F7158" i="1"/>
  <c r="F7168" i="1"/>
  <c r="F7177" i="1"/>
  <c r="F7186" i="1"/>
  <c r="F7195" i="1"/>
  <c r="F7204" i="1"/>
  <c r="F7213" i="1"/>
  <c r="F7222" i="1"/>
  <c r="F7232" i="1"/>
  <c r="F7241" i="1"/>
  <c r="F7250" i="1"/>
  <c r="F7259" i="1"/>
  <c r="F7268" i="1"/>
  <c r="F7277" i="1"/>
  <c r="F7286" i="1"/>
  <c r="F7296" i="1"/>
  <c r="F7305" i="1"/>
  <c r="F7314" i="1"/>
  <c r="F7323" i="1"/>
  <c r="F7332" i="1"/>
  <c r="F7341" i="1"/>
  <c r="F7350" i="1"/>
  <c r="F7360" i="1"/>
  <c r="F7369" i="1"/>
  <c r="F7378" i="1"/>
  <c r="F7387" i="1"/>
  <c r="F7396" i="1"/>
  <c r="F7405" i="1"/>
  <c r="F7414" i="1"/>
  <c r="F7424" i="1"/>
  <c r="F7433" i="1"/>
  <c r="F7442" i="1"/>
  <c r="F7451" i="1"/>
  <c r="F7460" i="1"/>
  <c r="F7469" i="1"/>
  <c r="F7478" i="1"/>
  <c r="F7488" i="1"/>
  <c r="F7497" i="1"/>
  <c r="F7506" i="1"/>
  <c r="F7515" i="1"/>
  <c r="F7524" i="1"/>
  <c r="F7533" i="1"/>
  <c r="F7542" i="1"/>
  <c r="F7552" i="1"/>
  <c r="F7561" i="1"/>
  <c r="F7570" i="1"/>
  <c r="F7579" i="1"/>
  <c r="F7588" i="1"/>
  <c r="F7597" i="1"/>
  <c r="F7606" i="1"/>
  <c r="F7616" i="1"/>
  <c r="F7625" i="1"/>
  <c r="F7634" i="1"/>
  <c r="F7643" i="1"/>
  <c r="F7652" i="1"/>
  <c r="F7661" i="1"/>
  <c r="F7680" i="1"/>
  <c r="F7698" i="1"/>
  <c r="F7722" i="1"/>
  <c r="F7738" i="1"/>
  <c r="F7762" i="1"/>
  <c r="F7778" i="1"/>
  <c r="F7802" i="1"/>
  <c r="F7818" i="1"/>
  <c r="F6481" i="1"/>
  <c r="F6673" i="1"/>
  <c r="F6780" i="1"/>
  <c r="F6844" i="1"/>
  <c r="F6952" i="1"/>
  <c r="F7032" i="1"/>
  <c r="F7078" i="1"/>
  <c r="F7106" i="1"/>
  <c r="F7152" i="1"/>
  <c r="F7179" i="1"/>
  <c r="F7225" i="1"/>
  <c r="F7280" i="1"/>
  <c r="F7490" i="1"/>
  <c r="F7545" i="1"/>
  <c r="F7600" i="1"/>
  <c r="F7636" i="1"/>
  <c r="F7691" i="1"/>
  <c r="F7724" i="1"/>
  <c r="F7772" i="1"/>
  <c r="F7828" i="1"/>
  <c r="F4840" i="1"/>
  <c r="F5218" i="1"/>
  <c r="F5389" i="1"/>
  <c r="F5602" i="1"/>
  <c r="F5816" i="1"/>
  <c r="F6049" i="1"/>
  <c r="F6241" i="1"/>
  <c r="F6420" i="1"/>
  <c r="F6528" i="1"/>
  <c r="F6697" i="1"/>
  <c r="F6868" i="1"/>
  <c r="F6996" i="1"/>
  <c r="F7061" i="1"/>
  <c r="F7134" i="1"/>
  <c r="F7198" i="1"/>
  <c r="F7272" i="1"/>
  <c r="F7326" i="1"/>
  <c r="F7400" i="1"/>
  <c r="F7454" i="1"/>
  <c r="F7528" i="1"/>
  <c r="F7582" i="1"/>
  <c r="F7637" i="1"/>
  <c r="F7709" i="1"/>
  <c r="F7765" i="1"/>
  <c r="F2902" i="1"/>
  <c r="F3866" i="1"/>
  <c r="F4209" i="1"/>
  <c r="F4394" i="1"/>
  <c r="F4552" i="1"/>
  <c r="F4680" i="1"/>
  <c r="F4808" i="1"/>
  <c r="F4936" i="1"/>
  <c r="F5037" i="1"/>
  <c r="F5080" i="1"/>
  <c r="F5122" i="1"/>
  <c r="F5165" i="1"/>
  <c r="F5208" i="1"/>
  <c r="F5250" i="1"/>
  <c r="F5293" i="1"/>
  <c r="F5336" i="1"/>
  <c r="F5378" i="1"/>
  <c r="F5421" i="1"/>
  <c r="F5464" i="1"/>
  <c r="F5506" i="1"/>
  <c r="F5549" i="1"/>
  <c r="F5592" i="1"/>
  <c r="F5634" i="1"/>
  <c r="F5677" i="1"/>
  <c r="F5720" i="1"/>
  <c r="F5762" i="1"/>
  <c r="F5805" i="1"/>
  <c r="F5848" i="1"/>
  <c r="F5881" i="1"/>
  <c r="F5913" i="1"/>
  <c r="F5945" i="1"/>
  <c r="F5977" i="1"/>
  <c r="F6009" i="1"/>
  <c r="F6041" i="1"/>
  <c r="F6073" i="1"/>
  <c r="F6105" i="1"/>
  <c r="F6137" i="1"/>
  <c r="F6169" i="1"/>
  <c r="F6201" i="1"/>
  <c r="F6233" i="1"/>
  <c r="F6265" i="1"/>
  <c r="F6297" i="1"/>
  <c r="F6329" i="1"/>
  <c r="F6352" i="1"/>
  <c r="F6372" i="1"/>
  <c r="F6393" i="1"/>
  <c r="F6416" i="1"/>
  <c r="F6436" i="1"/>
  <c r="F6457" i="1"/>
  <c r="F6480" i="1"/>
  <c r="F6500" i="1"/>
  <c r="F6521" i="1"/>
  <c r="F6544" i="1"/>
  <c r="F6564" i="1"/>
  <c r="F6585" i="1"/>
  <c r="F6608" i="1"/>
  <c r="F6628" i="1"/>
  <c r="F6649" i="1"/>
  <c r="F6672" i="1"/>
  <c r="F6692" i="1"/>
  <c r="F6713" i="1"/>
  <c r="F6736" i="1"/>
  <c r="F6756" i="1"/>
  <c r="F6777" i="1"/>
  <c r="F6800" i="1"/>
  <c r="F6820" i="1"/>
  <c r="F6841" i="1"/>
  <c r="F6864" i="1"/>
  <c r="F6884" i="1"/>
  <c r="F6905" i="1"/>
  <c r="F6928" i="1"/>
  <c r="F6948" i="1"/>
  <c r="F6969" i="1"/>
  <c r="F6992" i="1"/>
  <c r="F7008" i="1"/>
  <c r="F7020" i="1"/>
  <c r="F7030" i="1"/>
  <c r="F7041" i="1"/>
  <c r="F7050" i="1"/>
  <c r="F7059" i="1"/>
  <c r="F7068" i="1"/>
  <c r="F7077" i="1"/>
  <c r="F7086" i="1"/>
  <c r="F7096" i="1"/>
  <c r="F7105" i="1"/>
  <c r="F7114" i="1"/>
  <c r="F7123" i="1"/>
  <c r="F7132" i="1"/>
  <c r="F7141" i="1"/>
  <c r="F7150" i="1"/>
  <c r="F7160" i="1"/>
  <c r="F7169" i="1"/>
  <c r="F7178" i="1"/>
  <c r="F7187" i="1"/>
  <c r="F7196" i="1"/>
  <c r="F7205" i="1"/>
  <c r="F7214" i="1"/>
  <c r="F7224" i="1"/>
  <c r="F7233" i="1"/>
  <c r="F7242" i="1"/>
  <c r="F7251" i="1"/>
  <c r="F7260" i="1"/>
  <c r="F7269" i="1"/>
  <c r="F7278" i="1"/>
  <c r="F7288" i="1"/>
  <c r="F7297" i="1"/>
  <c r="F7306" i="1"/>
  <c r="F7315" i="1"/>
  <c r="F7324" i="1"/>
  <c r="F7333" i="1"/>
  <c r="F7342" i="1"/>
  <c r="F7352" i="1"/>
  <c r="F7361" i="1"/>
  <c r="F7370" i="1"/>
  <c r="F7379" i="1"/>
  <c r="F7388" i="1"/>
  <c r="F7397" i="1"/>
  <c r="F7406" i="1"/>
  <c r="F7416" i="1"/>
  <c r="F7425" i="1"/>
  <c r="F7434" i="1"/>
  <c r="F7443" i="1"/>
  <c r="F7452" i="1"/>
  <c r="F7461" i="1"/>
  <c r="F7470" i="1"/>
  <c r="F7480" i="1"/>
  <c r="F7489" i="1"/>
  <c r="F7498" i="1"/>
  <c r="F7507" i="1"/>
  <c r="F7516" i="1"/>
  <c r="F7525" i="1"/>
  <c r="F7534" i="1"/>
  <c r="F7544" i="1"/>
  <c r="F7553" i="1"/>
  <c r="F7562" i="1"/>
  <c r="F7571" i="1"/>
  <c r="F7580" i="1"/>
  <c r="F7589" i="1"/>
  <c r="F7598" i="1"/>
  <c r="F7608" i="1"/>
  <c r="F7617" i="1"/>
  <c r="F7626" i="1"/>
  <c r="F7635" i="1"/>
  <c r="F7644" i="1"/>
  <c r="F7653" i="1"/>
  <c r="F7662" i="1"/>
  <c r="F7672" i="1"/>
  <c r="F7681" i="1"/>
  <c r="F7690" i="1"/>
  <c r="F7699" i="1"/>
  <c r="F7707" i="1"/>
  <c r="F7715" i="1"/>
  <c r="F7723" i="1"/>
  <c r="F7731" i="1"/>
  <c r="F7739" i="1"/>
  <c r="F7747" i="1"/>
  <c r="F7755" i="1"/>
  <c r="F7763" i="1"/>
  <c r="F7771" i="1"/>
  <c r="F7779" i="1"/>
  <c r="F7787" i="1"/>
  <c r="F7795" i="1"/>
  <c r="F7803" i="1"/>
  <c r="F7811" i="1"/>
  <c r="F7819" i="1"/>
  <c r="F7827" i="1"/>
  <c r="F7835" i="1"/>
  <c r="F3174" i="1"/>
  <c r="F3943" i="1"/>
  <c r="F4263" i="1"/>
  <c r="F4433" i="1"/>
  <c r="F4581" i="1"/>
  <c r="F4709" i="1"/>
  <c r="F4837" i="1"/>
  <c r="F4965" i="1"/>
  <c r="F5046" i="1"/>
  <c r="F5089" i="1"/>
  <c r="F5132" i="1"/>
  <c r="F5174" i="1"/>
  <c r="F5217" i="1"/>
  <c r="F5260" i="1"/>
  <c r="F5302" i="1"/>
  <c r="F5345" i="1"/>
  <c r="F5388" i="1"/>
  <c r="F5430" i="1"/>
  <c r="F5473" i="1"/>
  <c r="F5516" i="1"/>
  <c r="F5558" i="1"/>
  <c r="F5601" i="1"/>
  <c r="F5644" i="1"/>
  <c r="F5686" i="1"/>
  <c r="F5729" i="1"/>
  <c r="F5772" i="1"/>
  <c r="F5814" i="1"/>
  <c r="F5856" i="1"/>
  <c r="F5888" i="1"/>
  <c r="F5920" i="1"/>
  <c r="F5952" i="1"/>
  <c r="F5984" i="1"/>
  <c r="F6016" i="1"/>
  <c r="F6048" i="1"/>
  <c r="F6080" i="1"/>
  <c r="F6112" i="1"/>
  <c r="F6144" i="1"/>
  <c r="F6176" i="1"/>
  <c r="F6208" i="1"/>
  <c r="F6240" i="1"/>
  <c r="F6272" i="1"/>
  <c r="F6332" i="1"/>
  <c r="F6353" i="1"/>
  <c r="F6376" i="1"/>
  <c r="F6396" i="1"/>
  <c r="F6460" i="1"/>
  <c r="F6524" i="1"/>
  <c r="F6568" i="1"/>
  <c r="F6588" i="1"/>
  <c r="F6632" i="1"/>
  <c r="F6696" i="1"/>
  <c r="F6737" i="1"/>
  <c r="F6801" i="1"/>
  <c r="F6865" i="1"/>
  <c r="F6929" i="1"/>
  <c r="F6993" i="1"/>
  <c r="F7009" i="1"/>
  <c r="F7051" i="1"/>
  <c r="F7069" i="1"/>
  <c r="F7088" i="1"/>
  <c r="F7115" i="1"/>
  <c r="F7142" i="1"/>
  <c r="F7170" i="1"/>
  <c r="F7188" i="1"/>
  <c r="F7206" i="1"/>
  <c r="F7252" i="1"/>
  <c r="F7270" i="1"/>
  <c r="F7298" i="1"/>
  <c r="F7325" i="1"/>
  <c r="F7353" i="1"/>
  <c r="F7371" i="1"/>
  <c r="F7398" i="1"/>
  <c r="F7417" i="1"/>
  <c r="F7444" i="1"/>
  <c r="F7472" i="1"/>
  <c r="F7499" i="1"/>
  <c r="F7536" i="1"/>
  <c r="F7572" i="1"/>
  <c r="F7581" i="1"/>
  <c r="F7618" i="1"/>
  <c r="F7664" i="1"/>
  <c r="F7673" i="1"/>
  <c r="F7716" i="1"/>
  <c r="F7748" i="1"/>
  <c r="F7764" i="1"/>
  <c r="F7796" i="1"/>
  <c r="F7812" i="1"/>
  <c r="F7836" i="1"/>
  <c r="F3206" i="1"/>
  <c r="F4266" i="1"/>
  <c r="F4712" i="1"/>
  <c r="F4968" i="1"/>
  <c r="F5133" i="1"/>
  <c r="F5346" i="1"/>
  <c r="F5517" i="1"/>
  <c r="F5645" i="1"/>
  <c r="F5773" i="1"/>
  <c r="F5921" i="1"/>
  <c r="F6017" i="1"/>
  <c r="F6177" i="1"/>
  <c r="F6305" i="1"/>
  <c r="F6400" i="1"/>
  <c r="F6484" i="1"/>
  <c r="F6569" i="1"/>
  <c r="F6676" i="1"/>
  <c r="F6740" i="1"/>
  <c r="F6848" i="1"/>
  <c r="F6953" i="1"/>
  <c r="F7022" i="1"/>
  <c r="F7089" i="1"/>
  <c r="F7116" i="1"/>
  <c r="F7162" i="1"/>
  <c r="F7217" i="1"/>
  <c r="F7244" i="1"/>
  <c r="F7290" i="1"/>
  <c r="F7345" i="1"/>
  <c r="F7381" i="1"/>
  <c r="F7409" i="1"/>
  <c r="F7473" i="1"/>
  <c r="F7518" i="1"/>
  <c r="F7573" i="1"/>
  <c r="F7610" i="1"/>
  <c r="F7656" i="1"/>
  <c r="F7701" i="1"/>
  <c r="F7733" i="1"/>
  <c r="F7773" i="1"/>
  <c r="F7813" i="1"/>
  <c r="F7829" i="1"/>
  <c r="E9629" i="1"/>
  <c r="E9628" i="1"/>
  <c r="E9627" i="1"/>
  <c r="E9626" i="1"/>
  <c r="E9625" i="1"/>
  <c r="E9623" i="1"/>
  <c r="E9622" i="1"/>
  <c r="E9624" i="1"/>
  <c r="E9620" i="1"/>
  <c r="E9621" i="1"/>
  <c r="E9619" i="1"/>
  <c r="E9617" i="1"/>
  <c r="E9618" i="1"/>
  <c r="E9614" i="1"/>
  <c r="E9616" i="1"/>
  <c r="E9615" i="1"/>
  <c r="E9612" i="1"/>
  <c r="E9613" i="1"/>
  <c r="E9611" i="1"/>
  <c r="E9610" i="1"/>
  <c r="E9609" i="1"/>
  <c r="E9608" i="1"/>
  <c r="E9606" i="1"/>
  <c r="E9607" i="1"/>
  <c r="E9605" i="1"/>
  <c r="E9604" i="1"/>
  <c r="E9603" i="1"/>
  <c r="E9599" i="1"/>
  <c r="E9601" i="1"/>
  <c r="E9600" i="1"/>
  <c r="E9602" i="1"/>
  <c r="E9598" i="1"/>
  <c r="E9597" i="1"/>
  <c r="E9596" i="1"/>
  <c r="E9594" i="1"/>
  <c r="E9595" i="1"/>
  <c r="E9592" i="1"/>
  <c r="E9593" i="1"/>
  <c r="E9591" i="1"/>
  <c r="E9589" i="1"/>
  <c r="E9590" i="1"/>
  <c r="E9588" i="1"/>
  <c r="E9587" i="1"/>
  <c r="E9586" i="1"/>
  <c r="E9585" i="1"/>
  <c r="E9584" i="1"/>
  <c r="E9583" i="1"/>
  <c r="E9582" i="1"/>
  <c r="E9581" i="1"/>
  <c r="E9580" i="1"/>
  <c r="E9576" i="1"/>
  <c r="E9577" i="1"/>
  <c r="E9575" i="1"/>
  <c r="E9579" i="1"/>
  <c r="E9578" i="1"/>
  <c r="E9572" i="1"/>
  <c r="E9573" i="1"/>
  <c r="E9574" i="1"/>
  <c r="E9571" i="1"/>
  <c r="E9570" i="1"/>
  <c r="E9569" i="1"/>
  <c r="E9568" i="1"/>
  <c r="E9567" i="1"/>
  <c r="E9566" i="1"/>
  <c r="E9565" i="1"/>
  <c r="E9564" i="1"/>
  <c r="E9563" i="1"/>
  <c r="E9562" i="1"/>
  <c r="E9561" i="1"/>
  <c r="E9559" i="1"/>
  <c r="E9560" i="1"/>
  <c r="E9558" i="1"/>
  <c r="E9557" i="1"/>
  <c r="E9556" i="1"/>
  <c r="E9555" i="1"/>
  <c r="E9554" i="1"/>
  <c r="E9553" i="1"/>
  <c r="E9552" i="1"/>
  <c r="I706" i="2"/>
  <c r="E9551" i="1"/>
  <c r="E9550" i="1"/>
  <c r="I738" i="2"/>
  <c r="E9549" i="1"/>
  <c r="E9548" i="1"/>
  <c r="E9546" i="1"/>
  <c r="E9545" i="1"/>
  <c r="E9542" i="1"/>
  <c r="E9543" i="1"/>
  <c r="E9544" i="1"/>
  <c r="E9540" i="1"/>
  <c r="E9541" i="1"/>
  <c r="E9539" i="1"/>
  <c r="E9537" i="1"/>
  <c r="E9538" i="1"/>
  <c r="E9536" i="1"/>
  <c r="E9535" i="1"/>
  <c r="E9534" i="1"/>
  <c r="E9533" i="1"/>
  <c r="E9532" i="1"/>
  <c r="E9531" i="1"/>
  <c r="E9530" i="1"/>
  <c r="E9529" i="1"/>
  <c r="E9528" i="1"/>
  <c r="E9527" i="1"/>
  <c r="E9526" i="1"/>
  <c r="E9523" i="1"/>
  <c r="E9522" i="1"/>
  <c r="E9525" i="1"/>
  <c r="E9524" i="1"/>
  <c r="E9518" i="1"/>
  <c r="E9519" i="1"/>
  <c r="E9520" i="1"/>
  <c r="E9521" i="1"/>
  <c r="E9517" i="1"/>
  <c r="E9516" i="1"/>
  <c r="E9515" i="1"/>
  <c r="E9514" i="1"/>
  <c r="E9513" i="1"/>
  <c r="E9512" i="1"/>
  <c r="E9511" i="1"/>
  <c r="E9510" i="1"/>
  <c r="E9509" i="1"/>
  <c r="E9507" i="1"/>
  <c r="E9508" i="1"/>
  <c r="E9506" i="1"/>
  <c r="E9505" i="1"/>
  <c r="E9504" i="1"/>
  <c r="E9503" i="1"/>
  <c r="E9502" i="1"/>
  <c r="E9501" i="1"/>
  <c r="E9500" i="1"/>
  <c r="E9499" i="1"/>
  <c r="E9498" i="1"/>
  <c r="E9497" i="1"/>
  <c r="E9496" i="1"/>
  <c r="E9495" i="1"/>
  <c r="E9494" i="1"/>
  <c r="E9493" i="1"/>
  <c r="E9492" i="1"/>
  <c r="E9491" i="1"/>
  <c r="E9490" i="1"/>
  <c r="E9489" i="1"/>
  <c r="E9487" i="1"/>
  <c r="E9488" i="1"/>
  <c r="E9486" i="1"/>
  <c r="E9485" i="1"/>
  <c r="E9484" i="1"/>
  <c r="E9480" i="1"/>
  <c r="E9481" i="1"/>
  <c r="E9482" i="1"/>
  <c r="E9483" i="1"/>
  <c r="E9479" i="1"/>
  <c r="E9478" i="1"/>
  <c r="E9477" i="1"/>
  <c r="E9476" i="1"/>
  <c r="E9474" i="1"/>
  <c r="E9475" i="1"/>
  <c r="E9472" i="1"/>
  <c r="E9471" i="1"/>
  <c r="E9473" i="1"/>
  <c r="E9470" i="1"/>
  <c r="E9468" i="1"/>
  <c r="E9469" i="1"/>
  <c r="E9467" i="1"/>
  <c r="E9466" i="1"/>
  <c r="E9465" i="1"/>
  <c r="E9464" i="1"/>
  <c r="E9462" i="1"/>
  <c r="E9463" i="1"/>
  <c r="E9461" i="1"/>
  <c r="E9460" i="1"/>
  <c r="E9459" i="1"/>
  <c r="E9458" i="1"/>
  <c r="E9457" i="1"/>
  <c r="E9456" i="1"/>
  <c r="E9455" i="1"/>
  <c r="E9454" i="1"/>
  <c r="E9451" i="1"/>
  <c r="E9452" i="1"/>
  <c r="E9453" i="1"/>
  <c r="E9450" i="1"/>
  <c r="E9449" i="1"/>
  <c r="E9448" i="1"/>
  <c r="E9447" i="1"/>
  <c r="E9446" i="1"/>
  <c r="E9445" i="1"/>
  <c r="E9444" i="1"/>
  <c r="E9443" i="1"/>
  <c r="E9442" i="1"/>
  <c r="E9440" i="1"/>
  <c r="E9441" i="1"/>
  <c r="E9439" i="1"/>
  <c r="E9437" i="1"/>
  <c r="E9438" i="1"/>
  <c r="E9436" i="1"/>
  <c r="E9435" i="1"/>
  <c r="E9434" i="1"/>
  <c r="E9433" i="1"/>
  <c r="E9432" i="1"/>
  <c r="E9430" i="1"/>
  <c r="E9431" i="1"/>
  <c r="E9429" i="1"/>
  <c r="E9428" i="1"/>
  <c r="E9427" i="1"/>
  <c r="E9425" i="1"/>
  <c r="E9426" i="1"/>
  <c r="E9424" i="1"/>
  <c r="E9423" i="1"/>
  <c r="E9422" i="1"/>
  <c r="E9421" i="1"/>
  <c r="E9420" i="1"/>
  <c r="E9419" i="1"/>
  <c r="E9418" i="1"/>
  <c r="E9415" i="1"/>
  <c r="E9416" i="1"/>
  <c r="E9417" i="1"/>
  <c r="E9414" i="1"/>
  <c r="E9412" i="1"/>
  <c r="E9413" i="1"/>
  <c r="E9411" i="1"/>
  <c r="E9409" i="1"/>
  <c r="E9410" i="1"/>
  <c r="E9408" i="1"/>
  <c r="E9407" i="1"/>
  <c r="E9406" i="1"/>
  <c r="E9404" i="1"/>
  <c r="E9403" i="1"/>
  <c r="E9402" i="1"/>
  <c r="E9405" i="1"/>
  <c r="E9401" i="1"/>
  <c r="E9400" i="1"/>
  <c r="E9399" i="1"/>
  <c r="E9398" i="1"/>
  <c r="E9397" i="1"/>
  <c r="E9396" i="1"/>
  <c r="E9395" i="1"/>
  <c r="E9394" i="1"/>
  <c r="E9393" i="1"/>
  <c r="I527" i="2"/>
  <c r="E9390" i="1"/>
  <c r="E9392" i="1"/>
  <c r="E9391" i="1"/>
  <c r="E9389" i="1"/>
  <c r="E9388" i="1"/>
  <c r="E9387" i="1"/>
  <c r="E9385" i="1"/>
  <c r="E9386" i="1"/>
  <c r="E9384" i="1"/>
  <c r="E9383" i="1"/>
  <c r="E9382" i="1"/>
  <c r="E9381" i="1"/>
  <c r="E9380" i="1"/>
  <c r="E9379" i="1"/>
  <c r="E9378" i="1"/>
  <c r="E9377" i="1"/>
  <c r="E9376" i="1"/>
  <c r="E9375" i="1"/>
  <c r="E9374" i="1"/>
  <c r="E9373" i="1"/>
  <c r="E9371" i="1"/>
  <c r="E9372" i="1"/>
  <c r="E9370" i="1"/>
  <c r="E9369" i="1"/>
  <c r="E9367" i="1"/>
  <c r="E9368" i="1"/>
  <c r="E9366" i="1"/>
  <c r="E9365" i="1"/>
  <c r="E9364" i="1"/>
  <c r="E9363" i="1"/>
  <c r="E9362" i="1"/>
  <c r="E9361" i="1"/>
  <c r="I61" i="2"/>
  <c r="E9359" i="1"/>
  <c r="E9358" i="1"/>
  <c r="E9360" i="1"/>
  <c r="E9357" i="1"/>
  <c r="E9356" i="1"/>
  <c r="E9355" i="1"/>
  <c r="E9354" i="1"/>
  <c r="E9353" i="1"/>
  <c r="E9352" i="1"/>
  <c r="E9351" i="1"/>
  <c r="E9348" i="1"/>
  <c r="E9349" i="1"/>
  <c r="E9350" i="1"/>
  <c r="E9347" i="1"/>
  <c r="I737" i="2"/>
  <c r="E9346" i="1"/>
  <c r="E9345" i="1"/>
  <c r="E9344" i="1"/>
  <c r="E9343" i="1"/>
  <c r="E9342" i="1"/>
  <c r="E9340" i="1"/>
  <c r="E9341" i="1"/>
  <c r="E9339" i="1"/>
  <c r="E9338" i="1"/>
  <c r="E9337" i="1"/>
  <c r="E9335" i="1"/>
  <c r="E9336" i="1"/>
  <c r="E9334" i="1"/>
  <c r="E9333" i="1"/>
  <c r="E9331" i="1"/>
  <c r="E9332" i="1"/>
  <c r="E9329" i="1"/>
  <c r="E9328" i="1"/>
  <c r="E9330" i="1"/>
  <c r="E9327" i="1"/>
  <c r="E9326" i="1"/>
  <c r="E9325" i="1"/>
  <c r="E9324" i="1"/>
  <c r="E9323" i="1"/>
  <c r="E9322" i="1"/>
  <c r="E9320" i="1"/>
  <c r="E9321" i="1"/>
  <c r="E9319" i="1"/>
  <c r="E9318" i="1"/>
  <c r="E9317" i="1"/>
  <c r="E9316" i="1"/>
  <c r="E9314" i="1"/>
  <c r="E9315" i="1"/>
  <c r="E9313" i="1"/>
  <c r="E9312" i="1"/>
  <c r="E9308" i="1"/>
  <c r="E9309" i="1"/>
  <c r="E9310" i="1"/>
  <c r="E9307" i="1"/>
  <c r="E9311" i="1"/>
  <c r="E9306" i="1"/>
  <c r="E9305" i="1"/>
  <c r="E9304" i="1"/>
  <c r="E9303" i="1"/>
  <c r="E9302" i="1"/>
  <c r="E9301" i="1"/>
  <c r="E9296" i="1"/>
  <c r="E9298" i="1"/>
  <c r="E9300" i="1"/>
  <c r="E9297" i="1"/>
  <c r="E9299" i="1"/>
  <c r="E9295" i="1"/>
  <c r="E9294" i="1"/>
  <c r="E9293" i="1"/>
  <c r="E9292" i="1"/>
  <c r="E9291" i="1"/>
  <c r="E9290" i="1"/>
  <c r="E9288" i="1"/>
  <c r="E9289" i="1"/>
  <c r="E9287" i="1"/>
  <c r="E9286" i="1"/>
  <c r="E9285" i="1"/>
  <c r="E9284" i="1"/>
  <c r="E9283" i="1"/>
  <c r="E9282" i="1"/>
  <c r="E9278" i="1"/>
  <c r="E9280" i="1"/>
  <c r="E9279" i="1"/>
  <c r="E9281" i="1"/>
  <c r="E9277" i="1"/>
  <c r="I211" i="2"/>
  <c r="E9276" i="1"/>
  <c r="E9275" i="1"/>
  <c r="E9274" i="1"/>
  <c r="E9272" i="1"/>
  <c r="E9273" i="1"/>
  <c r="E9271" i="1"/>
  <c r="E9270" i="1"/>
  <c r="E9269" i="1"/>
  <c r="E9268" i="1"/>
  <c r="E9267" i="1"/>
  <c r="E9266" i="1"/>
  <c r="E9264" i="1"/>
  <c r="E9263" i="1"/>
  <c r="E9265" i="1"/>
  <c r="E9262" i="1"/>
  <c r="E9261" i="1"/>
  <c r="E9259" i="1"/>
  <c r="E9260" i="1"/>
  <c r="E9258" i="1"/>
  <c r="E9257" i="1"/>
  <c r="E9256" i="1"/>
  <c r="E9252" i="1"/>
  <c r="E9254" i="1"/>
  <c r="E9253" i="1"/>
  <c r="E9255" i="1"/>
  <c r="E9251" i="1"/>
  <c r="E9250" i="1"/>
  <c r="E9249" i="1"/>
  <c r="E9246" i="1"/>
  <c r="E9248" i="1"/>
  <c r="E9245" i="1"/>
  <c r="E9247" i="1"/>
  <c r="E9243" i="1"/>
  <c r="E9244" i="1"/>
  <c r="E9241" i="1"/>
  <c r="E9240" i="1"/>
  <c r="E9242" i="1"/>
  <c r="E9237" i="1"/>
  <c r="E9239" i="1"/>
  <c r="E9238" i="1"/>
  <c r="E9236" i="1"/>
  <c r="E9235" i="1"/>
  <c r="E9234" i="1"/>
  <c r="E9233" i="1"/>
  <c r="E9232" i="1"/>
  <c r="E9231" i="1"/>
  <c r="E9230" i="1"/>
  <c r="E9229" i="1"/>
  <c r="E9228" i="1"/>
  <c r="E9227" i="1"/>
  <c r="E9226" i="1"/>
  <c r="E9225" i="1"/>
  <c r="E9224" i="1"/>
  <c r="E9223" i="1"/>
  <c r="E9221" i="1"/>
  <c r="E9222" i="1"/>
  <c r="E9219" i="1"/>
  <c r="E9220" i="1"/>
  <c r="E9218" i="1"/>
  <c r="E9216" i="1"/>
  <c r="E9217" i="1"/>
  <c r="E9215" i="1"/>
  <c r="E9213" i="1"/>
  <c r="E9214" i="1"/>
  <c r="E9212" i="1"/>
  <c r="E9207" i="1"/>
  <c r="E9209" i="1"/>
  <c r="E9211" i="1"/>
  <c r="E9208" i="1"/>
  <c r="E9210" i="1"/>
  <c r="E9206" i="1"/>
  <c r="E9205" i="1"/>
  <c r="E9204" i="1"/>
  <c r="E9203" i="1"/>
  <c r="E9202" i="1"/>
  <c r="E9201" i="1"/>
  <c r="E9199" i="1"/>
  <c r="E9200" i="1"/>
  <c r="E9198" i="1"/>
  <c r="E9197" i="1"/>
  <c r="E9196" i="1"/>
  <c r="E9195" i="1"/>
  <c r="E9194" i="1"/>
  <c r="E9193" i="1"/>
  <c r="E9192" i="1"/>
  <c r="E9191" i="1"/>
  <c r="E9190" i="1"/>
  <c r="E9189" i="1"/>
  <c r="E9188" i="1"/>
  <c r="E9187" i="1"/>
  <c r="E9185" i="1"/>
  <c r="E9184" i="1"/>
  <c r="E9186" i="1"/>
  <c r="E9183" i="1"/>
  <c r="E9182" i="1"/>
  <c r="E9181" i="1"/>
  <c r="E9180" i="1"/>
  <c r="E9179" i="1"/>
  <c r="E9178" i="1"/>
  <c r="E9177" i="1"/>
  <c r="E9176" i="1"/>
  <c r="E9175" i="1"/>
  <c r="I578" i="2"/>
  <c r="E9174" i="1"/>
  <c r="E9173" i="1"/>
  <c r="E9171" i="1"/>
  <c r="E9172" i="1"/>
  <c r="E9170" i="1"/>
  <c r="E9169" i="1"/>
  <c r="E9166" i="1"/>
  <c r="E9167" i="1"/>
  <c r="E9168" i="1"/>
  <c r="E9165" i="1"/>
  <c r="E9163" i="1"/>
  <c r="E9164" i="1"/>
  <c r="E9162" i="1"/>
  <c r="E9161" i="1"/>
  <c r="E9160" i="1"/>
  <c r="E9159" i="1"/>
  <c r="E9158" i="1"/>
  <c r="E9157" i="1"/>
  <c r="E9156" i="1"/>
  <c r="E9155" i="1"/>
  <c r="E9154" i="1"/>
  <c r="E9152" i="1"/>
  <c r="E9153" i="1"/>
  <c r="E9150" i="1"/>
  <c r="E9151" i="1"/>
  <c r="E9149" i="1"/>
  <c r="E9147" i="1"/>
  <c r="E9148" i="1"/>
  <c r="E9146" i="1"/>
  <c r="E9145" i="1"/>
  <c r="I481" i="2"/>
  <c r="E9142" i="1"/>
  <c r="E9143" i="1"/>
  <c r="E9144" i="1"/>
  <c r="E9141" i="1"/>
  <c r="E9138" i="1"/>
  <c r="E9136" i="1"/>
  <c r="E9137" i="1"/>
  <c r="E9139" i="1"/>
  <c r="E9140" i="1"/>
  <c r="E9134" i="1"/>
  <c r="E9133" i="1"/>
  <c r="E9132" i="1"/>
  <c r="E9135" i="1"/>
  <c r="E9131" i="1"/>
  <c r="E9130" i="1"/>
  <c r="E9125" i="1"/>
  <c r="E9129" i="1"/>
  <c r="E9126" i="1"/>
  <c r="E9128" i="1"/>
  <c r="E9127" i="1"/>
  <c r="E9124" i="1"/>
  <c r="E9123" i="1"/>
  <c r="E9122" i="1"/>
  <c r="E9121" i="1"/>
  <c r="E9119" i="1"/>
  <c r="E9120" i="1"/>
  <c r="E9118" i="1"/>
  <c r="E9117" i="1"/>
  <c r="E9116" i="1"/>
  <c r="E9115" i="1"/>
  <c r="E9114" i="1"/>
  <c r="E9113" i="1"/>
  <c r="E9111" i="1"/>
  <c r="E9112" i="1"/>
  <c r="E9110" i="1"/>
  <c r="E9109" i="1"/>
  <c r="E9103" i="1"/>
  <c r="E9105" i="1"/>
  <c r="E9108" i="1"/>
  <c r="E9104" i="1"/>
  <c r="E9102" i="1"/>
  <c r="E9106" i="1"/>
  <c r="E9107" i="1"/>
  <c r="E9099" i="1"/>
  <c r="E9097" i="1"/>
  <c r="E9098" i="1"/>
  <c r="E9100" i="1"/>
  <c r="E9096" i="1"/>
  <c r="E9101" i="1"/>
  <c r="E9095" i="1"/>
  <c r="E9092" i="1"/>
  <c r="E9094" i="1"/>
  <c r="E9093" i="1"/>
  <c r="E9091" i="1"/>
  <c r="E9090" i="1"/>
  <c r="E9089" i="1"/>
  <c r="E9088" i="1"/>
  <c r="E9087" i="1"/>
  <c r="E9086" i="1"/>
  <c r="E9085" i="1"/>
  <c r="E9084" i="1"/>
  <c r="E9083" i="1"/>
  <c r="E9082" i="1"/>
  <c r="E9080" i="1"/>
  <c r="E9081" i="1"/>
  <c r="E9079" i="1"/>
  <c r="E9078" i="1"/>
  <c r="E9077" i="1"/>
  <c r="E9076" i="1"/>
  <c r="E9072" i="1"/>
  <c r="E9073" i="1"/>
  <c r="E9074" i="1"/>
  <c r="E9071" i="1"/>
  <c r="E9075" i="1"/>
  <c r="E9069" i="1"/>
  <c r="E9068" i="1"/>
  <c r="E9070" i="1"/>
  <c r="E9067" i="1"/>
  <c r="E9065" i="1"/>
  <c r="E9066" i="1"/>
  <c r="E9063" i="1"/>
  <c r="E9062" i="1"/>
  <c r="E9064" i="1"/>
  <c r="E9060" i="1"/>
  <c r="E9061" i="1"/>
  <c r="E9059" i="1"/>
  <c r="E9058" i="1"/>
  <c r="E9057" i="1"/>
  <c r="E9056" i="1"/>
  <c r="E9055" i="1"/>
  <c r="E9054" i="1"/>
  <c r="E9053" i="1"/>
  <c r="E9052" i="1"/>
  <c r="E9051" i="1"/>
  <c r="E9050" i="1"/>
  <c r="E9049" i="1"/>
  <c r="E9048" i="1"/>
  <c r="E9047" i="1"/>
  <c r="E9046" i="1"/>
  <c r="E9045" i="1"/>
  <c r="E9044" i="1"/>
  <c r="E9043" i="1"/>
  <c r="E9042" i="1"/>
  <c r="E9040" i="1"/>
  <c r="E9041" i="1"/>
  <c r="E9039" i="1"/>
  <c r="E9038" i="1"/>
  <c r="E9037" i="1"/>
  <c r="E9036" i="1"/>
  <c r="E9034" i="1"/>
  <c r="E9035" i="1"/>
  <c r="E9033" i="1"/>
  <c r="E9032" i="1"/>
  <c r="E9031" i="1"/>
  <c r="E9030" i="1"/>
  <c r="E9026" i="1"/>
  <c r="E9029" i="1"/>
  <c r="E9027" i="1"/>
  <c r="E9028" i="1"/>
  <c r="E9025" i="1"/>
  <c r="E9024" i="1"/>
  <c r="E9023" i="1"/>
  <c r="E9022" i="1"/>
  <c r="E9021" i="1"/>
  <c r="E9020" i="1"/>
  <c r="E9019" i="1"/>
  <c r="E9016" i="1"/>
  <c r="E9017" i="1"/>
  <c r="E9018" i="1"/>
  <c r="E9014" i="1"/>
  <c r="E9015" i="1"/>
  <c r="E9013" i="1"/>
  <c r="E9012" i="1"/>
  <c r="E9011" i="1"/>
  <c r="E9010" i="1"/>
  <c r="E9008" i="1"/>
  <c r="E9009" i="1"/>
  <c r="E9002" i="1"/>
  <c r="E9005" i="1"/>
  <c r="E9007" i="1"/>
  <c r="E8998" i="1"/>
  <c r="E8997" i="1"/>
  <c r="E8999" i="1"/>
  <c r="E8996" i="1"/>
  <c r="E8995" i="1"/>
  <c r="E9003" i="1"/>
  <c r="E9001" i="1"/>
  <c r="E9004" i="1"/>
  <c r="E8994" i="1"/>
  <c r="E9000" i="1"/>
  <c r="E9006" i="1"/>
  <c r="E8993" i="1"/>
  <c r="E8992" i="1"/>
  <c r="E8991" i="1"/>
  <c r="E8990" i="1"/>
  <c r="E8989" i="1"/>
  <c r="E8988" i="1"/>
  <c r="E8987" i="1"/>
  <c r="E8986" i="1"/>
  <c r="E8985" i="1"/>
  <c r="E8984" i="1"/>
  <c r="E8983" i="1"/>
  <c r="E8981" i="1"/>
  <c r="E8982" i="1"/>
  <c r="E8979" i="1"/>
  <c r="E8980" i="1"/>
  <c r="E8978" i="1"/>
  <c r="E8977" i="1"/>
  <c r="E8976" i="1"/>
  <c r="E8975" i="1"/>
  <c r="E8974" i="1"/>
  <c r="E8973" i="1"/>
  <c r="E8972" i="1"/>
  <c r="E8970" i="1"/>
  <c r="E8969" i="1"/>
  <c r="E8971" i="1"/>
  <c r="E8968" i="1"/>
  <c r="E8964" i="1"/>
  <c r="E8966" i="1"/>
  <c r="E8963" i="1"/>
  <c r="E8965" i="1"/>
  <c r="E8967" i="1"/>
  <c r="E8959" i="1"/>
  <c r="E8960" i="1"/>
  <c r="E8961" i="1"/>
  <c r="E8962" i="1"/>
  <c r="E8958" i="1"/>
  <c r="E8957" i="1"/>
  <c r="E8955" i="1"/>
  <c r="E8956" i="1"/>
  <c r="E8954" i="1"/>
  <c r="I510" i="2"/>
  <c r="E8953" i="1"/>
  <c r="E8952" i="1"/>
  <c r="E8951" i="1"/>
  <c r="E8949" i="1"/>
  <c r="E8950" i="1"/>
  <c r="E8945" i="1"/>
  <c r="E8946" i="1"/>
  <c r="E8947" i="1"/>
  <c r="E8944" i="1"/>
  <c r="E8948" i="1"/>
  <c r="E8943" i="1"/>
  <c r="E8942" i="1"/>
  <c r="E8941" i="1"/>
  <c r="E8939" i="1"/>
  <c r="E8940" i="1"/>
  <c r="E8938" i="1"/>
  <c r="E8936" i="1"/>
  <c r="E8937" i="1"/>
  <c r="E8933" i="1"/>
  <c r="E8935" i="1"/>
  <c r="E8934" i="1"/>
  <c r="E8932" i="1"/>
  <c r="E8931" i="1"/>
  <c r="E8930" i="1"/>
  <c r="E8929" i="1"/>
  <c r="E8928" i="1"/>
  <c r="E8927" i="1"/>
  <c r="E8925" i="1"/>
  <c r="E8926" i="1"/>
  <c r="E8924" i="1"/>
  <c r="E8923" i="1"/>
  <c r="E8922" i="1"/>
  <c r="E8920" i="1"/>
  <c r="E8921" i="1"/>
  <c r="E8919" i="1"/>
  <c r="E8918" i="1"/>
  <c r="E8917" i="1"/>
  <c r="E8915" i="1"/>
  <c r="E8916" i="1"/>
  <c r="E8913" i="1"/>
  <c r="E8914" i="1"/>
  <c r="E8912" i="1"/>
  <c r="E8911" i="1"/>
  <c r="E8910" i="1"/>
  <c r="E8909" i="1"/>
  <c r="E8905" i="1"/>
  <c r="E8906" i="1"/>
  <c r="E8907" i="1"/>
  <c r="E8908" i="1"/>
  <c r="E8904" i="1"/>
  <c r="E8899" i="1"/>
  <c r="E8903" i="1"/>
  <c r="E8900" i="1"/>
  <c r="E8901" i="1"/>
  <c r="E8902" i="1"/>
  <c r="E8898" i="1"/>
  <c r="B9" i="7"/>
  <c r="I753" i="2"/>
  <c r="E8897" i="1"/>
  <c r="E8896" i="1"/>
  <c r="E8895" i="1"/>
  <c r="E8894" i="1"/>
  <c r="E8893" i="1"/>
  <c r="E8891" i="1"/>
  <c r="E8890" i="1"/>
  <c r="E8892" i="1"/>
  <c r="E8889" i="1"/>
  <c r="E8886" i="1"/>
  <c r="E8888" i="1"/>
  <c r="E8887" i="1"/>
  <c r="E8885" i="1"/>
  <c r="E8884" i="1"/>
  <c r="E8883" i="1"/>
  <c r="E8882" i="1"/>
  <c r="E8881" i="1"/>
  <c r="E8880" i="1"/>
  <c r="E8879" i="1"/>
  <c r="E8878" i="1"/>
  <c r="E8877" i="1"/>
  <c r="E8876" i="1"/>
  <c r="E8875" i="1"/>
  <c r="E8874" i="1"/>
  <c r="E8873" i="1"/>
  <c r="E8872" i="1"/>
  <c r="E8871" i="1"/>
  <c r="E8870" i="1"/>
  <c r="E8869" i="1"/>
  <c r="E8868" i="1"/>
  <c r="E8867" i="1"/>
  <c r="E8866" i="1"/>
  <c r="E8864" i="1"/>
  <c r="E8865" i="1"/>
  <c r="E8861" i="1"/>
  <c r="E8862" i="1"/>
  <c r="E8863" i="1"/>
  <c r="E8855" i="1"/>
  <c r="E8850" i="1"/>
  <c r="E8859" i="1"/>
  <c r="E8851" i="1"/>
  <c r="E8860" i="1"/>
  <c r="E8853" i="1"/>
  <c r="E8858" i="1"/>
  <c r="E8857" i="1"/>
  <c r="E8856" i="1"/>
  <c r="E8854" i="1"/>
  <c r="E8852" i="1"/>
  <c r="E8849" i="1"/>
  <c r="E8848" i="1"/>
  <c r="E8847" i="1"/>
  <c r="E8844" i="1"/>
  <c r="E8845" i="1"/>
  <c r="E8846" i="1"/>
  <c r="E8843" i="1"/>
  <c r="E8841" i="1"/>
  <c r="E8842" i="1"/>
  <c r="E8840" i="1"/>
  <c r="E8839" i="1"/>
  <c r="E8838" i="1"/>
  <c r="E8837" i="1"/>
  <c r="E8836" i="1"/>
  <c r="E8835" i="1"/>
  <c r="E8831" i="1"/>
  <c r="E8828" i="1"/>
  <c r="E8830" i="1"/>
  <c r="E8832" i="1"/>
  <c r="E8834" i="1"/>
  <c r="E8829" i="1"/>
  <c r="E8833" i="1"/>
  <c r="E8826" i="1"/>
  <c r="E8827" i="1"/>
  <c r="E8825" i="1"/>
  <c r="E8824" i="1"/>
  <c r="E8823" i="1"/>
  <c r="B545" i="7"/>
  <c r="C545" i="7" s="1"/>
  <c r="E8821" i="1"/>
  <c r="E8822" i="1"/>
  <c r="E8817" i="1"/>
  <c r="E8818" i="1"/>
  <c r="E8820" i="1"/>
  <c r="E8819" i="1"/>
  <c r="E8816" i="1"/>
  <c r="I352" i="2"/>
  <c r="E8813" i="1"/>
  <c r="E8812" i="1"/>
  <c r="E8814" i="1"/>
  <c r="E8815" i="1"/>
  <c r="E8810" i="1"/>
  <c r="E8811" i="1"/>
  <c r="E8809" i="1"/>
  <c r="E8808" i="1"/>
  <c r="E8804" i="1"/>
  <c r="E8805" i="1"/>
  <c r="E8803" i="1"/>
  <c r="E8807" i="1"/>
  <c r="E8806" i="1"/>
  <c r="E8802" i="1"/>
  <c r="E8801" i="1"/>
  <c r="E8800" i="1"/>
  <c r="E8797" i="1"/>
  <c r="E8798" i="1"/>
  <c r="E8796" i="1"/>
  <c r="E8799" i="1"/>
  <c r="I357" i="2"/>
  <c r="E8795" i="1"/>
  <c r="E8793" i="1"/>
  <c r="E8794" i="1"/>
  <c r="E8792" i="1"/>
  <c r="E8791" i="1"/>
  <c r="E8789" i="1"/>
  <c r="E8790" i="1"/>
  <c r="E8788" i="1"/>
  <c r="E8787" i="1"/>
  <c r="E8786" i="1"/>
  <c r="E8785" i="1"/>
  <c r="E8784" i="1"/>
  <c r="E8783" i="1"/>
  <c r="E8782" i="1"/>
  <c r="E8781" i="1"/>
  <c r="E8780" i="1"/>
  <c r="E8779" i="1"/>
  <c r="E8778" i="1"/>
  <c r="E8777" i="1"/>
  <c r="E8776" i="1"/>
  <c r="E8774" i="1"/>
  <c r="E8775" i="1"/>
  <c r="E8773" i="1"/>
  <c r="E8772" i="1"/>
  <c r="E8771" i="1"/>
  <c r="E8770" i="1"/>
  <c r="E8769" i="1"/>
  <c r="E8768" i="1"/>
  <c r="E8767" i="1"/>
  <c r="E8766" i="1"/>
  <c r="E8765" i="1"/>
  <c r="E8764" i="1"/>
  <c r="E8763" i="1"/>
  <c r="E8762" i="1"/>
  <c r="E8761" i="1"/>
  <c r="E8760" i="1"/>
  <c r="E8756" i="1"/>
  <c r="E8758" i="1"/>
  <c r="E8759" i="1"/>
  <c r="E8754" i="1"/>
  <c r="E8757" i="1"/>
  <c r="E8755" i="1"/>
  <c r="E8753" i="1"/>
  <c r="E8752" i="1"/>
  <c r="E8751" i="1"/>
  <c r="E8750" i="1"/>
  <c r="E8749" i="1"/>
  <c r="E8748" i="1"/>
  <c r="E8747" i="1"/>
  <c r="E8746" i="1"/>
  <c r="E8745" i="1"/>
  <c r="E8744" i="1"/>
  <c r="E8743" i="1"/>
  <c r="E8742" i="1"/>
  <c r="E8741" i="1"/>
  <c r="E8739" i="1"/>
  <c r="E8740" i="1"/>
  <c r="E8738" i="1"/>
  <c r="E8733" i="1"/>
  <c r="E8731" i="1"/>
  <c r="E8728" i="1"/>
  <c r="E8726" i="1"/>
  <c r="E8736" i="1"/>
  <c r="E8729" i="1"/>
  <c r="E8737" i="1"/>
  <c r="E8735" i="1"/>
  <c r="E8730" i="1"/>
  <c r="E8727" i="1"/>
  <c r="E8732" i="1"/>
  <c r="E8734" i="1"/>
  <c r="E8724" i="1"/>
  <c r="E8723" i="1"/>
  <c r="E8725" i="1"/>
  <c r="E8721" i="1"/>
  <c r="E8722" i="1"/>
  <c r="E8715" i="1"/>
  <c r="E8717" i="1"/>
  <c r="E8710" i="1"/>
  <c r="E8712" i="1"/>
  <c r="E8714" i="1"/>
  <c r="E8709" i="1"/>
  <c r="E8716" i="1"/>
  <c r="E8718" i="1"/>
  <c r="E8711" i="1"/>
  <c r="E8713" i="1"/>
  <c r="E8720" i="1"/>
  <c r="E8719" i="1"/>
  <c r="E8708" i="1"/>
  <c r="E8707" i="1"/>
  <c r="E8706" i="1"/>
  <c r="E8705" i="1"/>
  <c r="E8704" i="1"/>
  <c r="E8703" i="1"/>
  <c r="E8702" i="1"/>
  <c r="E8701" i="1"/>
  <c r="E8700" i="1"/>
  <c r="E8699" i="1"/>
  <c r="E8698" i="1"/>
  <c r="E8697" i="1"/>
  <c r="E8693" i="1"/>
  <c r="E8695" i="1"/>
  <c r="E8692" i="1"/>
  <c r="E8694" i="1"/>
  <c r="E8696" i="1"/>
  <c r="E8691" i="1"/>
  <c r="E8690" i="1"/>
  <c r="E8689" i="1"/>
  <c r="E8688" i="1"/>
  <c r="E8687" i="1"/>
  <c r="E8686" i="1"/>
  <c r="E8685" i="1"/>
  <c r="E8684" i="1"/>
  <c r="E8682" i="1"/>
  <c r="E8683" i="1"/>
  <c r="E8681" i="1"/>
  <c r="E8680" i="1"/>
  <c r="E8679" i="1"/>
  <c r="E8678" i="1"/>
  <c r="E8677" i="1"/>
  <c r="E8676" i="1"/>
  <c r="E8675" i="1"/>
  <c r="E8674" i="1"/>
  <c r="E8672" i="1"/>
  <c r="E8669" i="1"/>
  <c r="E8670" i="1"/>
  <c r="E8671" i="1"/>
  <c r="E8668" i="1"/>
  <c r="E8667" i="1"/>
  <c r="E8664" i="1"/>
  <c r="E8666" i="1"/>
  <c r="E8662" i="1"/>
  <c r="E8663" i="1"/>
  <c r="E8665" i="1"/>
  <c r="E8661" i="1"/>
  <c r="E8660" i="1"/>
  <c r="E8659" i="1"/>
  <c r="E8657" i="1"/>
  <c r="E8658" i="1"/>
  <c r="E8656" i="1"/>
  <c r="E8655" i="1"/>
  <c r="E8654" i="1"/>
  <c r="E8653" i="1"/>
  <c r="E8652" i="1"/>
  <c r="E8650" i="1"/>
  <c r="E8651" i="1"/>
  <c r="E8649" i="1"/>
  <c r="E8648" i="1"/>
  <c r="E8647" i="1"/>
  <c r="E8646" i="1"/>
  <c r="E8645" i="1"/>
  <c r="E8643" i="1"/>
  <c r="E8641" i="1"/>
  <c r="E8639" i="1"/>
  <c r="E8644" i="1"/>
  <c r="E8642" i="1"/>
  <c r="E8640" i="1"/>
  <c r="E8637" i="1"/>
  <c r="E8638" i="1"/>
  <c r="E8636" i="1"/>
  <c r="E8634" i="1"/>
  <c r="E8631" i="1"/>
  <c r="E8632" i="1"/>
  <c r="E8635" i="1"/>
  <c r="E8633" i="1"/>
  <c r="E8627" i="1"/>
  <c r="E8629" i="1"/>
  <c r="E8626" i="1"/>
  <c r="E8628" i="1"/>
  <c r="E8630" i="1"/>
  <c r="E8624" i="1"/>
  <c r="E8625" i="1"/>
  <c r="E8623" i="1"/>
  <c r="E8622" i="1"/>
  <c r="E8620" i="1"/>
  <c r="E8621" i="1"/>
  <c r="E8619" i="1"/>
  <c r="E8618" i="1"/>
  <c r="E8617" i="1"/>
  <c r="E8615" i="1"/>
  <c r="E8616" i="1"/>
  <c r="E8614" i="1"/>
  <c r="E8611" i="1"/>
  <c r="E8613" i="1"/>
  <c r="E8610" i="1"/>
  <c r="E8612" i="1"/>
  <c r="E8608" i="1"/>
  <c r="E8607" i="1"/>
  <c r="E8609" i="1"/>
  <c r="E8606" i="1"/>
  <c r="E8605" i="1"/>
  <c r="E8604" i="1"/>
  <c r="E8603" i="1"/>
  <c r="E8602" i="1"/>
  <c r="E8601" i="1"/>
  <c r="E8600" i="1"/>
  <c r="E8598" i="1"/>
  <c r="E8597" i="1"/>
  <c r="E8599" i="1"/>
  <c r="E8596" i="1"/>
  <c r="E8593" i="1"/>
  <c r="E8595" i="1"/>
  <c r="E8591" i="1"/>
  <c r="E8592" i="1"/>
  <c r="E8594" i="1"/>
  <c r="E8588" i="1"/>
  <c r="E8590" i="1"/>
  <c r="E8589" i="1"/>
  <c r="E8587" i="1"/>
  <c r="E8583" i="1"/>
  <c r="E8585" i="1"/>
  <c r="E8582" i="1"/>
  <c r="E8584" i="1"/>
  <c r="E8586" i="1"/>
  <c r="E8581" i="1"/>
  <c r="E8580" i="1"/>
  <c r="E8578" i="1"/>
  <c r="E8576" i="1"/>
  <c r="E8575" i="1"/>
  <c r="E8577" i="1"/>
  <c r="E8579" i="1"/>
  <c r="E8574" i="1"/>
  <c r="E8573" i="1"/>
  <c r="E8572" i="1"/>
  <c r="E8571" i="1"/>
  <c r="E8570" i="1"/>
  <c r="E8569" i="1"/>
  <c r="E8568" i="1"/>
  <c r="E8567" i="1"/>
  <c r="E8566" i="1"/>
  <c r="E8564" i="1"/>
  <c r="E8565" i="1"/>
  <c r="E8563" i="1"/>
  <c r="E8562" i="1"/>
  <c r="E8561" i="1"/>
  <c r="E8560" i="1"/>
  <c r="E8559" i="1"/>
  <c r="E8558" i="1"/>
  <c r="E8557" i="1"/>
  <c r="E8556" i="1"/>
  <c r="E8555" i="1"/>
  <c r="E8554" i="1"/>
  <c r="E8553" i="1"/>
  <c r="E8552" i="1"/>
  <c r="E8551" i="1"/>
  <c r="E8550" i="1"/>
  <c r="E8549" i="1"/>
  <c r="B166" i="7"/>
  <c r="E8548" i="1"/>
  <c r="E8547" i="1"/>
  <c r="E8546" i="1"/>
  <c r="E8544" i="1"/>
  <c r="E8545" i="1"/>
  <c r="E8543" i="1"/>
  <c r="E8542" i="1"/>
  <c r="E8541" i="1"/>
  <c r="E8540" i="1"/>
  <c r="E8539" i="1"/>
  <c r="E8538" i="1"/>
  <c r="E8537" i="1"/>
  <c r="E8536" i="1"/>
  <c r="E8535" i="1"/>
  <c r="E8534" i="1"/>
  <c r="E8533" i="1"/>
  <c r="E8532" i="1"/>
  <c r="E8531" i="1"/>
  <c r="E8530" i="1"/>
  <c r="E8529" i="1"/>
  <c r="E8528" i="1"/>
  <c r="E8527" i="1"/>
  <c r="E8524" i="1"/>
  <c r="E8522" i="1"/>
  <c r="E8526" i="1"/>
  <c r="E8523" i="1"/>
  <c r="E8525" i="1"/>
  <c r="E8521" i="1"/>
  <c r="E8520" i="1"/>
  <c r="E8519" i="1"/>
  <c r="E8518" i="1"/>
  <c r="E8517" i="1"/>
  <c r="E8516" i="1"/>
  <c r="E8513" i="1"/>
  <c r="E8515" i="1"/>
  <c r="E8514" i="1"/>
  <c r="E8512" i="1"/>
  <c r="E8511" i="1"/>
  <c r="I161" i="2"/>
  <c r="E8510" i="1"/>
  <c r="E8509" i="1"/>
  <c r="E8508" i="1"/>
  <c r="E8507" i="1"/>
  <c r="E8506" i="1"/>
  <c r="E8505" i="1"/>
  <c r="E8504" i="1"/>
  <c r="E8503" i="1"/>
  <c r="E8501" i="1"/>
  <c r="E8502"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2" i="1"/>
  <c r="E8473" i="1"/>
  <c r="E8471" i="1"/>
  <c r="E8470" i="1"/>
  <c r="E8469" i="1"/>
  <c r="E8468" i="1"/>
  <c r="E8467" i="1"/>
  <c r="E8466" i="1"/>
  <c r="E8465" i="1"/>
  <c r="E8464" i="1"/>
  <c r="E8463" i="1"/>
  <c r="E8462"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I425" i="2"/>
  <c r="E8417" i="1"/>
  <c r="E8415" i="1"/>
  <c r="E8416" i="1"/>
  <c r="E8414" i="1"/>
  <c r="E8413" i="1"/>
  <c r="E8412" i="1"/>
  <c r="E8411" i="1"/>
  <c r="E8410" i="1"/>
  <c r="E8409" i="1"/>
  <c r="E8408" i="1"/>
  <c r="E8406" i="1"/>
  <c r="E8407" i="1"/>
  <c r="E8405" i="1"/>
  <c r="E8396" i="1"/>
  <c r="E8404" i="1"/>
  <c r="E8403" i="1"/>
  <c r="E8402" i="1"/>
  <c r="E8401" i="1"/>
  <c r="E8399" i="1"/>
  <c r="E8398" i="1"/>
  <c r="E8400" i="1"/>
  <c r="E8397" i="1"/>
  <c r="E8395" i="1"/>
  <c r="E8394" i="1"/>
  <c r="E8393" i="1"/>
  <c r="E8392" i="1"/>
  <c r="E8391" i="1"/>
  <c r="E8390" i="1"/>
  <c r="E8389" i="1"/>
  <c r="E8388" i="1"/>
  <c r="E8387" i="1"/>
  <c r="E8385" i="1"/>
  <c r="E8386" i="1"/>
  <c r="E8384" i="1"/>
  <c r="E8383" i="1"/>
  <c r="E8382" i="1"/>
  <c r="E8381" i="1"/>
  <c r="E8380" i="1"/>
  <c r="E8379" i="1"/>
  <c r="E8378" i="1"/>
  <c r="E8377" i="1"/>
  <c r="E8376" i="1"/>
  <c r="B546" i="7"/>
  <c r="A546" i="7" s="1"/>
  <c r="E8375" i="1"/>
  <c r="E8374" i="1"/>
  <c r="E8373" i="1"/>
  <c r="I21" i="2"/>
  <c r="E8372" i="1"/>
  <c r="E8371" i="1"/>
  <c r="E8370" i="1"/>
  <c r="I487" i="2"/>
  <c r="E8369" i="1"/>
  <c r="E8367" i="1"/>
  <c r="E8368" i="1"/>
  <c r="E8366" i="1"/>
  <c r="I84" i="2"/>
  <c r="B547" i="7"/>
  <c r="C547" i="7" s="1"/>
  <c r="E8365" i="1"/>
  <c r="E8364" i="1"/>
  <c r="E8363" i="1"/>
  <c r="E8362" i="1"/>
  <c r="I29" i="2"/>
  <c r="E8361" i="1"/>
  <c r="E8360" i="1"/>
  <c r="E8359" i="1"/>
  <c r="I50" i="2"/>
  <c r="E8358" i="1"/>
  <c r="E8357" i="1"/>
  <c r="E8356" i="1"/>
  <c r="E8355" i="1"/>
  <c r="E8354" i="1"/>
  <c r="E8352" i="1"/>
  <c r="E8353" i="1"/>
  <c r="E8350" i="1"/>
  <c r="E8351" i="1"/>
  <c r="E8349" i="1"/>
  <c r="E8348" i="1"/>
  <c r="E8347" i="1"/>
  <c r="E8346" i="1"/>
  <c r="E8345" i="1"/>
  <c r="I488" i="2"/>
  <c r="E8343" i="1"/>
  <c r="E8344" i="1"/>
  <c r="E8342" i="1"/>
  <c r="I19" i="2"/>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6" i="1"/>
  <c r="E8317" i="1"/>
  <c r="E8315" i="1"/>
  <c r="E8314" i="1"/>
  <c r="E8313" i="1"/>
  <c r="E8312" i="1"/>
  <c r="E8311" i="1"/>
  <c r="E8310" i="1"/>
  <c r="E8309" i="1"/>
  <c r="E8308" i="1"/>
  <c r="E8307" i="1"/>
  <c r="E8306" i="1"/>
  <c r="E8305" i="1"/>
  <c r="E8304" i="1"/>
  <c r="E8303" i="1"/>
  <c r="E8302" i="1"/>
  <c r="E8300" i="1"/>
  <c r="E8301"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0" i="1"/>
  <c r="E8274" i="1"/>
  <c r="E8273" i="1"/>
  <c r="E8275" i="1"/>
  <c r="E8271" i="1"/>
  <c r="E8272" i="1"/>
  <c r="E8269" i="1"/>
  <c r="E8268" i="1"/>
  <c r="E8267" i="1"/>
  <c r="E8266" i="1"/>
  <c r="E8265" i="1"/>
  <c r="E8264" i="1"/>
  <c r="E8263" i="1"/>
  <c r="E8262" i="1"/>
  <c r="E8261" i="1"/>
  <c r="E8260" i="1"/>
  <c r="E8259" i="1"/>
  <c r="E8258" i="1"/>
  <c r="E8257" i="1"/>
  <c r="E8256" i="1"/>
  <c r="E8255" i="1"/>
  <c r="E8254" i="1"/>
  <c r="E8253" i="1"/>
  <c r="E8252" i="1"/>
  <c r="I518" i="2"/>
  <c r="E8251" i="1"/>
  <c r="I519" i="2"/>
  <c r="E8249" i="1"/>
  <c r="E8250" i="1"/>
  <c r="E8248" i="1"/>
  <c r="E8247" i="1"/>
  <c r="E8246" i="1"/>
  <c r="E8245" i="1"/>
  <c r="E8244" i="1"/>
  <c r="E8243" i="1"/>
  <c r="E8242" i="1"/>
  <c r="I554" i="2"/>
  <c r="E8241" i="1"/>
  <c r="E8240" i="1"/>
  <c r="E8239" i="1"/>
  <c r="E8238" i="1"/>
  <c r="I190" i="2"/>
  <c r="B367" i="7"/>
  <c r="E8237" i="1"/>
  <c r="I78" i="2"/>
  <c r="E8236" i="1"/>
  <c r="E8235" i="1"/>
  <c r="E8234" i="1"/>
  <c r="E8233" i="1"/>
  <c r="E8232" i="1"/>
  <c r="E8231" i="1"/>
  <c r="E8230" i="1"/>
  <c r="E8229" i="1"/>
  <c r="E8228" i="1"/>
  <c r="E8226" i="1"/>
  <c r="E8225" i="1"/>
  <c r="E8224" i="1"/>
  <c r="E8227" i="1"/>
  <c r="I195" i="2"/>
  <c r="E8223" i="1"/>
  <c r="E8222" i="1"/>
  <c r="E8221" i="1"/>
  <c r="E8220" i="1"/>
  <c r="E8219" i="1"/>
  <c r="E8218" i="1"/>
  <c r="E8216" i="1"/>
  <c r="E8217" i="1"/>
  <c r="E8215" i="1"/>
  <c r="E8214" i="1"/>
  <c r="E8212" i="1"/>
  <c r="E8213" i="1"/>
  <c r="E8211" i="1"/>
  <c r="E8210" i="1"/>
  <c r="E8209" i="1"/>
  <c r="I88" i="2"/>
  <c r="E8208" i="1"/>
  <c r="E8207" i="1"/>
  <c r="E8206" i="1"/>
  <c r="E8205" i="1"/>
  <c r="E8204" i="1"/>
  <c r="E8203" i="1"/>
  <c r="E8202" i="1"/>
  <c r="E8201" i="1"/>
  <c r="E8199" i="1"/>
  <c r="E8198" i="1"/>
  <c r="E8197" i="1"/>
  <c r="E8196" i="1"/>
  <c r="E8200" i="1"/>
  <c r="E8195" i="1"/>
  <c r="B71" i="7"/>
  <c r="E8194" i="1"/>
  <c r="E8193" i="1"/>
  <c r="E8191" i="1"/>
  <c r="E8192" i="1"/>
  <c r="E8190" i="1"/>
  <c r="E8189" i="1"/>
  <c r="B186" i="7"/>
  <c r="B136" i="7"/>
  <c r="B51" i="7"/>
  <c r="B41" i="7"/>
  <c r="B32" i="7"/>
  <c r="B19" i="7"/>
  <c r="E8188" i="1"/>
  <c r="E8187" i="1"/>
  <c r="B115" i="7"/>
  <c r="B106" i="7"/>
  <c r="E8160" i="1"/>
  <c r="B175" i="7"/>
  <c r="B145" i="7"/>
  <c r="B135" i="7"/>
  <c r="B114" i="7"/>
  <c r="B70" i="7"/>
  <c r="B40" i="7"/>
  <c r="B31" i="7"/>
  <c r="B18" i="7"/>
  <c r="E8158" i="1"/>
  <c r="E8159" i="1"/>
  <c r="B550" i="7"/>
  <c r="A550" i="7" s="1"/>
  <c r="E8157" i="1"/>
  <c r="B7" i="7"/>
  <c r="I556" i="2"/>
  <c r="B151" i="7"/>
  <c r="B132" i="7"/>
  <c r="B101" i="7"/>
  <c r="B55" i="7"/>
  <c r="B45" i="7"/>
  <c r="B37" i="7"/>
  <c r="B27" i="7"/>
  <c r="B177" i="7"/>
  <c r="B182" i="7"/>
  <c r="B163" i="7"/>
  <c r="B143" i="7"/>
  <c r="B133" i="7"/>
  <c r="B123" i="7"/>
  <c r="B102" i="7"/>
  <c r="B92" i="7"/>
  <c r="B77" i="7"/>
  <c r="B56" i="7"/>
  <c r="B38" i="7"/>
  <c r="B161" i="7"/>
  <c r="B180" i="7"/>
  <c r="B170" i="7"/>
  <c r="B150" i="7"/>
  <c r="B131" i="7"/>
  <c r="B109" i="7"/>
  <c r="B100" i="7"/>
  <c r="B64" i="7"/>
  <c r="B54" i="7"/>
  <c r="B44" i="7"/>
  <c r="B13" i="7"/>
  <c r="A727" i="7"/>
  <c r="C727" i="7"/>
  <c r="A723" i="7"/>
  <c r="C723" i="7"/>
  <c r="A689" i="7"/>
  <c r="C689" i="7"/>
  <c r="C666" i="7"/>
  <c r="A666" i="7"/>
  <c r="C722" i="7"/>
  <c r="A722" i="7"/>
  <c r="A699" i="7"/>
  <c r="C699" i="7"/>
  <c r="C665" i="7"/>
  <c r="A665" i="7"/>
  <c r="A640" i="7"/>
  <c r="C640" i="7"/>
  <c r="A730" i="7"/>
  <c r="C730" i="7"/>
  <c r="A708" i="7"/>
  <c r="C708" i="7"/>
  <c r="A697" i="7"/>
  <c r="C697" i="7"/>
  <c r="A675" i="7"/>
  <c r="C675" i="7"/>
  <c r="A653" i="7"/>
  <c r="C653" i="7"/>
  <c r="A639" i="7"/>
  <c r="C639" i="7"/>
  <c r="A729" i="7"/>
  <c r="C729" i="7"/>
  <c r="C719" i="7"/>
  <c r="A719" i="7"/>
  <c r="A707" i="7"/>
  <c r="C707" i="7"/>
  <c r="A696" i="7"/>
  <c r="C696" i="7"/>
  <c r="A685" i="7"/>
  <c r="C685" i="7"/>
  <c r="C674" i="7"/>
  <c r="A674" i="7"/>
  <c r="A662" i="7"/>
  <c r="C662" i="7"/>
  <c r="A651" i="7"/>
  <c r="C651" i="7"/>
  <c r="A638" i="7"/>
  <c r="C638" i="7"/>
  <c r="B188" i="7"/>
  <c r="B178" i="7"/>
  <c r="B168" i="7"/>
  <c r="B159" i="7"/>
  <c r="B149" i="7"/>
  <c r="B130" i="7"/>
  <c r="B117" i="7"/>
  <c r="B108" i="7"/>
  <c r="B99" i="7"/>
  <c r="B86" i="7"/>
  <c r="B87" i="7"/>
  <c r="B73" i="7"/>
  <c r="B63" i="7"/>
  <c r="B53" i="7"/>
  <c r="B43" i="7"/>
  <c r="B34" i="7"/>
  <c r="B35" i="7"/>
  <c r="B22" i="7"/>
  <c r="B23" i="7"/>
  <c r="A695" i="7"/>
  <c r="C695" i="7"/>
  <c r="C650" i="7"/>
  <c r="A650" i="7"/>
  <c r="C636" i="7"/>
  <c r="A636" i="7"/>
  <c r="B190" i="7"/>
  <c r="B192" i="7"/>
  <c r="B167" i="7"/>
  <c r="B169" i="7"/>
  <c r="B137" i="7"/>
  <c r="B129" i="7"/>
  <c r="B116" i="7"/>
  <c r="B107" i="7"/>
  <c r="B98" i="7"/>
  <c r="B72" i="7"/>
  <c r="B52" i="7"/>
  <c r="B42" i="7"/>
  <c r="B33" i="7"/>
  <c r="B20" i="7"/>
  <c r="B21" i="7"/>
  <c r="B138" i="7"/>
  <c r="C726" i="7"/>
  <c r="A726" i="7"/>
  <c r="A694" i="7"/>
  <c r="C694" i="7"/>
  <c r="A649" i="7"/>
  <c r="C649" i="7"/>
  <c r="B156" i="7"/>
  <c r="B158" i="7"/>
  <c r="B146" i="7"/>
  <c r="B147" i="7"/>
  <c r="B83" i="7"/>
  <c r="B84" i="7"/>
  <c r="B60" i="7"/>
  <c r="B61" i="7"/>
  <c r="B65" i="7"/>
  <c r="C673" i="7"/>
  <c r="A673" i="7"/>
  <c r="A704" i="7"/>
  <c r="C704" i="7"/>
  <c r="A671" i="7"/>
  <c r="C671" i="7"/>
  <c r="A703" i="7"/>
  <c r="C703" i="7"/>
  <c r="A679" i="7"/>
  <c r="C679" i="7"/>
  <c r="C646" i="7"/>
  <c r="A646" i="7"/>
  <c r="B184" i="7"/>
  <c r="B165" i="7"/>
  <c r="B154" i="7"/>
  <c r="B125" i="7"/>
  <c r="B126" i="7"/>
  <c r="B94" i="7"/>
  <c r="B95" i="7"/>
  <c r="B58" i="7"/>
  <c r="B59" i="7"/>
  <c r="B8" i="7"/>
  <c r="B179" i="7"/>
  <c r="A717" i="7"/>
  <c r="C717" i="7"/>
  <c r="A661" i="7"/>
  <c r="C661" i="7"/>
  <c r="A716" i="7"/>
  <c r="C716" i="7"/>
  <c r="A680" i="7"/>
  <c r="C680" i="7"/>
  <c r="A660" i="7"/>
  <c r="C660" i="7"/>
  <c r="A635" i="7"/>
  <c r="C635" i="7"/>
  <c r="A725" i="7"/>
  <c r="C725" i="7"/>
  <c r="C714" i="7"/>
  <c r="A714" i="7"/>
  <c r="C692" i="7"/>
  <c r="A692" i="7"/>
  <c r="A669" i="7"/>
  <c r="C669" i="7"/>
  <c r="A659" i="7"/>
  <c r="C659" i="7"/>
  <c r="C634" i="7"/>
  <c r="A634" i="7"/>
  <c r="A724" i="7"/>
  <c r="C724" i="7"/>
  <c r="A713" i="7"/>
  <c r="C713" i="7"/>
  <c r="C701" i="7"/>
  <c r="A701" i="7"/>
  <c r="C691" i="7"/>
  <c r="A691" i="7"/>
  <c r="A678" i="7"/>
  <c r="C678" i="7"/>
  <c r="A667" i="7"/>
  <c r="C667" i="7"/>
  <c r="C656" i="7"/>
  <c r="A656" i="7"/>
  <c r="C642" i="7"/>
  <c r="A642" i="7"/>
  <c r="A633" i="7"/>
  <c r="C633" i="7"/>
  <c r="B183" i="7"/>
  <c r="B173" i="7"/>
  <c r="B153" i="7"/>
  <c r="B155" i="7"/>
  <c r="B144" i="7"/>
  <c r="B134" i="7"/>
  <c r="B124" i="7"/>
  <c r="B113" i="7"/>
  <c r="B103" i="7"/>
  <c r="B104" i="7"/>
  <c r="B93" i="7"/>
  <c r="B79" i="7"/>
  <c r="B80" i="7"/>
  <c r="B57" i="7"/>
  <c r="B39" i="7"/>
  <c r="B17" i="7"/>
  <c r="A705" i="7"/>
  <c r="C705" i="7"/>
  <c r="C700" i="7"/>
  <c r="A700" i="7"/>
  <c r="A641" i="7"/>
  <c r="C641" i="7"/>
  <c r="B194" i="7"/>
  <c r="B196" i="7"/>
  <c r="B172" i="7"/>
  <c r="B174" i="7"/>
  <c r="B67" i="7"/>
  <c r="B68" i="7"/>
  <c r="B46" i="7"/>
  <c r="B47" i="7"/>
  <c r="B28" i="7"/>
  <c r="B29" i="7"/>
  <c r="B89" i="7"/>
  <c r="A711" i="7"/>
  <c r="C711" i="7"/>
  <c r="A655" i="7"/>
  <c r="C655" i="7"/>
  <c r="C709" i="7"/>
  <c r="A709" i="7"/>
  <c r="A676" i="7"/>
  <c r="C676" i="7"/>
  <c r="C736" i="7"/>
  <c r="C739" i="7"/>
  <c r="C740" i="7"/>
  <c r="C752" i="7"/>
  <c r="C764" i="7"/>
  <c r="C776" i="7"/>
  <c r="C788" i="7"/>
  <c r="C800" i="7"/>
  <c r="C813" i="7"/>
  <c r="C824" i="7"/>
  <c r="C741" i="7"/>
  <c r="C742" i="7"/>
  <c r="B368" i="7"/>
  <c r="C732" i="7"/>
  <c r="C744" i="7"/>
  <c r="C733" i="7"/>
  <c r="C747" i="7"/>
  <c r="C757" i="7"/>
  <c r="C771" i="7"/>
  <c r="C782" i="7"/>
  <c r="C795" i="7"/>
  <c r="C806" i="7"/>
  <c r="C819" i="7"/>
  <c r="C756" i="7"/>
  <c r="C773" i="7"/>
  <c r="C789" i="7"/>
  <c r="C805" i="7"/>
  <c r="C821" i="7"/>
  <c r="C758" i="7"/>
  <c r="C774" i="7"/>
  <c r="C790" i="7"/>
  <c r="C808" i="7"/>
  <c r="C822" i="7"/>
  <c r="C734" i="7"/>
  <c r="C760" i="7"/>
  <c r="C779" i="7"/>
  <c r="C792" i="7"/>
  <c r="C811" i="7"/>
  <c r="C693" i="7"/>
  <c r="C748" i="7"/>
  <c r="C763" i="7"/>
  <c r="C780" i="7"/>
  <c r="C796" i="7"/>
  <c r="C812" i="7"/>
  <c r="C749" i="7"/>
  <c r="C765" i="7"/>
  <c r="C781" i="7"/>
  <c r="C797" i="7"/>
  <c r="C814" i="7"/>
  <c r="C750" i="7"/>
  <c r="C766" i="7"/>
  <c r="C784" i="7"/>
  <c r="C798" i="7"/>
  <c r="C816" i="7"/>
  <c r="C754" i="7"/>
  <c r="C768" i="7"/>
  <c r="C786" i="7"/>
  <c r="C803" i="7"/>
  <c r="C818" i="7"/>
  <c r="C643" i="7"/>
  <c r="C755" i="7"/>
  <c r="C772" i="7"/>
  <c r="C787" i="7"/>
  <c r="C804" i="7"/>
  <c r="C820" i="7"/>
  <c r="C793" i="7"/>
  <c r="C767" i="7"/>
  <c r="C823" i="7"/>
  <c r="C802" i="7"/>
  <c r="C785" i="7"/>
  <c r="C759" i="7"/>
  <c r="C810" i="7"/>
  <c r="C770" i="7"/>
  <c r="C777" i="7"/>
  <c r="C815" i="7"/>
  <c r="C751" i="7"/>
  <c r="C6" i="7"/>
  <c r="C738" i="7"/>
  <c r="C769" i="7"/>
  <c r="C807" i="7"/>
  <c r="C743" i="7"/>
  <c r="C825" i="7"/>
  <c r="C799" i="7"/>
  <c r="C735" i="7"/>
  <c r="C791" i="7"/>
  <c r="C783" i="7"/>
  <c r="C778" i="7"/>
  <c r="C761" i="7"/>
  <c r="C753" i="7"/>
  <c r="C746" i="7"/>
  <c r="C817" i="7"/>
  <c r="C794" i="7"/>
  <c r="C809" i="7"/>
  <c r="C745" i="7"/>
  <c r="C762" i="7"/>
  <c r="C801" i="7"/>
  <c r="C737" i="7"/>
  <c r="C775" i="7"/>
  <c r="C652" i="7"/>
  <c r="C672" i="7"/>
  <c r="C657" i="7"/>
  <c r="C688" i="7"/>
  <c r="C670" i="7"/>
  <c r="C728" i="7"/>
  <c r="C681" i="7"/>
  <c r="C663" i="7"/>
  <c r="C648" i="7"/>
  <c r="C644" i="7"/>
  <c r="C712" i="7"/>
  <c r="C682" i="7"/>
  <c r="C721" i="7"/>
  <c r="C637" i="7"/>
  <c r="C710" i="7"/>
  <c r="C702" i="7"/>
  <c r="C698" i="7"/>
  <c r="C658" i="7"/>
  <c r="C668" i="7"/>
  <c r="C706" i="7"/>
  <c r="C684" i="7"/>
  <c r="C690" i="7"/>
  <c r="C647" i="7"/>
  <c r="C645" i="7"/>
  <c r="C715" i="7"/>
  <c r="C718" i="7"/>
  <c r="B193" i="7"/>
  <c r="B195" i="7"/>
  <c r="B110" i="7"/>
  <c r="B111" i="7"/>
  <c r="B49" i="7"/>
  <c r="C683" i="7"/>
  <c r="A683" i="7"/>
  <c r="A677" i="7"/>
  <c r="C677" i="7"/>
  <c r="C731" i="7"/>
  <c r="A731" i="7"/>
  <c r="A687" i="7"/>
  <c r="C687" i="7"/>
  <c r="C654" i="7"/>
  <c r="A654" i="7"/>
  <c r="A720" i="7"/>
  <c r="C720" i="7"/>
  <c r="A686" i="7"/>
  <c r="C686" i="7"/>
  <c r="C664" i="7"/>
  <c r="A664" i="7"/>
  <c r="B189" i="7"/>
  <c r="B191" i="7"/>
  <c r="B160" i="7"/>
  <c r="B162" i="7"/>
  <c r="B140" i="7"/>
  <c r="B141" i="7"/>
  <c r="B118" i="7"/>
  <c r="B119" i="7"/>
  <c r="B74" i="7"/>
  <c r="B75" i="7"/>
  <c r="B78" i="7"/>
  <c r="A628" i="7"/>
  <c r="C628" i="7"/>
  <c r="A569" i="7"/>
  <c r="C569" i="7"/>
  <c r="A496" i="7"/>
  <c r="C496" i="7"/>
  <c r="A626" i="7"/>
  <c r="C626" i="7"/>
  <c r="A616" i="7"/>
  <c r="C616" i="7"/>
  <c r="A601" i="7"/>
  <c r="C601" i="7"/>
  <c r="A591" i="7"/>
  <c r="C591" i="7"/>
  <c r="A577" i="7"/>
  <c r="C577" i="7"/>
  <c r="A568" i="7"/>
  <c r="C568" i="7"/>
  <c r="A558" i="7"/>
  <c r="C558" i="7"/>
  <c r="A539" i="7"/>
  <c r="C539" i="7"/>
  <c r="A527" i="7"/>
  <c r="C527" i="7"/>
  <c r="A519" i="7"/>
  <c r="C519" i="7"/>
  <c r="A507" i="7"/>
  <c r="C507" i="7"/>
  <c r="C495" i="7"/>
  <c r="A495" i="7"/>
  <c r="A484" i="7"/>
  <c r="C484" i="7"/>
  <c r="A472" i="7"/>
  <c r="C472" i="7"/>
  <c r="A460" i="7"/>
  <c r="C460" i="7"/>
  <c r="A592" i="7"/>
  <c r="C592" i="7"/>
  <c r="A520" i="7"/>
  <c r="C520" i="7"/>
  <c r="A625" i="7"/>
  <c r="C625" i="7"/>
  <c r="A614" i="7"/>
  <c r="C614" i="7"/>
  <c r="A599" i="7"/>
  <c r="C599" i="7"/>
  <c r="A588" i="7"/>
  <c r="C588" i="7"/>
  <c r="A576" i="7"/>
  <c r="C576" i="7"/>
  <c r="A566" i="7"/>
  <c r="C566" i="7"/>
  <c r="A557" i="7"/>
  <c r="C557" i="7"/>
  <c r="A537" i="7"/>
  <c r="C537" i="7"/>
  <c r="A526" i="7"/>
  <c r="C526" i="7"/>
  <c r="A518" i="7"/>
  <c r="C518" i="7"/>
  <c r="A506" i="7"/>
  <c r="C506" i="7"/>
  <c r="A493" i="7"/>
  <c r="C493" i="7"/>
  <c r="A483" i="7"/>
  <c r="C483" i="7"/>
  <c r="C469" i="7"/>
  <c r="A469" i="7"/>
  <c r="A459" i="7"/>
  <c r="C459" i="7"/>
  <c r="C612" i="7"/>
  <c r="C589" i="7"/>
  <c r="C567" i="7"/>
  <c r="C502" i="7"/>
  <c r="C498" i="7"/>
  <c r="C590" i="7"/>
  <c r="C627" i="7"/>
  <c r="C508" i="7"/>
  <c r="C512" i="7"/>
  <c r="C615" i="7"/>
  <c r="C486" i="7"/>
  <c r="C470" i="7"/>
  <c r="C474" i="7"/>
  <c r="C581" i="7"/>
  <c r="C610" i="7"/>
  <c r="C476" i="7"/>
  <c r="C471" i="7"/>
  <c r="C468" i="7"/>
  <c r="C531" i="7"/>
  <c r="C490" i="7"/>
  <c r="C624" i="7"/>
  <c r="C571" i="7"/>
  <c r="C584" i="7"/>
  <c r="C600" i="7"/>
  <c r="C580" i="7"/>
  <c r="C579" i="7"/>
  <c r="C504" i="7"/>
  <c r="C602" i="7"/>
  <c r="C455" i="7"/>
  <c r="C473" i="7"/>
  <c r="C510" i="7"/>
  <c r="C538" i="7"/>
  <c r="C611" i="7"/>
  <c r="C560" i="7"/>
  <c r="C606" i="7"/>
  <c r="C462" i="7"/>
  <c r="C513" i="7"/>
  <c r="C609" i="7"/>
  <c r="C500" i="7"/>
  <c r="C619" i="7"/>
  <c r="C494" i="7"/>
  <c r="C556" i="7"/>
  <c r="C536" i="7"/>
  <c r="C596" i="7"/>
  <c r="C548" i="7"/>
  <c r="A617" i="7"/>
  <c r="C617" i="7"/>
  <c r="A549" i="7"/>
  <c r="C549" i="7"/>
  <c r="A475" i="7"/>
  <c r="C475" i="7"/>
  <c r="A623" i="7"/>
  <c r="C623" i="7"/>
  <c r="A587" i="7"/>
  <c r="C587" i="7"/>
  <c r="A517" i="7"/>
  <c r="C517" i="7"/>
  <c r="A505" i="7"/>
  <c r="C505" i="7"/>
  <c r="A492" i="7"/>
  <c r="C492" i="7"/>
  <c r="C482" i="7"/>
  <c r="A482" i="7"/>
  <c r="A467" i="7"/>
  <c r="C467" i="7"/>
  <c r="C458" i="7"/>
  <c r="A458" i="7"/>
  <c r="A532" i="7"/>
  <c r="C532" i="7"/>
  <c r="A578" i="7"/>
  <c r="C578" i="7"/>
  <c r="A509" i="7"/>
  <c r="C509" i="7"/>
  <c r="A613" i="7"/>
  <c r="C613" i="7"/>
  <c r="A565" i="7"/>
  <c r="C565" i="7"/>
  <c r="A535" i="7"/>
  <c r="C535" i="7"/>
  <c r="A608" i="7"/>
  <c r="C608" i="7"/>
  <c r="A586" i="7"/>
  <c r="C586" i="7"/>
  <c r="A554" i="7"/>
  <c r="C554" i="7"/>
  <c r="A534" i="7"/>
  <c r="C534" i="7"/>
  <c r="A516" i="7"/>
  <c r="C516" i="7"/>
  <c r="C503" i="7"/>
  <c r="A503" i="7"/>
  <c r="C491" i="7"/>
  <c r="A491" i="7"/>
  <c r="C481" i="7"/>
  <c r="A481" i="7"/>
  <c r="C466" i="7"/>
  <c r="A466" i="7"/>
  <c r="C457" i="7"/>
  <c r="A457" i="7"/>
  <c r="A603" i="7"/>
  <c r="C603" i="7"/>
  <c r="A559" i="7"/>
  <c r="C559" i="7"/>
  <c r="A540" i="7"/>
  <c r="C540" i="7"/>
  <c r="A485" i="7"/>
  <c r="C485" i="7"/>
  <c r="A598" i="7"/>
  <c r="C598" i="7"/>
  <c r="A575" i="7"/>
  <c r="C575" i="7"/>
  <c r="A555" i="7"/>
  <c r="C555" i="7"/>
  <c r="A525" i="7"/>
  <c r="C525" i="7"/>
  <c r="A632" i="7"/>
  <c r="C632" i="7"/>
  <c r="A622" i="7"/>
  <c r="C622" i="7"/>
  <c r="A597" i="7"/>
  <c r="C597" i="7"/>
  <c r="A574" i="7"/>
  <c r="C574" i="7"/>
  <c r="A564" i="7"/>
  <c r="C564" i="7"/>
  <c r="A544" i="7"/>
  <c r="C544" i="7"/>
  <c r="A524" i="7"/>
  <c r="C524" i="7"/>
  <c r="A631" i="7"/>
  <c r="C631" i="7"/>
  <c r="A621" i="7"/>
  <c r="C621" i="7"/>
  <c r="A607" i="7"/>
  <c r="C607" i="7"/>
  <c r="A595" i="7"/>
  <c r="C595" i="7"/>
  <c r="A585" i="7"/>
  <c r="C585" i="7"/>
  <c r="A573" i="7"/>
  <c r="C573" i="7"/>
  <c r="A563" i="7"/>
  <c r="C563" i="7"/>
  <c r="A553" i="7"/>
  <c r="C553" i="7"/>
  <c r="A543" i="7"/>
  <c r="C543" i="7"/>
  <c r="A533" i="7"/>
  <c r="C533" i="7"/>
  <c r="A523" i="7"/>
  <c r="C523" i="7"/>
  <c r="A515" i="7"/>
  <c r="C515" i="7"/>
  <c r="A501" i="7"/>
  <c r="C501" i="7"/>
  <c r="C489" i="7"/>
  <c r="A489" i="7"/>
  <c r="C480" i="7"/>
  <c r="A480" i="7"/>
  <c r="C465" i="7"/>
  <c r="A465" i="7"/>
  <c r="A456" i="7"/>
  <c r="C456" i="7"/>
  <c r="C477" i="7"/>
  <c r="A528" i="7"/>
  <c r="C528" i="7"/>
  <c r="C461" i="7"/>
  <c r="A461" i="7"/>
  <c r="A630" i="7"/>
  <c r="C630" i="7"/>
  <c r="A620" i="7"/>
  <c r="C620" i="7"/>
  <c r="A605" i="7"/>
  <c r="C605" i="7"/>
  <c r="A594" i="7"/>
  <c r="C594" i="7"/>
  <c r="A583" i="7"/>
  <c r="C583" i="7"/>
  <c r="A572" i="7"/>
  <c r="C572" i="7"/>
  <c r="A562" i="7"/>
  <c r="C562" i="7"/>
  <c r="A552" i="7"/>
  <c r="C552" i="7"/>
  <c r="A542" i="7"/>
  <c r="C542" i="7"/>
  <c r="A530" i="7"/>
  <c r="C530" i="7"/>
  <c r="A522" i="7"/>
  <c r="C522" i="7"/>
  <c r="A514" i="7"/>
  <c r="C514" i="7"/>
  <c r="A499" i="7"/>
  <c r="C499" i="7"/>
  <c r="C488" i="7"/>
  <c r="A488" i="7"/>
  <c r="A479" i="7"/>
  <c r="C479" i="7"/>
  <c r="C464" i="7"/>
  <c r="A464" i="7"/>
  <c r="C551" i="7"/>
  <c r="A629" i="7"/>
  <c r="C629" i="7"/>
  <c r="A618" i="7"/>
  <c r="C618" i="7"/>
  <c r="A604" i="7"/>
  <c r="C604" i="7"/>
  <c r="A593" i="7"/>
  <c r="C593" i="7"/>
  <c r="A582" i="7"/>
  <c r="C582" i="7"/>
  <c r="A570" i="7"/>
  <c r="C570" i="7"/>
  <c r="A561" i="7"/>
  <c r="C561" i="7"/>
  <c r="A541" i="7"/>
  <c r="C541" i="7"/>
  <c r="A529" i="7"/>
  <c r="C529" i="7"/>
  <c r="A521" i="7"/>
  <c r="C521" i="7"/>
  <c r="C511" i="7"/>
  <c r="A511" i="7"/>
  <c r="A497" i="7"/>
  <c r="C497" i="7"/>
  <c r="C487" i="7"/>
  <c r="A487" i="7"/>
  <c r="C478" i="7"/>
  <c r="A478" i="7"/>
  <c r="A463" i="7"/>
  <c r="C463" i="7"/>
  <c r="A5" i="2"/>
  <c r="A6" i="2" s="1"/>
  <c r="A7" i="2" s="1"/>
  <c r="A8" i="2" s="1"/>
  <c r="A9" i="2" s="1"/>
  <c r="A10" i="2" s="1"/>
  <c r="A11" i="2" s="1"/>
  <c r="A12" i="2" s="1"/>
  <c r="A13" i="2" s="1"/>
  <c r="A14" i="2" s="1"/>
  <c r="A15" i="2" s="1"/>
  <c r="A16" i="2" s="1"/>
  <c r="A17" i="2" s="1"/>
  <c r="A18" i="2" s="1"/>
  <c r="E8156" i="1"/>
  <c r="E8149" i="1"/>
  <c r="E8150" i="1"/>
  <c r="E8151" i="1"/>
  <c r="E8152" i="1"/>
  <c r="E8153" i="1"/>
  <c r="E8154" i="1"/>
  <c r="E8155" i="1"/>
  <c r="E8148" i="1"/>
  <c r="E8147" i="1"/>
  <c r="E8146" i="1"/>
  <c r="E8145" i="1"/>
  <c r="E8144" i="1"/>
  <c r="E8143" i="1"/>
  <c r="E8142" i="1"/>
  <c r="E8141" i="1"/>
  <c r="E8140" i="1"/>
  <c r="E8139" i="1"/>
  <c r="E8138" i="1"/>
  <c r="E8137" i="1"/>
  <c r="E8136" i="1"/>
  <c r="E8135" i="1"/>
  <c r="E8134" i="1"/>
  <c r="E8133" i="1"/>
  <c r="E8132" i="1"/>
  <c r="E8131" i="1"/>
  <c r="E8130" i="1"/>
  <c r="E8129" i="1"/>
  <c r="E8128" i="1"/>
  <c r="E8127" i="1"/>
  <c r="E8125" i="1"/>
  <c r="E8124" i="1"/>
  <c r="E8126" i="1"/>
  <c r="E8123" i="1"/>
  <c r="E8122" i="1"/>
  <c r="E8121" i="1"/>
  <c r="E8119" i="1"/>
  <c r="E8120" i="1"/>
  <c r="E8118" i="1"/>
  <c r="E8117" i="1"/>
  <c r="E8116" i="1"/>
  <c r="E8115" i="1"/>
  <c r="E8114" i="1"/>
  <c r="E8113" i="1"/>
  <c r="E8112" i="1"/>
  <c r="E8111" i="1"/>
  <c r="E8110" i="1"/>
  <c r="E8109" i="1"/>
  <c r="E8108" i="1"/>
  <c r="E8106" i="1"/>
  <c r="E8107" i="1"/>
  <c r="E8102" i="1"/>
  <c r="E8103" i="1"/>
  <c r="E8101" i="1"/>
  <c r="E8105" i="1"/>
  <c r="E8104" i="1"/>
  <c r="E8100" i="1"/>
  <c r="E8096" i="1"/>
  <c r="E8097" i="1"/>
  <c r="E8098" i="1"/>
  <c r="E8099" i="1"/>
  <c r="E8095" i="1"/>
  <c r="E8094" i="1"/>
  <c r="E8093" i="1"/>
  <c r="E8092" i="1"/>
  <c r="E8091" i="1"/>
  <c r="E8090" i="1"/>
  <c r="E8089" i="1"/>
  <c r="E8088" i="1"/>
  <c r="E8087" i="1"/>
  <c r="E8086" i="1"/>
  <c r="E8085" i="1"/>
  <c r="E8084" i="1"/>
  <c r="E8083" i="1"/>
  <c r="E8082" i="1"/>
  <c r="E8081" i="1"/>
  <c r="E8080" i="1"/>
  <c r="E8079" i="1"/>
  <c r="E8078" i="1"/>
  <c r="E8077" i="1"/>
  <c r="E8076" i="1"/>
  <c r="E8074" i="1"/>
  <c r="E8075"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0" i="1"/>
  <c r="E8009" i="1"/>
  <c r="E8011" i="1"/>
  <c r="E8008" i="1"/>
  <c r="E8007" i="1"/>
  <c r="E8006" i="1"/>
  <c r="E8005" i="1"/>
  <c r="E8003" i="1"/>
  <c r="E8004" i="1"/>
  <c r="E8002" i="1"/>
  <c r="E8001" i="1"/>
  <c r="E8000" i="1"/>
  <c r="E7999" i="1"/>
  <c r="E7998" i="1"/>
  <c r="E7995" i="1"/>
  <c r="E7996" i="1"/>
  <c r="E7997" i="1"/>
  <c r="E7994" i="1"/>
  <c r="E7992" i="1"/>
  <c r="E7993" i="1"/>
  <c r="E7991" i="1"/>
  <c r="E7990" i="1"/>
  <c r="E7989" i="1"/>
  <c r="E7988" i="1"/>
  <c r="E7987" i="1"/>
  <c r="E7986" i="1"/>
  <c r="E7985" i="1"/>
  <c r="E7984" i="1"/>
  <c r="E7838" i="1"/>
  <c r="E7837" i="1"/>
  <c r="E7834" i="1"/>
  <c r="E7835" i="1"/>
  <c r="E7836" i="1"/>
  <c r="E7833" i="1"/>
  <c r="E7832" i="1"/>
  <c r="E7830" i="1"/>
  <c r="E7831" i="1"/>
  <c r="E7829" i="1"/>
  <c r="E7828" i="1"/>
  <c r="E7827" i="1"/>
  <c r="E7826" i="1"/>
  <c r="E7825" i="1"/>
  <c r="E7824" i="1"/>
  <c r="E7823" i="1"/>
  <c r="E7821" i="1"/>
  <c r="E7822" i="1"/>
  <c r="E7819" i="1"/>
  <c r="E7820" i="1"/>
  <c r="E7818" i="1"/>
  <c r="E7817" i="1"/>
  <c r="E7816" i="1"/>
  <c r="E7815" i="1"/>
  <c r="E7814" i="1"/>
  <c r="E7813" i="1"/>
  <c r="E7812" i="1"/>
  <c r="E7811" i="1"/>
  <c r="E7810" i="1"/>
  <c r="E7808" i="1"/>
  <c r="E7809" i="1"/>
  <c r="E7807" i="1"/>
  <c r="E7806" i="1"/>
  <c r="E7805" i="1"/>
  <c r="E7803" i="1"/>
  <c r="E7804" i="1"/>
  <c r="E7801" i="1"/>
  <c r="E7802" i="1"/>
  <c r="E7800" i="1"/>
  <c r="E7799" i="1"/>
  <c r="E7797" i="1"/>
  <c r="E7798" i="1"/>
  <c r="E7796" i="1"/>
  <c r="E7794" i="1"/>
  <c r="E7795" i="1"/>
  <c r="E7790" i="1"/>
  <c r="E7793" i="1"/>
  <c r="E7792" i="1"/>
  <c r="E7791" i="1"/>
  <c r="E7788" i="1"/>
  <c r="E7789" i="1"/>
  <c r="E7787" i="1"/>
  <c r="E7783" i="1"/>
  <c r="E7784" i="1"/>
  <c r="E7785" i="1"/>
  <c r="E7786" i="1"/>
  <c r="E7782" i="1"/>
  <c r="E7781" i="1"/>
  <c r="E7780" i="1"/>
  <c r="E7779" i="1"/>
  <c r="E7778" i="1"/>
  <c r="E7776" i="1"/>
  <c r="E7777" i="1"/>
  <c r="E7768" i="1"/>
  <c r="E7769" i="1"/>
  <c r="E7770" i="1"/>
  <c r="E7771" i="1"/>
  <c r="E7773" i="1"/>
  <c r="E7772" i="1"/>
  <c r="E7774" i="1"/>
  <c r="E7775" i="1"/>
  <c r="E7767" i="1"/>
  <c r="E7766" i="1"/>
  <c r="E7765" i="1"/>
  <c r="E7763" i="1"/>
  <c r="E7764" i="1"/>
  <c r="E7762" i="1"/>
  <c r="E7761" i="1"/>
  <c r="E7760" i="1"/>
  <c r="E7759" i="1"/>
  <c r="E7758" i="1"/>
  <c r="E7757" i="1"/>
  <c r="E7756" i="1"/>
  <c r="E7755" i="1"/>
  <c r="E7753" i="1"/>
  <c r="E7754" i="1"/>
  <c r="E7751" i="1"/>
  <c r="E7752" i="1"/>
  <c r="E7750" i="1"/>
  <c r="E7748" i="1"/>
  <c r="E7749" i="1"/>
  <c r="E7747" i="1"/>
  <c r="E7746" i="1"/>
  <c r="E7745" i="1"/>
  <c r="E7743" i="1"/>
  <c r="E7744" i="1"/>
  <c r="E7741" i="1"/>
  <c r="E7742" i="1"/>
  <c r="E7740" i="1"/>
  <c r="E7739" i="1"/>
  <c r="E7738" i="1"/>
  <c r="E7737" i="1"/>
  <c r="E7736" i="1"/>
  <c r="E7735" i="1"/>
  <c r="E7734" i="1"/>
  <c r="E7733" i="1"/>
  <c r="E7732" i="1"/>
  <c r="E7731" i="1"/>
  <c r="E7730" i="1"/>
  <c r="E7729" i="1"/>
  <c r="E7726" i="1"/>
  <c r="E7727" i="1"/>
  <c r="E7728" i="1"/>
  <c r="E7725" i="1"/>
  <c r="E7724" i="1"/>
  <c r="E7723" i="1"/>
  <c r="E7722" i="1"/>
  <c r="E7721" i="1"/>
  <c r="E7720" i="1"/>
  <c r="E7718" i="1"/>
  <c r="E7719" i="1"/>
  <c r="F5" i="1"/>
  <c r="E6" i="1"/>
  <c r="E8" i="1"/>
  <c r="E10" i="1"/>
  <c r="E12" i="1"/>
  <c r="E14" i="1"/>
  <c r="E16" i="1"/>
  <c r="E18" i="1"/>
  <c r="E20" i="1"/>
  <c r="E22" i="1"/>
  <c r="E24" i="1"/>
  <c r="E26" i="1"/>
  <c r="E28" i="1"/>
  <c r="E30" i="1"/>
  <c r="E32" i="1"/>
  <c r="E34" i="1"/>
  <c r="E36" i="1"/>
  <c r="E38" i="1"/>
  <c r="E40" i="1"/>
  <c r="E42" i="1"/>
  <c r="E44" i="1"/>
  <c r="E46" i="1"/>
  <c r="E48" i="1"/>
  <c r="E50" i="1"/>
  <c r="E52" i="1"/>
  <c r="E54" i="1"/>
  <c r="E56" i="1"/>
  <c r="E58" i="1"/>
  <c r="E60" i="1"/>
  <c r="E62" i="1"/>
  <c r="E64" i="1"/>
  <c r="E66" i="1"/>
  <c r="E68" i="1"/>
  <c r="E70" i="1"/>
  <c r="E72" i="1"/>
  <c r="E74" i="1"/>
  <c r="E76" i="1"/>
  <c r="E78" i="1"/>
  <c r="E80" i="1"/>
  <c r="E82" i="1"/>
  <c r="E84" i="1"/>
  <c r="E86" i="1"/>
  <c r="E88" i="1"/>
  <c r="E90" i="1"/>
  <c r="E92" i="1"/>
  <c r="E94" i="1"/>
  <c r="E96" i="1"/>
  <c r="E98" i="1"/>
  <c r="E100" i="1"/>
  <c r="E102" i="1"/>
  <c r="E104" i="1"/>
  <c r="E106" i="1"/>
  <c r="E108" i="1"/>
  <c r="E110" i="1"/>
  <c r="E112" i="1"/>
  <c r="E114" i="1"/>
  <c r="E116" i="1"/>
  <c r="E118" i="1"/>
  <c r="E120" i="1"/>
  <c r="E122" i="1"/>
  <c r="E124" i="1"/>
  <c r="E126" i="1"/>
  <c r="E128" i="1"/>
  <c r="E130" i="1"/>
  <c r="E132" i="1"/>
  <c r="E134" i="1"/>
  <c r="E136" i="1"/>
  <c r="E138" i="1"/>
  <c r="E140" i="1"/>
  <c r="E142" i="1"/>
  <c r="E144" i="1"/>
  <c r="E146" i="1"/>
  <c r="E148" i="1"/>
  <c r="E150" i="1"/>
  <c r="E152" i="1"/>
  <c r="E154" i="1"/>
  <c r="E156" i="1"/>
  <c r="E158" i="1"/>
  <c r="E160" i="1"/>
  <c r="E162" i="1"/>
  <c r="E164" i="1"/>
  <c r="E166" i="1"/>
  <c r="E168" i="1"/>
  <c r="E170" i="1"/>
  <c r="E172" i="1"/>
  <c r="E174" i="1"/>
  <c r="E176" i="1"/>
  <c r="E178" i="1"/>
  <c r="E180" i="1"/>
  <c r="E182" i="1"/>
  <c r="E184" i="1"/>
  <c r="E186" i="1"/>
  <c r="E188" i="1"/>
  <c r="E190" i="1"/>
  <c r="E192" i="1"/>
  <c r="E194" i="1"/>
  <c r="E196" i="1"/>
  <c r="E198" i="1"/>
  <c r="E200" i="1"/>
  <c r="E202" i="1"/>
  <c r="E204" i="1"/>
  <c r="E206" i="1"/>
  <c r="E208" i="1"/>
  <c r="E210" i="1"/>
  <c r="E212" i="1"/>
  <c r="E214" i="1"/>
  <c r="E216" i="1"/>
  <c r="E218" i="1"/>
  <c r="E220" i="1"/>
  <c r="E222" i="1"/>
  <c r="E224" i="1"/>
  <c r="E226" i="1"/>
  <c r="E228" i="1"/>
  <c r="E230" i="1"/>
  <c r="E232" i="1"/>
  <c r="E234" i="1"/>
  <c r="E236" i="1"/>
  <c r="E238" i="1"/>
  <c r="E240" i="1"/>
  <c r="E242" i="1"/>
  <c r="E244" i="1"/>
  <c r="E246" i="1"/>
  <c r="E248" i="1"/>
  <c r="E250" i="1"/>
  <c r="E252" i="1"/>
  <c r="E254" i="1"/>
  <c r="E256" i="1"/>
  <c r="E258" i="1"/>
  <c r="E260" i="1"/>
  <c r="E262" i="1"/>
  <c r="E264" i="1"/>
  <c r="E266" i="1"/>
  <c r="E268" i="1"/>
  <c r="E270" i="1"/>
  <c r="E272" i="1"/>
  <c r="E274" i="1"/>
  <c r="E276" i="1"/>
  <c r="E278" i="1"/>
  <c r="E280" i="1"/>
  <c r="E282" i="1"/>
  <c r="E284" i="1"/>
  <c r="E286" i="1"/>
  <c r="E288" i="1"/>
  <c r="E290" i="1"/>
  <c r="E292" i="1"/>
  <c r="E294" i="1"/>
  <c r="E296" i="1"/>
  <c r="E298" i="1"/>
  <c r="E300" i="1"/>
  <c r="E302" i="1"/>
  <c r="E304" i="1"/>
  <c r="E306" i="1"/>
  <c r="E308" i="1"/>
  <c r="E310" i="1"/>
  <c r="E312" i="1"/>
  <c r="E314" i="1"/>
  <c r="E316" i="1"/>
  <c r="E318" i="1"/>
  <c r="E320" i="1"/>
  <c r="E322" i="1"/>
  <c r="E324" i="1"/>
  <c r="E326" i="1"/>
  <c r="E328" i="1"/>
  <c r="E330" i="1"/>
  <c r="E332" i="1"/>
  <c r="E334" i="1"/>
  <c r="E336" i="1"/>
  <c r="E338" i="1"/>
  <c r="E340" i="1"/>
  <c r="E342" i="1"/>
  <c r="E344" i="1"/>
  <c r="E346" i="1"/>
  <c r="E348" i="1"/>
  <c r="E350" i="1"/>
  <c r="E352" i="1"/>
  <c r="E354" i="1"/>
  <c r="E356" i="1"/>
  <c r="E358" i="1"/>
  <c r="E360" i="1"/>
  <c r="E362" i="1"/>
  <c r="E364" i="1"/>
  <c r="E366" i="1"/>
  <c r="E368" i="1"/>
  <c r="E370" i="1"/>
  <c r="E372" i="1"/>
  <c r="E374" i="1"/>
  <c r="E376" i="1"/>
  <c r="E378" i="1"/>
  <c r="E380" i="1"/>
  <c r="E382" i="1"/>
  <c r="E384" i="1"/>
  <c r="E386" i="1"/>
  <c r="E388" i="1"/>
  <c r="E390" i="1"/>
  <c r="E392" i="1"/>
  <c r="E394" i="1"/>
  <c r="E396" i="1"/>
  <c r="E398" i="1"/>
  <c r="E400" i="1"/>
  <c r="E402" i="1"/>
  <c r="E404" i="1"/>
  <c r="E406" i="1"/>
  <c r="E408" i="1"/>
  <c r="E410" i="1"/>
  <c r="E412" i="1"/>
  <c r="E414" i="1"/>
  <c r="E416" i="1"/>
  <c r="E418" i="1"/>
  <c r="E420" i="1"/>
  <c r="E422" i="1"/>
  <c r="E424" i="1"/>
  <c r="E426" i="1"/>
  <c r="E428" i="1"/>
  <c r="E430" i="1"/>
  <c r="E432" i="1"/>
  <c r="E434" i="1"/>
  <c r="E436" i="1"/>
  <c r="E438" i="1"/>
  <c r="E440" i="1"/>
  <c r="E442" i="1"/>
  <c r="E444" i="1"/>
  <c r="E446" i="1"/>
  <c r="E448" i="1"/>
  <c r="E450" i="1"/>
  <c r="E452" i="1"/>
  <c r="E454" i="1"/>
  <c r="E456" i="1"/>
  <c r="E458" i="1"/>
  <c r="E460" i="1"/>
  <c r="E462" i="1"/>
  <c r="E464" i="1"/>
  <c r="E466" i="1"/>
  <c r="E468" i="1"/>
  <c r="E470" i="1"/>
  <c r="E472" i="1"/>
  <c r="E474" i="1"/>
  <c r="E476" i="1"/>
  <c r="E478" i="1"/>
  <c r="E480" i="1"/>
  <c r="E482" i="1"/>
  <c r="E484" i="1"/>
  <c r="E486" i="1"/>
  <c r="E488" i="1"/>
  <c r="E490" i="1"/>
  <c r="E492" i="1"/>
  <c r="E494" i="1"/>
  <c r="E496" i="1"/>
  <c r="E498" i="1"/>
  <c r="E500" i="1"/>
  <c r="E502" i="1"/>
  <c r="E504" i="1"/>
  <c r="E506" i="1"/>
  <c r="E508" i="1"/>
  <c r="E510" i="1"/>
  <c r="E512" i="1"/>
  <c r="E514" i="1"/>
  <c r="E516" i="1"/>
  <c r="E518" i="1"/>
  <c r="E520" i="1"/>
  <c r="E522" i="1"/>
  <c r="E524" i="1"/>
  <c r="E526" i="1"/>
  <c r="E528" i="1"/>
  <c r="E530" i="1"/>
  <c r="E532" i="1"/>
  <c r="E534" i="1"/>
  <c r="E536" i="1"/>
  <c r="E538" i="1"/>
  <c r="E540" i="1"/>
  <c r="E542" i="1"/>
  <c r="E544" i="1"/>
  <c r="E546" i="1"/>
  <c r="E548" i="1"/>
  <c r="E550" i="1"/>
  <c r="E552" i="1"/>
  <c r="E554" i="1"/>
  <c r="E556" i="1"/>
  <c r="E558" i="1"/>
  <c r="E560" i="1"/>
  <c r="E562" i="1"/>
  <c r="E564" i="1"/>
  <c r="E566" i="1"/>
  <c r="E568" i="1"/>
  <c r="E570" i="1"/>
  <c r="E572" i="1"/>
  <c r="E574" i="1"/>
  <c r="E576" i="1"/>
  <c r="E578" i="1"/>
  <c r="E580" i="1"/>
  <c r="E582" i="1"/>
  <c r="E584" i="1"/>
  <c r="E586" i="1"/>
  <c r="E588" i="1"/>
  <c r="E590" i="1"/>
  <c r="E592" i="1"/>
  <c r="E594" i="1"/>
  <c r="E596" i="1"/>
  <c r="E598" i="1"/>
  <c r="E600" i="1"/>
  <c r="E602" i="1"/>
  <c r="E604" i="1"/>
  <c r="E606" i="1"/>
  <c r="E9" i="1"/>
  <c r="E13" i="1"/>
  <c r="E17" i="1"/>
  <c r="E21" i="1"/>
  <c r="E25" i="1"/>
  <c r="E29" i="1"/>
  <c r="E33" i="1"/>
  <c r="E37" i="1"/>
  <c r="E41" i="1"/>
  <c r="E45" i="1"/>
  <c r="E49" i="1"/>
  <c r="E53" i="1"/>
  <c r="E57" i="1"/>
  <c r="E61" i="1"/>
  <c r="E65" i="1"/>
  <c r="E69" i="1"/>
  <c r="E73" i="1"/>
  <c r="E77" i="1"/>
  <c r="E81" i="1"/>
  <c r="E85" i="1"/>
  <c r="E89" i="1"/>
  <c r="E93" i="1"/>
  <c r="E97" i="1"/>
  <c r="E101" i="1"/>
  <c r="E105" i="1"/>
  <c r="E109" i="1"/>
  <c r="E113" i="1"/>
  <c r="E117" i="1"/>
  <c r="E121" i="1"/>
  <c r="E125" i="1"/>
  <c r="E129" i="1"/>
  <c r="E133" i="1"/>
  <c r="E137" i="1"/>
  <c r="E141" i="1"/>
  <c r="E145" i="1"/>
  <c r="E149" i="1"/>
  <c r="E153" i="1"/>
  <c r="E157" i="1"/>
  <c r="E161" i="1"/>
  <c r="E165" i="1"/>
  <c r="E169" i="1"/>
  <c r="E173" i="1"/>
  <c r="E177" i="1"/>
  <c r="E181" i="1"/>
  <c r="E185" i="1"/>
  <c r="E189" i="1"/>
  <c r="E193" i="1"/>
  <c r="E197" i="1"/>
  <c r="E201" i="1"/>
  <c r="E205" i="1"/>
  <c r="E209" i="1"/>
  <c r="E213" i="1"/>
  <c r="E217" i="1"/>
  <c r="E221" i="1"/>
  <c r="E225" i="1"/>
  <c r="E229" i="1"/>
  <c r="E233" i="1"/>
  <c r="E237" i="1"/>
  <c r="E241" i="1"/>
  <c r="E245" i="1"/>
  <c r="E249" i="1"/>
  <c r="E253" i="1"/>
  <c r="E257" i="1"/>
  <c r="E261" i="1"/>
  <c r="E265" i="1"/>
  <c r="E269" i="1"/>
  <c r="E273" i="1"/>
  <c r="E277" i="1"/>
  <c r="E281" i="1"/>
  <c r="E285" i="1"/>
  <c r="E289" i="1"/>
  <c r="E293" i="1"/>
  <c r="E297" i="1"/>
  <c r="E301" i="1"/>
  <c r="E305" i="1"/>
  <c r="E309" i="1"/>
  <c r="E313" i="1"/>
  <c r="E317" i="1"/>
  <c r="E321" i="1"/>
  <c r="E325" i="1"/>
  <c r="E329" i="1"/>
  <c r="E333" i="1"/>
  <c r="E337" i="1"/>
  <c r="E341" i="1"/>
  <c r="E345" i="1"/>
  <c r="E349" i="1"/>
  <c r="E353" i="1"/>
  <c r="E357" i="1"/>
  <c r="E361" i="1"/>
  <c r="E365" i="1"/>
  <c r="E369" i="1"/>
  <c r="E373" i="1"/>
  <c r="E377" i="1"/>
  <c r="E381" i="1"/>
  <c r="E385" i="1"/>
  <c r="E389" i="1"/>
  <c r="E393" i="1"/>
  <c r="E397" i="1"/>
  <c r="E401" i="1"/>
  <c r="E405" i="1"/>
  <c r="E409" i="1"/>
  <c r="E413" i="1"/>
  <c r="E417" i="1"/>
  <c r="E421" i="1"/>
  <c r="E425" i="1"/>
  <c r="E429" i="1"/>
  <c r="E433" i="1"/>
  <c r="E437" i="1"/>
  <c r="E441" i="1"/>
  <c r="E445" i="1"/>
  <c r="E449" i="1"/>
  <c r="E453" i="1"/>
  <c r="E457" i="1"/>
  <c r="E461" i="1"/>
  <c r="E465" i="1"/>
  <c r="E469" i="1"/>
  <c r="E473" i="1"/>
  <c r="E477" i="1"/>
  <c r="E481" i="1"/>
  <c r="E485" i="1"/>
  <c r="E489" i="1"/>
  <c r="E493" i="1"/>
  <c r="E497" i="1"/>
  <c r="E501" i="1"/>
  <c r="E505" i="1"/>
  <c r="E509" i="1"/>
  <c r="E513" i="1"/>
  <c r="E517" i="1"/>
  <c r="E521" i="1"/>
  <c r="E525" i="1"/>
  <c r="E529" i="1"/>
  <c r="E533" i="1"/>
  <c r="E537" i="1"/>
  <c r="E541" i="1"/>
  <c r="E545" i="1"/>
  <c r="E549" i="1"/>
  <c r="E553" i="1"/>
  <c r="E557" i="1"/>
  <c r="E561" i="1"/>
  <c r="E565" i="1"/>
  <c r="E569" i="1"/>
  <c r="E573" i="1"/>
  <c r="E577" i="1"/>
  <c r="E581" i="1"/>
  <c r="E585" i="1"/>
  <c r="E589" i="1"/>
  <c r="E593" i="1"/>
  <c r="E597" i="1"/>
  <c r="E601" i="1"/>
  <c r="E605" i="1"/>
  <c r="E608" i="1"/>
  <c r="E610" i="1"/>
  <c r="E612" i="1"/>
  <c r="E614" i="1"/>
  <c r="E616" i="1"/>
  <c r="E618" i="1"/>
  <c r="E620" i="1"/>
  <c r="E622" i="1"/>
  <c r="E624" i="1"/>
  <c r="E626" i="1"/>
  <c r="E628" i="1"/>
  <c r="E630" i="1"/>
  <c r="E632" i="1"/>
  <c r="E634" i="1"/>
  <c r="E636" i="1"/>
  <c r="E638" i="1"/>
  <c r="E640" i="1"/>
  <c r="E642" i="1"/>
  <c r="E644" i="1"/>
  <c r="E646" i="1"/>
  <c r="E648" i="1"/>
  <c r="E650" i="1"/>
  <c r="E652" i="1"/>
  <c r="E654" i="1"/>
  <c r="E656" i="1"/>
  <c r="E658" i="1"/>
  <c r="E660" i="1"/>
  <c r="E662" i="1"/>
  <c r="E664" i="1"/>
  <c r="E666" i="1"/>
  <c r="E668" i="1"/>
  <c r="E670" i="1"/>
  <c r="E672" i="1"/>
  <c r="E674" i="1"/>
  <c r="E676" i="1"/>
  <c r="E678" i="1"/>
  <c r="E680" i="1"/>
  <c r="E682" i="1"/>
  <c r="E684" i="1"/>
  <c r="E686" i="1"/>
  <c r="E688" i="1"/>
  <c r="E690" i="1"/>
  <c r="E692" i="1"/>
  <c r="E694" i="1"/>
  <c r="E696" i="1"/>
  <c r="E698" i="1"/>
  <c r="E700" i="1"/>
  <c r="E702" i="1"/>
  <c r="E704" i="1"/>
  <c r="E706" i="1"/>
  <c r="E708" i="1"/>
  <c r="E710" i="1"/>
  <c r="E714" i="1"/>
  <c r="E716" i="1"/>
  <c r="E718" i="1"/>
  <c r="E720" i="1"/>
  <c r="E722" i="1"/>
  <c r="E724" i="1"/>
  <c r="E726" i="1"/>
  <c r="E728" i="1"/>
  <c r="E730" i="1"/>
  <c r="E732" i="1"/>
  <c r="E734" i="1"/>
  <c r="E736" i="1"/>
  <c r="E738" i="1"/>
  <c r="E740" i="1"/>
  <c r="E742" i="1"/>
  <c r="E744" i="1"/>
  <c r="E746" i="1"/>
  <c r="E748" i="1"/>
  <c r="E750" i="1"/>
  <c r="E752" i="1"/>
  <c r="E754" i="1"/>
  <c r="E756" i="1"/>
  <c r="E758" i="1"/>
  <c r="E760" i="1"/>
  <c r="E762" i="1"/>
  <c r="E764" i="1"/>
  <c r="E766" i="1"/>
  <c r="E768" i="1"/>
  <c r="E770" i="1"/>
  <c r="E772" i="1"/>
  <c r="E774" i="1"/>
  <c r="E776" i="1"/>
  <c r="E778" i="1"/>
  <c r="E780" i="1"/>
  <c r="E782" i="1"/>
  <c r="E784" i="1"/>
  <c r="E786" i="1"/>
  <c r="E788" i="1"/>
  <c r="E790" i="1"/>
  <c r="E792" i="1"/>
  <c r="E794" i="1"/>
  <c r="E796" i="1"/>
  <c r="E798" i="1"/>
  <c r="E800" i="1"/>
  <c r="E802" i="1"/>
  <c r="E804" i="1"/>
  <c r="E806" i="1"/>
  <c r="E808" i="1"/>
  <c r="E810" i="1"/>
  <c r="E812" i="1"/>
  <c r="E814" i="1"/>
  <c r="E816" i="1"/>
  <c r="E818" i="1"/>
  <c r="E820" i="1"/>
  <c r="E822" i="1"/>
  <c r="E824" i="1"/>
  <c r="E826" i="1"/>
  <c r="E828" i="1"/>
  <c r="E830" i="1"/>
  <c r="E832" i="1"/>
  <c r="E834" i="1"/>
  <c r="E836" i="1"/>
  <c r="E838" i="1"/>
  <c r="E840" i="1"/>
  <c r="E842" i="1"/>
  <c r="E844" i="1"/>
  <c r="E846" i="1"/>
  <c r="E848" i="1"/>
  <c r="E850" i="1"/>
  <c r="E852" i="1"/>
  <c r="E854" i="1"/>
  <c r="E856" i="1"/>
  <c r="E858" i="1"/>
  <c r="E860" i="1"/>
  <c r="E862" i="1"/>
  <c r="E864" i="1"/>
  <c r="E866" i="1"/>
  <c r="E868" i="1"/>
  <c r="E870" i="1"/>
  <c r="E872" i="1"/>
  <c r="E874" i="1"/>
  <c r="E876" i="1"/>
  <c r="E878" i="1"/>
  <c r="E880" i="1"/>
  <c r="E882" i="1"/>
  <c r="E884" i="1"/>
  <c r="E886" i="1"/>
  <c r="E888" i="1"/>
  <c r="E890" i="1"/>
  <c r="E892" i="1"/>
  <c r="E894" i="1"/>
  <c r="E896" i="1"/>
  <c r="E898" i="1"/>
  <c r="E900" i="1"/>
  <c r="E902" i="1"/>
  <c r="E904" i="1"/>
  <c r="E906" i="1"/>
  <c r="E908" i="1"/>
  <c r="E910" i="1"/>
  <c r="E912" i="1"/>
  <c r="E914" i="1"/>
  <c r="E916" i="1"/>
  <c r="E918" i="1"/>
  <c r="E920" i="1"/>
  <c r="E922" i="1"/>
  <c r="E924" i="1"/>
  <c r="E926" i="1"/>
  <c r="E928" i="1"/>
  <c r="E930" i="1"/>
  <c r="E932" i="1"/>
  <c r="E934" i="1"/>
  <c r="E936" i="1"/>
  <c r="E938" i="1"/>
  <c r="E940" i="1"/>
  <c r="E942" i="1"/>
  <c r="E944" i="1"/>
  <c r="E946" i="1"/>
  <c r="E948" i="1"/>
  <c r="E950" i="1"/>
  <c r="E952" i="1"/>
  <c r="E954" i="1"/>
  <c r="E956" i="1"/>
  <c r="E958" i="1"/>
  <c r="E960" i="1"/>
  <c r="E962" i="1"/>
  <c r="E964" i="1"/>
  <c r="E966" i="1"/>
  <c r="E968" i="1"/>
  <c r="E970" i="1"/>
  <c r="E972" i="1"/>
  <c r="E974" i="1"/>
  <c r="E976" i="1"/>
  <c r="E978" i="1"/>
  <c r="E980" i="1"/>
  <c r="E982" i="1"/>
  <c r="E984" i="1"/>
  <c r="E986" i="1"/>
  <c r="E988" i="1"/>
  <c r="E990" i="1"/>
  <c r="E992" i="1"/>
  <c r="E994" i="1"/>
  <c r="E996" i="1"/>
  <c r="E998" i="1"/>
  <c r="E1000" i="1"/>
  <c r="E1002" i="1"/>
  <c r="E1004" i="1"/>
  <c r="E1006" i="1"/>
  <c r="E1008" i="1"/>
  <c r="E1010" i="1"/>
  <c r="E1012" i="1"/>
  <c r="E1014" i="1"/>
  <c r="E1016" i="1"/>
  <c r="E1018" i="1"/>
  <c r="E1020" i="1"/>
  <c r="E1022" i="1"/>
  <c r="E1024" i="1"/>
  <c r="E1026" i="1"/>
  <c r="E1028" i="1"/>
  <c r="E1030" i="1"/>
  <c r="E1032" i="1"/>
  <c r="E1034" i="1"/>
  <c r="E1036" i="1"/>
  <c r="E1038" i="1"/>
  <c r="E1040" i="1"/>
  <c r="E1042" i="1"/>
  <c r="E1044" i="1"/>
  <c r="E1046" i="1"/>
  <c r="E1048" i="1"/>
  <c r="E1050" i="1"/>
  <c r="E1052" i="1"/>
  <c r="E1054" i="1"/>
  <c r="E1056" i="1"/>
  <c r="E1058" i="1"/>
  <c r="E1060" i="1"/>
  <c r="E1062" i="1"/>
  <c r="E1064" i="1"/>
  <c r="E1066" i="1"/>
  <c r="E1068" i="1"/>
  <c r="E1070" i="1"/>
  <c r="E1072" i="1"/>
  <c r="E1074" i="1"/>
  <c r="E1076" i="1"/>
  <c r="E1078" i="1"/>
  <c r="E1080" i="1"/>
  <c r="E1082" i="1"/>
  <c r="E1084" i="1"/>
  <c r="E1086" i="1"/>
  <c r="E1088" i="1"/>
  <c r="E1090" i="1"/>
  <c r="E1092" i="1"/>
  <c r="E1094" i="1"/>
  <c r="E1096" i="1"/>
  <c r="E1098" i="1"/>
  <c r="E1100" i="1"/>
  <c r="E1102" i="1"/>
  <c r="E1104" i="1"/>
  <c r="E1106" i="1"/>
  <c r="E1108" i="1"/>
  <c r="E1110" i="1"/>
  <c r="E1112" i="1"/>
  <c r="E1114" i="1"/>
  <c r="E1116" i="1"/>
  <c r="E1118" i="1"/>
  <c r="E1120" i="1"/>
  <c r="E1122" i="1"/>
  <c r="E1124" i="1"/>
  <c r="E1126" i="1"/>
  <c r="E1128" i="1"/>
  <c r="E1130" i="1"/>
  <c r="E1132" i="1"/>
  <c r="E1134" i="1"/>
  <c r="E1136" i="1"/>
  <c r="E1138" i="1"/>
  <c r="E1140" i="1"/>
  <c r="E1142" i="1"/>
  <c r="E1144" i="1"/>
  <c r="E1146" i="1"/>
  <c r="E1148" i="1"/>
  <c r="E1150" i="1"/>
  <c r="E1152" i="1"/>
  <c r="E1154" i="1"/>
  <c r="E1156" i="1"/>
  <c r="E1158" i="1"/>
  <c r="E1160" i="1"/>
  <c r="E1162" i="1"/>
  <c r="E1164" i="1"/>
  <c r="E1166" i="1"/>
  <c r="E1168" i="1"/>
  <c r="E1170" i="1"/>
  <c r="E1172" i="1"/>
  <c r="E1174" i="1"/>
  <c r="E1176" i="1"/>
  <c r="E1178" i="1"/>
  <c r="E1180" i="1"/>
  <c r="E1182" i="1"/>
  <c r="E1184" i="1"/>
  <c r="E1186" i="1"/>
  <c r="E1188" i="1"/>
  <c r="E1190" i="1"/>
  <c r="E1192" i="1"/>
  <c r="E1194" i="1"/>
  <c r="E1196" i="1"/>
  <c r="E1198" i="1"/>
  <c r="E1200" i="1"/>
  <c r="E1202" i="1"/>
  <c r="E1204" i="1"/>
  <c r="E1206" i="1"/>
  <c r="E1208" i="1"/>
  <c r="E1210" i="1"/>
  <c r="E1212" i="1"/>
  <c r="E1214" i="1"/>
  <c r="E1216" i="1"/>
  <c r="E1218" i="1"/>
  <c r="E1220" i="1"/>
  <c r="E1222" i="1"/>
  <c r="E1224" i="1"/>
  <c r="E1226" i="1"/>
  <c r="E1228" i="1"/>
  <c r="E1230" i="1"/>
  <c r="E1232" i="1"/>
  <c r="E1234" i="1"/>
  <c r="E1236" i="1"/>
  <c r="E1238" i="1"/>
  <c r="E1240" i="1"/>
  <c r="E1242" i="1"/>
  <c r="E1244" i="1"/>
  <c r="E1246" i="1"/>
  <c r="E1248" i="1"/>
  <c r="E1250" i="1"/>
  <c r="E1252" i="1"/>
  <c r="E1254" i="1"/>
  <c r="E1256" i="1"/>
  <c r="E1258" i="1"/>
  <c r="E1260" i="1"/>
  <c r="E1262" i="1"/>
  <c r="E1264" i="1"/>
  <c r="E1266" i="1"/>
  <c r="E1268" i="1"/>
  <c r="E1270" i="1"/>
  <c r="E1272" i="1"/>
  <c r="E1274" i="1"/>
  <c r="E1276" i="1"/>
  <c r="E1278" i="1"/>
  <c r="E1280" i="1"/>
  <c r="E1282" i="1"/>
  <c r="E1284" i="1"/>
  <c r="E1286" i="1"/>
  <c r="E1288" i="1"/>
  <c r="E1290" i="1"/>
  <c r="E1292" i="1"/>
  <c r="E1294" i="1"/>
  <c r="E1296" i="1"/>
  <c r="E1298" i="1"/>
  <c r="E1300" i="1"/>
  <c r="E1302" i="1"/>
  <c r="E1304" i="1"/>
  <c r="E1306" i="1"/>
  <c r="E1308" i="1"/>
  <c r="E1310" i="1"/>
  <c r="E1312" i="1"/>
  <c r="E1314" i="1"/>
  <c r="E1316" i="1"/>
  <c r="E1318" i="1"/>
  <c r="E1320" i="1"/>
  <c r="E1322" i="1"/>
  <c r="E1324" i="1"/>
  <c r="E1326" i="1"/>
  <c r="E1328" i="1"/>
  <c r="E1330" i="1"/>
  <c r="E1332" i="1"/>
  <c r="E1334" i="1"/>
  <c r="E1336" i="1"/>
  <c r="E1338" i="1"/>
  <c r="E1340" i="1"/>
  <c r="E1342" i="1"/>
  <c r="E1344" i="1"/>
  <c r="E1346" i="1"/>
  <c r="E1348" i="1"/>
  <c r="E1350" i="1"/>
  <c r="E1352" i="1"/>
  <c r="E1354" i="1"/>
  <c r="E1356" i="1"/>
  <c r="E1358" i="1"/>
  <c r="E1360" i="1"/>
  <c r="E1362" i="1"/>
  <c r="E1364" i="1"/>
  <c r="E1366" i="1"/>
  <c r="E1368" i="1"/>
  <c r="E1370" i="1"/>
  <c r="E1372" i="1"/>
  <c r="E1374" i="1"/>
  <c r="E1376" i="1"/>
  <c r="E1378" i="1"/>
  <c r="E1380" i="1"/>
  <c r="E1382" i="1"/>
  <c r="E1384" i="1"/>
  <c r="E1386" i="1"/>
  <c r="E1388" i="1"/>
  <c r="E1390" i="1"/>
  <c r="E1392" i="1"/>
  <c r="E1394" i="1"/>
  <c r="E1396" i="1"/>
  <c r="E1398" i="1"/>
  <c r="E1400" i="1"/>
  <c r="E1402" i="1"/>
  <c r="E1404" i="1"/>
  <c r="E1406" i="1"/>
  <c r="E1408" i="1"/>
  <c r="E1410" i="1"/>
  <c r="E1412" i="1"/>
  <c r="E1414" i="1"/>
  <c r="E1416" i="1"/>
  <c r="E1418" i="1"/>
  <c r="E1420" i="1"/>
  <c r="E1422" i="1"/>
  <c r="E1424" i="1"/>
  <c r="E1426" i="1"/>
  <c r="E1428" i="1"/>
  <c r="E1430" i="1"/>
  <c r="E1432" i="1"/>
  <c r="E1434" i="1"/>
  <c r="E1436" i="1"/>
  <c r="E1438" i="1"/>
  <c r="E1440" i="1"/>
  <c r="E1442" i="1"/>
  <c r="E1444" i="1"/>
  <c r="E1446" i="1"/>
  <c r="E1448" i="1"/>
  <c r="E1450" i="1"/>
  <c r="E1452" i="1"/>
  <c r="E1454" i="1"/>
  <c r="E1456" i="1"/>
  <c r="E1458" i="1"/>
  <c r="E1460" i="1"/>
  <c r="E1462" i="1"/>
  <c r="E1464" i="1"/>
  <c r="E1466" i="1"/>
  <c r="E1468" i="1"/>
  <c r="E1470" i="1"/>
  <c r="E1472" i="1"/>
  <c r="E1474" i="1"/>
  <c r="E1476" i="1"/>
  <c r="E1478" i="1"/>
  <c r="E1480" i="1"/>
  <c r="E1482" i="1"/>
  <c r="E1484" i="1"/>
  <c r="E1486" i="1"/>
  <c r="E1488" i="1"/>
  <c r="E1490" i="1"/>
  <c r="E1492" i="1"/>
  <c r="E1494" i="1"/>
  <c r="E1496" i="1"/>
  <c r="E1498" i="1"/>
  <c r="E1500" i="1"/>
  <c r="E1502" i="1"/>
  <c r="E1504" i="1"/>
  <c r="E1506" i="1"/>
  <c r="E1508" i="1"/>
  <c r="E1510" i="1"/>
  <c r="E1512" i="1"/>
  <c r="E1514" i="1"/>
  <c r="E1516" i="1"/>
  <c r="E1518" i="1"/>
  <c r="E1520" i="1"/>
  <c r="E1522" i="1"/>
  <c r="E1524" i="1"/>
  <c r="E1526" i="1"/>
  <c r="E1528" i="1"/>
  <c r="E1530" i="1"/>
  <c r="E1532" i="1"/>
  <c r="E1534" i="1"/>
  <c r="E1536" i="1"/>
  <c r="E1538" i="1"/>
  <c r="E1540" i="1"/>
  <c r="E1542" i="1"/>
  <c r="E1544" i="1"/>
  <c r="E1546" i="1"/>
  <c r="E1548" i="1"/>
  <c r="E1550" i="1"/>
  <c r="E1552" i="1"/>
  <c r="E1554" i="1"/>
  <c r="E1556" i="1"/>
  <c r="E1558" i="1"/>
  <c r="E1560" i="1"/>
  <c r="E1562" i="1"/>
  <c r="E1564" i="1"/>
  <c r="E1566" i="1"/>
  <c r="E1568" i="1"/>
  <c r="E1570" i="1"/>
  <c r="E1572" i="1"/>
  <c r="E1574" i="1"/>
  <c r="E1576" i="1"/>
  <c r="E1578" i="1"/>
  <c r="E1580" i="1"/>
  <c r="E1582" i="1"/>
  <c r="E1584" i="1"/>
  <c r="E1586" i="1"/>
  <c r="E1588" i="1"/>
  <c r="E1590" i="1"/>
  <c r="E1592" i="1"/>
  <c r="E1594" i="1"/>
  <c r="E1596" i="1"/>
  <c r="E1598" i="1"/>
  <c r="E1600" i="1"/>
  <c r="E1602" i="1"/>
  <c r="E1604" i="1"/>
  <c r="E1606" i="1"/>
  <c r="E1608" i="1"/>
  <c r="E1610" i="1"/>
  <c r="E1612" i="1"/>
  <c r="E1614" i="1"/>
  <c r="E1616" i="1"/>
  <c r="E1618" i="1"/>
  <c r="E1620" i="1"/>
  <c r="E1622" i="1"/>
  <c r="E1624" i="1"/>
  <c r="E1626" i="1"/>
  <c r="E1628" i="1"/>
  <c r="E1630" i="1"/>
  <c r="E1632" i="1"/>
  <c r="E1634" i="1"/>
  <c r="E1636" i="1"/>
  <c r="E1638" i="1"/>
  <c r="E1640" i="1"/>
  <c r="E1642" i="1"/>
  <c r="E1644" i="1"/>
  <c r="E1646" i="1"/>
  <c r="E1648" i="1"/>
  <c r="E1650" i="1"/>
  <c r="E1652" i="1"/>
  <c r="E1654" i="1"/>
  <c r="E1656" i="1"/>
  <c r="E1658" i="1"/>
  <c r="E1660" i="1"/>
  <c r="E1662" i="1"/>
  <c r="E1664" i="1"/>
  <c r="E1666" i="1"/>
  <c r="E1668" i="1"/>
  <c r="E1670" i="1"/>
  <c r="E1672" i="1"/>
  <c r="E1674" i="1"/>
  <c r="E1676" i="1"/>
  <c r="E1678" i="1"/>
  <c r="E1680" i="1"/>
  <c r="E1682" i="1"/>
  <c r="E1684" i="1"/>
  <c r="E1686" i="1"/>
  <c r="E1688" i="1"/>
  <c r="E1690" i="1"/>
  <c r="E1692" i="1"/>
  <c r="E1694" i="1"/>
  <c r="E1696" i="1"/>
  <c r="E1698" i="1"/>
  <c r="E1700" i="1"/>
  <c r="E1702" i="1"/>
  <c r="E1704" i="1"/>
  <c r="E1706" i="1"/>
  <c r="E1708" i="1"/>
  <c r="E1710" i="1"/>
  <c r="E1712" i="1"/>
  <c r="E1714" i="1"/>
  <c r="E1716" i="1"/>
  <c r="E1718" i="1"/>
  <c r="E1720" i="1"/>
  <c r="E1722" i="1"/>
  <c r="E1724" i="1"/>
  <c r="E1726" i="1"/>
  <c r="E1728" i="1"/>
  <c r="E1730" i="1"/>
  <c r="E1732" i="1"/>
  <c r="E1734" i="1"/>
  <c r="E1736" i="1"/>
  <c r="E1738" i="1"/>
  <c r="E1740" i="1"/>
  <c r="E1742" i="1"/>
  <c r="E1744" i="1"/>
  <c r="E1746" i="1"/>
  <c r="E1748" i="1"/>
  <c r="E1750" i="1"/>
  <c r="E1752" i="1"/>
  <c r="E1754" i="1"/>
  <c r="E1756" i="1"/>
  <c r="E1758" i="1"/>
  <c r="E1760" i="1"/>
  <c r="E1762" i="1"/>
  <c r="E1764" i="1"/>
  <c r="E1766" i="1"/>
  <c r="E1768" i="1"/>
  <c r="E1770" i="1"/>
  <c r="E1772" i="1"/>
  <c r="E1774" i="1"/>
  <c r="E1776" i="1"/>
  <c r="E1778" i="1"/>
  <c r="E1780" i="1"/>
  <c r="E1782" i="1"/>
  <c r="E1784" i="1"/>
  <c r="E1786" i="1"/>
  <c r="E1788" i="1"/>
  <c r="E1790" i="1"/>
  <c r="E1792" i="1"/>
  <c r="E1794" i="1"/>
  <c r="E1796" i="1"/>
  <c r="E1798" i="1"/>
  <c r="E1800" i="1"/>
  <c r="E1802" i="1"/>
  <c r="E1804" i="1"/>
  <c r="E1806" i="1"/>
  <c r="E1808" i="1"/>
  <c r="E1810" i="1"/>
  <c r="E1812" i="1"/>
  <c r="E1814" i="1"/>
  <c r="E1816" i="1"/>
  <c r="E1818" i="1"/>
  <c r="E1820" i="1"/>
  <c r="E1822" i="1"/>
  <c r="E1824" i="1"/>
  <c r="E1826" i="1"/>
  <c r="E1828" i="1"/>
  <c r="E1830" i="1"/>
  <c r="E1832" i="1"/>
  <c r="E1834" i="1"/>
  <c r="E1836" i="1"/>
  <c r="E1838" i="1"/>
  <c r="E1840" i="1"/>
  <c r="E1842" i="1"/>
  <c r="E1844" i="1"/>
  <c r="E1846" i="1"/>
  <c r="E1848" i="1"/>
  <c r="E1850" i="1"/>
  <c r="E1852" i="1"/>
  <c r="E1854" i="1"/>
  <c r="E1856" i="1"/>
  <c r="E1858" i="1"/>
  <c r="E1860" i="1"/>
  <c r="E1862" i="1"/>
  <c r="E1864" i="1"/>
  <c r="E1866" i="1"/>
  <c r="E1868" i="1"/>
  <c r="E1870" i="1"/>
  <c r="E1872" i="1"/>
  <c r="E1874" i="1"/>
  <c r="E1876" i="1"/>
  <c r="E1878" i="1"/>
  <c r="E1880" i="1"/>
  <c r="E1882" i="1"/>
  <c r="E1884" i="1"/>
  <c r="E1886" i="1"/>
  <c r="E1888" i="1"/>
  <c r="E1890" i="1"/>
  <c r="E1892" i="1"/>
  <c r="E1894" i="1"/>
  <c r="E1896" i="1"/>
  <c r="E1898" i="1"/>
  <c r="E1900" i="1"/>
  <c r="E1902" i="1"/>
  <c r="E1904" i="1"/>
  <c r="E1906" i="1"/>
  <c r="E7" i="1"/>
  <c r="E11" i="1"/>
  <c r="E15" i="1"/>
  <c r="E19" i="1"/>
  <c r="E23" i="1"/>
  <c r="E27" i="1"/>
  <c r="E31" i="1"/>
  <c r="E35" i="1"/>
  <c r="E39" i="1"/>
  <c r="E43" i="1"/>
  <c r="E47" i="1"/>
  <c r="E51" i="1"/>
  <c r="E55" i="1"/>
  <c r="E59" i="1"/>
  <c r="E63" i="1"/>
  <c r="E67" i="1"/>
  <c r="E71" i="1"/>
  <c r="E75" i="1"/>
  <c r="E79" i="1"/>
  <c r="E83" i="1"/>
  <c r="E87" i="1"/>
  <c r="E91" i="1"/>
  <c r="E95" i="1"/>
  <c r="E99" i="1"/>
  <c r="E103" i="1"/>
  <c r="E107" i="1"/>
  <c r="E111" i="1"/>
  <c r="E115" i="1"/>
  <c r="E119" i="1"/>
  <c r="E123" i="1"/>
  <c r="E127" i="1"/>
  <c r="E131" i="1"/>
  <c r="E135" i="1"/>
  <c r="E139" i="1"/>
  <c r="E143" i="1"/>
  <c r="E147" i="1"/>
  <c r="E151" i="1"/>
  <c r="E155" i="1"/>
  <c r="E159" i="1"/>
  <c r="E163" i="1"/>
  <c r="E167" i="1"/>
  <c r="E171" i="1"/>
  <c r="E175" i="1"/>
  <c r="E179" i="1"/>
  <c r="E183" i="1"/>
  <c r="E187" i="1"/>
  <c r="E191" i="1"/>
  <c r="E195" i="1"/>
  <c r="E199" i="1"/>
  <c r="E203" i="1"/>
  <c r="E207" i="1"/>
  <c r="E211" i="1"/>
  <c r="E215" i="1"/>
  <c r="E219" i="1"/>
  <c r="E223" i="1"/>
  <c r="E227" i="1"/>
  <c r="E231" i="1"/>
  <c r="E235" i="1"/>
  <c r="E239" i="1"/>
  <c r="E243" i="1"/>
  <c r="E247" i="1"/>
  <c r="E251" i="1"/>
  <c r="E255" i="1"/>
  <c r="E259" i="1"/>
  <c r="E263" i="1"/>
  <c r="E267" i="1"/>
  <c r="E271" i="1"/>
  <c r="E275" i="1"/>
  <c r="E279" i="1"/>
  <c r="E283" i="1"/>
  <c r="E287" i="1"/>
  <c r="E291" i="1"/>
  <c r="E295" i="1"/>
  <c r="E299" i="1"/>
  <c r="E303" i="1"/>
  <c r="E307" i="1"/>
  <c r="E311" i="1"/>
  <c r="E315" i="1"/>
  <c r="E319" i="1"/>
  <c r="E323" i="1"/>
  <c r="E327" i="1"/>
  <c r="E331" i="1"/>
  <c r="E335" i="1"/>
  <c r="E339" i="1"/>
  <c r="E343" i="1"/>
  <c r="E347" i="1"/>
  <c r="E351" i="1"/>
  <c r="E355" i="1"/>
  <c r="E359" i="1"/>
  <c r="E363" i="1"/>
  <c r="E367" i="1"/>
  <c r="E371" i="1"/>
  <c r="E375" i="1"/>
  <c r="E379" i="1"/>
  <c r="E383" i="1"/>
  <c r="E387" i="1"/>
  <c r="E391" i="1"/>
  <c r="E395" i="1"/>
  <c r="E399" i="1"/>
  <c r="E403" i="1"/>
  <c r="E407" i="1"/>
  <c r="E411" i="1"/>
  <c r="E415" i="1"/>
  <c r="E419" i="1"/>
  <c r="E423" i="1"/>
  <c r="E427" i="1"/>
  <c r="E431" i="1"/>
  <c r="E435" i="1"/>
  <c r="E439" i="1"/>
  <c r="E443" i="1"/>
  <c r="E447" i="1"/>
  <c r="E451" i="1"/>
  <c r="E455" i="1"/>
  <c r="E459" i="1"/>
  <c r="E463" i="1"/>
  <c r="E467" i="1"/>
  <c r="E471" i="1"/>
  <c r="E475" i="1"/>
  <c r="E479" i="1"/>
  <c r="E483" i="1"/>
  <c r="E487" i="1"/>
  <c r="E491" i="1"/>
  <c r="E495" i="1"/>
  <c r="E499" i="1"/>
  <c r="E503" i="1"/>
  <c r="E507" i="1"/>
  <c r="E511" i="1"/>
  <c r="E515" i="1"/>
  <c r="E519" i="1"/>
  <c r="E523" i="1"/>
  <c r="E527" i="1"/>
  <c r="E531" i="1"/>
  <c r="E535" i="1"/>
  <c r="E539" i="1"/>
  <c r="E543" i="1"/>
  <c r="E547" i="1"/>
  <c r="E551" i="1"/>
  <c r="E555" i="1"/>
  <c r="E559" i="1"/>
  <c r="E563" i="1"/>
  <c r="E567" i="1"/>
  <c r="E571" i="1"/>
  <c r="E575" i="1"/>
  <c r="E579" i="1"/>
  <c r="E583" i="1"/>
  <c r="E587" i="1"/>
  <c r="E591" i="1"/>
  <c r="E595" i="1"/>
  <c r="E599" i="1"/>
  <c r="E603" i="1"/>
  <c r="E607" i="1"/>
  <c r="E609" i="1"/>
  <c r="E611" i="1"/>
  <c r="E613" i="1"/>
  <c r="E615" i="1"/>
  <c r="E617" i="1"/>
  <c r="E619" i="1"/>
  <c r="E621" i="1"/>
  <c r="E623" i="1"/>
  <c r="E625" i="1"/>
  <c r="E627" i="1"/>
  <c r="E629" i="1"/>
  <c r="E631" i="1"/>
  <c r="E633" i="1"/>
  <c r="E635" i="1"/>
  <c r="E637" i="1"/>
  <c r="E639" i="1"/>
  <c r="E641" i="1"/>
  <c r="E643" i="1"/>
  <c r="E645" i="1"/>
  <c r="E647" i="1"/>
  <c r="E649" i="1"/>
  <c r="E651" i="1"/>
  <c r="E653" i="1"/>
  <c r="E655" i="1"/>
  <c r="E657" i="1"/>
  <c r="E659" i="1"/>
  <c r="E661" i="1"/>
  <c r="E663" i="1"/>
  <c r="E665" i="1"/>
  <c r="E667" i="1"/>
  <c r="E669" i="1"/>
  <c r="E671" i="1"/>
  <c r="E673" i="1"/>
  <c r="E675" i="1"/>
  <c r="E677" i="1"/>
  <c r="E679" i="1"/>
  <c r="E681" i="1"/>
  <c r="E683" i="1"/>
  <c r="E685" i="1"/>
  <c r="E687" i="1"/>
  <c r="E689" i="1"/>
  <c r="E691" i="1"/>
  <c r="E693" i="1"/>
  <c r="E695" i="1"/>
  <c r="E697" i="1"/>
  <c r="E699" i="1"/>
  <c r="E701" i="1"/>
  <c r="E703" i="1"/>
  <c r="E707" i="1"/>
  <c r="E709" i="1"/>
  <c r="E711" i="1"/>
  <c r="E715" i="1"/>
  <c r="E717" i="1"/>
  <c r="E719" i="1"/>
  <c r="E721" i="1"/>
  <c r="E723" i="1"/>
  <c r="E725" i="1"/>
  <c r="E727" i="1"/>
  <c r="E729" i="1"/>
  <c r="E731" i="1"/>
  <c r="E733" i="1"/>
  <c r="E735" i="1"/>
  <c r="E737" i="1"/>
  <c r="E739" i="1"/>
  <c r="E741" i="1"/>
  <c r="E743" i="1"/>
  <c r="E745" i="1"/>
  <c r="E747" i="1"/>
  <c r="E749" i="1"/>
  <c r="E751" i="1"/>
  <c r="E753" i="1"/>
  <c r="E755" i="1"/>
  <c r="E757" i="1"/>
  <c r="E759" i="1"/>
  <c r="E761" i="1"/>
  <c r="E763" i="1"/>
  <c r="E765" i="1"/>
  <c r="E767" i="1"/>
  <c r="E769" i="1"/>
  <c r="E771" i="1"/>
  <c r="E773" i="1"/>
  <c r="E775" i="1"/>
  <c r="E777" i="1"/>
  <c r="E779" i="1"/>
  <c r="E781" i="1"/>
  <c r="E783" i="1"/>
  <c r="E785" i="1"/>
  <c r="E787" i="1"/>
  <c r="E789" i="1"/>
  <c r="E791" i="1"/>
  <c r="E793" i="1"/>
  <c r="E795" i="1"/>
  <c r="E797" i="1"/>
  <c r="E799" i="1"/>
  <c r="E801" i="1"/>
  <c r="E803" i="1"/>
  <c r="E805" i="1"/>
  <c r="E807" i="1"/>
  <c r="E809" i="1"/>
  <c r="E811" i="1"/>
  <c r="E813" i="1"/>
  <c r="E815" i="1"/>
  <c r="E817" i="1"/>
  <c r="E819" i="1"/>
  <c r="E821" i="1"/>
  <c r="E823" i="1"/>
  <c r="E825" i="1"/>
  <c r="E827" i="1"/>
  <c r="E829" i="1"/>
  <c r="E831" i="1"/>
  <c r="E833" i="1"/>
  <c r="E835" i="1"/>
  <c r="E837" i="1"/>
  <c r="E839" i="1"/>
  <c r="E841" i="1"/>
  <c r="E843" i="1"/>
  <c r="E845" i="1"/>
  <c r="E847" i="1"/>
  <c r="E849" i="1"/>
  <c r="E851" i="1"/>
  <c r="E853" i="1"/>
  <c r="E855" i="1"/>
  <c r="E857" i="1"/>
  <c r="E859" i="1"/>
  <c r="E861" i="1"/>
  <c r="E863" i="1"/>
  <c r="E865" i="1"/>
  <c r="E867" i="1"/>
  <c r="E869" i="1"/>
  <c r="E871" i="1"/>
  <c r="E873" i="1"/>
  <c r="E875" i="1"/>
  <c r="E877" i="1"/>
  <c r="E879" i="1"/>
  <c r="E881" i="1"/>
  <c r="E883" i="1"/>
  <c r="E885" i="1"/>
  <c r="E887" i="1"/>
  <c r="E889" i="1"/>
  <c r="E891" i="1"/>
  <c r="E893" i="1"/>
  <c r="E895" i="1"/>
  <c r="E897" i="1"/>
  <c r="E899" i="1"/>
  <c r="E901" i="1"/>
  <c r="E903" i="1"/>
  <c r="E905" i="1"/>
  <c r="E907" i="1"/>
  <c r="E909" i="1"/>
  <c r="E911" i="1"/>
  <c r="E913" i="1"/>
  <c r="E915" i="1"/>
  <c r="E917" i="1"/>
  <c r="E919" i="1"/>
  <c r="E921" i="1"/>
  <c r="E923" i="1"/>
  <c r="E925" i="1"/>
  <c r="E927" i="1"/>
  <c r="E929" i="1"/>
  <c r="E931" i="1"/>
  <c r="E933" i="1"/>
  <c r="E935" i="1"/>
  <c r="E937" i="1"/>
  <c r="E939" i="1"/>
  <c r="E941" i="1"/>
  <c r="E943" i="1"/>
  <c r="E945" i="1"/>
  <c r="E947" i="1"/>
  <c r="E949" i="1"/>
  <c r="E951" i="1"/>
  <c r="E953" i="1"/>
  <c r="E955" i="1"/>
  <c r="E957" i="1"/>
  <c r="E959" i="1"/>
  <c r="E961" i="1"/>
  <c r="E963" i="1"/>
  <c r="E965" i="1"/>
  <c r="E967" i="1"/>
  <c r="E969" i="1"/>
  <c r="E971" i="1"/>
  <c r="E973" i="1"/>
  <c r="E975" i="1"/>
  <c r="E977" i="1"/>
  <c r="E979" i="1"/>
  <c r="E981" i="1"/>
  <c r="E983" i="1"/>
  <c r="E985" i="1"/>
  <c r="E987" i="1"/>
  <c r="E989" i="1"/>
  <c r="E991" i="1"/>
  <c r="E993" i="1"/>
  <c r="E995" i="1"/>
  <c r="E997" i="1"/>
  <c r="E999" i="1"/>
  <c r="E1001" i="1"/>
  <c r="E1003" i="1"/>
  <c r="E1005" i="1"/>
  <c r="E1007" i="1"/>
  <c r="E1009" i="1"/>
  <c r="E1011" i="1"/>
  <c r="E1013" i="1"/>
  <c r="E1015" i="1"/>
  <c r="E1017" i="1"/>
  <c r="E1019" i="1"/>
  <c r="E1021" i="1"/>
  <c r="E1023" i="1"/>
  <c r="E1025" i="1"/>
  <c r="E1027" i="1"/>
  <c r="E1029" i="1"/>
  <c r="E1031" i="1"/>
  <c r="E1033" i="1"/>
  <c r="E1035" i="1"/>
  <c r="E1037" i="1"/>
  <c r="E1039" i="1"/>
  <c r="E1041" i="1"/>
  <c r="E1043" i="1"/>
  <c r="E1045" i="1"/>
  <c r="E1047" i="1"/>
  <c r="E1049" i="1"/>
  <c r="E1051" i="1"/>
  <c r="E1053" i="1"/>
  <c r="E1055" i="1"/>
  <c r="E1057" i="1"/>
  <c r="E1059" i="1"/>
  <c r="E1061" i="1"/>
  <c r="E1063" i="1"/>
  <c r="E1065" i="1"/>
  <c r="E1067" i="1"/>
  <c r="E1069" i="1"/>
  <c r="E1071" i="1"/>
  <c r="E1073" i="1"/>
  <c r="E1075" i="1"/>
  <c r="E1077" i="1"/>
  <c r="E1079" i="1"/>
  <c r="E1081" i="1"/>
  <c r="E1083" i="1"/>
  <c r="E1085" i="1"/>
  <c r="E1087" i="1"/>
  <c r="E1089" i="1"/>
  <c r="E1091" i="1"/>
  <c r="E1093" i="1"/>
  <c r="E1095" i="1"/>
  <c r="E1097" i="1"/>
  <c r="E1099" i="1"/>
  <c r="E1101" i="1"/>
  <c r="E1103" i="1"/>
  <c r="E1105" i="1"/>
  <c r="E1107" i="1"/>
  <c r="E1109" i="1"/>
  <c r="E1111" i="1"/>
  <c r="E1113" i="1"/>
  <c r="E1115" i="1"/>
  <c r="E1117" i="1"/>
  <c r="E1119" i="1"/>
  <c r="E1121" i="1"/>
  <c r="E1123" i="1"/>
  <c r="E1125" i="1"/>
  <c r="E1127" i="1"/>
  <c r="E1129" i="1"/>
  <c r="E1131" i="1"/>
  <c r="E1133" i="1"/>
  <c r="E1135" i="1"/>
  <c r="E1137" i="1"/>
  <c r="E1139" i="1"/>
  <c r="E1141" i="1"/>
  <c r="E1143" i="1"/>
  <c r="E1145" i="1"/>
  <c r="E1147" i="1"/>
  <c r="E1149" i="1"/>
  <c r="E1151" i="1"/>
  <c r="E1153" i="1"/>
  <c r="E1155" i="1"/>
  <c r="E1157" i="1"/>
  <c r="E1159" i="1"/>
  <c r="E1161" i="1"/>
  <c r="E1163" i="1"/>
  <c r="E1165" i="1"/>
  <c r="E1167" i="1"/>
  <c r="E1169" i="1"/>
  <c r="E1171" i="1"/>
  <c r="E1173" i="1"/>
  <c r="E1175" i="1"/>
  <c r="E1177" i="1"/>
  <c r="E1179" i="1"/>
  <c r="E1181" i="1"/>
  <c r="E1183" i="1"/>
  <c r="E1185" i="1"/>
  <c r="E1187" i="1"/>
  <c r="E1189" i="1"/>
  <c r="E1191" i="1"/>
  <c r="E1193" i="1"/>
  <c r="E1195" i="1"/>
  <c r="E1197" i="1"/>
  <c r="E1199" i="1"/>
  <c r="E1201" i="1"/>
  <c r="E1203" i="1"/>
  <c r="E1205" i="1"/>
  <c r="E1207" i="1"/>
  <c r="E1209" i="1"/>
  <c r="E1211" i="1"/>
  <c r="E1213" i="1"/>
  <c r="E1215" i="1"/>
  <c r="E1217" i="1"/>
  <c r="E1219" i="1"/>
  <c r="E1221" i="1"/>
  <c r="E1223" i="1"/>
  <c r="E1225" i="1"/>
  <c r="E1227" i="1"/>
  <c r="E1229" i="1"/>
  <c r="E1231" i="1"/>
  <c r="E1233" i="1"/>
  <c r="E1235" i="1"/>
  <c r="E1237" i="1"/>
  <c r="E1239" i="1"/>
  <c r="E1241" i="1"/>
  <c r="E1243" i="1"/>
  <c r="E1245" i="1"/>
  <c r="E1247" i="1"/>
  <c r="E1251" i="1"/>
  <c r="E1255" i="1"/>
  <c r="E1259" i="1"/>
  <c r="E1263" i="1"/>
  <c r="E1267" i="1"/>
  <c r="E1271" i="1"/>
  <c r="E1275" i="1"/>
  <c r="E1279" i="1"/>
  <c r="E1283" i="1"/>
  <c r="E1287" i="1"/>
  <c r="E1291" i="1"/>
  <c r="E1295" i="1"/>
  <c r="E1299" i="1"/>
  <c r="E1303" i="1"/>
  <c r="E1307" i="1"/>
  <c r="E1311" i="1"/>
  <c r="E1315" i="1"/>
  <c r="E1319" i="1"/>
  <c r="E1323" i="1"/>
  <c r="E1327" i="1"/>
  <c r="E1331" i="1"/>
  <c r="E1335" i="1"/>
  <c r="E1339" i="1"/>
  <c r="E1343" i="1"/>
  <c r="E1347" i="1"/>
  <c r="E1351" i="1"/>
  <c r="E1355" i="1"/>
  <c r="E1359" i="1"/>
  <c r="E1363" i="1"/>
  <c r="E1367" i="1"/>
  <c r="E1371" i="1"/>
  <c r="E1375" i="1"/>
  <c r="E1379" i="1"/>
  <c r="E1383" i="1"/>
  <c r="E1387" i="1"/>
  <c r="E1391" i="1"/>
  <c r="E1395" i="1"/>
  <c r="E1399" i="1"/>
  <c r="E1403" i="1"/>
  <c r="E1407" i="1"/>
  <c r="E1411" i="1"/>
  <c r="E1415" i="1"/>
  <c r="E1419" i="1"/>
  <c r="E1423" i="1"/>
  <c r="E1427" i="1"/>
  <c r="E1431" i="1"/>
  <c r="E1435" i="1"/>
  <c r="E1439" i="1"/>
  <c r="E1443" i="1"/>
  <c r="E1447" i="1"/>
  <c r="E1451" i="1"/>
  <c r="E1455" i="1"/>
  <c r="E1459" i="1"/>
  <c r="E1463" i="1"/>
  <c r="E1467" i="1"/>
  <c r="E1471" i="1"/>
  <c r="E1475" i="1"/>
  <c r="E1479" i="1"/>
  <c r="E1483" i="1"/>
  <c r="E1487" i="1"/>
  <c r="E1491" i="1"/>
  <c r="E1495" i="1"/>
  <c r="E1499" i="1"/>
  <c r="E1503" i="1"/>
  <c r="E1507" i="1"/>
  <c r="E1511" i="1"/>
  <c r="E1515" i="1"/>
  <c r="E1519" i="1"/>
  <c r="E1523" i="1"/>
  <c r="E1527" i="1"/>
  <c r="E1531" i="1"/>
  <c r="E1535" i="1"/>
  <c r="E1539" i="1"/>
  <c r="E1543" i="1"/>
  <c r="E1547" i="1"/>
  <c r="E1551" i="1"/>
  <c r="E1555" i="1"/>
  <c r="E1559" i="1"/>
  <c r="E1563" i="1"/>
  <c r="E1567" i="1"/>
  <c r="E1571" i="1"/>
  <c r="E1575" i="1"/>
  <c r="E1579" i="1"/>
  <c r="E1583" i="1"/>
  <c r="E1587" i="1"/>
  <c r="E1591" i="1"/>
  <c r="E1595" i="1"/>
  <c r="E1599" i="1"/>
  <c r="E1603" i="1"/>
  <c r="E1607" i="1"/>
  <c r="E1611" i="1"/>
  <c r="E1615" i="1"/>
  <c r="E1619" i="1"/>
  <c r="E1623" i="1"/>
  <c r="E1627" i="1"/>
  <c r="E1631" i="1"/>
  <c r="E1635" i="1"/>
  <c r="E1639" i="1"/>
  <c r="E1643" i="1"/>
  <c r="E1647" i="1"/>
  <c r="E1651" i="1"/>
  <c r="E1655" i="1"/>
  <c r="E1659" i="1"/>
  <c r="E1663" i="1"/>
  <c r="E1667" i="1"/>
  <c r="E1671" i="1"/>
  <c r="E1675" i="1"/>
  <c r="E1679" i="1"/>
  <c r="E1683" i="1"/>
  <c r="E1687" i="1"/>
  <c r="E1691" i="1"/>
  <c r="E1695" i="1"/>
  <c r="E1699" i="1"/>
  <c r="E1703" i="1"/>
  <c r="E1707" i="1"/>
  <c r="E1711" i="1"/>
  <c r="E1715" i="1"/>
  <c r="E1719" i="1"/>
  <c r="E1723" i="1"/>
  <c r="E1727" i="1"/>
  <c r="E1731" i="1"/>
  <c r="E1735" i="1"/>
  <c r="E1739" i="1"/>
  <c r="E1743" i="1"/>
  <c r="E1747" i="1"/>
  <c r="E1751" i="1"/>
  <c r="E1755" i="1"/>
  <c r="E1759" i="1"/>
  <c r="E1763" i="1"/>
  <c r="E1767" i="1"/>
  <c r="E1771" i="1"/>
  <c r="E1775" i="1"/>
  <c r="E1779" i="1"/>
  <c r="E1783" i="1"/>
  <c r="E1787" i="1"/>
  <c r="E1791" i="1"/>
  <c r="E1795" i="1"/>
  <c r="E1799" i="1"/>
  <c r="E1803" i="1"/>
  <c r="E1807" i="1"/>
  <c r="E1811" i="1"/>
  <c r="E1815" i="1"/>
  <c r="E1819" i="1"/>
  <c r="E1823" i="1"/>
  <c r="E1827" i="1"/>
  <c r="E1831" i="1"/>
  <c r="E1835" i="1"/>
  <c r="E1839" i="1"/>
  <c r="E1843" i="1"/>
  <c r="E1847" i="1"/>
  <c r="E1851" i="1"/>
  <c r="E1855" i="1"/>
  <c r="E1859" i="1"/>
  <c r="E1863" i="1"/>
  <c r="E1867" i="1"/>
  <c r="E1871" i="1"/>
  <c r="E1875" i="1"/>
  <c r="E1879" i="1"/>
  <c r="E1883" i="1"/>
  <c r="E1887" i="1"/>
  <c r="E1891" i="1"/>
  <c r="E1895" i="1"/>
  <c r="E1899" i="1"/>
  <c r="E1903" i="1"/>
  <c r="E1907" i="1"/>
  <c r="E1909" i="1"/>
  <c r="E1911" i="1"/>
  <c r="E1913" i="1"/>
  <c r="E1915" i="1"/>
  <c r="E1917" i="1"/>
  <c r="E1919" i="1"/>
  <c r="E1921" i="1"/>
  <c r="E1923" i="1"/>
  <c r="E1925" i="1"/>
  <c r="E1927" i="1"/>
  <c r="E1929" i="1"/>
  <c r="E1931" i="1"/>
  <c r="E1933" i="1"/>
  <c r="E1935" i="1"/>
  <c r="E1937" i="1"/>
  <c r="E1939" i="1"/>
  <c r="E1941" i="1"/>
  <c r="E1943" i="1"/>
  <c r="E1945" i="1"/>
  <c r="E1947" i="1"/>
  <c r="E1949" i="1"/>
  <c r="E1951" i="1"/>
  <c r="E1953" i="1"/>
  <c r="E1955" i="1"/>
  <c r="E1957" i="1"/>
  <c r="E1959" i="1"/>
  <c r="E1961" i="1"/>
  <c r="E1963" i="1"/>
  <c r="E1965" i="1"/>
  <c r="E1967" i="1"/>
  <c r="E1969" i="1"/>
  <c r="E1971" i="1"/>
  <c r="E1973" i="1"/>
  <c r="E1975" i="1"/>
  <c r="E1977" i="1"/>
  <c r="E1979" i="1"/>
  <c r="E1981" i="1"/>
  <c r="E1983" i="1"/>
  <c r="E1985" i="1"/>
  <c r="E1987" i="1"/>
  <c r="E1989" i="1"/>
  <c r="E1991" i="1"/>
  <c r="E1993" i="1"/>
  <c r="E1995" i="1"/>
  <c r="E1997" i="1"/>
  <c r="E1999" i="1"/>
  <c r="E2001" i="1"/>
  <c r="E2003" i="1"/>
  <c r="E2005" i="1"/>
  <c r="E2007" i="1"/>
  <c r="E2009" i="1"/>
  <c r="E2011" i="1"/>
  <c r="E2013" i="1"/>
  <c r="E2015" i="1"/>
  <c r="E2017" i="1"/>
  <c r="E2019" i="1"/>
  <c r="E2021" i="1"/>
  <c r="E2023" i="1"/>
  <c r="E2025" i="1"/>
  <c r="E2027" i="1"/>
  <c r="E2029" i="1"/>
  <c r="E2031" i="1"/>
  <c r="E2033" i="1"/>
  <c r="E2035" i="1"/>
  <c r="E2037" i="1"/>
  <c r="E2039" i="1"/>
  <c r="E2041" i="1"/>
  <c r="E2043" i="1"/>
  <c r="E2045" i="1"/>
  <c r="E2047" i="1"/>
  <c r="E2049" i="1"/>
  <c r="E2051" i="1"/>
  <c r="E2053" i="1"/>
  <c r="E2055" i="1"/>
  <c r="E2057" i="1"/>
  <c r="E2059" i="1"/>
  <c r="E2061" i="1"/>
  <c r="E2063" i="1"/>
  <c r="E2065" i="1"/>
  <c r="E2067" i="1"/>
  <c r="E2069" i="1"/>
  <c r="E2071" i="1"/>
  <c r="E2073" i="1"/>
  <c r="E2075" i="1"/>
  <c r="E2077" i="1"/>
  <c r="E2079" i="1"/>
  <c r="E2081" i="1"/>
  <c r="E2083" i="1"/>
  <c r="E2085" i="1"/>
  <c r="E2087" i="1"/>
  <c r="E2089" i="1"/>
  <c r="E2091" i="1"/>
  <c r="E2093" i="1"/>
  <c r="E2095" i="1"/>
  <c r="E2097" i="1"/>
  <c r="E2099" i="1"/>
  <c r="E2101" i="1"/>
  <c r="E2103" i="1"/>
  <c r="E2105" i="1"/>
  <c r="E2107" i="1"/>
  <c r="E2109" i="1"/>
  <c r="E2111" i="1"/>
  <c r="E2113" i="1"/>
  <c r="E2115" i="1"/>
  <c r="E2117" i="1"/>
  <c r="E2119" i="1"/>
  <c r="E2121" i="1"/>
  <c r="E2123" i="1"/>
  <c r="E2125" i="1"/>
  <c r="E2127" i="1"/>
  <c r="E2129" i="1"/>
  <c r="E2131" i="1"/>
  <c r="E2133" i="1"/>
  <c r="E2135" i="1"/>
  <c r="E2137" i="1"/>
  <c r="E2139" i="1"/>
  <c r="E2141" i="1"/>
  <c r="E2143" i="1"/>
  <c r="E2145" i="1"/>
  <c r="E2147" i="1"/>
  <c r="E2149" i="1"/>
  <c r="E2151" i="1"/>
  <c r="E2153" i="1"/>
  <c r="E2155" i="1"/>
  <c r="E2157" i="1"/>
  <c r="E2159" i="1"/>
  <c r="E2161" i="1"/>
  <c r="E2163" i="1"/>
  <c r="E2165" i="1"/>
  <c r="E2167" i="1"/>
  <c r="E2169" i="1"/>
  <c r="E2171" i="1"/>
  <c r="E2173" i="1"/>
  <c r="E2175" i="1"/>
  <c r="E2177" i="1"/>
  <c r="E2179" i="1"/>
  <c r="E2181" i="1"/>
  <c r="E2183" i="1"/>
  <c r="E2185" i="1"/>
  <c r="E2187" i="1"/>
  <c r="E2189" i="1"/>
  <c r="E2191" i="1"/>
  <c r="E2193" i="1"/>
  <c r="E2195" i="1"/>
  <c r="E2197" i="1"/>
  <c r="E2199" i="1"/>
  <c r="E2201" i="1"/>
  <c r="E2203" i="1"/>
  <c r="E2205" i="1"/>
  <c r="E2207" i="1"/>
  <c r="E2209" i="1"/>
  <c r="E2211" i="1"/>
  <c r="E2213" i="1"/>
  <c r="E2215" i="1"/>
  <c r="E2217" i="1"/>
  <c r="E2219" i="1"/>
  <c r="E2221" i="1"/>
  <c r="E2223" i="1"/>
  <c r="E2225" i="1"/>
  <c r="E2227" i="1"/>
  <c r="E2229" i="1"/>
  <c r="E2231" i="1"/>
  <c r="E2233" i="1"/>
  <c r="E2235" i="1"/>
  <c r="E2237" i="1"/>
  <c r="E2239" i="1"/>
  <c r="E2241" i="1"/>
  <c r="E2243" i="1"/>
  <c r="E2245" i="1"/>
  <c r="E2247" i="1"/>
  <c r="E2249" i="1"/>
  <c r="E2251" i="1"/>
  <c r="E2253" i="1"/>
  <c r="E2255" i="1"/>
  <c r="E2257" i="1"/>
  <c r="E2259" i="1"/>
  <c r="E2261" i="1"/>
  <c r="E2263" i="1"/>
  <c r="E2265" i="1"/>
  <c r="E2267" i="1"/>
  <c r="E2269" i="1"/>
  <c r="E2271" i="1"/>
  <c r="E2273" i="1"/>
  <c r="E2275" i="1"/>
  <c r="E2277" i="1"/>
  <c r="E2279" i="1"/>
  <c r="E2281" i="1"/>
  <c r="E2283" i="1"/>
  <c r="E2285" i="1"/>
  <c r="E2287" i="1"/>
  <c r="E2289" i="1"/>
  <c r="E2291" i="1"/>
  <c r="E2293" i="1"/>
  <c r="E2295" i="1"/>
  <c r="E2297" i="1"/>
  <c r="E2299" i="1"/>
  <c r="E2301" i="1"/>
  <c r="E2303" i="1"/>
  <c r="E2305" i="1"/>
  <c r="E2307" i="1"/>
  <c r="E2309" i="1"/>
  <c r="E2311" i="1"/>
  <c r="E2313" i="1"/>
  <c r="E2315" i="1"/>
  <c r="E2317" i="1"/>
  <c r="E2319" i="1"/>
  <c r="E2321" i="1"/>
  <c r="E2323" i="1"/>
  <c r="E2325" i="1"/>
  <c r="E2327" i="1"/>
  <c r="E2329" i="1"/>
  <c r="E2331" i="1"/>
  <c r="E2333" i="1"/>
  <c r="E2335" i="1"/>
  <c r="E2337" i="1"/>
  <c r="E2339" i="1"/>
  <c r="E2341" i="1"/>
  <c r="E2343" i="1"/>
  <c r="E2345" i="1"/>
  <c r="E2347" i="1"/>
  <c r="E2349" i="1"/>
  <c r="E2351" i="1"/>
  <c r="E2353" i="1"/>
  <c r="E2355" i="1"/>
  <c r="E2357" i="1"/>
  <c r="E2359" i="1"/>
  <c r="E2361" i="1"/>
  <c r="E2363" i="1"/>
  <c r="E2365" i="1"/>
  <c r="E2367" i="1"/>
  <c r="E2369" i="1"/>
  <c r="E2371" i="1"/>
  <c r="E2373" i="1"/>
  <c r="E2375" i="1"/>
  <c r="E2377" i="1"/>
  <c r="E2379" i="1"/>
  <c r="E2381" i="1"/>
  <c r="E2383" i="1"/>
  <c r="E2385" i="1"/>
  <c r="E2387" i="1"/>
  <c r="E2389" i="1"/>
  <c r="E2391" i="1"/>
  <c r="E2393" i="1"/>
  <c r="E2395" i="1"/>
  <c r="E2397" i="1"/>
  <c r="E2399" i="1"/>
  <c r="E2401" i="1"/>
  <c r="E2403" i="1"/>
  <c r="E2405" i="1"/>
  <c r="E2407" i="1"/>
  <c r="E2409" i="1"/>
  <c r="E2411" i="1"/>
  <c r="E2413" i="1"/>
  <c r="E2415" i="1"/>
  <c r="E2417" i="1"/>
  <c r="E2419" i="1"/>
  <c r="E2421" i="1"/>
  <c r="E2423" i="1"/>
  <c r="E2425" i="1"/>
  <c r="E2427" i="1"/>
  <c r="E2429" i="1"/>
  <c r="E2431" i="1"/>
  <c r="E2433" i="1"/>
  <c r="E2435" i="1"/>
  <c r="E2437" i="1"/>
  <c r="E2439" i="1"/>
  <c r="E2441" i="1"/>
  <c r="E2443" i="1"/>
  <c r="E2445" i="1"/>
  <c r="E2447" i="1"/>
  <c r="E2449" i="1"/>
  <c r="E2451" i="1"/>
  <c r="E2453" i="1"/>
  <c r="E2455" i="1"/>
  <c r="E2457" i="1"/>
  <c r="E2459" i="1"/>
  <c r="E2461" i="1"/>
  <c r="E2463" i="1"/>
  <c r="E2465" i="1"/>
  <c r="E2467" i="1"/>
  <c r="E2469" i="1"/>
  <c r="E2471" i="1"/>
  <c r="E2473" i="1"/>
  <c r="E2475" i="1"/>
  <c r="E2477" i="1"/>
  <c r="E2479" i="1"/>
  <c r="E2481" i="1"/>
  <c r="E2483" i="1"/>
  <c r="E2485" i="1"/>
  <c r="E2487" i="1"/>
  <c r="E2489" i="1"/>
  <c r="E2491" i="1"/>
  <c r="E2493" i="1"/>
  <c r="E2495" i="1"/>
  <c r="E2497" i="1"/>
  <c r="E2499" i="1"/>
  <c r="E2501" i="1"/>
  <c r="E2503" i="1"/>
  <c r="E2505" i="1"/>
  <c r="E2507" i="1"/>
  <c r="E2509" i="1"/>
  <c r="E2511" i="1"/>
  <c r="E2513" i="1"/>
  <c r="E2515" i="1"/>
  <c r="E2517" i="1"/>
  <c r="E2519" i="1"/>
  <c r="E2521" i="1"/>
  <c r="E2523" i="1"/>
  <c r="E2525" i="1"/>
  <c r="E2527" i="1"/>
  <c r="E2529" i="1"/>
  <c r="E2531" i="1"/>
  <c r="E2533" i="1"/>
  <c r="E2535" i="1"/>
  <c r="E2537" i="1"/>
  <c r="E2539" i="1"/>
  <c r="E2541" i="1"/>
  <c r="E2543" i="1"/>
  <c r="E2545" i="1"/>
  <c r="E2547" i="1"/>
  <c r="E2549" i="1"/>
  <c r="E2551" i="1"/>
  <c r="E2553" i="1"/>
  <c r="E2555" i="1"/>
  <c r="E2557" i="1"/>
  <c r="E2559" i="1"/>
  <c r="E2561" i="1"/>
  <c r="E2563" i="1"/>
  <c r="E2565" i="1"/>
  <c r="E2567" i="1"/>
  <c r="E2569" i="1"/>
  <c r="E2571" i="1"/>
  <c r="E2573" i="1"/>
  <c r="E2575" i="1"/>
  <c r="E2577" i="1"/>
  <c r="E2579" i="1"/>
  <c r="E2581" i="1"/>
  <c r="E2583" i="1"/>
  <c r="E2585" i="1"/>
  <c r="E2587" i="1"/>
  <c r="E2589" i="1"/>
  <c r="E2591" i="1"/>
  <c r="E2593" i="1"/>
  <c r="E2595" i="1"/>
  <c r="E2597" i="1"/>
  <c r="E2599" i="1"/>
  <c r="E2601" i="1"/>
  <c r="E2603" i="1"/>
  <c r="E2605" i="1"/>
  <c r="E2607" i="1"/>
  <c r="E2609" i="1"/>
  <c r="E2611" i="1"/>
  <c r="E2613" i="1"/>
  <c r="E2615" i="1"/>
  <c r="E2617" i="1"/>
  <c r="E2619" i="1"/>
  <c r="E2621" i="1"/>
  <c r="E2623" i="1"/>
  <c r="E2625" i="1"/>
  <c r="E2627" i="1"/>
  <c r="E2629" i="1"/>
  <c r="E2631" i="1"/>
  <c r="E2633" i="1"/>
  <c r="E2635" i="1"/>
  <c r="E2637" i="1"/>
  <c r="E2639" i="1"/>
  <c r="E2641" i="1"/>
  <c r="E2643" i="1"/>
  <c r="E2645" i="1"/>
  <c r="E2647" i="1"/>
  <c r="E2649" i="1"/>
  <c r="E2651" i="1"/>
  <c r="E2653" i="1"/>
  <c r="E2655" i="1"/>
  <c r="E2657" i="1"/>
  <c r="E2659" i="1"/>
  <c r="E2661" i="1"/>
  <c r="E2663" i="1"/>
  <c r="E2665" i="1"/>
  <c r="E2667" i="1"/>
  <c r="E2669" i="1"/>
  <c r="E2671" i="1"/>
  <c r="E2673" i="1"/>
  <c r="E2675" i="1"/>
  <c r="E2677" i="1"/>
  <c r="E2679" i="1"/>
  <c r="E2681" i="1"/>
  <c r="E2683" i="1"/>
  <c r="E2685" i="1"/>
  <c r="E2687" i="1"/>
  <c r="E2689" i="1"/>
  <c r="E2691" i="1"/>
  <c r="E2693" i="1"/>
  <c r="E2695" i="1"/>
  <c r="E2697" i="1"/>
  <c r="E2699" i="1"/>
  <c r="E2701" i="1"/>
  <c r="E2703" i="1"/>
  <c r="E2705" i="1"/>
  <c r="E2707" i="1"/>
  <c r="E2709" i="1"/>
  <c r="E2711" i="1"/>
  <c r="E2713" i="1"/>
  <c r="E2715" i="1"/>
  <c r="E2717" i="1"/>
  <c r="E2719" i="1"/>
  <c r="E2721" i="1"/>
  <c r="E2723" i="1"/>
  <c r="E2725" i="1"/>
  <c r="E2727" i="1"/>
  <c r="E2729" i="1"/>
  <c r="E2731" i="1"/>
  <c r="E2733" i="1"/>
  <c r="E2735" i="1"/>
  <c r="E2737" i="1"/>
  <c r="E2739" i="1"/>
  <c r="E2741" i="1"/>
  <c r="E2743" i="1"/>
  <c r="E2745" i="1"/>
  <c r="E2747" i="1"/>
  <c r="E2749" i="1"/>
  <c r="E2751" i="1"/>
  <c r="E2753" i="1"/>
  <c r="E2755" i="1"/>
  <c r="E2757" i="1"/>
  <c r="E2759" i="1"/>
  <c r="E2761" i="1"/>
  <c r="E2763" i="1"/>
  <c r="E2765" i="1"/>
  <c r="E2767" i="1"/>
  <c r="E2769" i="1"/>
  <c r="E2771" i="1"/>
  <c r="E2773" i="1"/>
  <c r="E2775" i="1"/>
  <c r="E2777" i="1"/>
  <c r="E2779" i="1"/>
  <c r="E2781" i="1"/>
  <c r="E2783" i="1"/>
  <c r="E2785" i="1"/>
  <c r="E2787" i="1"/>
  <c r="E2789" i="1"/>
  <c r="E2791" i="1"/>
  <c r="E2793" i="1"/>
  <c r="E2795" i="1"/>
  <c r="E2797" i="1"/>
  <c r="E2799" i="1"/>
  <c r="E2801" i="1"/>
  <c r="E2803" i="1"/>
  <c r="E2805" i="1"/>
  <c r="E2807" i="1"/>
  <c r="E2809" i="1"/>
  <c r="E2811" i="1"/>
  <c r="E2813" i="1"/>
  <c r="E2815" i="1"/>
  <c r="E2817" i="1"/>
  <c r="E2819" i="1"/>
  <c r="E2821" i="1"/>
  <c r="E2823" i="1"/>
  <c r="E2825" i="1"/>
  <c r="E2827" i="1"/>
  <c r="E2829" i="1"/>
  <c r="E2831" i="1"/>
  <c r="E2833" i="1"/>
  <c r="E2835" i="1"/>
  <c r="E2837" i="1"/>
  <c r="E2839" i="1"/>
  <c r="E2841" i="1"/>
  <c r="E2843" i="1"/>
  <c r="E2845" i="1"/>
  <c r="E2847" i="1"/>
  <c r="E2849" i="1"/>
  <c r="E2851" i="1"/>
  <c r="E2853" i="1"/>
  <c r="E2855" i="1"/>
  <c r="E2857" i="1"/>
  <c r="E2859" i="1"/>
  <c r="E2861" i="1"/>
  <c r="E2863" i="1"/>
  <c r="E2865" i="1"/>
  <c r="E2867" i="1"/>
  <c r="E2869" i="1"/>
  <c r="E2871" i="1"/>
  <c r="E2873" i="1"/>
  <c r="E2875" i="1"/>
  <c r="E2877" i="1"/>
  <c r="E2879" i="1"/>
  <c r="E2881" i="1"/>
  <c r="E2883" i="1"/>
  <c r="E2885" i="1"/>
  <c r="E2887" i="1"/>
  <c r="E2889" i="1"/>
  <c r="E2891" i="1"/>
  <c r="E2893" i="1"/>
  <c r="E2895" i="1"/>
  <c r="E2897" i="1"/>
  <c r="E2899" i="1"/>
  <c r="E2901" i="1"/>
  <c r="E2903" i="1"/>
  <c r="E2905" i="1"/>
  <c r="E2907" i="1"/>
  <c r="E2909" i="1"/>
  <c r="E2911" i="1"/>
  <c r="E2913" i="1"/>
  <c r="E2915" i="1"/>
  <c r="E2917" i="1"/>
  <c r="E2919" i="1"/>
  <c r="E2921" i="1"/>
  <c r="E2923" i="1"/>
  <c r="E2925" i="1"/>
  <c r="E2927" i="1"/>
  <c r="E2929" i="1"/>
  <c r="E2931" i="1"/>
  <c r="E2933" i="1"/>
  <c r="E2935" i="1"/>
  <c r="E2937" i="1"/>
  <c r="E2939" i="1"/>
  <c r="E2941" i="1"/>
  <c r="E2943" i="1"/>
  <c r="E2945" i="1"/>
  <c r="E2947" i="1"/>
  <c r="E2949" i="1"/>
  <c r="E2951" i="1"/>
  <c r="E2953" i="1"/>
  <c r="E2955" i="1"/>
  <c r="E2957" i="1"/>
  <c r="E2959" i="1"/>
  <c r="E2961" i="1"/>
  <c r="E2963" i="1"/>
  <c r="E2965" i="1"/>
  <c r="E2967" i="1"/>
  <c r="E2969" i="1"/>
  <c r="E2971" i="1"/>
  <c r="E2973" i="1"/>
  <c r="E2975" i="1"/>
  <c r="E2977" i="1"/>
  <c r="E2979" i="1"/>
  <c r="E2981" i="1"/>
  <c r="E2983" i="1"/>
  <c r="E2985" i="1"/>
  <c r="E2987" i="1"/>
  <c r="E2989" i="1"/>
  <c r="E2991" i="1"/>
  <c r="E2993" i="1"/>
  <c r="E2995" i="1"/>
  <c r="E2997" i="1"/>
  <c r="E2999" i="1"/>
  <c r="E3001" i="1"/>
  <c r="E3003" i="1"/>
  <c r="E3005" i="1"/>
  <c r="E3007" i="1"/>
  <c r="E3009" i="1"/>
  <c r="E3011" i="1"/>
  <c r="E3013" i="1"/>
  <c r="E3015" i="1"/>
  <c r="E3017" i="1"/>
  <c r="E3019" i="1"/>
  <c r="E3021" i="1"/>
  <c r="E3023" i="1"/>
  <c r="E3025" i="1"/>
  <c r="E3027" i="1"/>
  <c r="E3029" i="1"/>
  <c r="E3031" i="1"/>
  <c r="E3033" i="1"/>
  <c r="E3035" i="1"/>
  <c r="E3037" i="1"/>
  <c r="E3039" i="1"/>
  <c r="E3041" i="1"/>
  <c r="E3043" i="1"/>
  <c r="E3045" i="1"/>
  <c r="E3047" i="1"/>
  <c r="E3049" i="1"/>
  <c r="E3051" i="1"/>
  <c r="E3053" i="1"/>
  <c r="E3055" i="1"/>
  <c r="E3057" i="1"/>
  <c r="E3059" i="1"/>
  <c r="E3061" i="1"/>
  <c r="E3063" i="1"/>
  <c r="E3065" i="1"/>
  <c r="E3067" i="1"/>
  <c r="E3069" i="1"/>
  <c r="E3071" i="1"/>
  <c r="E3073" i="1"/>
  <c r="E3075" i="1"/>
  <c r="E3077" i="1"/>
  <c r="E3079" i="1"/>
  <c r="E3081" i="1"/>
  <c r="E3083" i="1"/>
  <c r="E3085" i="1"/>
  <c r="E3087" i="1"/>
  <c r="E3089" i="1"/>
  <c r="E3091" i="1"/>
  <c r="E3093" i="1"/>
  <c r="E3095" i="1"/>
  <c r="E3097" i="1"/>
  <c r="E3099" i="1"/>
  <c r="E3101" i="1"/>
  <c r="E3103" i="1"/>
  <c r="E3105" i="1"/>
  <c r="E3107" i="1"/>
  <c r="E3109" i="1"/>
  <c r="E3111" i="1"/>
  <c r="E3113" i="1"/>
  <c r="E3115" i="1"/>
  <c r="E3117" i="1"/>
  <c r="E3119" i="1"/>
  <c r="E3121" i="1"/>
  <c r="E3123" i="1"/>
  <c r="E3125" i="1"/>
  <c r="E3127" i="1"/>
  <c r="E3129" i="1"/>
  <c r="E3131" i="1"/>
  <c r="E3133" i="1"/>
  <c r="E3135" i="1"/>
  <c r="E3137" i="1"/>
  <c r="E3139" i="1"/>
  <c r="E3141" i="1"/>
  <c r="E3143" i="1"/>
  <c r="E3145" i="1"/>
  <c r="E3147" i="1"/>
  <c r="E3149" i="1"/>
  <c r="E3151" i="1"/>
  <c r="E3153" i="1"/>
  <c r="E3155" i="1"/>
  <c r="E3157" i="1"/>
  <c r="E3159" i="1"/>
  <c r="E3161" i="1"/>
  <c r="E3163" i="1"/>
  <c r="E3165" i="1"/>
  <c r="E3167" i="1"/>
  <c r="E3169" i="1"/>
  <c r="E3171" i="1"/>
  <c r="E3173" i="1"/>
  <c r="E3175" i="1"/>
  <c r="E3177" i="1"/>
  <c r="E3179" i="1"/>
  <c r="E3181" i="1"/>
  <c r="E3183" i="1"/>
  <c r="E3185" i="1"/>
  <c r="E3187" i="1"/>
  <c r="E3189" i="1"/>
  <c r="E3191" i="1"/>
  <c r="E3193" i="1"/>
  <c r="E3195" i="1"/>
  <c r="E3197" i="1"/>
  <c r="E3199" i="1"/>
  <c r="E3201" i="1"/>
  <c r="E3203" i="1"/>
  <c r="E3205" i="1"/>
  <c r="E3207" i="1"/>
  <c r="E3209" i="1"/>
  <c r="E3211" i="1"/>
  <c r="E3213" i="1"/>
  <c r="E3215" i="1"/>
  <c r="E3217" i="1"/>
  <c r="E3219" i="1"/>
  <c r="E3221" i="1"/>
  <c r="E3223" i="1"/>
  <c r="E3225" i="1"/>
  <c r="E3227" i="1"/>
  <c r="E3229" i="1"/>
  <c r="E3231" i="1"/>
  <c r="E3233" i="1"/>
  <c r="E3235" i="1"/>
  <c r="E3237" i="1"/>
  <c r="E3239" i="1"/>
  <c r="E3241" i="1"/>
  <c r="E3243" i="1"/>
  <c r="E3245" i="1"/>
  <c r="E3247" i="1"/>
  <c r="E3249" i="1"/>
  <c r="E3251" i="1"/>
  <c r="E3253" i="1"/>
  <c r="E3255" i="1"/>
  <c r="E3257" i="1"/>
  <c r="E3259" i="1"/>
  <c r="E3261" i="1"/>
  <c r="E3263" i="1"/>
  <c r="E3265" i="1"/>
  <c r="E3267" i="1"/>
  <c r="E3269" i="1"/>
  <c r="E3271" i="1"/>
  <c r="E3273" i="1"/>
  <c r="E3275" i="1"/>
  <c r="E3277" i="1"/>
  <c r="E3279" i="1"/>
  <c r="E3281" i="1"/>
  <c r="E3283" i="1"/>
  <c r="E3285" i="1"/>
  <c r="E3287" i="1"/>
  <c r="E3289" i="1"/>
  <c r="E3291" i="1"/>
  <c r="E3293" i="1"/>
  <c r="E3295" i="1"/>
  <c r="E3297" i="1"/>
  <c r="E3299" i="1"/>
  <c r="E3301" i="1"/>
  <c r="E3303" i="1"/>
  <c r="E3305" i="1"/>
  <c r="E3307" i="1"/>
  <c r="E3309" i="1"/>
  <c r="E3311" i="1"/>
  <c r="E3313" i="1"/>
  <c r="E3315" i="1"/>
  <c r="E3317" i="1"/>
  <c r="E3319" i="1"/>
  <c r="E3321" i="1"/>
  <c r="E3323" i="1"/>
  <c r="E3325" i="1"/>
  <c r="E3327" i="1"/>
  <c r="E3329" i="1"/>
  <c r="E3331" i="1"/>
  <c r="E3333" i="1"/>
  <c r="E3335" i="1"/>
  <c r="E3337" i="1"/>
  <c r="E3339" i="1"/>
  <c r="E3341" i="1"/>
  <c r="E3343" i="1"/>
  <c r="E3345" i="1"/>
  <c r="E3347" i="1"/>
  <c r="E3349" i="1"/>
  <c r="E3351" i="1"/>
  <c r="E3353" i="1"/>
  <c r="E3355" i="1"/>
  <c r="E3357" i="1"/>
  <c r="E3359" i="1"/>
  <c r="E3361" i="1"/>
  <c r="E3363" i="1"/>
  <c r="E3365" i="1"/>
  <c r="E3367" i="1"/>
  <c r="E3369" i="1"/>
  <c r="E3371" i="1"/>
  <c r="E3373" i="1"/>
  <c r="E3375" i="1"/>
  <c r="E3377" i="1"/>
  <c r="E3379" i="1"/>
  <c r="E3381" i="1"/>
  <c r="E3383" i="1"/>
  <c r="E3385" i="1"/>
  <c r="E3387" i="1"/>
  <c r="E3389" i="1"/>
  <c r="E3391" i="1"/>
  <c r="E3393" i="1"/>
  <c r="E3395" i="1"/>
  <c r="E3397" i="1"/>
  <c r="E3399" i="1"/>
  <c r="E3401" i="1"/>
  <c r="E3403" i="1"/>
  <c r="E3405" i="1"/>
  <c r="E3407" i="1"/>
  <c r="E3409" i="1"/>
  <c r="E3411" i="1"/>
  <c r="E3413" i="1"/>
  <c r="E3415" i="1"/>
  <c r="E3417" i="1"/>
  <c r="E3419" i="1"/>
  <c r="E3421" i="1"/>
  <c r="E3423" i="1"/>
  <c r="E3425" i="1"/>
  <c r="E3427" i="1"/>
  <c r="E3429" i="1"/>
  <c r="E3431" i="1"/>
  <c r="E3433" i="1"/>
  <c r="E3435" i="1"/>
  <c r="E3437" i="1"/>
  <c r="E3439" i="1"/>
  <c r="E3441" i="1"/>
  <c r="E3443" i="1"/>
  <c r="E3445" i="1"/>
  <c r="E3447" i="1"/>
  <c r="E3449" i="1"/>
  <c r="E3451" i="1"/>
  <c r="E3453" i="1"/>
  <c r="E3455" i="1"/>
  <c r="E3457" i="1"/>
  <c r="E3459" i="1"/>
  <c r="E3461" i="1"/>
  <c r="E3463" i="1"/>
  <c r="E3465" i="1"/>
  <c r="E3467" i="1"/>
  <c r="E3469" i="1"/>
  <c r="E3471" i="1"/>
  <c r="E3473" i="1"/>
  <c r="E3475" i="1"/>
  <c r="E3477" i="1"/>
  <c r="E3479" i="1"/>
  <c r="E3481" i="1"/>
  <c r="E3483" i="1"/>
  <c r="E3485" i="1"/>
  <c r="E3487" i="1"/>
  <c r="E3489" i="1"/>
  <c r="E3491" i="1"/>
  <c r="E3493" i="1"/>
  <c r="E3495" i="1"/>
  <c r="E3497" i="1"/>
  <c r="E3499" i="1"/>
  <c r="E3501" i="1"/>
  <c r="E3503" i="1"/>
  <c r="E3505" i="1"/>
  <c r="E3507" i="1"/>
  <c r="E3509" i="1"/>
  <c r="E3511" i="1"/>
  <c r="E3513" i="1"/>
  <c r="E3515" i="1"/>
  <c r="E3517" i="1"/>
  <c r="E3519" i="1"/>
  <c r="E3521" i="1"/>
  <c r="E3523" i="1"/>
  <c r="E3525" i="1"/>
  <c r="E3527" i="1"/>
  <c r="E3529" i="1"/>
  <c r="E3531" i="1"/>
  <c r="E3533" i="1"/>
  <c r="E3535" i="1"/>
  <c r="E3537" i="1"/>
  <c r="E3539" i="1"/>
  <c r="E3541" i="1"/>
  <c r="E3543" i="1"/>
  <c r="E3545" i="1"/>
  <c r="E3547" i="1"/>
  <c r="E3549" i="1"/>
  <c r="E3551" i="1"/>
  <c r="E3553" i="1"/>
  <c r="E3555" i="1"/>
  <c r="E3557" i="1"/>
  <c r="E3559" i="1"/>
  <c r="E3561" i="1"/>
  <c r="E3563" i="1"/>
  <c r="E3565" i="1"/>
  <c r="E3567" i="1"/>
  <c r="E3569" i="1"/>
  <c r="E3571" i="1"/>
  <c r="E3573" i="1"/>
  <c r="E3575" i="1"/>
  <c r="E3577" i="1"/>
  <c r="E3579" i="1"/>
  <c r="E3581" i="1"/>
  <c r="E3583" i="1"/>
  <c r="E3585" i="1"/>
  <c r="E3587" i="1"/>
  <c r="E3589" i="1"/>
  <c r="E3591" i="1"/>
  <c r="E3593" i="1"/>
  <c r="E3595" i="1"/>
  <c r="E3597" i="1"/>
  <c r="E3599" i="1"/>
  <c r="E3601" i="1"/>
  <c r="E3603" i="1"/>
  <c r="E3605" i="1"/>
  <c r="E3607" i="1"/>
  <c r="E3609" i="1"/>
  <c r="E3611" i="1"/>
  <c r="E3613" i="1"/>
  <c r="E3615" i="1"/>
  <c r="E3617" i="1"/>
  <c r="E3619" i="1"/>
  <c r="E3621" i="1"/>
  <c r="E3623" i="1"/>
  <c r="E3625" i="1"/>
  <c r="E3627" i="1"/>
  <c r="E3629" i="1"/>
  <c r="E3631" i="1"/>
  <c r="E3633" i="1"/>
  <c r="E3635" i="1"/>
  <c r="E3637" i="1"/>
  <c r="E3639" i="1"/>
  <c r="E3641" i="1"/>
  <c r="E3643" i="1"/>
  <c r="E3645" i="1"/>
  <c r="E3647" i="1"/>
  <c r="E3649" i="1"/>
  <c r="E3651" i="1"/>
  <c r="E3653" i="1"/>
  <c r="E3655" i="1"/>
  <c r="E3657" i="1"/>
  <c r="E3659" i="1"/>
  <c r="E3661" i="1"/>
  <c r="E3663" i="1"/>
  <c r="E3665" i="1"/>
  <c r="E3667" i="1"/>
  <c r="E3669" i="1"/>
  <c r="E3671" i="1"/>
  <c r="E3673" i="1"/>
  <c r="E3675" i="1"/>
  <c r="E3677" i="1"/>
  <c r="E3679" i="1"/>
  <c r="E3681" i="1"/>
  <c r="E3683" i="1"/>
  <c r="E3685" i="1"/>
  <c r="E3687" i="1"/>
  <c r="E3689" i="1"/>
  <c r="E3691" i="1"/>
  <c r="E3693" i="1"/>
  <c r="E3695" i="1"/>
  <c r="E3697" i="1"/>
  <c r="E3699" i="1"/>
  <c r="E3701" i="1"/>
  <c r="E3703" i="1"/>
  <c r="E3705" i="1"/>
  <c r="E3707" i="1"/>
  <c r="E3709" i="1"/>
  <c r="E3711" i="1"/>
  <c r="E3713" i="1"/>
  <c r="E3715" i="1"/>
  <c r="E3717" i="1"/>
  <c r="E3719" i="1"/>
  <c r="E3721" i="1"/>
  <c r="E3723" i="1"/>
  <c r="E3725" i="1"/>
  <c r="E3727" i="1"/>
  <c r="E3729" i="1"/>
  <c r="E3731" i="1"/>
  <c r="E3733" i="1"/>
  <c r="E3735" i="1"/>
  <c r="E3737" i="1"/>
  <c r="E3739" i="1"/>
  <c r="E3741" i="1"/>
  <c r="E3743" i="1"/>
  <c r="E3745" i="1"/>
  <c r="E3747" i="1"/>
  <c r="E3749" i="1"/>
  <c r="E3753" i="1"/>
  <c r="E3755" i="1"/>
  <c r="E3757" i="1"/>
  <c r="E3759" i="1"/>
  <c r="E3761" i="1"/>
  <c r="E3763" i="1"/>
  <c r="E3765" i="1"/>
  <c r="E3767" i="1"/>
  <c r="E3769" i="1"/>
  <c r="E3771" i="1"/>
  <c r="E3773" i="1"/>
  <c r="E3775" i="1"/>
  <c r="E3777" i="1"/>
  <c r="E3779" i="1"/>
  <c r="E3781" i="1"/>
  <c r="E3783" i="1"/>
  <c r="E3785" i="1"/>
  <c r="E3787" i="1"/>
  <c r="E3789" i="1"/>
  <c r="E3791" i="1"/>
  <c r="E3793" i="1"/>
  <c r="E3795" i="1"/>
  <c r="E3797" i="1"/>
  <c r="E3799" i="1"/>
  <c r="E3801" i="1"/>
  <c r="E3803" i="1"/>
  <c r="E3805" i="1"/>
  <c r="E3807" i="1"/>
  <c r="E3809" i="1"/>
  <c r="E3811" i="1"/>
  <c r="E3813" i="1"/>
  <c r="E3815" i="1"/>
  <c r="E3817" i="1"/>
  <c r="E3819" i="1"/>
  <c r="E3821" i="1"/>
  <c r="E3823" i="1"/>
  <c r="E3825" i="1"/>
  <c r="E3827" i="1"/>
  <c r="E3829" i="1"/>
  <c r="E3831" i="1"/>
  <c r="E3833" i="1"/>
  <c r="E3835" i="1"/>
  <c r="E3837" i="1"/>
  <c r="E3839" i="1"/>
  <c r="E3841" i="1"/>
  <c r="E3843" i="1"/>
  <c r="E3845" i="1"/>
  <c r="E3847" i="1"/>
  <c r="E3849" i="1"/>
  <c r="E3851" i="1"/>
  <c r="E3853" i="1"/>
  <c r="E3855" i="1"/>
  <c r="E3857" i="1"/>
  <c r="E3859" i="1"/>
  <c r="E3861" i="1"/>
  <c r="E3863" i="1"/>
  <c r="E3865" i="1"/>
  <c r="E3867" i="1"/>
  <c r="E3869" i="1"/>
  <c r="E3871" i="1"/>
  <c r="E3873" i="1"/>
  <c r="E3875" i="1"/>
  <c r="E3877" i="1"/>
  <c r="E3879" i="1"/>
  <c r="E3881" i="1"/>
  <c r="E3883" i="1"/>
  <c r="E3885" i="1"/>
  <c r="E3887" i="1"/>
  <c r="E3889" i="1"/>
  <c r="E3891" i="1"/>
  <c r="E3893" i="1"/>
  <c r="E3895" i="1"/>
  <c r="E3897" i="1"/>
  <c r="E3899" i="1"/>
  <c r="E3901" i="1"/>
  <c r="E3903" i="1"/>
  <c r="E3905" i="1"/>
  <c r="E3907" i="1"/>
  <c r="E3909" i="1"/>
  <c r="E3911" i="1"/>
  <c r="E3913" i="1"/>
  <c r="E3915" i="1"/>
  <c r="E3917" i="1"/>
  <c r="E3919" i="1"/>
  <c r="E3921" i="1"/>
  <c r="E3923" i="1"/>
  <c r="E3925" i="1"/>
  <c r="E3927" i="1"/>
  <c r="E3929" i="1"/>
  <c r="E3931" i="1"/>
  <c r="E3933" i="1"/>
  <c r="E3935" i="1"/>
  <c r="E3937" i="1"/>
  <c r="E3939" i="1"/>
  <c r="E3941" i="1"/>
  <c r="E3943" i="1"/>
  <c r="E3945" i="1"/>
  <c r="E3947" i="1"/>
  <c r="E3949" i="1"/>
  <c r="E3951" i="1"/>
  <c r="E3953" i="1"/>
  <c r="E3955" i="1"/>
  <c r="E3957" i="1"/>
  <c r="E3959" i="1"/>
  <c r="E3961" i="1"/>
  <c r="E3963" i="1"/>
  <c r="E3965" i="1"/>
  <c r="E3967" i="1"/>
  <c r="E3969" i="1"/>
  <c r="E3971" i="1"/>
  <c r="E3973" i="1"/>
  <c r="E3975" i="1"/>
  <c r="E3977" i="1"/>
  <c r="E3979" i="1"/>
  <c r="E3981" i="1"/>
  <c r="E3983" i="1"/>
  <c r="E3985" i="1"/>
  <c r="E3987" i="1"/>
  <c r="E3989" i="1"/>
  <c r="E3991" i="1"/>
  <c r="E3993" i="1"/>
  <c r="E3995" i="1"/>
  <c r="E3997" i="1"/>
  <c r="E3999" i="1"/>
  <c r="E4001" i="1"/>
  <c r="E4003" i="1"/>
  <c r="E4005" i="1"/>
  <c r="E4007" i="1"/>
  <c r="E4009" i="1"/>
  <c r="E4011" i="1"/>
  <c r="E4013" i="1"/>
  <c r="E4015" i="1"/>
  <c r="E4017" i="1"/>
  <c r="E4019" i="1"/>
  <c r="E4021" i="1"/>
  <c r="E4023" i="1"/>
  <c r="E4025" i="1"/>
  <c r="E4027" i="1"/>
  <c r="E4029" i="1"/>
  <c r="E4031" i="1"/>
  <c r="E4033" i="1"/>
  <c r="E4035" i="1"/>
  <c r="E4037" i="1"/>
  <c r="E4039" i="1"/>
  <c r="E4041" i="1"/>
  <c r="E4043" i="1"/>
  <c r="E4045" i="1"/>
  <c r="E4047" i="1"/>
  <c r="E4049" i="1"/>
  <c r="E4051" i="1"/>
  <c r="E4053" i="1"/>
  <c r="E4055" i="1"/>
  <c r="E4057" i="1"/>
  <c r="E4059" i="1"/>
  <c r="E4061" i="1"/>
  <c r="E4063" i="1"/>
  <c r="E4065" i="1"/>
  <c r="E4067" i="1"/>
  <c r="E4069" i="1"/>
  <c r="E4071" i="1"/>
  <c r="E4073" i="1"/>
  <c r="E4075" i="1"/>
  <c r="E4077" i="1"/>
  <c r="E4079" i="1"/>
  <c r="E4081" i="1"/>
  <c r="E4083" i="1"/>
  <c r="E4085" i="1"/>
  <c r="E4087" i="1"/>
  <c r="E4089" i="1"/>
  <c r="E4091" i="1"/>
  <c r="E4093" i="1"/>
  <c r="E4095" i="1"/>
  <c r="E4097" i="1"/>
  <c r="E4099" i="1"/>
  <c r="E4101" i="1"/>
  <c r="E4103" i="1"/>
  <c r="E4105" i="1"/>
  <c r="E4107" i="1"/>
  <c r="E4109" i="1"/>
  <c r="E4111" i="1"/>
  <c r="E4113" i="1"/>
  <c r="E4115" i="1"/>
  <c r="E4117" i="1"/>
  <c r="E4119" i="1"/>
  <c r="E4121" i="1"/>
  <c r="E4123" i="1"/>
  <c r="E4125" i="1"/>
  <c r="E4127" i="1"/>
  <c r="E4129" i="1"/>
  <c r="E4131" i="1"/>
  <c r="E4133" i="1"/>
  <c r="E4135" i="1"/>
  <c r="E4137" i="1"/>
  <c r="E4139" i="1"/>
  <c r="E4141" i="1"/>
  <c r="E4143" i="1"/>
  <c r="E4145" i="1"/>
  <c r="E4147" i="1"/>
  <c r="E4149" i="1"/>
  <c r="E4151" i="1"/>
  <c r="E4153" i="1"/>
  <c r="E4155" i="1"/>
  <c r="E4157" i="1"/>
  <c r="E4159" i="1"/>
  <c r="E4161" i="1"/>
  <c r="E4163" i="1"/>
  <c r="E4165" i="1"/>
  <c r="E4167" i="1"/>
  <c r="E4169" i="1"/>
  <c r="E4171" i="1"/>
  <c r="E4173" i="1"/>
  <c r="E4175" i="1"/>
  <c r="E4177" i="1"/>
  <c r="E4179" i="1"/>
  <c r="E4181" i="1"/>
  <c r="E4183" i="1"/>
  <c r="E4185" i="1"/>
  <c r="E4187" i="1"/>
  <c r="E4189" i="1"/>
  <c r="E4191" i="1"/>
  <c r="E4193" i="1"/>
  <c r="E4195" i="1"/>
  <c r="E4197" i="1"/>
  <c r="E4199" i="1"/>
  <c r="E4201" i="1"/>
  <c r="E4203" i="1"/>
  <c r="E4205" i="1"/>
  <c r="E4207" i="1"/>
  <c r="E4209" i="1"/>
  <c r="E4211" i="1"/>
  <c r="E4213" i="1"/>
  <c r="E4215" i="1"/>
  <c r="E4217" i="1"/>
  <c r="E4219" i="1"/>
  <c r="E4221" i="1"/>
  <c r="E4223" i="1"/>
  <c r="E4225" i="1"/>
  <c r="E4227" i="1"/>
  <c r="E4229" i="1"/>
  <c r="E4231" i="1"/>
  <c r="E4233" i="1"/>
  <c r="E4235" i="1"/>
  <c r="E4237" i="1"/>
  <c r="E4239" i="1"/>
  <c r="E4241" i="1"/>
  <c r="E4243" i="1"/>
  <c r="E4245" i="1"/>
  <c r="E4247" i="1"/>
  <c r="E4249" i="1"/>
  <c r="E4251" i="1"/>
  <c r="E4253" i="1"/>
  <c r="E4255" i="1"/>
  <c r="E4257" i="1"/>
  <c r="E4259" i="1"/>
  <c r="E4261" i="1"/>
  <c r="E4263" i="1"/>
  <c r="E4265" i="1"/>
  <c r="E4267" i="1"/>
  <c r="E4269" i="1"/>
  <c r="E4271" i="1"/>
  <c r="E4273" i="1"/>
  <c r="E4275" i="1"/>
  <c r="E4277" i="1"/>
  <c r="E4279" i="1"/>
  <c r="E4281" i="1"/>
  <c r="E4283" i="1"/>
  <c r="E4285" i="1"/>
  <c r="E4287" i="1"/>
  <c r="E4289" i="1"/>
  <c r="E4291" i="1"/>
  <c r="E4293" i="1"/>
  <c r="E4295" i="1"/>
  <c r="E4297" i="1"/>
  <c r="E4299" i="1"/>
  <c r="E4301" i="1"/>
  <c r="E4303" i="1"/>
  <c r="E4305" i="1"/>
  <c r="E4307" i="1"/>
  <c r="E4309" i="1"/>
  <c r="E4311" i="1"/>
  <c r="E4313" i="1"/>
  <c r="E4315" i="1"/>
  <c r="E4317" i="1"/>
  <c r="E4319" i="1"/>
  <c r="E4321" i="1"/>
  <c r="E4323" i="1"/>
  <c r="E4325" i="1"/>
  <c r="E4327" i="1"/>
  <c r="E4329" i="1"/>
  <c r="E4331" i="1"/>
  <c r="E4333" i="1"/>
  <c r="E4335" i="1"/>
  <c r="E4337" i="1"/>
  <c r="E4339" i="1"/>
  <c r="E4341" i="1"/>
  <c r="E4343" i="1"/>
  <c r="E4345" i="1"/>
  <c r="E4347" i="1"/>
  <c r="E4349" i="1"/>
  <c r="E4351" i="1"/>
  <c r="E4353" i="1"/>
  <c r="E4355" i="1"/>
  <c r="E4357" i="1"/>
  <c r="E4359" i="1"/>
  <c r="E4361" i="1"/>
  <c r="E4363" i="1"/>
  <c r="E4365" i="1"/>
  <c r="E4367" i="1"/>
  <c r="E4369" i="1"/>
  <c r="E4371" i="1"/>
  <c r="E4373" i="1"/>
  <c r="E4375" i="1"/>
  <c r="E4377" i="1"/>
  <c r="E4379" i="1"/>
  <c r="E4381" i="1"/>
  <c r="E4383" i="1"/>
  <c r="E4385" i="1"/>
  <c r="E4387" i="1"/>
  <c r="E4389" i="1"/>
  <c r="E4391" i="1"/>
  <c r="E4393" i="1"/>
  <c r="E4395" i="1"/>
  <c r="E4397" i="1"/>
  <c r="E4399" i="1"/>
  <c r="E4401" i="1"/>
  <c r="E4403" i="1"/>
  <c r="E4405" i="1"/>
  <c r="E4407" i="1"/>
  <c r="E4409" i="1"/>
  <c r="E4411" i="1"/>
  <c r="E4413" i="1"/>
  <c r="E4415" i="1"/>
  <c r="E4417" i="1"/>
  <c r="E4419" i="1"/>
  <c r="E4421" i="1"/>
  <c r="E4423" i="1"/>
  <c r="E4425" i="1"/>
  <c r="E4427" i="1"/>
  <c r="E4429" i="1"/>
  <c r="E4431" i="1"/>
  <c r="E4433" i="1"/>
  <c r="E4435" i="1"/>
  <c r="E4437" i="1"/>
  <c r="E4439" i="1"/>
  <c r="E4441" i="1"/>
  <c r="E4443" i="1"/>
  <c r="E4445" i="1"/>
  <c r="E4447" i="1"/>
  <c r="E4449" i="1"/>
  <c r="E4451" i="1"/>
  <c r="E4453" i="1"/>
  <c r="E4455" i="1"/>
  <c r="E4457" i="1"/>
  <c r="E4459" i="1"/>
  <c r="E4461" i="1"/>
  <c r="E4463" i="1"/>
  <c r="E4465" i="1"/>
  <c r="E4467" i="1"/>
  <c r="E4469" i="1"/>
  <c r="E4471" i="1"/>
  <c r="E4473" i="1"/>
  <c r="E4475" i="1"/>
  <c r="E4477" i="1"/>
  <c r="E4479" i="1"/>
  <c r="E4481" i="1"/>
  <c r="E4483" i="1"/>
  <c r="E4485" i="1"/>
  <c r="E4487" i="1"/>
  <c r="E4489" i="1"/>
  <c r="E4491" i="1"/>
  <c r="E4493" i="1"/>
  <c r="E4495" i="1"/>
  <c r="E4497" i="1"/>
  <c r="E4499" i="1"/>
  <c r="E4501" i="1"/>
  <c r="E4503" i="1"/>
  <c r="E4505" i="1"/>
  <c r="E4507" i="1"/>
  <c r="E4509" i="1"/>
  <c r="E4511" i="1"/>
  <c r="E4513" i="1"/>
  <c r="E4515" i="1"/>
  <c r="E4517" i="1"/>
  <c r="E4519" i="1"/>
  <c r="E4521" i="1"/>
  <c r="E4523" i="1"/>
  <c r="E4525" i="1"/>
  <c r="E4527" i="1"/>
  <c r="E4529" i="1"/>
  <c r="E4531" i="1"/>
  <c r="E4533" i="1"/>
  <c r="E4535" i="1"/>
  <c r="E4537" i="1"/>
  <c r="E4539" i="1"/>
  <c r="E4541" i="1"/>
  <c r="E4543" i="1"/>
  <c r="E4545" i="1"/>
  <c r="E4547" i="1"/>
  <c r="E4549" i="1"/>
  <c r="E4551" i="1"/>
  <c r="E4553" i="1"/>
  <c r="E4555" i="1"/>
  <c r="E4557" i="1"/>
  <c r="E4559" i="1"/>
  <c r="E4561" i="1"/>
  <c r="E4563" i="1"/>
  <c r="E4565" i="1"/>
  <c r="E4567" i="1"/>
  <c r="E4569" i="1"/>
  <c r="E4571" i="1"/>
  <c r="E4573" i="1"/>
  <c r="E4575" i="1"/>
  <c r="E4577" i="1"/>
  <c r="E4579" i="1"/>
  <c r="E4581" i="1"/>
  <c r="E4583" i="1"/>
  <c r="E4585" i="1"/>
  <c r="E4587" i="1"/>
  <c r="E4589" i="1"/>
  <c r="E4591" i="1"/>
  <c r="E4593" i="1"/>
  <c r="E4595" i="1"/>
  <c r="E4597" i="1"/>
  <c r="E4599" i="1"/>
  <c r="E4601" i="1"/>
  <c r="E4603" i="1"/>
  <c r="E4605" i="1"/>
  <c r="E4607" i="1"/>
  <c r="E4609" i="1"/>
  <c r="E4611" i="1"/>
  <c r="E4613" i="1"/>
  <c r="E4615" i="1"/>
  <c r="E4617" i="1"/>
  <c r="E4619" i="1"/>
  <c r="E4621" i="1"/>
  <c r="E4623" i="1"/>
  <c r="E4625" i="1"/>
  <c r="E4627" i="1"/>
  <c r="E4629" i="1"/>
  <c r="E4631" i="1"/>
  <c r="E4633" i="1"/>
  <c r="E4635" i="1"/>
  <c r="E4637" i="1"/>
  <c r="E4639" i="1"/>
  <c r="E4641" i="1"/>
  <c r="E4643" i="1"/>
  <c r="E4645" i="1"/>
  <c r="E4647" i="1"/>
  <c r="E4649" i="1"/>
  <c r="E4651" i="1"/>
  <c r="E4653" i="1"/>
  <c r="E4655" i="1"/>
  <c r="E4657" i="1"/>
  <c r="E4659" i="1"/>
  <c r="E4661" i="1"/>
  <c r="E4663" i="1"/>
  <c r="E4665" i="1"/>
  <c r="E4667" i="1"/>
  <c r="E4669" i="1"/>
  <c r="E4671" i="1"/>
  <c r="E4673" i="1"/>
  <c r="E4675" i="1"/>
  <c r="E4677" i="1"/>
  <c r="E4679" i="1"/>
  <c r="E4681" i="1"/>
  <c r="E4683" i="1"/>
  <c r="E4685" i="1"/>
  <c r="E4687" i="1"/>
  <c r="E4689" i="1"/>
  <c r="E4691" i="1"/>
  <c r="E4693" i="1"/>
  <c r="E4695" i="1"/>
  <c r="E4697" i="1"/>
  <c r="E4699" i="1"/>
  <c r="E4701" i="1"/>
  <c r="E4703" i="1"/>
  <c r="E4705" i="1"/>
  <c r="E4707" i="1"/>
  <c r="E4709" i="1"/>
  <c r="E4711" i="1"/>
  <c r="E4713" i="1"/>
  <c r="E4715" i="1"/>
  <c r="E4717" i="1"/>
  <c r="E4719" i="1"/>
  <c r="E4721" i="1"/>
  <c r="E4723" i="1"/>
  <c r="E4725" i="1"/>
  <c r="E4727" i="1"/>
  <c r="E4729" i="1"/>
  <c r="E4731" i="1"/>
  <c r="E4733" i="1"/>
  <c r="E4735" i="1"/>
  <c r="E4737" i="1"/>
  <c r="E4739" i="1"/>
  <c r="E4741" i="1"/>
  <c r="E4743" i="1"/>
  <c r="E4745" i="1"/>
  <c r="E4747" i="1"/>
  <c r="E4749" i="1"/>
  <c r="E4751" i="1"/>
  <c r="E4753" i="1"/>
  <c r="E4755" i="1"/>
  <c r="E4757" i="1"/>
  <c r="E4759" i="1"/>
  <c r="E4761" i="1"/>
  <c r="E4763" i="1"/>
  <c r="E4765" i="1"/>
  <c r="E4767" i="1"/>
  <c r="E4769" i="1"/>
  <c r="E4771" i="1"/>
  <c r="E4773" i="1"/>
  <c r="E4775" i="1"/>
  <c r="E4777" i="1"/>
  <c r="E4779" i="1"/>
  <c r="E4781" i="1"/>
  <c r="E4783" i="1"/>
  <c r="E4785" i="1"/>
  <c r="E4787" i="1"/>
  <c r="E4789" i="1"/>
  <c r="E4791" i="1"/>
  <c r="E4793" i="1"/>
  <c r="E4795" i="1"/>
  <c r="E4797" i="1"/>
  <c r="E4799" i="1"/>
  <c r="E4801" i="1"/>
  <c r="E4803" i="1"/>
  <c r="E4805" i="1"/>
  <c r="E4807" i="1"/>
  <c r="E4809" i="1"/>
  <c r="E4811" i="1"/>
  <c r="E4813" i="1"/>
  <c r="E4815" i="1"/>
  <c r="E4817" i="1"/>
  <c r="E4819" i="1"/>
  <c r="E4821" i="1"/>
  <c r="E4823" i="1"/>
  <c r="E4825" i="1"/>
  <c r="E4827" i="1"/>
  <c r="E4829" i="1"/>
  <c r="E4831" i="1"/>
  <c r="E4833" i="1"/>
  <c r="E4835" i="1"/>
  <c r="E4837" i="1"/>
  <c r="E4839" i="1"/>
  <c r="E4841" i="1"/>
  <c r="E4843" i="1"/>
  <c r="E4845" i="1"/>
  <c r="E4847" i="1"/>
  <c r="E4849" i="1"/>
  <c r="E4851" i="1"/>
  <c r="E4853" i="1"/>
  <c r="E4855" i="1"/>
  <c r="E4857" i="1"/>
  <c r="E4859" i="1"/>
  <c r="E4861" i="1"/>
  <c r="E4863" i="1"/>
  <c r="E4865" i="1"/>
  <c r="E4867" i="1"/>
  <c r="E4869" i="1"/>
  <c r="E4871" i="1"/>
  <c r="E4873" i="1"/>
  <c r="E4875" i="1"/>
  <c r="E4877" i="1"/>
  <c r="E4879" i="1"/>
  <c r="E4881" i="1"/>
  <c r="E4883" i="1"/>
  <c r="E4885" i="1"/>
  <c r="E4887" i="1"/>
  <c r="E4889" i="1"/>
  <c r="E4891" i="1"/>
  <c r="E4893" i="1"/>
  <c r="E4895" i="1"/>
  <c r="E4897" i="1"/>
  <c r="E4899" i="1"/>
  <c r="E4901" i="1"/>
  <c r="E4903" i="1"/>
  <c r="E4905" i="1"/>
  <c r="E4907" i="1"/>
  <c r="E4909" i="1"/>
  <c r="E4911" i="1"/>
  <c r="E4913" i="1"/>
  <c r="E4915" i="1"/>
  <c r="E4917" i="1"/>
  <c r="E4919" i="1"/>
  <c r="E4921" i="1"/>
  <c r="E4923" i="1"/>
  <c r="E4925" i="1"/>
  <c r="E4927" i="1"/>
  <c r="E4929" i="1"/>
  <c r="E4931" i="1"/>
  <c r="E4933" i="1"/>
  <c r="E4935" i="1"/>
  <c r="E4937" i="1"/>
  <c r="E4939" i="1"/>
  <c r="E4941" i="1"/>
  <c r="E4943" i="1"/>
  <c r="E4945" i="1"/>
  <c r="E4947" i="1"/>
  <c r="E4949" i="1"/>
  <c r="E4951" i="1"/>
  <c r="E4953" i="1"/>
  <c r="E4955" i="1"/>
  <c r="E4957" i="1"/>
  <c r="E4959" i="1"/>
  <c r="E4961" i="1"/>
  <c r="E4963" i="1"/>
  <c r="E4965" i="1"/>
  <c r="E4967" i="1"/>
  <c r="E4969" i="1"/>
  <c r="E4971" i="1"/>
  <c r="E4973" i="1"/>
  <c r="E4975" i="1"/>
  <c r="E4977" i="1"/>
  <c r="E4979" i="1"/>
  <c r="E4981" i="1"/>
  <c r="E4983" i="1"/>
  <c r="E4985" i="1"/>
  <c r="E4987" i="1"/>
  <c r="E4989" i="1"/>
  <c r="E4991" i="1"/>
  <c r="E4993" i="1"/>
  <c r="E4995" i="1"/>
  <c r="E4997" i="1"/>
  <c r="E4999" i="1"/>
  <c r="E5001" i="1"/>
  <c r="E5003" i="1"/>
  <c r="E5005" i="1"/>
  <c r="E5007" i="1"/>
  <c r="E5009" i="1"/>
  <c r="E5011" i="1"/>
  <c r="E5013" i="1"/>
  <c r="E5015" i="1"/>
  <c r="E5017" i="1"/>
  <c r="E5019" i="1"/>
  <c r="E5021" i="1"/>
  <c r="E5023" i="1"/>
  <c r="E5025" i="1"/>
  <c r="E5027" i="1"/>
  <c r="E5029" i="1"/>
  <c r="E5031" i="1"/>
  <c r="E5033" i="1"/>
  <c r="E5035" i="1"/>
  <c r="E5037" i="1"/>
  <c r="E5039" i="1"/>
  <c r="E5041" i="1"/>
  <c r="E5043" i="1"/>
  <c r="E5045" i="1"/>
  <c r="E5047" i="1"/>
  <c r="E5049" i="1"/>
  <c r="E5051" i="1"/>
  <c r="E5053" i="1"/>
  <c r="E5055" i="1"/>
  <c r="E5057" i="1"/>
  <c r="E5059" i="1"/>
  <c r="E5061" i="1"/>
  <c r="E5063" i="1"/>
  <c r="E5065" i="1"/>
  <c r="E5067" i="1"/>
  <c r="E5069" i="1"/>
  <c r="E5071" i="1"/>
  <c r="E5073" i="1"/>
  <c r="E5075" i="1"/>
  <c r="E5077" i="1"/>
  <c r="E5079" i="1"/>
  <c r="E5081" i="1"/>
  <c r="E5083" i="1"/>
  <c r="E5085" i="1"/>
  <c r="E5087" i="1"/>
  <c r="E5089" i="1"/>
  <c r="E5091" i="1"/>
  <c r="E5093" i="1"/>
  <c r="E5095" i="1"/>
  <c r="E5097" i="1"/>
  <c r="E5099" i="1"/>
  <c r="E5101" i="1"/>
  <c r="E5103" i="1"/>
  <c r="E5105" i="1"/>
  <c r="E5107" i="1"/>
  <c r="E5109" i="1"/>
  <c r="E5111" i="1"/>
  <c r="E5113" i="1"/>
  <c r="E5115" i="1"/>
  <c r="E5117" i="1"/>
  <c r="E5119" i="1"/>
  <c r="E5121" i="1"/>
  <c r="E5123" i="1"/>
  <c r="E5125" i="1"/>
  <c r="E5127" i="1"/>
  <c r="E5129" i="1"/>
  <c r="E5131" i="1"/>
  <c r="E5133" i="1"/>
  <c r="E5135" i="1"/>
  <c r="E5137" i="1"/>
  <c r="E5139" i="1"/>
  <c r="E5141" i="1"/>
  <c r="E5143" i="1"/>
  <c r="E5145" i="1"/>
  <c r="E5147" i="1"/>
  <c r="E5149" i="1"/>
  <c r="E5151" i="1"/>
  <c r="E5153" i="1"/>
  <c r="E5155" i="1"/>
  <c r="E5157" i="1"/>
  <c r="E5159" i="1"/>
  <c r="E5161" i="1"/>
  <c r="E5163" i="1"/>
  <c r="E5165" i="1"/>
  <c r="E5167" i="1"/>
  <c r="E5169" i="1"/>
  <c r="E5171" i="1"/>
  <c r="E5173" i="1"/>
  <c r="E5175" i="1"/>
  <c r="E5177" i="1"/>
  <c r="E5179" i="1"/>
  <c r="E5181" i="1"/>
  <c r="E5183" i="1"/>
  <c r="E5185" i="1"/>
  <c r="E5187" i="1"/>
  <c r="E5189" i="1"/>
  <c r="E5191" i="1"/>
  <c r="E5193" i="1"/>
  <c r="E5195" i="1"/>
  <c r="E5197" i="1"/>
  <c r="E5199" i="1"/>
  <c r="E5201" i="1"/>
  <c r="E5203" i="1"/>
  <c r="E5205" i="1"/>
  <c r="E5207" i="1"/>
  <c r="E5209" i="1"/>
  <c r="E5211" i="1"/>
  <c r="E5215" i="1"/>
  <c r="E5217" i="1"/>
  <c r="E5219" i="1"/>
  <c r="E5221" i="1"/>
  <c r="E5223" i="1"/>
  <c r="E5225" i="1"/>
  <c r="E5227" i="1"/>
  <c r="E5229" i="1"/>
  <c r="E5231" i="1"/>
  <c r="E5233" i="1"/>
  <c r="E5235" i="1"/>
  <c r="E5237" i="1"/>
  <c r="E5239" i="1"/>
  <c r="E5241" i="1"/>
  <c r="E5243" i="1"/>
  <c r="E5245" i="1"/>
  <c r="E5247" i="1"/>
  <c r="E5249" i="1"/>
  <c r="E5251" i="1"/>
  <c r="E5253" i="1"/>
  <c r="E5255" i="1"/>
  <c r="E5257" i="1"/>
  <c r="E5259" i="1"/>
  <c r="E5261" i="1"/>
  <c r="E5263" i="1"/>
  <c r="E5265" i="1"/>
  <c r="E5267" i="1"/>
  <c r="E5269" i="1"/>
  <c r="E5271" i="1"/>
  <c r="E5273" i="1"/>
  <c r="E5275" i="1"/>
  <c r="E5277" i="1"/>
  <c r="E5279" i="1"/>
  <c r="E5281" i="1"/>
  <c r="E5283" i="1"/>
  <c r="E5285" i="1"/>
  <c r="E5287" i="1"/>
  <c r="E5289" i="1"/>
  <c r="E5291" i="1"/>
  <c r="E5293" i="1"/>
  <c r="E5295" i="1"/>
  <c r="E5297" i="1"/>
  <c r="E5299" i="1"/>
  <c r="E5301" i="1"/>
  <c r="E5303" i="1"/>
  <c r="E5305" i="1"/>
  <c r="E5307" i="1"/>
  <c r="E5309" i="1"/>
  <c r="E5311" i="1"/>
  <c r="E5313" i="1"/>
  <c r="E5315" i="1"/>
  <c r="E5317" i="1"/>
  <c r="E5319" i="1"/>
  <c r="E5321" i="1"/>
  <c r="E5323" i="1"/>
  <c r="E5325" i="1"/>
  <c r="E5327" i="1"/>
  <c r="E5329" i="1"/>
  <c r="E5331" i="1"/>
  <c r="E5333" i="1"/>
  <c r="E5335" i="1"/>
  <c r="E5337" i="1"/>
  <c r="E5339" i="1"/>
  <c r="E5341" i="1"/>
  <c r="E5343" i="1"/>
  <c r="E5345" i="1"/>
  <c r="E5347" i="1"/>
  <c r="E5349" i="1"/>
  <c r="E5351" i="1"/>
  <c r="E5353" i="1"/>
  <c r="E5355" i="1"/>
  <c r="E5357" i="1"/>
  <c r="E5359" i="1"/>
  <c r="E5361" i="1"/>
  <c r="E5363" i="1"/>
  <c r="E5365" i="1"/>
  <c r="E5367" i="1"/>
  <c r="E5369" i="1"/>
  <c r="E5371" i="1"/>
  <c r="E5373" i="1"/>
  <c r="E5375" i="1"/>
  <c r="E5377" i="1"/>
  <c r="E5379" i="1"/>
  <c r="E5381" i="1"/>
  <c r="E5383" i="1"/>
  <c r="E5385" i="1"/>
  <c r="E5387" i="1"/>
  <c r="E5389" i="1"/>
  <c r="E5391" i="1"/>
  <c r="E5393" i="1"/>
  <c r="E5395" i="1"/>
  <c r="E5397" i="1"/>
  <c r="E5399" i="1"/>
  <c r="E5401" i="1"/>
  <c r="E5403" i="1"/>
  <c r="E5405" i="1"/>
  <c r="E5407" i="1"/>
  <c r="E5409" i="1"/>
  <c r="E5411" i="1"/>
  <c r="E5413" i="1"/>
  <c r="E5415" i="1"/>
  <c r="E5417" i="1"/>
  <c r="E5419" i="1"/>
  <c r="E5421" i="1"/>
  <c r="E5423" i="1"/>
  <c r="E5425" i="1"/>
  <c r="E5427" i="1"/>
  <c r="E5429" i="1"/>
  <c r="E5431" i="1"/>
  <c r="E5433" i="1"/>
  <c r="E5435" i="1"/>
  <c r="E5437" i="1"/>
  <c r="E5439" i="1"/>
  <c r="E5441" i="1"/>
  <c r="E5443" i="1"/>
  <c r="E5445" i="1"/>
  <c r="E5447" i="1"/>
  <c r="E5449" i="1"/>
  <c r="E5451" i="1"/>
  <c r="E5453" i="1"/>
  <c r="E5455" i="1"/>
  <c r="E5457" i="1"/>
  <c r="E5459" i="1"/>
  <c r="E5461" i="1"/>
  <c r="E5463" i="1"/>
  <c r="E5465" i="1"/>
  <c r="E5467" i="1"/>
  <c r="E5469" i="1"/>
  <c r="E5471" i="1"/>
  <c r="E5473" i="1"/>
  <c r="E5475" i="1"/>
  <c r="E5477" i="1"/>
  <c r="E5479" i="1"/>
  <c r="E5481" i="1"/>
  <c r="E5483" i="1"/>
  <c r="E5485" i="1"/>
  <c r="E5487" i="1"/>
  <c r="E5489" i="1"/>
  <c r="E5491" i="1"/>
  <c r="E5493" i="1"/>
  <c r="E5495" i="1"/>
  <c r="E5497" i="1"/>
  <c r="E5499" i="1"/>
  <c r="E5501" i="1"/>
  <c r="E5503" i="1"/>
  <c r="E5505" i="1"/>
  <c r="E5507" i="1"/>
  <c r="E5509" i="1"/>
  <c r="E5511" i="1"/>
  <c r="E5513" i="1"/>
  <c r="E5515" i="1"/>
  <c r="E5517" i="1"/>
  <c r="E5519" i="1"/>
  <c r="E5521" i="1"/>
  <c r="E5523" i="1"/>
  <c r="E5525" i="1"/>
  <c r="E5527" i="1"/>
  <c r="E5529" i="1"/>
  <c r="E5531" i="1"/>
  <c r="E5533" i="1"/>
  <c r="E5535" i="1"/>
  <c r="E5537" i="1"/>
  <c r="E5539" i="1"/>
  <c r="E5541" i="1"/>
  <c r="E5543" i="1"/>
  <c r="E5545" i="1"/>
  <c r="E5547" i="1"/>
  <c r="E5549" i="1"/>
  <c r="E5551" i="1"/>
  <c r="E5553" i="1"/>
  <c r="E5555" i="1"/>
  <c r="E5557" i="1"/>
  <c r="E5559" i="1"/>
  <c r="E5561" i="1"/>
  <c r="E5563" i="1"/>
  <c r="E5567" i="1"/>
  <c r="E5569" i="1"/>
  <c r="E5571" i="1"/>
  <c r="E5573" i="1"/>
  <c r="E5575" i="1"/>
  <c r="E5577" i="1"/>
  <c r="E5579" i="1"/>
  <c r="E5581" i="1"/>
  <c r="E5583" i="1"/>
  <c r="E5585" i="1"/>
  <c r="E5587" i="1"/>
  <c r="E5589" i="1"/>
  <c r="E5591" i="1"/>
  <c r="E5593" i="1"/>
  <c r="E5595" i="1"/>
  <c r="E5597" i="1"/>
  <c r="E5599" i="1"/>
  <c r="E5601" i="1"/>
  <c r="E5603" i="1"/>
  <c r="E5605" i="1"/>
  <c r="E5607" i="1"/>
  <c r="E5609" i="1"/>
  <c r="E5611" i="1"/>
  <c r="E5613" i="1"/>
  <c r="E5615" i="1"/>
  <c r="E5617" i="1"/>
  <c r="E5619" i="1"/>
  <c r="E7365" i="1"/>
  <c r="E7367" i="1"/>
  <c r="E7369" i="1"/>
  <c r="E7371" i="1"/>
  <c r="E7373" i="1"/>
  <c r="E7375" i="1"/>
  <c r="E7377" i="1"/>
  <c r="E7379" i="1"/>
  <c r="E7381" i="1"/>
  <c r="E7383" i="1"/>
  <c r="E7385" i="1"/>
  <c r="E7387" i="1"/>
  <c r="E7389" i="1"/>
  <c r="E7391" i="1"/>
  <c r="E7393" i="1"/>
  <c r="E7395" i="1"/>
  <c r="E7397" i="1"/>
  <c r="E7399" i="1"/>
  <c r="E7401" i="1"/>
  <c r="E7403" i="1"/>
  <c r="E7405" i="1"/>
  <c r="E7407" i="1"/>
  <c r="E7409" i="1"/>
  <c r="E7411" i="1"/>
  <c r="E7413" i="1"/>
  <c r="E7415" i="1"/>
  <c r="E7417" i="1"/>
  <c r="E7419" i="1"/>
  <c r="E7421" i="1"/>
  <c r="E7423" i="1"/>
  <c r="E7425" i="1"/>
  <c r="E7427" i="1"/>
  <c r="E7429" i="1"/>
  <c r="E7431" i="1"/>
  <c r="E7433" i="1"/>
  <c r="E7435" i="1"/>
  <c r="E7437" i="1"/>
  <c r="E7439" i="1"/>
  <c r="E7441" i="1"/>
  <c r="E7443" i="1"/>
  <c r="E7445" i="1"/>
  <c r="E7447" i="1"/>
  <c r="E7449" i="1"/>
  <c r="E7451" i="1"/>
  <c r="E7453" i="1"/>
  <c r="E7455" i="1"/>
  <c r="E7457" i="1"/>
  <c r="E7459" i="1"/>
  <c r="E7461" i="1"/>
  <c r="E7463" i="1"/>
  <c r="E7467" i="1"/>
  <c r="E7469" i="1"/>
  <c r="E7471" i="1"/>
  <c r="E7473" i="1"/>
  <c r="E7475" i="1"/>
  <c r="E7477" i="1"/>
  <c r="E7479" i="1"/>
  <c r="E7481" i="1"/>
  <c r="E7483" i="1"/>
  <c r="E7485" i="1"/>
  <c r="E7487" i="1"/>
  <c r="E7489" i="1"/>
  <c r="E7491" i="1"/>
  <c r="E7493" i="1"/>
  <c r="E7495" i="1"/>
  <c r="E7497" i="1"/>
  <c r="E7499" i="1"/>
  <c r="E7501" i="1"/>
  <c r="E7503" i="1"/>
  <c r="E7505" i="1"/>
  <c r="E7507" i="1"/>
  <c r="E7509" i="1"/>
  <c r="E7511" i="1"/>
  <c r="E7513" i="1"/>
  <c r="E7515" i="1"/>
  <c r="E7517" i="1"/>
  <c r="E7519" i="1"/>
  <c r="E7521" i="1"/>
  <c r="E7523" i="1"/>
  <c r="E7525" i="1"/>
  <c r="E7527" i="1"/>
  <c r="E7529" i="1"/>
  <c r="E7531" i="1"/>
  <c r="E7533" i="1"/>
  <c r="E7535" i="1"/>
  <c r="E7537" i="1"/>
  <c r="E7539" i="1"/>
  <c r="E7541" i="1"/>
  <c r="E7543" i="1"/>
  <c r="E7545" i="1"/>
  <c r="E7547" i="1"/>
  <c r="E7549" i="1"/>
  <c r="E7551" i="1"/>
  <c r="E7553" i="1"/>
  <c r="E7555" i="1"/>
  <c r="E7557" i="1"/>
  <c r="E7559" i="1"/>
  <c r="E7561" i="1"/>
  <c r="E7563" i="1"/>
  <c r="E7565" i="1"/>
  <c r="E7567" i="1"/>
  <c r="E7569" i="1"/>
  <c r="E7571" i="1"/>
  <c r="E7573" i="1"/>
  <c r="E7575" i="1"/>
  <c r="E7577" i="1"/>
  <c r="E7579" i="1"/>
  <c r="E7581" i="1"/>
  <c r="E7583" i="1"/>
  <c r="E7585" i="1"/>
  <c r="E7587" i="1"/>
  <c r="E7589" i="1"/>
  <c r="E7591" i="1"/>
  <c r="E7593" i="1"/>
  <c r="E7595" i="1"/>
  <c r="E7597" i="1"/>
  <c r="E7599" i="1"/>
  <c r="E7601" i="1"/>
  <c r="E7603" i="1"/>
  <c r="E7605" i="1"/>
  <c r="E7607" i="1"/>
  <c r="E7609" i="1"/>
  <c r="E7611" i="1"/>
  <c r="E7613" i="1"/>
  <c r="E7615" i="1"/>
  <c r="E7617" i="1"/>
  <c r="E7619" i="1"/>
  <c r="E7621" i="1"/>
  <c r="E7623" i="1"/>
  <c r="E7625" i="1"/>
  <c r="E7627" i="1"/>
  <c r="E7629" i="1"/>
  <c r="E7631" i="1"/>
  <c r="E7633" i="1"/>
  <c r="E7635" i="1"/>
  <c r="E7637" i="1"/>
  <c r="E7639" i="1"/>
  <c r="E7641" i="1"/>
  <c r="E7643" i="1"/>
  <c r="E7645" i="1"/>
  <c r="E7647" i="1"/>
  <c r="E7649" i="1"/>
  <c r="E7651" i="1"/>
  <c r="E7653" i="1"/>
  <c r="E7655" i="1"/>
  <c r="E7657" i="1"/>
  <c r="E7659" i="1"/>
  <c r="E7661" i="1"/>
  <c r="E7663" i="1"/>
  <c r="E7665" i="1"/>
  <c r="E7667" i="1"/>
  <c r="E7669" i="1"/>
  <c r="E7671" i="1"/>
  <c r="E7673" i="1"/>
  <c r="E7675" i="1"/>
  <c r="E7677" i="1"/>
  <c r="E7679" i="1"/>
  <c r="E7681" i="1"/>
  <c r="E7683" i="1"/>
  <c r="E7685" i="1"/>
  <c r="E7687" i="1"/>
  <c r="E7689" i="1"/>
  <c r="E7691" i="1"/>
  <c r="E7693" i="1"/>
  <c r="E7695" i="1"/>
  <c r="E7697" i="1"/>
  <c r="E7699" i="1"/>
  <c r="E7701" i="1"/>
  <c r="E7703" i="1"/>
  <c r="E7705" i="1"/>
  <c r="E7707" i="1"/>
  <c r="E7709" i="1"/>
  <c r="E7711" i="1"/>
  <c r="E7713" i="1"/>
  <c r="E7715" i="1"/>
  <c r="E1249" i="1"/>
  <c r="E1253" i="1"/>
  <c r="E1257" i="1"/>
  <c r="E1261" i="1"/>
  <c r="E1265" i="1"/>
  <c r="E1269" i="1"/>
  <c r="E1273" i="1"/>
  <c r="E1277" i="1"/>
  <c r="E1281" i="1"/>
  <c r="E1285" i="1"/>
  <c r="E1289" i="1"/>
  <c r="E1293" i="1"/>
  <c r="E1297" i="1"/>
  <c r="E1301" i="1"/>
  <c r="E1305" i="1"/>
  <c r="E1309" i="1"/>
  <c r="E1313" i="1"/>
  <c r="E1317" i="1"/>
  <c r="E1321" i="1"/>
  <c r="E1325" i="1"/>
  <c r="E1329" i="1"/>
  <c r="E1333" i="1"/>
  <c r="E1337" i="1"/>
  <c r="E1341" i="1"/>
  <c r="E1345" i="1"/>
  <c r="E1349" i="1"/>
  <c r="E1353" i="1"/>
  <c r="E1357" i="1"/>
  <c r="E1361" i="1"/>
  <c r="E1365" i="1"/>
  <c r="E1369" i="1"/>
  <c r="E1373" i="1"/>
  <c r="E1377" i="1"/>
  <c r="E1381" i="1"/>
  <c r="E1385" i="1"/>
  <c r="E1389" i="1"/>
  <c r="E1393" i="1"/>
  <c r="E1397" i="1"/>
  <c r="E1401" i="1"/>
  <c r="E1405" i="1"/>
  <c r="E1409" i="1"/>
  <c r="E1413" i="1"/>
  <c r="E1417" i="1"/>
  <c r="E1421" i="1"/>
  <c r="E1425" i="1"/>
  <c r="E1429" i="1"/>
  <c r="E1433" i="1"/>
  <c r="E1437" i="1"/>
  <c r="E1441" i="1"/>
  <c r="E1445" i="1"/>
  <c r="E1449" i="1"/>
  <c r="E1453" i="1"/>
  <c r="E1457" i="1"/>
  <c r="E1461" i="1"/>
  <c r="E1465" i="1"/>
  <c r="E1469" i="1"/>
  <c r="E1473" i="1"/>
  <c r="E1477" i="1"/>
  <c r="E1481" i="1"/>
  <c r="E1485" i="1"/>
  <c r="E1489" i="1"/>
  <c r="E1493" i="1"/>
  <c r="E1497" i="1"/>
  <c r="E1501" i="1"/>
  <c r="E1505" i="1"/>
  <c r="E1509" i="1"/>
  <c r="E1513" i="1"/>
  <c r="E1517" i="1"/>
  <c r="E1521" i="1"/>
  <c r="E1525" i="1"/>
  <c r="E1529" i="1"/>
  <c r="E1533" i="1"/>
  <c r="E1537" i="1"/>
  <c r="E1541" i="1"/>
  <c r="E1545" i="1"/>
  <c r="E1549" i="1"/>
  <c r="E1553" i="1"/>
  <c r="E1557" i="1"/>
  <c r="E1561" i="1"/>
  <c r="E1565" i="1"/>
  <c r="E1569" i="1"/>
  <c r="E1573" i="1"/>
  <c r="E1577" i="1"/>
  <c r="E1581" i="1"/>
  <c r="E1585" i="1"/>
  <c r="E1589" i="1"/>
  <c r="E1593" i="1"/>
  <c r="E1597" i="1"/>
  <c r="E1601" i="1"/>
  <c r="E1605" i="1"/>
  <c r="E1609" i="1"/>
  <c r="E1613" i="1"/>
  <c r="E1617" i="1"/>
  <c r="E1621" i="1"/>
  <c r="E1625" i="1"/>
  <c r="E1629" i="1"/>
  <c r="E1633" i="1"/>
  <c r="E1637" i="1"/>
  <c r="E1641" i="1"/>
  <c r="E1645" i="1"/>
  <c r="E1649" i="1"/>
  <c r="E1653" i="1"/>
  <c r="E1657" i="1"/>
  <c r="E1661" i="1"/>
  <c r="E1665" i="1"/>
  <c r="E1669" i="1"/>
  <c r="E1673" i="1"/>
  <c r="E1677" i="1"/>
  <c r="E1681" i="1"/>
  <c r="E1685" i="1"/>
  <c r="E1689" i="1"/>
  <c r="E1693" i="1"/>
  <c r="E1697" i="1"/>
  <c r="E1701" i="1"/>
  <c r="E1705" i="1"/>
  <c r="E1709" i="1"/>
  <c r="E1713" i="1"/>
  <c r="E1717" i="1"/>
  <c r="E1721" i="1"/>
  <c r="E1725" i="1"/>
  <c r="E1729" i="1"/>
  <c r="E1733" i="1"/>
  <c r="E1737" i="1"/>
  <c r="E1741" i="1"/>
  <c r="E1745" i="1"/>
  <c r="E1749" i="1"/>
  <c r="E1753" i="1"/>
  <c r="E1757" i="1"/>
  <c r="E1761" i="1"/>
  <c r="E1765" i="1"/>
  <c r="E1769" i="1"/>
  <c r="E1773" i="1"/>
  <c r="E1777" i="1"/>
  <c r="E1781" i="1"/>
  <c r="E1785" i="1"/>
  <c r="E1789" i="1"/>
  <c r="E1793" i="1"/>
  <c r="E1797" i="1"/>
  <c r="E1801" i="1"/>
  <c r="E1805" i="1"/>
  <c r="E1809" i="1"/>
  <c r="E1813" i="1"/>
  <c r="E1817" i="1"/>
  <c r="E1821" i="1"/>
  <c r="E1825" i="1"/>
  <c r="E1829" i="1"/>
  <c r="E1833" i="1"/>
  <c r="E1837" i="1"/>
  <c r="E1841" i="1"/>
  <c r="E1845" i="1"/>
  <c r="E1849" i="1"/>
  <c r="E1853" i="1"/>
  <c r="E1857" i="1"/>
  <c r="E1861" i="1"/>
  <c r="E1865" i="1"/>
  <c r="E1869" i="1"/>
  <c r="E1873" i="1"/>
  <c r="E1877" i="1"/>
  <c r="E1881" i="1"/>
  <c r="E1885" i="1"/>
  <c r="E1889" i="1"/>
  <c r="E1893" i="1"/>
  <c r="E1897" i="1"/>
  <c r="E1901" i="1"/>
  <c r="E1905" i="1"/>
  <c r="E1908" i="1"/>
  <c r="E1910" i="1"/>
  <c r="E1912" i="1"/>
  <c r="E1914" i="1"/>
  <c r="E1916" i="1"/>
  <c r="E1918" i="1"/>
  <c r="E1920" i="1"/>
  <c r="E1922" i="1"/>
  <c r="E1924" i="1"/>
  <c r="E1926" i="1"/>
  <c r="E1928" i="1"/>
  <c r="E1930" i="1"/>
  <c r="E1932" i="1"/>
  <c r="E1934" i="1"/>
  <c r="E1936" i="1"/>
  <c r="E1938" i="1"/>
  <c r="E1940" i="1"/>
  <c r="E1942" i="1"/>
  <c r="E1944" i="1"/>
  <c r="E1946" i="1"/>
  <c r="E1948" i="1"/>
  <c r="E1950" i="1"/>
  <c r="E1952" i="1"/>
  <c r="E1954" i="1"/>
  <c r="E1956" i="1"/>
  <c r="E1958" i="1"/>
  <c r="E1960" i="1"/>
  <c r="E1962" i="1"/>
  <c r="E1964" i="1"/>
  <c r="E1966" i="1"/>
  <c r="E1968" i="1"/>
  <c r="E1970" i="1"/>
  <c r="E1972" i="1"/>
  <c r="E1974" i="1"/>
  <c r="E1976" i="1"/>
  <c r="E1978" i="1"/>
  <c r="E1980" i="1"/>
  <c r="E1982" i="1"/>
  <c r="E1984" i="1"/>
  <c r="E1986" i="1"/>
  <c r="E1988" i="1"/>
  <c r="E1990" i="1"/>
  <c r="E1992" i="1"/>
  <c r="E1994" i="1"/>
  <c r="E1996" i="1"/>
  <c r="E1998" i="1"/>
  <c r="E2000" i="1"/>
  <c r="E2002" i="1"/>
  <c r="E2004" i="1"/>
  <c r="E2006" i="1"/>
  <c r="E2008" i="1"/>
  <c r="E2010" i="1"/>
  <c r="E2012" i="1"/>
  <c r="E2014" i="1"/>
  <c r="E2016" i="1"/>
  <c r="E2018" i="1"/>
  <c r="E2020" i="1"/>
  <c r="E2022" i="1"/>
  <c r="E2024" i="1"/>
  <c r="E2026" i="1"/>
  <c r="E2028" i="1"/>
  <c r="E2030" i="1"/>
  <c r="E2032" i="1"/>
  <c r="E2034" i="1"/>
  <c r="E2036" i="1"/>
  <c r="E2038" i="1"/>
  <c r="E2040" i="1"/>
  <c r="E2042" i="1"/>
  <c r="E2044" i="1"/>
  <c r="E2046" i="1"/>
  <c r="E2048" i="1"/>
  <c r="E2050" i="1"/>
  <c r="E2052" i="1"/>
  <c r="E2054" i="1"/>
  <c r="E2056" i="1"/>
  <c r="E2058" i="1"/>
  <c r="E2060" i="1"/>
  <c r="E2062" i="1"/>
  <c r="E2064" i="1"/>
  <c r="E2066" i="1"/>
  <c r="E2068" i="1"/>
  <c r="E2070" i="1"/>
  <c r="E2072" i="1"/>
  <c r="E2074" i="1"/>
  <c r="E2076" i="1"/>
  <c r="E2078" i="1"/>
  <c r="E2080" i="1"/>
  <c r="E2082" i="1"/>
  <c r="E2084" i="1"/>
  <c r="E2086" i="1"/>
  <c r="E2088" i="1"/>
  <c r="E2090" i="1"/>
  <c r="E2092" i="1"/>
  <c r="E2094" i="1"/>
  <c r="E2096" i="1"/>
  <c r="E2098" i="1"/>
  <c r="E2100" i="1"/>
  <c r="E2102" i="1"/>
  <c r="E2104" i="1"/>
  <c r="E2106" i="1"/>
  <c r="E2108" i="1"/>
  <c r="E2110" i="1"/>
  <c r="E2112" i="1"/>
  <c r="E2114" i="1"/>
  <c r="E2116" i="1"/>
  <c r="E2118" i="1"/>
  <c r="E2120" i="1"/>
  <c r="E2122" i="1"/>
  <c r="E2124" i="1"/>
  <c r="E2126" i="1"/>
  <c r="E2128" i="1"/>
  <c r="E2130" i="1"/>
  <c r="E2132" i="1"/>
  <c r="E2134" i="1"/>
  <c r="E2136" i="1"/>
  <c r="E2138" i="1"/>
  <c r="E2140" i="1"/>
  <c r="E2142" i="1"/>
  <c r="E2144" i="1"/>
  <c r="E2146" i="1"/>
  <c r="E2148" i="1"/>
  <c r="E2150" i="1"/>
  <c r="E2152" i="1"/>
  <c r="E2154" i="1"/>
  <c r="E2156" i="1"/>
  <c r="E2158" i="1"/>
  <c r="E2160" i="1"/>
  <c r="E2162" i="1"/>
  <c r="E2164" i="1"/>
  <c r="E2166" i="1"/>
  <c r="E2168" i="1"/>
  <c r="E2170" i="1"/>
  <c r="E2172" i="1"/>
  <c r="E2174" i="1"/>
  <c r="E2176" i="1"/>
  <c r="E2178" i="1"/>
  <c r="E2180" i="1"/>
  <c r="E2182" i="1"/>
  <c r="E2184" i="1"/>
  <c r="E2186" i="1"/>
  <c r="E2188" i="1"/>
  <c r="E2190" i="1"/>
  <c r="E2192" i="1"/>
  <c r="E2194" i="1"/>
  <c r="E2196" i="1"/>
  <c r="E2198" i="1"/>
  <c r="E2200" i="1"/>
  <c r="E2202" i="1"/>
  <c r="E2204" i="1"/>
  <c r="E2206" i="1"/>
  <c r="E2208" i="1"/>
  <c r="E2210" i="1"/>
  <c r="E2212" i="1"/>
  <c r="E2214" i="1"/>
  <c r="E2216" i="1"/>
  <c r="E2218" i="1"/>
  <c r="E2220" i="1"/>
  <c r="E2222" i="1"/>
  <c r="E2224" i="1"/>
  <c r="E2226" i="1"/>
  <c r="E2228" i="1"/>
  <c r="E2230" i="1"/>
  <c r="E2232" i="1"/>
  <c r="E2234" i="1"/>
  <c r="E2236" i="1"/>
  <c r="E2238" i="1"/>
  <c r="E2240" i="1"/>
  <c r="E2242" i="1"/>
  <c r="E2244" i="1"/>
  <c r="E2246" i="1"/>
  <c r="E2248" i="1"/>
  <c r="E2250" i="1"/>
  <c r="E2252" i="1"/>
  <c r="E2254" i="1"/>
  <c r="E2256" i="1"/>
  <c r="E2258" i="1"/>
  <c r="E2260" i="1"/>
  <c r="E2262" i="1"/>
  <c r="E2264" i="1"/>
  <c r="E2266" i="1"/>
  <c r="E2268" i="1"/>
  <c r="E2270" i="1"/>
  <c r="E2272" i="1"/>
  <c r="E2274" i="1"/>
  <c r="E2276" i="1"/>
  <c r="E2278" i="1"/>
  <c r="E2280" i="1"/>
  <c r="E2282" i="1"/>
  <c r="E2284" i="1"/>
  <c r="E2286" i="1"/>
  <c r="E2288" i="1"/>
  <c r="E2290" i="1"/>
  <c r="E2292" i="1"/>
  <c r="E2294" i="1"/>
  <c r="E2296" i="1"/>
  <c r="E2298" i="1"/>
  <c r="E2300" i="1"/>
  <c r="E2302" i="1"/>
  <c r="E2304" i="1"/>
  <c r="E2306" i="1"/>
  <c r="E2308" i="1"/>
  <c r="E2310" i="1"/>
  <c r="E2312" i="1"/>
  <c r="E2314" i="1"/>
  <c r="E2316" i="1"/>
  <c r="E2318" i="1"/>
  <c r="E2320" i="1"/>
  <c r="E2322" i="1"/>
  <c r="E2324" i="1"/>
  <c r="E2326" i="1"/>
  <c r="E2328" i="1"/>
  <c r="E2330" i="1"/>
  <c r="E2332" i="1"/>
  <c r="E2334" i="1"/>
  <c r="E2336" i="1"/>
  <c r="E2338" i="1"/>
  <c r="E2340" i="1"/>
  <c r="E2342" i="1"/>
  <c r="E2344" i="1"/>
  <c r="E2346" i="1"/>
  <c r="E2348" i="1"/>
  <c r="E2350" i="1"/>
  <c r="E2352" i="1"/>
  <c r="E2354" i="1"/>
  <c r="E2356" i="1"/>
  <c r="E2358" i="1"/>
  <c r="E2360" i="1"/>
  <c r="E2362" i="1"/>
  <c r="E2364" i="1"/>
  <c r="E2366" i="1"/>
  <c r="E2368" i="1"/>
  <c r="E2370" i="1"/>
  <c r="E2372" i="1"/>
  <c r="E2374" i="1"/>
  <c r="E2376" i="1"/>
  <c r="E2378" i="1"/>
  <c r="E2380" i="1"/>
  <c r="E2382" i="1"/>
  <c r="E2384" i="1"/>
  <c r="E2386" i="1"/>
  <c r="E2388" i="1"/>
  <c r="E2390" i="1"/>
  <c r="E2392" i="1"/>
  <c r="E2394" i="1"/>
  <c r="E2396" i="1"/>
  <c r="E2398" i="1"/>
  <c r="E2400" i="1"/>
  <c r="E2402" i="1"/>
  <c r="E2404" i="1"/>
  <c r="E2406" i="1"/>
  <c r="E2408" i="1"/>
  <c r="E2410" i="1"/>
  <c r="E2412" i="1"/>
  <c r="E2414" i="1"/>
  <c r="E2416" i="1"/>
  <c r="E2418" i="1"/>
  <c r="E2420" i="1"/>
  <c r="E2422" i="1"/>
  <c r="E2424" i="1"/>
  <c r="E2426" i="1"/>
  <c r="E2428" i="1"/>
  <c r="E2430" i="1"/>
  <c r="E2432" i="1"/>
  <c r="E2434" i="1"/>
  <c r="E2436" i="1"/>
  <c r="E2438" i="1"/>
  <c r="E2440" i="1"/>
  <c r="E2442" i="1"/>
  <c r="E2444" i="1"/>
  <c r="E2446" i="1"/>
  <c r="E2448" i="1"/>
  <c r="E2450" i="1"/>
  <c r="E2452" i="1"/>
  <c r="E2454" i="1"/>
  <c r="E2456" i="1"/>
  <c r="E2458" i="1"/>
  <c r="E2460" i="1"/>
  <c r="E2462" i="1"/>
  <c r="E2464" i="1"/>
  <c r="E2466" i="1"/>
  <c r="E2468" i="1"/>
  <c r="E2470" i="1"/>
  <c r="E2472" i="1"/>
  <c r="E2474" i="1"/>
  <c r="E2476" i="1"/>
  <c r="E2478" i="1"/>
  <c r="E2480" i="1"/>
  <c r="E2482" i="1"/>
  <c r="E2484" i="1"/>
  <c r="E2486" i="1"/>
  <c r="E2488" i="1"/>
  <c r="E2490" i="1"/>
  <c r="E2492" i="1"/>
  <c r="E2494" i="1"/>
  <c r="E2496" i="1"/>
  <c r="E2498" i="1"/>
  <c r="E2500" i="1"/>
  <c r="E2502" i="1"/>
  <c r="E2504" i="1"/>
  <c r="E2506" i="1"/>
  <c r="E2508" i="1"/>
  <c r="E2510" i="1"/>
  <c r="E2512" i="1"/>
  <c r="E2514" i="1"/>
  <c r="E2516" i="1"/>
  <c r="E2518" i="1"/>
  <c r="E2520" i="1"/>
  <c r="E2522" i="1"/>
  <c r="E2524" i="1"/>
  <c r="E2526" i="1"/>
  <c r="E2528" i="1"/>
  <c r="E2530" i="1"/>
  <c r="E2532" i="1"/>
  <c r="E2534" i="1"/>
  <c r="E2536" i="1"/>
  <c r="E2538" i="1"/>
  <c r="E2540" i="1"/>
  <c r="E2542" i="1"/>
  <c r="E2544" i="1"/>
  <c r="E2546" i="1"/>
  <c r="E2548" i="1"/>
  <c r="E2550" i="1"/>
  <c r="E2552" i="1"/>
  <c r="E2554" i="1"/>
  <c r="E2556" i="1"/>
  <c r="E2558" i="1"/>
  <c r="E2560" i="1"/>
  <c r="E2562" i="1"/>
  <c r="E2564" i="1"/>
  <c r="E2566" i="1"/>
  <c r="E2568" i="1"/>
  <c r="E2570" i="1"/>
  <c r="E2572" i="1"/>
  <c r="E2574" i="1"/>
  <c r="E2576" i="1"/>
  <c r="E2578" i="1"/>
  <c r="E2580" i="1"/>
  <c r="E2582" i="1"/>
  <c r="E2584" i="1"/>
  <c r="E2586" i="1"/>
  <c r="E2588" i="1"/>
  <c r="E2590" i="1"/>
  <c r="E2592" i="1"/>
  <c r="E2594" i="1"/>
  <c r="E2596" i="1"/>
  <c r="E2598" i="1"/>
  <c r="E2600" i="1"/>
  <c r="E2602" i="1"/>
  <c r="E2604" i="1"/>
  <c r="E2606" i="1"/>
  <c r="E2608" i="1"/>
  <c r="E2610" i="1"/>
  <c r="E2612" i="1"/>
  <c r="E2614" i="1"/>
  <c r="E2616" i="1"/>
  <c r="E2618" i="1"/>
  <c r="E2620" i="1"/>
  <c r="E2622" i="1"/>
  <c r="E2624" i="1"/>
  <c r="E2626" i="1"/>
  <c r="E2628" i="1"/>
  <c r="E2630" i="1"/>
  <c r="E2632" i="1"/>
  <c r="E2634" i="1"/>
  <c r="E2636" i="1"/>
  <c r="E2638" i="1"/>
  <c r="E2640" i="1"/>
  <c r="E2642" i="1"/>
  <c r="E2644" i="1"/>
  <c r="E2646" i="1"/>
  <c r="E2648" i="1"/>
  <c r="E2650" i="1"/>
  <c r="E2652" i="1"/>
  <c r="E2654" i="1"/>
  <c r="E2656" i="1"/>
  <c r="E2658" i="1"/>
  <c r="E2660" i="1"/>
  <c r="E2662" i="1"/>
  <c r="E2664" i="1"/>
  <c r="E2666" i="1"/>
  <c r="E2668" i="1"/>
  <c r="E2670" i="1"/>
  <c r="E2672" i="1"/>
  <c r="E2674" i="1"/>
  <c r="E2676" i="1"/>
  <c r="E2678" i="1"/>
  <c r="E2680" i="1"/>
  <c r="E2682" i="1"/>
  <c r="E2684" i="1"/>
  <c r="E2686" i="1"/>
  <c r="E2688" i="1"/>
  <c r="E2690" i="1"/>
  <c r="E2692" i="1"/>
  <c r="E2694" i="1"/>
  <c r="E2696" i="1"/>
  <c r="E2698" i="1"/>
  <c r="E2700" i="1"/>
  <c r="E2702" i="1"/>
  <c r="E2704" i="1"/>
  <c r="E2706" i="1"/>
  <c r="E2708" i="1"/>
  <c r="E2710" i="1"/>
  <c r="E2712" i="1"/>
  <c r="E2714" i="1"/>
  <c r="E2716" i="1"/>
  <c r="E2718" i="1"/>
  <c r="E2720" i="1"/>
  <c r="E2722" i="1"/>
  <c r="E2724" i="1"/>
  <c r="E2726" i="1"/>
  <c r="E2728" i="1"/>
  <c r="E2730" i="1"/>
  <c r="E2732" i="1"/>
  <c r="E2734" i="1"/>
  <c r="E2736" i="1"/>
  <c r="E2738" i="1"/>
  <c r="E2740" i="1"/>
  <c r="E2742" i="1"/>
  <c r="E2744" i="1"/>
  <c r="E2746" i="1"/>
  <c r="E2748" i="1"/>
  <c r="E2750" i="1"/>
  <c r="E2752" i="1"/>
  <c r="E2754" i="1"/>
  <c r="E2756" i="1"/>
  <c r="E2758" i="1"/>
  <c r="E2760" i="1"/>
  <c r="E2762" i="1"/>
  <c r="E2764" i="1"/>
  <c r="E2766" i="1"/>
  <c r="E2768" i="1"/>
  <c r="E2770" i="1"/>
  <c r="E2772" i="1"/>
  <c r="E2774" i="1"/>
  <c r="E2776" i="1"/>
  <c r="E2778" i="1"/>
  <c r="E2780" i="1"/>
  <c r="E2782" i="1"/>
  <c r="E2784" i="1"/>
  <c r="E2786" i="1"/>
  <c r="E2788" i="1"/>
  <c r="E2790" i="1"/>
  <c r="E2792" i="1"/>
  <c r="E2794" i="1"/>
  <c r="E2796" i="1"/>
  <c r="E2798" i="1"/>
  <c r="E2800" i="1"/>
  <c r="E2802" i="1"/>
  <c r="E2804" i="1"/>
  <c r="E2806" i="1"/>
  <c r="E2808" i="1"/>
  <c r="E2810" i="1"/>
  <c r="E2812" i="1"/>
  <c r="E2814" i="1"/>
  <c r="E2816" i="1"/>
  <c r="E2818" i="1"/>
  <c r="E2820" i="1"/>
  <c r="E2822" i="1"/>
  <c r="E2824" i="1"/>
  <c r="E2826" i="1"/>
  <c r="E2828" i="1"/>
  <c r="E2830" i="1"/>
  <c r="E2832" i="1"/>
  <c r="E2834" i="1"/>
  <c r="E2836" i="1"/>
  <c r="E2838" i="1"/>
  <c r="E2840" i="1"/>
  <c r="E2842" i="1"/>
  <c r="E2844" i="1"/>
  <c r="E2846" i="1"/>
  <c r="E2848" i="1"/>
  <c r="E2850" i="1"/>
  <c r="E2852" i="1"/>
  <c r="E2854" i="1"/>
  <c r="E2856" i="1"/>
  <c r="E2858" i="1"/>
  <c r="E2860" i="1"/>
  <c r="E2862" i="1"/>
  <c r="E2864" i="1"/>
  <c r="E2866" i="1"/>
  <c r="E2868" i="1"/>
  <c r="E2870" i="1"/>
  <c r="E2872" i="1"/>
  <c r="E2874" i="1"/>
  <c r="E2876" i="1"/>
  <c r="E2878" i="1"/>
  <c r="E2880" i="1"/>
  <c r="E2882" i="1"/>
  <c r="E2884" i="1"/>
  <c r="E2886" i="1"/>
  <c r="E2888" i="1"/>
  <c r="E2890" i="1"/>
  <c r="E2892" i="1"/>
  <c r="E2894" i="1"/>
  <c r="E2896" i="1"/>
  <c r="E2898" i="1"/>
  <c r="E2900" i="1"/>
  <c r="E2902" i="1"/>
  <c r="E2904" i="1"/>
  <c r="E2906" i="1"/>
  <c r="E2908" i="1"/>
  <c r="E2910" i="1"/>
  <c r="E2912" i="1"/>
  <c r="E2914" i="1"/>
  <c r="E2916" i="1"/>
  <c r="E2918" i="1"/>
  <c r="E2920" i="1"/>
  <c r="E2922" i="1"/>
  <c r="E2924" i="1"/>
  <c r="E2926" i="1"/>
  <c r="E2928" i="1"/>
  <c r="E2930" i="1"/>
  <c r="E2932" i="1"/>
  <c r="E2934" i="1"/>
  <c r="E2936" i="1"/>
  <c r="E2938" i="1"/>
  <c r="E2940" i="1"/>
  <c r="E2942" i="1"/>
  <c r="E2944" i="1"/>
  <c r="E2946" i="1"/>
  <c r="E2948" i="1"/>
  <c r="E2950" i="1"/>
  <c r="E2952" i="1"/>
  <c r="E2954" i="1"/>
  <c r="E2956" i="1"/>
  <c r="E2958" i="1"/>
  <c r="E2960" i="1"/>
  <c r="E2962" i="1"/>
  <c r="E2964" i="1"/>
  <c r="E2966" i="1"/>
  <c r="E2968" i="1"/>
  <c r="E2970" i="1"/>
  <c r="E2972" i="1"/>
  <c r="E2974" i="1"/>
  <c r="E2976" i="1"/>
  <c r="E2978" i="1"/>
  <c r="E2980" i="1"/>
  <c r="E2982" i="1"/>
  <c r="E2984" i="1"/>
  <c r="E2986" i="1"/>
  <c r="E2988" i="1"/>
  <c r="E2990" i="1"/>
  <c r="E2992" i="1"/>
  <c r="E2994" i="1"/>
  <c r="E2996" i="1"/>
  <c r="E2998" i="1"/>
  <c r="E3000" i="1"/>
  <c r="E3002" i="1"/>
  <c r="E3004" i="1"/>
  <c r="E3006" i="1"/>
  <c r="E3008" i="1"/>
  <c r="E3010" i="1"/>
  <c r="E3012" i="1"/>
  <c r="E3014" i="1"/>
  <c r="E3016" i="1"/>
  <c r="E3018" i="1"/>
  <c r="E3020" i="1"/>
  <c r="E3022" i="1"/>
  <c r="E3024" i="1"/>
  <c r="E3026" i="1"/>
  <c r="E3028" i="1"/>
  <c r="E3030" i="1"/>
  <c r="E3032" i="1"/>
  <c r="E3034" i="1"/>
  <c r="E3036" i="1"/>
  <c r="E3038" i="1"/>
  <c r="E3040" i="1"/>
  <c r="E3042" i="1"/>
  <c r="E3044" i="1"/>
  <c r="E3046" i="1"/>
  <c r="E3048" i="1"/>
  <c r="E3050" i="1"/>
  <c r="E3052" i="1"/>
  <c r="E3054" i="1"/>
  <c r="E3056" i="1"/>
  <c r="E3058" i="1"/>
  <c r="E3060" i="1"/>
  <c r="E3062" i="1"/>
  <c r="E3064" i="1"/>
  <c r="E3066" i="1"/>
  <c r="E3068" i="1"/>
  <c r="E3070" i="1"/>
  <c r="E3072" i="1"/>
  <c r="E3074" i="1"/>
  <c r="E3076" i="1"/>
  <c r="E3078" i="1"/>
  <c r="E3080" i="1"/>
  <c r="E3082" i="1"/>
  <c r="E3084" i="1"/>
  <c r="E3086" i="1"/>
  <c r="E3088" i="1"/>
  <c r="E3090" i="1"/>
  <c r="E3092" i="1"/>
  <c r="E3094" i="1"/>
  <c r="E3096" i="1"/>
  <c r="E3098" i="1"/>
  <c r="E3100" i="1"/>
  <c r="E3102" i="1"/>
  <c r="E3104" i="1"/>
  <c r="E3106" i="1"/>
  <c r="E3108" i="1"/>
  <c r="E3110" i="1"/>
  <c r="E3112" i="1"/>
  <c r="E3114" i="1"/>
  <c r="E3116" i="1"/>
  <c r="E3118" i="1"/>
  <c r="E3120" i="1"/>
  <c r="E3122" i="1"/>
  <c r="E3124" i="1"/>
  <c r="E3126" i="1"/>
  <c r="E3128" i="1"/>
  <c r="E3130" i="1"/>
  <c r="E3132" i="1"/>
  <c r="E3134" i="1"/>
  <c r="E3136" i="1"/>
  <c r="E3138" i="1"/>
  <c r="E3140" i="1"/>
  <c r="E3142" i="1"/>
  <c r="E3144" i="1"/>
  <c r="E3146" i="1"/>
  <c r="E3148" i="1"/>
  <c r="E3150" i="1"/>
  <c r="E3152" i="1"/>
  <c r="E3154" i="1"/>
  <c r="E3156" i="1"/>
  <c r="E3158" i="1"/>
  <c r="E3160" i="1"/>
  <c r="E3162" i="1"/>
  <c r="E3164" i="1"/>
  <c r="E3166" i="1"/>
  <c r="E3168" i="1"/>
  <c r="E3170" i="1"/>
  <c r="E3172" i="1"/>
  <c r="E3174" i="1"/>
  <c r="E3176" i="1"/>
  <c r="E3178" i="1"/>
  <c r="E3180" i="1"/>
  <c r="E3182" i="1"/>
  <c r="E3184" i="1"/>
  <c r="E3186" i="1"/>
  <c r="E3188" i="1"/>
  <c r="E3190" i="1"/>
  <c r="E3192" i="1"/>
  <c r="E3194" i="1"/>
  <c r="E3196" i="1"/>
  <c r="E3198" i="1"/>
  <c r="E3200" i="1"/>
  <c r="E3202" i="1"/>
  <c r="E3204" i="1"/>
  <c r="E3206" i="1"/>
  <c r="E3208" i="1"/>
  <c r="E3210" i="1"/>
  <c r="E3212" i="1"/>
  <c r="E3214" i="1"/>
  <c r="E3216" i="1"/>
  <c r="E3218" i="1"/>
  <c r="E3220" i="1"/>
  <c r="E3222" i="1"/>
  <c r="E3224" i="1"/>
  <c r="E3226" i="1"/>
  <c r="E3228" i="1"/>
  <c r="E3230" i="1"/>
  <c r="E3232" i="1"/>
  <c r="E3234" i="1"/>
  <c r="E3236" i="1"/>
  <c r="E3238" i="1"/>
  <c r="E3240" i="1"/>
  <c r="E3242" i="1"/>
  <c r="E3244" i="1"/>
  <c r="E3246" i="1"/>
  <c r="E3248" i="1"/>
  <c r="E3250" i="1"/>
  <c r="E3252" i="1"/>
  <c r="E3254" i="1"/>
  <c r="E3256" i="1"/>
  <c r="E3258" i="1"/>
  <c r="E3260" i="1"/>
  <c r="E3262" i="1"/>
  <c r="E3264" i="1"/>
  <c r="E3266" i="1"/>
  <c r="E3268" i="1"/>
  <c r="E3270" i="1"/>
  <c r="E3272" i="1"/>
  <c r="E3274" i="1"/>
  <c r="E3276" i="1"/>
  <c r="E3278" i="1"/>
  <c r="E3280" i="1"/>
  <c r="E3282" i="1"/>
  <c r="E3284" i="1"/>
  <c r="E3286" i="1"/>
  <c r="E3288" i="1"/>
  <c r="E3290" i="1"/>
  <c r="E3292" i="1"/>
  <c r="E3294" i="1"/>
  <c r="E3296" i="1"/>
  <c r="E3298" i="1"/>
  <c r="E3300" i="1"/>
  <c r="E3302" i="1"/>
  <c r="E3304" i="1"/>
  <c r="E3306" i="1"/>
  <c r="E3308" i="1"/>
  <c r="E3310" i="1"/>
  <c r="E3312" i="1"/>
  <c r="E3314" i="1"/>
  <c r="E3316" i="1"/>
  <c r="E3318" i="1"/>
  <c r="E3320" i="1"/>
  <c r="E3322" i="1"/>
  <c r="E3324" i="1"/>
  <c r="E3326" i="1"/>
  <c r="E3328" i="1"/>
  <c r="E3330" i="1"/>
  <c r="E3332" i="1"/>
  <c r="E3334" i="1"/>
  <c r="E3336" i="1"/>
  <c r="E3338" i="1"/>
  <c r="E3340" i="1"/>
  <c r="E3342" i="1"/>
  <c r="E3344" i="1"/>
  <c r="E3346" i="1"/>
  <c r="E3348" i="1"/>
  <c r="E3350" i="1"/>
  <c r="E3352" i="1"/>
  <c r="E3354" i="1"/>
  <c r="E3356" i="1"/>
  <c r="E3358" i="1"/>
  <c r="E3360" i="1"/>
  <c r="E3362" i="1"/>
  <c r="E3364" i="1"/>
  <c r="E3366" i="1"/>
  <c r="E3368" i="1"/>
  <c r="E3370" i="1"/>
  <c r="E3372" i="1"/>
  <c r="E3374" i="1"/>
  <c r="E3376" i="1"/>
  <c r="E3378" i="1"/>
  <c r="E3380" i="1"/>
  <c r="E3382" i="1"/>
  <c r="E3384" i="1"/>
  <c r="E3386" i="1"/>
  <c r="E3388" i="1"/>
  <c r="E3390" i="1"/>
  <c r="E3392" i="1"/>
  <c r="E3394" i="1"/>
  <c r="E3396" i="1"/>
  <c r="E3398" i="1"/>
  <c r="E3400" i="1"/>
  <c r="E3402" i="1"/>
  <c r="E3404" i="1"/>
  <c r="E3406" i="1"/>
  <c r="E3408" i="1"/>
  <c r="E3410" i="1"/>
  <c r="E3412" i="1"/>
  <c r="E3414" i="1"/>
  <c r="E3416" i="1"/>
  <c r="E3418" i="1"/>
  <c r="E3420" i="1"/>
  <c r="E3422" i="1"/>
  <c r="E3424" i="1"/>
  <c r="E3426" i="1"/>
  <c r="E3428" i="1"/>
  <c r="E3430" i="1"/>
  <c r="E3432" i="1"/>
  <c r="E3434" i="1"/>
  <c r="E3436" i="1"/>
  <c r="E3438" i="1"/>
  <c r="E3440" i="1"/>
  <c r="E3442" i="1"/>
  <c r="E3444" i="1"/>
  <c r="E3446" i="1"/>
  <c r="E3448" i="1"/>
  <c r="E3450" i="1"/>
  <c r="E3452" i="1"/>
  <c r="E3454" i="1"/>
  <c r="E3456" i="1"/>
  <c r="E3458" i="1"/>
  <c r="E3460" i="1"/>
  <c r="E3462" i="1"/>
  <c r="E3464" i="1"/>
  <c r="E3466" i="1"/>
  <c r="E3468" i="1"/>
  <c r="E3470" i="1"/>
  <c r="E3472" i="1"/>
  <c r="E3474" i="1"/>
  <c r="E3476" i="1"/>
  <c r="E3478" i="1"/>
  <c r="E3480" i="1"/>
  <c r="E3482" i="1"/>
  <c r="E3484" i="1"/>
  <c r="E3486" i="1"/>
  <c r="E3488" i="1"/>
  <c r="E3490" i="1"/>
  <c r="E3492" i="1"/>
  <c r="E3494" i="1"/>
  <c r="E3496" i="1"/>
  <c r="E3498" i="1"/>
  <c r="E3500" i="1"/>
  <c r="E3502" i="1"/>
  <c r="E3504" i="1"/>
  <c r="E3506" i="1"/>
  <c r="E3508" i="1"/>
  <c r="E3510" i="1"/>
  <c r="E3512" i="1"/>
  <c r="E3514" i="1"/>
  <c r="E3516" i="1"/>
  <c r="E3518" i="1"/>
  <c r="E3520" i="1"/>
  <c r="E3522" i="1"/>
  <c r="E3524" i="1"/>
  <c r="E3526" i="1"/>
  <c r="E3528" i="1"/>
  <c r="E3530" i="1"/>
  <c r="E3532" i="1"/>
  <c r="E3534" i="1"/>
  <c r="E3536" i="1"/>
  <c r="E3538" i="1"/>
  <c r="E3540" i="1"/>
  <c r="E3542" i="1"/>
  <c r="E3544" i="1"/>
  <c r="E3546" i="1"/>
  <c r="E3548" i="1"/>
  <c r="E3550" i="1"/>
  <c r="E3552" i="1"/>
  <c r="E3554" i="1"/>
  <c r="E3556" i="1"/>
  <c r="E3558" i="1"/>
  <c r="E3560" i="1"/>
  <c r="E3562" i="1"/>
  <c r="E3564" i="1"/>
  <c r="E3566" i="1"/>
  <c r="E3568" i="1"/>
  <c r="E3570" i="1"/>
  <c r="E3572" i="1"/>
  <c r="E3574" i="1"/>
  <c r="E3576" i="1"/>
  <c r="E3578" i="1"/>
  <c r="E3580" i="1"/>
  <c r="E3582" i="1"/>
  <c r="E3584" i="1"/>
  <c r="E3586" i="1"/>
  <c r="E3588" i="1"/>
  <c r="E3590" i="1"/>
  <c r="E3592" i="1"/>
  <c r="E3594" i="1"/>
  <c r="E3596" i="1"/>
  <c r="E3598" i="1"/>
  <c r="E3600" i="1"/>
  <c r="E3602" i="1"/>
  <c r="E3604" i="1"/>
  <c r="E3606" i="1"/>
  <c r="E3608" i="1"/>
  <c r="E3610" i="1"/>
  <c r="E3612" i="1"/>
  <c r="E3614" i="1"/>
  <c r="E3616" i="1"/>
  <c r="E3618" i="1"/>
  <c r="E3620" i="1"/>
  <c r="E3622" i="1"/>
  <c r="E3624" i="1"/>
  <c r="E3626" i="1"/>
  <c r="E3628" i="1"/>
  <c r="E3630" i="1"/>
  <c r="E3632" i="1"/>
  <c r="E3634" i="1"/>
  <c r="E3636" i="1"/>
  <c r="E3638" i="1"/>
  <c r="E3640" i="1"/>
  <c r="E3642" i="1"/>
  <c r="E3644" i="1"/>
  <c r="E3646" i="1"/>
  <c r="E3648" i="1"/>
  <c r="E3650" i="1"/>
  <c r="E3652" i="1"/>
  <c r="E3654" i="1"/>
  <c r="E3656" i="1"/>
  <c r="E3658" i="1"/>
  <c r="E3660" i="1"/>
  <c r="E3662" i="1"/>
  <c r="E3664" i="1"/>
  <c r="E3666" i="1"/>
  <c r="E3668" i="1"/>
  <c r="E3670" i="1"/>
  <c r="E3672" i="1"/>
  <c r="E3674" i="1"/>
  <c r="E3676" i="1"/>
  <c r="E3678" i="1"/>
  <c r="E3680" i="1"/>
  <c r="E3682" i="1"/>
  <c r="E3684" i="1"/>
  <c r="E3686" i="1"/>
  <c r="E3688" i="1"/>
  <c r="E3690" i="1"/>
  <c r="E3692" i="1"/>
  <c r="E3694" i="1"/>
  <c r="E3696" i="1"/>
  <c r="E3698" i="1"/>
  <c r="E3700" i="1"/>
  <c r="E3702" i="1"/>
  <c r="E3704" i="1"/>
  <c r="E3706" i="1"/>
  <c r="E3708" i="1"/>
  <c r="E3710" i="1"/>
  <c r="E3712" i="1"/>
  <c r="E3714" i="1"/>
  <c r="E3716" i="1"/>
  <c r="E3718" i="1"/>
  <c r="E3720" i="1"/>
  <c r="E3722" i="1"/>
  <c r="E3724" i="1"/>
  <c r="E3726" i="1"/>
  <c r="E3728" i="1"/>
  <c r="E3730" i="1"/>
  <c r="E3732" i="1"/>
  <c r="E3734" i="1"/>
  <c r="E3736" i="1"/>
  <c r="E3738" i="1"/>
  <c r="E3740" i="1"/>
  <c r="E3742" i="1"/>
  <c r="E3744" i="1"/>
  <c r="E3746" i="1"/>
  <c r="E3748" i="1"/>
  <c r="E3754" i="1"/>
  <c r="E3756" i="1"/>
  <c r="E3758" i="1"/>
  <c r="E3760" i="1"/>
  <c r="E3762" i="1"/>
  <c r="E3764" i="1"/>
  <c r="E3766" i="1"/>
  <c r="E3768" i="1"/>
  <c r="E3770" i="1"/>
  <c r="E3772" i="1"/>
  <c r="E3774" i="1"/>
  <c r="E3776" i="1"/>
  <c r="E3778" i="1"/>
  <c r="E3780" i="1"/>
  <c r="E3782" i="1"/>
  <c r="E3784" i="1"/>
  <c r="E3786" i="1"/>
  <c r="E3788" i="1"/>
  <c r="E3790" i="1"/>
  <c r="E3792" i="1"/>
  <c r="E3794" i="1"/>
  <c r="E3796" i="1"/>
  <c r="E3798" i="1"/>
  <c r="E3800" i="1"/>
  <c r="E3802" i="1"/>
  <c r="E3804" i="1"/>
  <c r="E3806" i="1"/>
  <c r="E3808" i="1"/>
  <c r="E3810" i="1"/>
  <c r="E3812" i="1"/>
  <c r="E3814" i="1"/>
  <c r="E3816" i="1"/>
  <c r="E3818" i="1"/>
  <c r="E3820" i="1"/>
  <c r="E3822" i="1"/>
  <c r="E3824" i="1"/>
  <c r="E3826" i="1"/>
  <c r="E3828" i="1"/>
  <c r="E3830" i="1"/>
  <c r="E3832" i="1"/>
  <c r="E3834" i="1"/>
  <c r="E3836" i="1"/>
  <c r="E3838" i="1"/>
  <c r="E3840" i="1"/>
  <c r="E3842" i="1"/>
  <c r="E3844" i="1"/>
  <c r="E3846" i="1"/>
  <c r="E3848" i="1"/>
  <c r="E3850" i="1"/>
  <c r="E3852" i="1"/>
  <c r="E3854" i="1"/>
  <c r="E3856" i="1"/>
  <c r="E3858" i="1"/>
  <c r="E3860" i="1"/>
  <c r="E3862" i="1"/>
  <c r="E3864" i="1"/>
  <c r="E3866" i="1"/>
  <c r="E3868" i="1"/>
  <c r="E3870" i="1"/>
  <c r="E3872" i="1"/>
  <c r="E3874" i="1"/>
  <c r="E3876" i="1"/>
  <c r="E3878" i="1"/>
  <c r="E3880" i="1"/>
  <c r="E3882" i="1"/>
  <c r="E3884" i="1"/>
  <c r="E3886" i="1"/>
  <c r="E3888" i="1"/>
  <c r="E3890" i="1"/>
  <c r="E3892" i="1"/>
  <c r="E3894" i="1"/>
  <c r="E3896" i="1"/>
  <c r="E3898" i="1"/>
  <c r="E3900" i="1"/>
  <c r="E3902" i="1"/>
  <c r="E3904" i="1"/>
  <c r="E3906" i="1"/>
  <c r="E3908" i="1"/>
  <c r="E3910" i="1"/>
  <c r="E3912" i="1"/>
  <c r="E3914" i="1"/>
  <c r="E3916" i="1"/>
  <c r="E3918" i="1"/>
  <c r="E3920" i="1"/>
  <c r="E3922" i="1"/>
  <c r="E3924" i="1"/>
  <c r="E3926" i="1"/>
  <c r="E3928" i="1"/>
  <c r="E3930" i="1"/>
  <c r="E3932" i="1"/>
  <c r="E3934" i="1"/>
  <c r="E3936" i="1"/>
  <c r="E3938" i="1"/>
  <c r="E3940" i="1"/>
  <c r="E3942" i="1"/>
  <c r="E3944" i="1"/>
  <c r="E3946" i="1"/>
  <c r="E3948" i="1"/>
  <c r="E3950" i="1"/>
  <c r="E3952" i="1"/>
  <c r="E3954" i="1"/>
  <c r="E3956" i="1"/>
  <c r="E3958" i="1"/>
  <c r="E3960" i="1"/>
  <c r="E3962" i="1"/>
  <c r="E3964" i="1"/>
  <c r="E3966" i="1"/>
  <c r="E3968" i="1"/>
  <c r="E3970" i="1"/>
  <c r="E3972" i="1"/>
  <c r="E3974" i="1"/>
  <c r="E3976" i="1"/>
  <c r="E3978" i="1"/>
  <c r="E3980" i="1"/>
  <c r="E3982" i="1"/>
  <c r="E3984" i="1"/>
  <c r="E3986" i="1"/>
  <c r="E3988" i="1"/>
  <c r="E3990" i="1"/>
  <c r="E3992" i="1"/>
  <c r="E3994" i="1"/>
  <c r="E3996" i="1"/>
  <c r="E3998" i="1"/>
  <c r="E4000" i="1"/>
  <c r="E4002" i="1"/>
  <c r="E4004" i="1"/>
  <c r="E4006" i="1"/>
  <c r="E4008" i="1"/>
  <c r="E4010" i="1"/>
  <c r="E4012" i="1"/>
  <c r="E4014" i="1"/>
  <c r="E4016" i="1"/>
  <c r="E4018" i="1"/>
  <c r="E4020" i="1"/>
  <c r="E4022" i="1"/>
  <c r="E4024" i="1"/>
  <c r="E4026" i="1"/>
  <c r="E4028" i="1"/>
  <c r="E4030" i="1"/>
  <c r="E4032" i="1"/>
  <c r="E4034" i="1"/>
  <c r="E4036" i="1"/>
  <c r="E4038" i="1"/>
  <c r="E4040" i="1"/>
  <c r="E4042" i="1"/>
  <c r="E4044" i="1"/>
  <c r="E4046" i="1"/>
  <c r="E4048" i="1"/>
  <c r="E4050" i="1"/>
  <c r="E4052" i="1"/>
  <c r="E4054" i="1"/>
  <c r="E4056" i="1"/>
  <c r="E4058" i="1"/>
  <c r="E4060" i="1"/>
  <c r="E4062" i="1"/>
  <c r="E4064" i="1"/>
  <c r="E4066" i="1"/>
  <c r="E4068" i="1"/>
  <c r="E4070" i="1"/>
  <c r="E4072" i="1"/>
  <c r="E4074" i="1"/>
  <c r="E4076" i="1"/>
  <c r="E4078" i="1"/>
  <c r="E4080" i="1"/>
  <c r="E4082" i="1"/>
  <c r="E4084" i="1"/>
  <c r="E4086" i="1"/>
  <c r="E4088" i="1"/>
  <c r="E4090" i="1"/>
  <c r="E4092" i="1"/>
  <c r="E4094" i="1"/>
  <c r="E4096" i="1"/>
  <c r="E4098" i="1"/>
  <c r="E4100" i="1"/>
  <c r="E4102" i="1"/>
  <c r="E4104" i="1"/>
  <c r="E4106" i="1"/>
  <c r="E4108" i="1"/>
  <c r="E4110" i="1"/>
  <c r="E4112" i="1"/>
  <c r="E4114" i="1"/>
  <c r="E4116" i="1"/>
  <c r="E4118" i="1"/>
  <c r="E4120" i="1"/>
  <c r="E4122" i="1"/>
  <c r="E4124" i="1"/>
  <c r="E4126" i="1"/>
  <c r="E4128" i="1"/>
  <c r="E4130" i="1"/>
  <c r="E4132" i="1"/>
  <c r="E4134" i="1"/>
  <c r="E4136" i="1"/>
  <c r="E4138" i="1"/>
  <c r="E4140" i="1"/>
  <c r="E4142" i="1"/>
  <c r="E4144" i="1"/>
  <c r="E4146" i="1"/>
  <c r="E4148" i="1"/>
  <c r="E4150" i="1"/>
  <c r="E4152" i="1"/>
  <c r="E4154" i="1"/>
  <c r="E4156" i="1"/>
  <c r="E4158" i="1"/>
  <c r="E4160" i="1"/>
  <c r="E4162" i="1"/>
  <c r="E4164" i="1"/>
  <c r="E4166" i="1"/>
  <c r="E4168" i="1"/>
  <c r="E4170" i="1"/>
  <c r="E4172" i="1"/>
  <c r="E4174" i="1"/>
  <c r="E4176" i="1"/>
  <c r="E4178" i="1"/>
  <c r="E4180" i="1"/>
  <c r="E4182" i="1"/>
  <c r="E4184" i="1"/>
  <c r="E4186" i="1"/>
  <c r="E4188" i="1"/>
  <c r="E4190" i="1"/>
  <c r="E4192" i="1"/>
  <c r="E4194" i="1"/>
  <c r="E4196" i="1"/>
  <c r="E4198" i="1"/>
  <c r="E4200" i="1"/>
  <c r="E4202" i="1"/>
  <c r="E4204" i="1"/>
  <c r="E4206" i="1"/>
  <c r="E4208" i="1"/>
  <c r="E4210" i="1"/>
  <c r="E4212" i="1"/>
  <c r="E4214" i="1"/>
  <c r="E4216" i="1"/>
  <c r="E4218" i="1"/>
  <c r="E4220" i="1"/>
  <c r="E4222" i="1"/>
  <c r="E4224" i="1"/>
  <c r="E4226" i="1"/>
  <c r="E4228" i="1"/>
  <c r="E4230" i="1"/>
  <c r="E4232" i="1"/>
  <c r="E4234" i="1"/>
  <c r="E4236" i="1"/>
  <c r="E4238" i="1"/>
  <c r="E4240" i="1"/>
  <c r="E4242" i="1"/>
  <c r="E4244" i="1"/>
  <c r="E4246" i="1"/>
  <c r="E4248" i="1"/>
  <c r="E4250" i="1"/>
  <c r="E4252" i="1"/>
  <c r="E4254" i="1"/>
  <c r="E4256" i="1"/>
  <c r="E4258" i="1"/>
  <c r="E4260" i="1"/>
  <c r="E4262" i="1"/>
  <c r="E4264" i="1"/>
  <c r="E4266" i="1"/>
  <c r="E4268" i="1"/>
  <c r="E4270" i="1"/>
  <c r="E4272" i="1"/>
  <c r="E4274" i="1"/>
  <c r="E4276" i="1"/>
  <c r="E4278" i="1"/>
  <c r="E4280" i="1"/>
  <c r="E4282" i="1"/>
  <c r="E4284" i="1"/>
  <c r="E4286" i="1"/>
  <c r="E4288" i="1"/>
  <c r="E4290" i="1"/>
  <c r="E4292" i="1"/>
  <c r="E4294" i="1"/>
  <c r="E4296" i="1"/>
  <c r="E4298" i="1"/>
  <c r="E4300" i="1"/>
  <c r="E4302" i="1"/>
  <c r="E4304" i="1"/>
  <c r="E4306" i="1"/>
  <c r="E4308" i="1"/>
  <c r="E4312" i="1"/>
  <c r="E4316" i="1"/>
  <c r="E4320" i="1"/>
  <c r="E4324" i="1"/>
  <c r="E4328" i="1"/>
  <c r="E4332" i="1"/>
  <c r="E4336" i="1"/>
  <c r="E4340" i="1"/>
  <c r="E4344" i="1"/>
  <c r="E4348" i="1"/>
  <c r="E4352" i="1"/>
  <c r="E4356" i="1"/>
  <c r="E4360" i="1"/>
  <c r="E4364" i="1"/>
  <c r="E4368" i="1"/>
  <c r="E4372" i="1"/>
  <c r="E4376" i="1"/>
  <c r="E4380" i="1"/>
  <c r="E4384" i="1"/>
  <c r="E4388" i="1"/>
  <c r="E4392" i="1"/>
  <c r="E4396" i="1"/>
  <c r="E4400" i="1"/>
  <c r="E4404" i="1"/>
  <c r="E4408" i="1"/>
  <c r="E4412" i="1"/>
  <c r="E4416" i="1"/>
  <c r="E4420" i="1"/>
  <c r="E4424" i="1"/>
  <c r="E4428" i="1"/>
  <c r="E4432" i="1"/>
  <c r="E4436" i="1"/>
  <c r="E4440" i="1"/>
  <c r="E4444" i="1"/>
  <c r="E4448" i="1"/>
  <c r="E4452" i="1"/>
  <c r="E4456" i="1"/>
  <c r="E4460" i="1"/>
  <c r="E4464" i="1"/>
  <c r="E4468" i="1"/>
  <c r="E4472" i="1"/>
  <c r="E4476" i="1"/>
  <c r="E4480" i="1"/>
  <c r="E4484" i="1"/>
  <c r="E4488" i="1"/>
  <c r="E4492" i="1"/>
  <c r="E4496" i="1"/>
  <c r="E4500" i="1"/>
  <c r="E4504" i="1"/>
  <c r="E4508" i="1"/>
  <c r="E4512" i="1"/>
  <c r="E4516" i="1"/>
  <c r="E4520" i="1"/>
  <c r="E4524" i="1"/>
  <c r="E4528" i="1"/>
  <c r="E4532" i="1"/>
  <c r="E4536" i="1"/>
  <c r="E4540" i="1"/>
  <c r="E4544" i="1"/>
  <c r="E4548" i="1"/>
  <c r="E4552" i="1"/>
  <c r="E4556" i="1"/>
  <c r="E4560" i="1"/>
  <c r="E4564" i="1"/>
  <c r="E4568" i="1"/>
  <c r="E4572" i="1"/>
  <c r="E4576" i="1"/>
  <c r="E4580" i="1"/>
  <c r="E4584" i="1"/>
  <c r="E4588" i="1"/>
  <c r="E4592" i="1"/>
  <c r="E4596" i="1"/>
  <c r="E4600" i="1"/>
  <c r="E4604" i="1"/>
  <c r="E4608" i="1"/>
  <c r="E4612" i="1"/>
  <c r="E4616" i="1"/>
  <c r="E4620" i="1"/>
  <c r="E4624" i="1"/>
  <c r="E4628" i="1"/>
  <c r="E4632" i="1"/>
  <c r="E4636" i="1"/>
  <c r="E4640" i="1"/>
  <c r="E4644" i="1"/>
  <c r="E4648" i="1"/>
  <c r="E4652" i="1"/>
  <c r="E4656" i="1"/>
  <c r="E4660" i="1"/>
  <c r="E4664" i="1"/>
  <c r="E4668" i="1"/>
  <c r="E4672" i="1"/>
  <c r="E4676" i="1"/>
  <c r="E4680" i="1"/>
  <c r="E4684" i="1"/>
  <c r="E4688" i="1"/>
  <c r="E4692" i="1"/>
  <c r="E4696" i="1"/>
  <c r="E4700" i="1"/>
  <c r="E4704" i="1"/>
  <c r="E4708" i="1"/>
  <c r="E4712" i="1"/>
  <c r="E4716" i="1"/>
  <c r="E4720" i="1"/>
  <c r="E4724" i="1"/>
  <c r="E4728" i="1"/>
  <c r="E4732" i="1"/>
  <c r="E4736" i="1"/>
  <c r="E4740" i="1"/>
  <c r="E4744" i="1"/>
  <c r="E4748" i="1"/>
  <c r="E4752" i="1"/>
  <c r="E4756" i="1"/>
  <c r="E4760" i="1"/>
  <c r="E4764" i="1"/>
  <c r="E4768" i="1"/>
  <c r="E4772" i="1"/>
  <c r="E4776" i="1"/>
  <c r="E4780" i="1"/>
  <c r="E4784" i="1"/>
  <c r="E4788" i="1"/>
  <c r="E4792" i="1"/>
  <c r="E4796" i="1"/>
  <c r="E4800" i="1"/>
  <c r="E4804" i="1"/>
  <c r="E4808" i="1"/>
  <c r="E4812" i="1"/>
  <c r="E4816" i="1"/>
  <c r="E4820" i="1"/>
  <c r="E4824" i="1"/>
  <c r="E4828" i="1"/>
  <c r="E4832" i="1"/>
  <c r="E4836" i="1"/>
  <c r="E4840" i="1"/>
  <c r="E4844" i="1"/>
  <c r="E4848" i="1"/>
  <c r="E4852" i="1"/>
  <c r="E4856" i="1"/>
  <c r="E4860" i="1"/>
  <c r="E4864" i="1"/>
  <c r="E4868" i="1"/>
  <c r="E4872" i="1"/>
  <c r="E4876" i="1"/>
  <c r="E4880" i="1"/>
  <c r="E4884" i="1"/>
  <c r="E4888" i="1"/>
  <c r="E4892" i="1"/>
  <c r="E4896" i="1"/>
  <c r="E4900" i="1"/>
  <c r="E4904" i="1"/>
  <c r="E4908" i="1"/>
  <c r="E4912" i="1"/>
  <c r="E4916" i="1"/>
  <c r="E4920" i="1"/>
  <c r="E4924" i="1"/>
  <c r="E4928" i="1"/>
  <c r="E4932" i="1"/>
  <c r="E4936" i="1"/>
  <c r="E4940" i="1"/>
  <c r="E4944" i="1"/>
  <c r="E4948" i="1"/>
  <c r="E4952" i="1"/>
  <c r="E4956" i="1"/>
  <c r="E4960" i="1"/>
  <c r="E4964" i="1"/>
  <c r="E4968" i="1"/>
  <c r="E4972" i="1"/>
  <c r="E4976" i="1"/>
  <c r="E4980" i="1"/>
  <c r="E4984" i="1"/>
  <c r="E4988" i="1"/>
  <c r="E4992" i="1"/>
  <c r="E4996" i="1"/>
  <c r="E5000" i="1"/>
  <c r="E5004" i="1"/>
  <c r="E5008" i="1"/>
  <c r="E5012" i="1"/>
  <c r="E5016" i="1"/>
  <c r="E5020" i="1"/>
  <c r="E5024" i="1"/>
  <c r="E5028" i="1"/>
  <c r="E5032" i="1"/>
  <c r="E5036" i="1"/>
  <c r="E5040" i="1"/>
  <c r="E5044" i="1"/>
  <c r="E5048" i="1"/>
  <c r="E5052" i="1"/>
  <c r="E5056" i="1"/>
  <c r="E5060" i="1"/>
  <c r="E5064" i="1"/>
  <c r="E5068" i="1"/>
  <c r="E5072" i="1"/>
  <c r="E5076" i="1"/>
  <c r="E5080" i="1"/>
  <c r="E5084" i="1"/>
  <c r="E5088" i="1"/>
  <c r="E5092" i="1"/>
  <c r="E5096" i="1"/>
  <c r="E5100" i="1"/>
  <c r="E5104" i="1"/>
  <c r="E5108" i="1"/>
  <c r="E5112" i="1"/>
  <c r="E5116" i="1"/>
  <c r="E5120" i="1"/>
  <c r="E5124" i="1"/>
  <c r="E5128" i="1"/>
  <c r="E5132" i="1"/>
  <c r="E5136" i="1"/>
  <c r="E5140" i="1"/>
  <c r="E5144" i="1"/>
  <c r="E5148" i="1"/>
  <c r="E5152" i="1"/>
  <c r="E5156" i="1"/>
  <c r="E5160" i="1"/>
  <c r="E5164" i="1"/>
  <c r="E5168" i="1"/>
  <c r="E5172" i="1"/>
  <c r="E5176" i="1"/>
  <c r="E5180" i="1"/>
  <c r="E5184" i="1"/>
  <c r="E5188" i="1"/>
  <c r="E5192" i="1"/>
  <c r="E5196" i="1"/>
  <c r="E5200" i="1"/>
  <c r="E5204" i="1"/>
  <c r="E5208" i="1"/>
  <c r="E5212" i="1"/>
  <c r="E5216" i="1"/>
  <c r="E5220" i="1"/>
  <c r="E5224" i="1"/>
  <c r="E5228" i="1"/>
  <c r="E5232" i="1"/>
  <c r="E5236" i="1"/>
  <c r="E5240" i="1"/>
  <c r="E5244" i="1"/>
  <c r="E5248" i="1"/>
  <c r="E5252" i="1"/>
  <c r="E5256" i="1"/>
  <c r="E5260" i="1"/>
  <c r="E5264" i="1"/>
  <c r="E5268" i="1"/>
  <c r="E5272" i="1"/>
  <c r="E5276" i="1"/>
  <c r="E5280" i="1"/>
  <c r="E5284" i="1"/>
  <c r="E5288" i="1"/>
  <c r="E5292" i="1"/>
  <c r="E5296" i="1"/>
  <c r="E5300" i="1"/>
  <c r="E5304" i="1"/>
  <c r="E5308" i="1"/>
  <c r="E5312" i="1"/>
  <c r="E5316" i="1"/>
  <c r="E5320" i="1"/>
  <c r="E5324" i="1"/>
  <c r="E5328" i="1"/>
  <c r="E5332" i="1"/>
  <c r="E5336" i="1"/>
  <c r="E5340" i="1"/>
  <c r="E5344" i="1"/>
  <c r="E5348" i="1"/>
  <c r="E5352" i="1"/>
  <c r="E5356" i="1"/>
  <c r="E5360" i="1"/>
  <c r="E5364" i="1"/>
  <c r="E5368" i="1"/>
  <c r="E5372" i="1"/>
  <c r="E5376" i="1"/>
  <c r="E5380" i="1"/>
  <c r="E5384" i="1"/>
  <c r="E5388" i="1"/>
  <c r="E5392" i="1"/>
  <c r="E5396" i="1"/>
  <c r="E5400" i="1"/>
  <c r="E5404" i="1"/>
  <c r="E5408" i="1"/>
  <c r="E5412" i="1"/>
  <c r="E5416" i="1"/>
  <c r="E5420" i="1"/>
  <c r="E5424" i="1"/>
  <c r="E5428" i="1"/>
  <c r="E5432" i="1"/>
  <c r="E5436" i="1"/>
  <c r="E5440" i="1"/>
  <c r="E5444" i="1"/>
  <c r="E5448" i="1"/>
  <c r="E5452" i="1"/>
  <c r="E5456" i="1"/>
  <c r="E5460" i="1"/>
  <c r="E5464" i="1"/>
  <c r="E5468" i="1"/>
  <c r="E5472" i="1"/>
  <c r="E5476" i="1"/>
  <c r="E5480" i="1"/>
  <c r="E5484" i="1"/>
  <c r="E5488" i="1"/>
  <c r="E5492" i="1"/>
  <c r="E5496" i="1"/>
  <c r="E5500" i="1"/>
  <c r="E5504" i="1"/>
  <c r="E5508" i="1"/>
  <c r="E5512" i="1"/>
  <c r="E5516" i="1"/>
  <c r="E5520" i="1"/>
  <c r="E5524" i="1"/>
  <c r="E5528" i="1"/>
  <c r="E5532" i="1"/>
  <c r="E5536" i="1"/>
  <c r="E5540" i="1"/>
  <c r="E5544" i="1"/>
  <c r="E5548" i="1"/>
  <c r="E5552" i="1"/>
  <c r="E5556" i="1"/>
  <c r="E5560" i="1"/>
  <c r="E5564" i="1"/>
  <c r="E5568" i="1"/>
  <c r="E5572" i="1"/>
  <c r="E5576" i="1"/>
  <c r="E5580" i="1"/>
  <c r="E5584" i="1"/>
  <c r="E5588" i="1"/>
  <c r="E5592" i="1"/>
  <c r="E5596" i="1"/>
  <c r="E5600" i="1"/>
  <c r="E5604" i="1"/>
  <c r="E5608" i="1"/>
  <c r="E5612" i="1"/>
  <c r="E5616" i="1"/>
  <c r="E5620" i="1"/>
  <c r="E7368" i="1"/>
  <c r="E7372" i="1"/>
  <c r="E7376" i="1"/>
  <c r="E7380" i="1"/>
  <c r="E7384" i="1"/>
  <c r="E7388" i="1"/>
  <c r="E7392" i="1"/>
  <c r="E7396" i="1"/>
  <c r="E7400" i="1"/>
  <c r="E7404" i="1"/>
  <c r="E7408" i="1"/>
  <c r="E7412" i="1"/>
  <c r="E7416" i="1"/>
  <c r="E7420" i="1"/>
  <c r="E7424" i="1"/>
  <c r="E7428" i="1"/>
  <c r="E7432" i="1"/>
  <c r="E7436" i="1"/>
  <c r="E7440" i="1"/>
  <c r="E7444" i="1"/>
  <c r="E7448" i="1"/>
  <c r="E7452" i="1"/>
  <c r="E7456" i="1"/>
  <c r="E7460" i="1"/>
  <c r="E7464" i="1"/>
  <c r="E7468" i="1"/>
  <c r="E7472" i="1"/>
  <c r="E7476" i="1"/>
  <c r="E7480" i="1"/>
  <c r="E7484" i="1"/>
  <c r="E7488" i="1"/>
  <c r="E7492" i="1"/>
  <c r="E7496" i="1"/>
  <c r="E7500" i="1"/>
  <c r="E7504" i="1"/>
  <c r="E7508" i="1"/>
  <c r="E7512" i="1"/>
  <c r="E7516" i="1"/>
  <c r="E7520" i="1"/>
  <c r="E7524" i="1"/>
  <c r="E7528" i="1"/>
  <c r="E7532" i="1"/>
  <c r="E7536" i="1"/>
  <c r="E7540" i="1"/>
  <c r="E7544" i="1"/>
  <c r="E7548" i="1"/>
  <c r="E7552" i="1"/>
  <c r="E7556" i="1"/>
  <c r="E7560" i="1"/>
  <c r="E7564" i="1"/>
  <c r="E7568" i="1"/>
  <c r="E7572" i="1"/>
  <c r="E7576" i="1"/>
  <c r="E7580" i="1"/>
  <c r="E7584" i="1"/>
  <c r="E7588" i="1"/>
  <c r="E7592" i="1"/>
  <c r="E7596" i="1"/>
  <c r="E7600" i="1"/>
  <c r="E7604" i="1"/>
  <c r="E7608" i="1"/>
  <c r="E7612" i="1"/>
  <c r="E7616" i="1"/>
  <c r="E7620" i="1"/>
  <c r="E7624" i="1"/>
  <c r="E7628" i="1"/>
  <c r="E7632" i="1"/>
  <c r="E7636" i="1"/>
  <c r="E7640" i="1"/>
  <c r="E7644" i="1"/>
  <c r="E7648" i="1"/>
  <c r="E7652" i="1"/>
  <c r="E7656" i="1"/>
  <c r="E7660" i="1"/>
  <c r="E7664" i="1"/>
  <c r="E7668" i="1"/>
  <c r="E7672" i="1"/>
  <c r="E7676" i="1"/>
  <c r="E7680" i="1"/>
  <c r="E7684" i="1"/>
  <c r="E7688" i="1"/>
  <c r="E7692" i="1"/>
  <c r="E7696" i="1"/>
  <c r="E7700" i="1"/>
  <c r="E7704" i="1"/>
  <c r="E7708" i="1"/>
  <c r="E7712" i="1"/>
  <c r="E7716" i="1"/>
  <c r="E5482" i="1"/>
  <c r="E5534" i="1"/>
  <c r="E5542" i="1"/>
  <c r="E5550" i="1"/>
  <c r="E5558" i="1"/>
  <c r="E5566" i="1"/>
  <c r="E5574" i="1"/>
  <c r="E5582" i="1"/>
  <c r="E5590" i="1"/>
  <c r="E5598" i="1"/>
  <c r="E5606" i="1"/>
  <c r="E5614" i="1"/>
  <c r="E7366" i="1"/>
  <c r="E7374" i="1"/>
  <c r="E7382" i="1"/>
  <c r="E7390" i="1"/>
  <c r="E7398" i="1"/>
  <c r="E7406" i="1"/>
  <c r="E7414" i="1"/>
  <c r="E7418" i="1"/>
  <c r="E7426" i="1"/>
  <c r="E7434" i="1"/>
  <c r="E7442" i="1"/>
  <c r="E7450" i="1"/>
  <c r="E7454" i="1"/>
  <c r="E7462" i="1"/>
  <c r="E7470" i="1"/>
  <c r="E7478" i="1"/>
  <c r="E7486" i="1"/>
  <c r="E7494" i="1"/>
  <c r="E7502" i="1"/>
  <c r="E7510" i="1"/>
  <c r="E7518" i="1"/>
  <c r="E7526" i="1"/>
  <c r="E7534" i="1"/>
  <c r="E7538" i="1"/>
  <c r="E7546" i="1"/>
  <c r="E7554" i="1"/>
  <c r="E7562" i="1"/>
  <c r="E7570" i="1"/>
  <c r="E7578" i="1"/>
  <c r="E7586" i="1"/>
  <c r="E7594" i="1"/>
  <c r="E7602" i="1"/>
  <c r="E7610" i="1"/>
  <c r="E7614" i="1"/>
  <c r="E7622" i="1"/>
  <c r="E7630" i="1"/>
  <c r="E7638" i="1"/>
  <c r="E7642" i="1"/>
  <c r="E7650" i="1"/>
  <c r="E7658" i="1"/>
  <c r="E7666" i="1"/>
  <c r="E7674" i="1"/>
  <c r="E7682" i="1"/>
  <c r="E7690" i="1"/>
  <c r="E7698" i="1"/>
  <c r="E7706" i="1"/>
  <c r="E7714" i="1"/>
  <c r="E4310" i="1"/>
  <c r="E4314" i="1"/>
  <c r="E4318" i="1"/>
  <c r="E4322" i="1"/>
  <c r="E4326" i="1"/>
  <c r="E4330" i="1"/>
  <c r="E4334" i="1"/>
  <c r="E4338" i="1"/>
  <c r="E4342" i="1"/>
  <c r="E4346" i="1"/>
  <c r="E4350" i="1"/>
  <c r="E4354" i="1"/>
  <c r="E4358" i="1"/>
  <c r="E4362" i="1"/>
  <c r="E4366" i="1"/>
  <c r="E4370" i="1"/>
  <c r="E4374" i="1"/>
  <c r="E4378" i="1"/>
  <c r="E4382" i="1"/>
  <c r="E4386" i="1"/>
  <c r="E4390" i="1"/>
  <c r="E4394" i="1"/>
  <c r="E4398" i="1"/>
  <c r="E4402" i="1"/>
  <c r="E4406" i="1"/>
  <c r="E4410" i="1"/>
  <c r="E4414" i="1"/>
  <c r="E4418" i="1"/>
  <c r="E4422" i="1"/>
  <c r="E4426" i="1"/>
  <c r="E4430" i="1"/>
  <c r="E4434" i="1"/>
  <c r="E4438" i="1"/>
  <c r="E4442" i="1"/>
  <c r="E4446" i="1"/>
  <c r="E4450" i="1"/>
  <c r="E4454" i="1"/>
  <c r="E4458" i="1"/>
  <c r="E4462" i="1"/>
  <c r="E4466" i="1"/>
  <c r="E4470" i="1"/>
  <c r="E4474" i="1"/>
  <c r="E4478" i="1"/>
  <c r="E4482" i="1"/>
  <c r="E4486" i="1"/>
  <c r="E4490" i="1"/>
  <c r="E4494" i="1"/>
  <c r="E4498" i="1"/>
  <c r="E4502" i="1"/>
  <c r="E4506" i="1"/>
  <c r="E4510" i="1"/>
  <c r="E4514" i="1"/>
  <c r="E4518" i="1"/>
  <c r="E4522" i="1"/>
  <c r="E4526" i="1"/>
  <c r="E4530" i="1"/>
  <c r="E4534" i="1"/>
  <c r="E4538" i="1"/>
  <c r="E4542" i="1"/>
  <c r="E4546" i="1"/>
  <c r="E4550" i="1"/>
  <c r="E4554" i="1"/>
  <c r="E4558" i="1"/>
  <c r="E4562" i="1"/>
  <c r="E4566" i="1"/>
  <c r="E4570" i="1"/>
  <c r="E4574" i="1"/>
  <c r="E4578" i="1"/>
  <c r="E4582" i="1"/>
  <c r="E4586" i="1"/>
  <c r="E4590" i="1"/>
  <c r="E4594" i="1"/>
  <c r="E4598" i="1"/>
  <c r="E4602" i="1"/>
  <c r="E4606" i="1"/>
  <c r="E4610" i="1"/>
  <c r="E4614" i="1"/>
  <c r="E4618" i="1"/>
  <c r="E4622" i="1"/>
  <c r="E4626" i="1"/>
  <c r="E4630" i="1"/>
  <c r="E4634" i="1"/>
  <c r="E4638" i="1"/>
  <c r="E4642" i="1"/>
  <c r="E4646" i="1"/>
  <c r="E4650" i="1"/>
  <c r="E4654" i="1"/>
  <c r="E4658" i="1"/>
  <c r="E4662" i="1"/>
  <c r="E4666" i="1"/>
  <c r="E4670" i="1"/>
  <c r="E4674" i="1"/>
  <c r="E4678" i="1"/>
  <c r="E4682" i="1"/>
  <c r="E4686" i="1"/>
  <c r="E4690" i="1"/>
  <c r="E4694" i="1"/>
  <c r="E4698" i="1"/>
  <c r="E4702" i="1"/>
  <c r="E4706" i="1"/>
  <c r="E4710" i="1"/>
  <c r="E4714" i="1"/>
  <c r="E4718" i="1"/>
  <c r="E4722" i="1"/>
  <c r="E4726" i="1"/>
  <c r="E4730" i="1"/>
  <c r="E4734" i="1"/>
  <c r="E4738" i="1"/>
  <c r="E4742" i="1"/>
  <c r="E4746" i="1"/>
  <c r="E4750" i="1"/>
  <c r="E4754" i="1"/>
  <c r="E4758" i="1"/>
  <c r="E4762" i="1"/>
  <c r="E4766" i="1"/>
  <c r="E4770" i="1"/>
  <c r="E4774" i="1"/>
  <c r="E4778" i="1"/>
  <c r="E4782" i="1"/>
  <c r="E4786" i="1"/>
  <c r="E4790" i="1"/>
  <c r="E4794" i="1"/>
  <c r="E4798" i="1"/>
  <c r="E4802" i="1"/>
  <c r="E4806" i="1"/>
  <c r="E4810" i="1"/>
  <c r="E4814" i="1"/>
  <c r="E4818" i="1"/>
  <c r="E4822" i="1"/>
  <c r="E4826" i="1"/>
  <c r="E4830" i="1"/>
  <c r="E4834" i="1"/>
  <c r="E4838" i="1"/>
  <c r="E4842" i="1"/>
  <c r="E4846" i="1"/>
  <c r="E4850" i="1"/>
  <c r="E4854" i="1"/>
  <c r="E4858" i="1"/>
  <c r="E4862" i="1"/>
  <c r="E4866" i="1"/>
  <c r="E4870" i="1"/>
  <c r="E4874" i="1"/>
  <c r="E4878" i="1"/>
  <c r="E4882" i="1"/>
  <c r="E4886" i="1"/>
  <c r="E4890" i="1"/>
  <c r="E4894" i="1"/>
  <c r="E4898" i="1"/>
  <c r="E4902" i="1"/>
  <c r="E4906" i="1"/>
  <c r="E4910" i="1"/>
  <c r="E4914" i="1"/>
  <c r="E4918" i="1"/>
  <c r="E4922" i="1"/>
  <c r="E4926" i="1"/>
  <c r="E4930" i="1"/>
  <c r="E4934" i="1"/>
  <c r="E4938" i="1"/>
  <c r="E4942" i="1"/>
  <c r="E4946" i="1"/>
  <c r="E4950" i="1"/>
  <c r="E4954" i="1"/>
  <c r="E4958" i="1"/>
  <c r="E4962" i="1"/>
  <c r="E4966" i="1"/>
  <c r="E4970" i="1"/>
  <c r="E4974" i="1"/>
  <c r="E4978" i="1"/>
  <c r="E4982" i="1"/>
  <c r="E4986" i="1"/>
  <c r="E4990" i="1"/>
  <c r="E4994" i="1"/>
  <c r="E4998" i="1"/>
  <c r="E5002" i="1"/>
  <c r="E5006" i="1"/>
  <c r="E5010" i="1"/>
  <c r="E5014" i="1"/>
  <c r="E5018" i="1"/>
  <c r="E5022" i="1"/>
  <c r="E5026" i="1"/>
  <c r="E5030" i="1"/>
  <c r="E5034" i="1"/>
  <c r="E5038" i="1"/>
  <c r="E5042" i="1"/>
  <c r="E5046" i="1"/>
  <c r="E5050" i="1"/>
  <c r="E5054" i="1"/>
  <c r="E5058" i="1"/>
  <c r="E5062" i="1"/>
  <c r="E5066" i="1"/>
  <c r="E5070" i="1"/>
  <c r="E5074" i="1"/>
  <c r="E5078" i="1"/>
  <c r="E5082" i="1"/>
  <c r="E5086" i="1"/>
  <c r="E5090" i="1"/>
  <c r="E5094" i="1"/>
  <c r="E5098" i="1"/>
  <c r="E5102" i="1"/>
  <c r="E5106" i="1"/>
  <c r="E5110" i="1"/>
  <c r="E5114" i="1"/>
  <c r="E5118" i="1"/>
  <c r="E5122" i="1"/>
  <c r="E5126" i="1"/>
  <c r="E5130" i="1"/>
  <c r="E5134" i="1"/>
  <c r="E5138" i="1"/>
  <c r="E5142" i="1"/>
  <c r="E5146" i="1"/>
  <c r="E5150" i="1"/>
  <c r="E5154" i="1"/>
  <c r="E5158" i="1"/>
  <c r="E5162" i="1"/>
  <c r="E5166" i="1"/>
  <c r="E5170" i="1"/>
  <c r="E5174" i="1"/>
  <c r="E5178" i="1"/>
  <c r="E5182" i="1"/>
  <c r="E5186" i="1"/>
  <c r="E5190" i="1"/>
  <c r="E5194" i="1"/>
  <c r="E5198" i="1"/>
  <c r="E5202" i="1"/>
  <c r="E5206" i="1"/>
  <c r="E5210" i="1"/>
  <c r="E5214" i="1"/>
  <c r="E5218" i="1"/>
  <c r="E5222" i="1"/>
  <c r="E5226" i="1"/>
  <c r="E5230" i="1"/>
  <c r="E5234" i="1"/>
  <c r="E5238" i="1"/>
  <c r="E5242" i="1"/>
  <c r="E5246" i="1"/>
  <c r="E5250" i="1"/>
  <c r="E5254" i="1"/>
  <c r="E5258" i="1"/>
  <c r="E5262" i="1"/>
  <c r="E5266" i="1"/>
  <c r="E5270" i="1"/>
  <c r="E5274" i="1"/>
  <c r="E5278" i="1"/>
  <c r="E5282" i="1"/>
  <c r="E5286" i="1"/>
  <c r="E5290" i="1"/>
  <c r="E5294" i="1"/>
  <c r="E5298" i="1"/>
  <c r="E5302" i="1"/>
  <c r="E5306" i="1"/>
  <c r="E5310" i="1"/>
  <c r="E5314" i="1"/>
  <c r="E5318" i="1"/>
  <c r="E5322" i="1"/>
  <c r="E5326" i="1"/>
  <c r="E5330" i="1"/>
  <c r="E5334" i="1"/>
  <c r="E5338" i="1"/>
  <c r="E5342" i="1"/>
  <c r="E5346" i="1"/>
  <c r="E5350" i="1"/>
  <c r="E5354" i="1"/>
  <c r="E5358" i="1"/>
  <c r="E5362" i="1"/>
  <c r="E5366" i="1"/>
  <c r="E5370" i="1"/>
  <c r="E5374" i="1"/>
  <c r="E5378" i="1"/>
  <c r="E5382" i="1"/>
  <c r="E5386" i="1"/>
  <c r="E5390" i="1"/>
  <c r="E5394" i="1"/>
  <c r="E5398" i="1"/>
  <c r="E5402" i="1"/>
  <c r="E5406" i="1"/>
  <c r="E5410" i="1"/>
  <c r="E5414" i="1"/>
  <c r="E5418" i="1"/>
  <c r="E5422" i="1"/>
  <c r="E5426" i="1"/>
  <c r="E5430" i="1"/>
  <c r="E5434" i="1"/>
  <c r="E5438" i="1"/>
  <c r="E5442" i="1"/>
  <c r="E5446" i="1"/>
  <c r="E5450" i="1"/>
  <c r="E5454" i="1"/>
  <c r="E5458" i="1"/>
  <c r="E5462" i="1"/>
  <c r="E5466" i="1"/>
  <c r="E5470" i="1"/>
  <c r="E5474" i="1"/>
  <c r="E5478" i="1"/>
  <c r="E5486" i="1"/>
  <c r="E5490" i="1"/>
  <c r="E5494" i="1"/>
  <c r="E5498" i="1"/>
  <c r="E5502" i="1"/>
  <c r="E5506" i="1"/>
  <c r="E5510" i="1"/>
  <c r="E5514" i="1"/>
  <c r="E5518" i="1"/>
  <c r="E5522" i="1"/>
  <c r="E5526" i="1"/>
  <c r="E5530" i="1"/>
  <c r="E5538" i="1"/>
  <c r="E5546" i="1"/>
  <c r="E5554" i="1"/>
  <c r="E5562" i="1"/>
  <c r="E5570" i="1"/>
  <c r="E5578" i="1"/>
  <c r="E5586" i="1"/>
  <c r="E5594" i="1"/>
  <c r="E5602" i="1"/>
  <c r="E5610" i="1"/>
  <c r="E5618" i="1"/>
  <c r="E7370" i="1"/>
  <c r="E7378" i="1"/>
  <c r="E7386" i="1"/>
  <c r="E7394" i="1"/>
  <c r="E7402" i="1"/>
  <c r="E7410" i="1"/>
  <c r="E7422" i="1"/>
  <c r="E7430" i="1"/>
  <c r="E7438" i="1"/>
  <c r="E7446" i="1"/>
  <c r="E7458" i="1"/>
  <c r="E7466" i="1"/>
  <c r="E7474" i="1"/>
  <c r="E7482" i="1"/>
  <c r="E7490" i="1"/>
  <c r="E7498" i="1"/>
  <c r="E7506" i="1"/>
  <c r="E7514" i="1"/>
  <c r="E7522" i="1"/>
  <c r="E7530" i="1"/>
  <c r="E7542" i="1"/>
  <c r="E7550" i="1"/>
  <c r="E7558" i="1"/>
  <c r="E7566" i="1"/>
  <c r="E7574" i="1"/>
  <c r="E7582" i="1"/>
  <c r="E7590" i="1"/>
  <c r="E7598" i="1"/>
  <c r="E7606" i="1"/>
  <c r="E7618" i="1"/>
  <c r="E7626" i="1"/>
  <c r="E7634" i="1"/>
  <c r="E7646" i="1"/>
  <c r="E7654" i="1"/>
  <c r="E7662" i="1"/>
  <c r="E7670" i="1"/>
  <c r="E7678" i="1"/>
  <c r="E7686" i="1"/>
  <c r="E7694" i="1"/>
  <c r="E7702" i="1"/>
  <c r="E7710" i="1"/>
  <c r="E5" i="1"/>
  <c r="E5625" i="1"/>
  <c r="E5626" i="1"/>
  <c r="E5627" i="1"/>
  <c r="E5628" i="1"/>
  <c r="E5629" i="1"/>
  <c r="E5630" i="1"/>
  <c r="E5631" i="1"/>
  <c r="E5632" i="1"/>
  <c r="E5633" i="1"/>
  <c r="E5634" i="1"/>
  <c r="E5635" i="1"/>
  <c r="E5636" i="1"/>
  <c r="E5637" i="1"/>
  <c r="E5650" i="1"/>
  <c r="E5651" i="1"/>
  <c r="E5652" i="1"/>
  <c r="E5653" i="1"/>
  <c r="E5654" i="1"/>
  <c r="E5655" i="1"/>
  <c r="E5656" i="1"/>
  <c r="E5657" i="1"/>
  <c r="E5658" i="1"/>
  <c r="E5659" i="1"/>
  <c r="E5660" i="1"/>
  <c r="E5662" i="1"/>
  <c r="E5663" i="1"/>
  <c r="E5664" i="1"/>
  <c r="E5665" i="1"/>
  <c r="E5666" i="1"/>
  <c r="E5667" i="1"/>
  <c r="E5668" i="1"/>
  <c r="E5669" i="1"/>
  <c r="E5670" i="1"/>
  <c r="E5671" i="1"/>
  <c r="E5672" i="1"/>
  <c r="E5673" i="1"/>
  <c r="E5674" i="1"/>
  <c r="E5678" i="1"/>
  <c r="E5682" i="1"/>
  <c r="E5683" i="1"/>
  <c r="E5684" i="1"/>
  <c r="E5685" i="1"/>
  <c r="E5686" i="1"/>
  <c r="E5687" i="1"/>
  <c r="E5688" i="1"/>
  <c r="E5689" i="1"/>
  <c r="E5694" i="1"/>
  <c r="E5696" i="1"/>
  <c r="E5702" i="1"/>
  <c r="E5703" i="1"/>
  <c r="E5704" i="1"/>
  <c r="E5705" i="1"/>
  <c r="E5706" i="1"/>
  <c r="E5707" i="1"/>
  <c r="E5708" i="1"/>
  <c r="E5709" i="1"/>
  <c r="E5710" i="1"/>
  <c r="E5711" i="1"/>
  <c r="E5712" i="1"/>
  <c r="E5713" i="1"/>
  <c r="E5714" i="1"/>
  <c r="E5715" i="1"/>
  <c r="E5716" i="1"/>
  <c r="E5717" i="1"/>
  <c r="E5726" i="1"/>
  <c r="E5733" i="1"/>
  <c r="E5734" i="1"/>
  <c r="E5744" i="1"/>
  <c r="E5745" i="1"/>
  <c r="E5758" i="1"/>
  <c r="E5759" i="1"/>
  <c r="E5762" i="1"/>
  <c r="E5763" i="1"/>
  <c r="E5764" i="1"/>
  <c r="E5765" i="1"/>
  <c r="E5766" i="1"/>
  <c r="E5767" i="1"/>
  <c r="E5768" i="1"/>
  <c r="E5769" i="1"/>
  <c r="E5770" i="1"/>
  <c r="E5773" i="1"/>
  <c r="E5775" i="1"/>
  <c r="E5786" i="1"/>
  <c r="E5787" i="1"/>
  <c r="E5788" i="1"/>
  <c r="E5789" i="1"/>
  <c r="E5790" i="1"/>
  <c r="E5791" i="1"/>
  <c r="E5792" i="1"/>
  <c r="E5793" i="1"/>
  <c r="E5794" i="1"/>
  <c r="E5795" i="1"/>
  <c r="E5796" i="1"/>
  <c r="E5797" i="1"/>
  <c r="E5798" i="1"/>
  <c r="E5799" i="1"/>
  <c r="E5800" i="1"/>
  <c r="E5802"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57" i="1"/>
  <c r="E5858" i="1"/>
  <c r="E5859" i="1"/>
  <c r="E5860" i="1"/>
  <c r="E5861" i="1"/>
  <c r="E5862" i="1"/>
  <c r="E5863" i="1"/>
  <c r="E5866" i="1"/>
  <c r="E5867" i="1"/>
  <c r="E5868" i="1"/>
  <c r="E5869" i="1"/>
  <c r="E5870" i="1"/>
  <c r="E5872" i="1"/>
  <c r="E5873" i="1"/>
  <c r="E5874" i="1"/>
  <c r="E5875" i="1"/>
  <c r="E5876" i="1"/>
  <c r="E5877" i="1"/>
  <c r="E5878" i="1"/>
  <c r="E5879" i="1"/>
  <c r="E5880" i="1"/>
  <c r="E5881" i="1"/>
  <c r="E5882" i="1"/>
  <c r="E5883" i="1"/>
  <c r="E5884" i="1"/>
  <c r="E5885" i="1"/>
  <c r="E5886" i="1"/>
  <c r="E5887" i="1"/>
  <c r="E5888" i="1"/>
  <c r="E5889" i="1"/>
  <c r="E5890" i="1"/>
  <c r="E5909" i="1"/>
  <c r="E5910" i="1"/>
  <c r="E5911" i="1"/>
  <c r="E5912" i="1"/>
  <c r="E5913" i="1"/>
  <c r="E5935" i="1"/>
  <c r="E5939" i="1"/>
  <c r="E5940" i="1"/>
  <c r="E5941" i="1"/>
  <c r="E5942" i="1"/>
  <c r="E5953" i="1"/>
  <c r="E5954" i="1"/>
  <c r="E5955" i="1"/>
  <c r="E5956" i="1"/>
  <c r="E5981" i="1"/>
  <c r="E5982" i="1"/>
  <c r="E5983" i="1"/>
  <c r="E5985" i="1"/>
  <c r="E5986" i="1"/>
  <c r="E5987" i="1"/>
  <c r="E5988" i="1"/>
  <c r="E5989" i="1"/>
  <c r="E5990" i="1"/>
  <c r="E5991" i="1"/>
  <c r="E5992" i="1"/>
  <c r="E5993" i="1"/>
  <c r="E5994" i="1"/>
  <c r="E5995" i="1"/>
  <c r="E5996" i="1"/>
  <c r="E5997" i="1"/>
  <c r="E5998"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348" i="1"/>
  <c r="E6349" i="1"/>
  <c r="E6350" i="1"/>
  <c r="E6372" i="1"/>
  <c r="E6375" i="1"/>
  <c r="E6376" i="1"/>
  <c r="E6378" i="1"/>
  <c r="E6379" i="1"/>
  <c r="E6380" i="1"/>
  <c r="E6381" i="1"/>
  <c r="E6382" i="1"/>
  <c r="E6383" i="1"/>
  <c r="E6384" i="1"/>
  <c r="E6385" i="1"/>
  <c r="E6386" i="1"/>
  <c r="E6387" i="1"/>
  <c r="E6388" i="1"/>
  <c r="E6389" i="1"/>
  <c r="E6390" i="1"/>
  <c r="E6391" i="1"/>
  <c r="E6392" i="1"/>
  <c r="E6393" i="1"/>
  <c r="E6394" i="1"/>
  <c r="E6395" i="1"/>
  <c r="E6396" i="1"/>
  <c r="E6397" i="1"/>
  <c r="E6450" i="1"/>
  <c r="E6451" i="1"/>
  <c r="E6452" i="1"/>
  <c r="E6453" i="1"/>
  <c r="E6454" i="1"/>
  <c r="E6455"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39" i="1"/>
  <c r="E6540" i="1"/>
  <c r="E6541" i="1"/>
  <c r="E6542" i="1"/>
  <c r="E6543" i="1"/>
  <c r="E6544" i="1"/>
  <c r="E6545" i="1"/>
  <c r="E6547" i="1"/>
  <c r="E6550" i="1"/>
  <c r="E6551" i="1"/>
  <c r="E6556" i="1"/>
  <c r="E6567" i="1"/>
  <c r="E6568" i="1"/>
  <c r="E6569" i="1"/>
  <c r="E6577" i="1"/>
  <c r="E6578" i="1"/>
  <c r="E6579" i="1"/>
  <c r="E6580" i="1"/>
  <c r="E6581" i="1"/>
  <c r="E6582" i="1"/>
  <c r="E6583" i="1"/>
  <c r="E6584" i="1"/>
  <c r="E6585" i="1"/>
  <c r="E6586" i="1"/>
  <c r="E6587" i="1"/>
  <c r="E6588" i="1"/>
  <c r="E6589" i="1"/>
  <c r="E6590" i="1"/>
  <c r="E6591" i="1"/>
  <c r="E6592" i="1"/>
  <c r="E6593" i="1"/>
  <c r="E6594" i="1"/>
  <c r="E6595" i="1"/>
  <c r="E6599" i="1"/>
  <c r="E6600" i="1"/>
  <c r="E6607"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6" i="1"/>
  <c r="E6647" i="1"/>
  <c r="E6648" i="1"/>
  <c r="E6652" i="1"/>
  <c r="E6653" i="1"/>
  <c r="E6654" i="1"/>
  <c r="E6655" i="1"/>
  <c r="E6656" i="1"/>
  <c r="E6657" i="1"/>
  <c r="E6660" i="1"/>
  <c r="E6661" i="1"/>
  <c r="E6662" i="1"/>
  <c r="E6663" i="1"/>
  <c r="E6664" i="1"/>
  <c r="E6665" i="1"/>
  <c r="E6666" i="1"/>
  <c r="E6667" i="1"/>
  <c r="E6668" i="1"/>
  <c r="E6669" i="1"/>
  <c r="E6670" i="1"/>
  <c r="E6680" i="1"/>
  <c r="E6681" i="1"/>
  <c r="E6682" i="1"/>
  <c r="E6683" i="1"/>
  <c r="E6684" i="1"/>
  <c r="E6685" i="1"/>
  <c r="E6687" i="1"/>
  <c r="E6688" i="1"/>
  <c r="E6689" i="1"/>
  <c r="E6690" i="1"/>
  <c r="E6691" i="1"/>
  <c r="E6692"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49" i="1"/>
  <c r="E6750" i="1"/>
  <c r="E6751" i="1"/>
  <c r="E6752" i="1"/>
  <c r="E6753" i="1"/>
  <c r="E6754" i="1"/>
  <c r="E6755" i="1"/>
  <c r="E6756" i="1"/>
  <c r="E6757" i="1"/>
  <c r="E6758" i="1"/>
  <c r="E6759" i="1"/>
  <c r="E6760" i="1"/>
  <c r="E6771" i="1"/>
  <c r="E6772" i="1"/>
  <c r="E6773" i="1"/>
  <c r="E6774" i="1"/>
  <c r="E6775" i="1"/>
  <c r="E6776" i="1"/>
  <c r="E6777" i="1"/>
  <c r="E6778" i="1"/>
  <c r="E6779" i="1"/>
  <c r="E6780" i="1"/>
  <c r="E6781" i="1"/>
  <c r="E6782" i="1"/>
  <c r="E6783" i="1"/>
  <c r="E6784" i="1"/>
  <c r="E6785" i="1"/>
  <c r="E6786" i="1"/>
  <c r="E6787" i="1"/>
  <c r="E6788" i="1"/>
  <c r="E6789" i="1"/>
  <c r="E6791" i="1"/>
  <c r="E6792" i="1"/>
  <c r="E6793" i="1"/>
  <c r="E6794" i="1"/>
  <c r="E6795" i="1"/>
  <c r="E6796" i="1"/>
  <c r="E6798" i="1"/>
  <c r="E6799" i="1"/>
  <c r="E6800" i="1"/>
  <c r="E6801" i="1"/>
  <c r="E6802" i="1"/>
  <c r="E6803" i="1"/>
  <c r="E6804" i="1"/>
  <c r="E6805" i="1"/>
  <c r="E6806" i="1"/>
  <c r="E6807" i="1"/>
  <c r="E6808" i="1"/>
  <c r="E6809" i="1"/>
  <c r="E6810"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76"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7" i="1"/>
  <c r="E6908"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7" i="1"/>
  <c r="E7128" i="1"/>
  <c r="E7131" i="1"/>
  <c r="E7132" i="1"/>
  <c r="E7133" i="1"/>
  <c r="E7134" i="1"/>
  <c r="E7135" i="1"/>
  <c r="E7136" i="1"/>
  <c r="E7137" i="1"/>
  <c r="E7138" i="1"/>
  <c r="E7139" i="1"/>
  <c r="E7140" i="1"/>
  <c r="E7141" i="1"/>
  <c r="E7142" i="1"/>
  <c r="E7143" i="1"/>
  <c r="E7201" i="1"/>
  <c r="E7202" i="1"/>
  <c r="E7203" i="1"/>
  <c r="E7204" i="1"/>
  <c r="E7205" i="1"/>
  <c r="E7206" i="1"/>
  <c r="E7207" i="1"/>
  <c r="E7208" i="1"/>
  <c r="E7209" i="1"/>
  <c r="E7210" i="1"/>
  <c r="E7211" i="1"/>
  <c r="E7220" i="1"/>
  <c r="E7221" i="1"/>
  <c r="E7249" i="1"/>
  <c r="E7250" i="1"/>
  <c r="E7251" i="1"/>
  <c r="E7252" i="1"/>
  <c r="E7253" i="1"/>
  <c r="E7254" i="1"/>
  <c r="E7255" i="1"/>
  <c r="E7256" i="1"/>
  <c r="E7257" i="1"/>
  <c r="E7258" i="1"/>
  <c r="E7259" i="1"/>
  <c r="E7260" i="1"/>
  <c r="E7261" i="1"/>
  <c r="E7262" i="1"/>
  <c r="E7266" i="1"/>
  <c r="E7273" i="1"/>
  <c r="E7279" i="1"/>
  <c r="E7280" i="1"/>
  <c r="E7281" i="1"/>
  <c r="E7282" i="1"/>
  <c r="E7283" i="1"/>
  <c r="E7284" i="1"/>
  <c r="E7285" i="1"/>
  <c r="E7286" i="1"/>
  <c r="E7287" i="1"/>
  <c r="E7288" i="1"/>
  <c r="E7289" i="1"/>
  <c r="E7290" i="1"/>
  <c r="E7291" i="1"/>
  <c r="E7292" i="1"/>
  <c r="E7293" i="1"/>
  <c r="E7294"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8" i="1"/>
  <c r="E7329" i="1"/>
  <c r="E7330" i="1"/>
  <c r="E7331" i="1"/>
  <c r="E7332" i="1"/>
  <c r="E7333" i="1"/>
  <c r="E7334" i="1"/>
  <c r="E7335" i="1"/>
  <c r="E7336" i="1"/>
  <c r="E7338" i="1"/>
  <c r="E7339" i="1"/>
  <c r="E7340" i="1"/>
  <c r="E7341" i="1"/>
  <c r="E7342" i="1"/>
  <c r="E7343" i="1"/>
  <c r="E7344" i="1"/>
  <c r="E7345" i="1"/>
  <c r="E7346" i="1"/>
  <c r="E7347" i="1"/>
  <c r="E7348" i="1"/>
  <c r="E7349" i="1"/>
  <c r="E7350" i="1"/>
  <c r="E7351" i="1"/>
  <c r="E7352" i="1"/>
  <c r="E7353" i="1"/>
  <c r="E7354" i="1"/>
  <c r="E7355" i="1"/>
  <c r="E7356" i="1"/>
  <c r="E7357" i="1"/>
  <c r="E7297" i="1"/>
  <c r="E7322" i="1"/>
  <c r="E7324" i="1"/>
  <c r="E7326" i="1"/>
  <c r="E7359" i="1"/>
  <c r="E7361" i="1"/>
  <c r="E7363" i="1"/>
  <c r="E5623" i="1"/>
  <c r="E5624" i="1"/>
  <c r="E5638" i="1"/>
  <c r="E5639" i="1"/>
  <c r="E5640" i="1"/>
  <c r="E5641" i="1"/>
  <c r="E5642" i="1"/>
  <c r="E5643" i="1"/>
  <c r="E5644" i="1"/>
  <c r="E5645" i="1"/>
  <c r="E5646" i="1"/>
  <c r="E5647" i="1"/>
  <c r="E5648" i="1"/>
  <c r="E5649" i="1"/>
  <c r="E5661" i="1"/>
  <c r="E5675" i="1"/>
  <c r="E5676" i="1"/>
  <c r="E5677" i="1"/>
  <c r="E5679" i="1"/>
  <c r="E5680" i="1"/>
  <c r="E5681" i="1"/>
  <c r="E5690" i="1"/>
  <c r="E5691" i="1"/>
  <c r="E5692" i="1"/>
  <c r="E5693" i="1"/>
  <c r="E5695" i="1"/>
  <c r="E5697" i="1"/>
  <c r="E5698" i="1"/>
  <c r="E5699" i="1"/>
  <c r="E5700" i="1"/>
  <c r="E5701" i="1"/>
  <c r="E5718" i="1"/>
  <c r="E5719" i="1"/>
  <c r="E5720" i="1"/>
  <c r="E5721" i="1"/>
  <c r="E5722" i="1"/>
  <c r="E5723" i="1"/>
  <c r="E5724" i="1"/>
  <c r="E5725" i="1"/>
  <c r="E5727" i="1"/>
  <c r="E5728" i="1"/>
  <c r="E5729" i="1"/>
  <c r="E5730" i="1"/>
  <c r="E5731" i="1"/>
  <c r="E5732" i="1"/>
  <c r="E5735" i="1"/>
  <c r="E5736" i="1"/>
  <c r="E5737" i="1"/>
  <c r="E5738" i="1"/>
  <c r="E5739" i="1"/>
  <c r="E5740" i="1"/>
  <c r="E5741" i="1"/>
  <c r="E5742" i="1"/>
  <c r="E5743" i="1"/>
  <c r="E5746" i="1"/>
  <c r="E5747" i="1"/>
  <c r="E5748" i="1"/>
  <c r="E5749" i="1"/>
  <c r="E5750" i="1"/>
  <c r="E5751" i="1"/>
  <c r="E5752" i="1"/>
  <c r="E5753" i="1"/>
  <c r="E5754" i="1"/>
  <c r="E5755" i="1"/>
  <c r="E5756" i="1"/>
  <c r="E5757" i="1"/>
  <c r="E5760" i="1"/>
  <c r="E5761" i="1"/>
  <c r="E5771" i="1"/>
  <c r="E5772" i="1"/>
  <c r="E5774" i="1"/>
  <c r="E5776" i="1"/>
  <c r="E5777" i="1"/>
  <c r="E5778" i="1"/>
  <c r="E5779" i="1"/>
  <c r="E5780" i="1"/>
  <c r="E5781" i="1"/>
  <c r="E5782" i="1"/>
  <c r="E5783" i="1"/>
  <c r="E5784" i="1"/>
  <c r="E5785" i="1"/>
  <c r="E5801" i="1"/>
  <c r="E5842" i="1"/>
  <c r="E5843" i="1"/>
  <c r="E5844" i="1"/>
  <c r="E5845" i="1"/>
  <c r="E5846" i="1"/>
  <c r="E5847" i="1"/>
  <c r="E5848" i="1"/>
  <c r="E5849" i="1"/>
  <c r="E5850" i="1"/>
  <c r="E5851" i="1"/>
  <c r="E5852" i="1"/>
  <c r="E5853" i="1"/>
  <c r="E5854" i="1"/>
  <c r="E5855" i="1"/>
  <c r="E5856" i="1"/>
  <c r="E5864" i="1"/>
  <c r="E5865" i="1"/>
  <c r="E5871" i="1"/>
  <c r="E5891" i="1"/>
  <c r="E5892" i="1"/>
  <c r="E5893" i="1"/>
  <c r="E5894" i="1"/>
  <c r="E5895" i="1"/>
  <c r="E5896" i="1"/>
  <c r="E5897" i="1"/>
  <c r="E5898" i="1"/>
  <c r="E5899" i="1"/>
  <c r="E5900" i="1"/>
  <c r="E5901" i="1"/>
  <c r="E5902" i="1"/>
  <c r="E5903" i="1"/>
  <c r="E5904" i="1"/>
  <c r="E5905" i="1"/>
  <c r="E5906" i="1"/>
  <c r="E5907" i="1"/>
  <c r="E5908" i="1"/>
  <c r="E5914" i="1"/>
  <c r="E5915" i="1"/>
  <c r="E5916" i="1"/>
  <c r="E5917" i="1"/>
  <c r="E5918" i="1"/>
  <c r="E5919" i="1"/>
  <c r="E5920" i="1"/>
  <c r="E5921" i="1"/>
  <c r="E5922" i="1"/>
  <c r="E5923" i="1"/>
  <c r="E5924" i="1"/>
  <c r="E5925" i="1"/>
  <c r="E5926" i="1"/>
  <c r="E5927" i="1"/>
  <c r="E5928" i="1"/>
  <c r="E5929" i="1"/>
  <c r="E5930" i="1"/>
  <c r="E5931" i="1"/>
  <c r="E5932" i="1"/>
  <c r="E5933" i="1"/>
  <c r="E5934" i="1"/>
  <c r="E5936" i="1"/>
  <c r="E5937" i="1"/>
  <c r="E5938" i="1"/>
  <c r="E5943" i="1"/>
  <c r="E5944" i="1"/>
  <c r="E5945" i="1"/>
  <c r="E5946" i="1"/>
  <c r="E5947" i="1"/>
  <c r="E5948" i="1"/>
  <c r="E5949" i="1"/>
  <c r="E5950" i="1"/>
  <c r="E5951" i="1"/>
  <c r="E5952"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51" i="1"/>
  <c r="E6352" i="1"/>
  <c r="E6353" i="1"/>
  <c r="E6354" i="1"/>
  <c r="E6355" i="1"/>
  <c r="E6356" i="1"/>
  <c r="E6357" i="1"/>
  <c r="E6358" i="1"/>
  <c r="E6359" i="1"/>
  <c r="E6360" i="1"/>
  <c r="E6361" i="1"/>
  <c r="E6362" i="1"/>
  <c r="E6363" i="1"/>
  <c r="E6364" i="1"/>
  <c r="E6365" i="1"/>
  <c r="E6366" i="1"/>
  <c r="E6367" i="1"/>
  <c r="E6368" i="1"/>
  <c r="E6369" i="1"/>
  <c r="E6370" i="1"/>
  <c r="E6371" i="1"/>
  <c r="E6373" i="1"/>
  <c r="E6374" i="1"/>
  <c r="E637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6"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46" i="1"/>
  <c r="E6548" i="1"/>
  <c r="E6549" i="1"/>
  <c r="E6552" i="1"/>
  <c r="E6553" i="1"/>
  <c r="E6554" i="1"/>
  <c r="E6555" i="1"/>
  <c r="E6557" i="1"/>
  <c r="E6558" i="1"/>
  <c r="E6559" i="1"/>
  <c r="E6560" i="1"/>
  <c r="E6561" i="1"/>
  <c r="E6562" i="1"/>
  <c r="E6563" i="1"/>
  <c r="E6564" i="1"/>
  <c r="E6565" i="1"/>
  <c r="E6566" i="1"/>
  <c r="E6570" i="1"/>
  <c r="E6571" i="1"/>
  <c r="E6572" i="1"/>
  <c r="E6573" i="1"/>
  <c r="E6574" i="1"/>
  <c r="E6575" i="1"/>
  <c r="E6576" i="1"/>
  <c r="E6596" i="1"/>
  <c r="E6597" i="1"/>
  <c r="E6598" i="1"/>
  <c r="E6601" i="1"/>
  <c r="E6602" i="1"/>
  <c r="E6603" i="1"/>
  <c r="E6604" i="1"/>
  <c r="E6605" i="1"/>
  <c r="E6606" i="1"/>
  <c r="E6608" i="1"/>
  <c r="E6609" i="1"/>
  <c r="E6610" i="1"/>
  <c r="E6611" i="1"/>
  <c r="E6612" i="1"/>
  <c r="E6613" i="1"/>
  <c r="E6614" i="1"/>
  <c r="E6645" i="1"/>
  <c r="E6649" i="1"/>
  <c r="E6650" i="1"/>
  <c r="E6651" i="1"/>
  <c r="E6658" i="1"/>
  <c r="E6659" i="1"/>
  <c r="E6671" i="1"/>
  <c r="E6672" i="1"/>
  <c r="E6673" i="1"/>
  <c r="E6674" i="1"/>
  <c r="E6675" i="1"/>
  <c r="E6676" i="1"/>
  <c r="E6677" i="1"/>
  <c r="E6678" i="1"/>
  <c r="E6679" i="1"/>
  <c r="E6693" i="1"/>
  <c r="E6694" i="1"/>
  <c r="E6695" i="1"/>
  <c r="E6696" i="1"/>
  <c r="E6697" i="1"/>
  <c r="E6698" i="1"/>
  <c r="E6699" i="1"/>
  <c r="E6700" i="1"/>
  <c r="E6739" i="1"/>
  <c r="E6740" i="1"/>
  <c r="E6741" i="1"/>
  <c r="E6742" i="1"/>
  <c r="E6743" i="1"/>
  <c r="E6744" i="1"/>
  <c r="E6745" i="1"/>
  <c r="E6746" i="1"/>
  <c r="E6747" i="1"/>
  <c r="E6748" i="1"/>
  <c r="E6761" i="1"/>
  <c r="E6762" i="1"/>
  <c r="E6763" i="1"/>
  <c r="E6764" i="1"/>
  <c r="E6765" i="1"/>
  <c r="E6766" i="1"/>
  <c r="E6767" i="1"/>
  <c r="E6768" i="1"/>
  <c r="E6769" i="1"/>
  <c r="E6770" i="1"/>
  <c r="E6790" i="1"/>
  <c r="E6797" i="1"/>
  <c r="E6811"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7" i="1"/>
  <c r="E6878" i="1"/>
  <c r="E6879" i="1"/>
  <c r="E6880" i="1"/>
  <c r="E6904" i="1"/>
  <c r="E6905" i="1"/>
  <c r="E6906" i="1"/>
  <c r="E6909" i="1"/>
  <c r="E6944" i="1"/>
  <c r="E6945" i="1"/>
  <c r="E6946"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122" i="1"/>
  <c r="E7123" i="1"/>
  <c r="E7124" i="1"/>
  <c r="E7125" i="1"/>
  <c r="E7126" i="1"/>
  <c r="E7129" i="1"/>
  <c r="E7130"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12" i="1"/>
  <c r="E7213" i="1"/>
  <c r="E7214" i="1"/>
  <c r="E7215" i="1"/>
  <c r="E7216" i="1"/>
  <c r="E7217" i="1"/>
  <c r="E7218" i="1"/>
  <c r="E7219"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63" i="1"/>
  <c r="E7264" i="1"/>
  <c r="E7265" i="1"/>
  <c r="E7267" i="1"/>
  <c r="E7268" i="1"/>
  <c r="E7269" i="1"/>
  <c r="E7270" i="1"/>
  <c r="E7271" i="1"/>
  <c r="E7272" i="1"/>
  <c r="E7274" i="1"/>
  <c r="E7275" i="1"/>
  <c r="E7276" i="1"/>
  <c r="E7277" i="1"/>
  <c r="E7278" i="1"/>
  <c r="E7295" i="1"/>
  <c r="E7296" i="1"/>
  <c r="E7321" i="1"/>
  <c r="E7323" i="1"/>
  <c r="E7325" i="1"/>
  <c r="E7327" i="1"/>
  <c r="E7337" i="1"/>
  <c r="E7358" i="1"/>
  <c r="E7360" i="1"/>
  <c r="E7362" i="1"/>
  <c r="E7364" i="1"/>
  <c r="A19" i="2" l="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1" i="2" s="1"/>
  <c r="A545" i="7"/>
  <c r="A547" i="7"/>
  <c r="C546" i="7"/>
  <c r="C550" i="7"/>
  <c r="A2" i="1"/>
  <c r="I6" i="7"/>
  <c r="A60" i="2" l="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1" i="2" s="1"/>
  <c r="D410" i="7"/>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210" i="2" l="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1" i="2" s="1"/>
  <c r="I287" i="2"/>
  <c r="I349" i="2"/>
  <c r="I158" i="2"/>
  <c r="I14" i="2"/>
  <c r="E712" i="1"/>
  <c r="E5213" i="1"/>
  <c r="E5565" i="1"/>
  <c r="E7465" i="1"/>
  <c r="E7717" i="1"/>
  <c r="E3752" i="1"/>
  <c r="E705" i="1"/>
  <c r="E713" i="1"/>
  <c r="E3751" i="1"/>
  <c r="E3750" i="1"/>
  <c r="I521" i="2"/>
  <c r="E6256" i="1"/>
  <c r="E5984" i="1"/>
  <c r="E6686" i="1"/>
  <c r="I378" i="2"/>
  <c r="I452" i="2"/>
  <c r="I515" i="2"/>
  <c r="I411" i="2"/>
  <c r="I674" i="2"/>
  <c r="I73" i="2"/>
  <c r="I395" i="2"/>
  <c r="I648" i="2"/>
  <c r="I389" i="2"/>
  <c r="I694" i="2"/>
  <c r="I636" i="2"/>
  <c r="I27" i="2"/>
  <c r="I128" i="2"/>
  <c r="I231" i="2"/>
  <c r="I385" i="2"/>
  <c r="I368" i="2"/>
  <c r="I32" i="2"/>
  <c r="I490" i="2"/>
  <c r="I375" i="2"/>
  <c r="I492" i="2"/>
  <c r="I632" i="2"/>
  <c r="I279" i="2"/>
  <c r="I10" i="2"/>
  <c r="I223" i="2"/>
  <c r="I381" i="2"/>
  <c r="I486" i="2"/>
  <c r="I679" i="2"/>
  <c r="I51" i="2"/>
  <c r="I711" i="2"/>
  <c r="I460" i="2"/>
  <c r="I754" i="2"/>
  <c r="I458" i="2"/>
  <c r="I134" i="2"/>
  <c r="I551" i="2"/>
  <c r="I703" i="2"/>
  <c r="I506" i="2"/>
  <c r="I26" i="2"/>
  <c r="I148" i="2"/>
  <c r="I387" i="2"/>
  <c r="I423" i="2"/>
  <c r="I202" i="2"/>
  <c r="I685" i="2"/>
  <c r="I716" i="2"/>
  <c r="I449" i="2"/>
  <c r="I622" i="2"/>
  <c r="I377" i="2"/>
  <c r="I427" i="2"/>
  <c r="I336" i="2"/>
  <c r="I523" i="2"/>
  <c r="I456" i="2"/>
  <c r="I432" i="2"/>
  <c r="I366" i="2"/>
  <c r="I624" i="2"/>
  <c r="I469" i="2"/>
  <c r="I670" i="2"/>
  <c r="I489" i="2"/>
  <c r="I442" i="2"/>
  <c r="I530" i="2"/>
  <c r="I560" i="2"/>
  <c r="I633" i="2"/>
  <c r="I347" i="2"/>
  <c r="I532" i="2"/>
  <c r="I704" i="2"/>
  <c r="I583" i="2"/>
  <c r="I628" i="2"/>
  <c r="I666" i="2"/>
  <c r="I441" i="2"/>
  <c r="I746" i="2"/>
  <c r="I485" i="2"/>
  <c r="I453" i="2"/>
  <c r="I412" i="2"/>
  <c r="I476" i="2"/>
  <c r="I388" i="2"/>
  <c r="I450" i="2"/>
  <c r="I659" i="2"/>
  <c r="I733" i="2"/>
  <c r="I398" i="2"/>
  <c r="I721" i="2"/>
  <c r="I414" i="2"/>
  <c r="I631" i="2"/>
  <c r="I725" i="2"/>
  <c r="I533" i="2"/>
  <c r="I420" i="2"/>
  <c r="I390" i="2"/>
  <c r="I517" i="2"/>
  <c r="I690" i="2"/>
  <c r="I640" i="2"/>
  <c r="I680" i="2"/>
  <c r="I397" i="2"/>
  <c r="I729" i="2"/>
  <c r="I707" i="2"/>
  <c r="I669" i="2"/>
  <c r="I667" i="2"/>
  <c r="I511" i="2"/>
  <c r="I579" i="2"/>
  <c r="I713" i="2"/>
  <c r="I740" i="2"/>
  <c r="I359" i="2"/>
  <c r="I558" i="2"/>
  <c r="I406" i="2"/>
  <c r="I570" i="2"/>
  <c r="I618" i="2"/>
  <c r="I393" i="2"/>
  <c r="I743" i="2"/>
  <c r="I401" i="2"/>
  <c r="I493" i="2"/>
  <c r="I573" i="2"/>
  <c r="I756" i="2"/>
  <c r="I742" i="2"/>
  <c r="I728" i="2"/>
  <c r="I718" i="2"/>
  <c r="I709" i="2"/>
  <c r="I697" i="2"/>
  <c r="I684" i="2"/>
  <c r="I673" i="2"/>
  <c r="I663" i="2"/>
  <c r="I654" i="2"/>
  <c r="I645" i="2"/>
  <c r="I630" i="2"/>
  <c r="I621" i="2"/>
  <c r="I612" i="2"/>
  <c r="I604" i="2"/>
  <c r="I592" i="2"/>
  <c r="I752" i="2"/>
  <c r="I745" i="2"/>
  <c r="I731" i="2"/>
  <c r="I720" i="2"/>
  <c r="I705" i="2"/>
  <c r="I695" i="2"/>
  <c r="I687" i="2"/>
  <c r="I676" i="2"/>
  <c r="I661" i="2"/>
  <c r="I652" i="2"/>
  <c r="I643" i="2"/>
  <c r="I635" i="2"/>
  <c r="I619" i="2"/>
  <c r="I610" i="2"/>
  <c r="I600" i="2"/>
  <c r="I594" i="2"/>
  <c r="I757" i="2"/>
  <c r="I751" i="2"/>
  <c r="I747" i="2"/>
  <c r="I741" i="2"/>
  <c r="I732" i="2"/>
  <c r="I727" i="2"/>
  <c r="I722" i="2"/>
  <c r="I717" i="2"/>
  <c r="I710" i="2"/>
  <c r="I702" i="2"/>
  <c r="I698" i="2"/>
  <c r="I693" i="2"/>
  <c r="I688" i="2"/>
  <c r="I683" i="2"/>
  <c r="I677" i="2"/>
  <c r="I584" i="2"/>
  <c r="I577" i="2"/>
  <c r="I572" i="2"/>
  <c r="I567" i="2"/>
  <c r="I563" i="2"/>
  <c r="I557" i="2"/>
  <c r="I549" i="2"/>
  <c r="I545" i="2"/>
  <c r="I541" i="2"/>
  <c r="I537" i="2"/>
  <c r="I531" i="2"/>
  <c r="I525" i="2"/>
  <c r="I516" i="2"/>
  <c r="I512" i="2"/>
  <c r="I505" i="2"/>
  <c r="I501" i="2"/>
  <c r="I497" i="2"/>
  <c r="I491" i="2"/>
  <c r="I482" i="2"/>
  <c r="I477" i="2"/>
  <c r="I472" i="2"/>
  <c r="I466" i="2"/>
  <c r="I462" i="2"/>
  <c r="I455" i="2"/>
  <c r="I447" i="2"/>
  <c r="I443" i="2"/>
  <c r="I437" i="2"/>
  <c r="I433" i="2"/>
  <c r="I428" i="2"/>
  <c r="I422" i="2"/>
  <c r="I416" i="2"/>
  <c r="I409" i="2"/>
  <c r="I404" i="2"/>
  <c r="I399" i="2"/>
  <c r="I391" i="2"/>
  <c r="I382" i="2"/>
  <c r="I374" i="2"/>
  <c r="I370" i="2"/>
  <c r="I364" i="2"/>
  <c r="I360" i="2"/>
  <c r="I354" i="2"/>
  <c r="I672" i="2"/>
  <c r="I664" i="2"/>
  <c r="I660" i="2"/>
  <c r="I655" i="2"/>
  <c r="I651" i="2"/>
  <c r="I646" i="2"/>
  <c r="I642" i="2"/>
  <c r="I637" i="2"/>
  <c r="I629" i="2"/>
  <c r="I623" i="2"/>
  <c r="I617" i="2"/>
  <c r="I613" i="2"/>
  <c r="I609" i="2"/>
  <c r="I605" i="2"/>
  <c r="I599" i="2"/>
  <c r="I595" i="2"/>
  <c r="I591" i="2"/>
  <c r="I587" i="2"/>
  <c r="I582" i="2"/>
  <c r="I576" i="2"/>
  <c r="I571" i="2"/>
  <c r="I566" i="2"/>
  <c r="I562" i="2"/>
  <c r="I555" i="2"/>
  <c r="I548" i="2"/>
  <c r="I544" i="2"/>
  <c r="I540" i="2"/>
  <c r="I536" i="2"/>
  <c r="I529" i="2"/>
  <c r="I524" i="2"/>
  <c r="I91" i="2"/>
  <c r="I509" i="2"/>
  <c r="I504" i="2"/>
  <c r="I500" i="2"/>
  <c r="I496" i="2"/>
  <c r="I480" i="2"/>
  <c r="I475" i="2"/>
  <c r="I471" i="2"/>
  <c r="I465" i="2"/>
  <c r="I461" i="2"/>
  <c r="I454" i="2"/>
  <c r="I446" i="2"/>
  <c r="I440" i="2"/>
  <c r="I436" i="2"/>
  <c r="I431" i="2"/>
  <c r="I426" i="2"/>
  <c r="I419" i="2"/>
  <c r="I415" i="2"/>
  <c r="I408" i="2"/>
  <c r="I403" i="2"/>
  <c r="I396" i="2"/>
  <c r="I386" i="2"/>
  <c r="I380" i="2"/>
  <c r="I373" i="2"/>
  <c r="I369" i="2"/>
  <c r="I363" i="2"/>
  <c r="I358" i="2"/>
  <c r="I353" i="2"/>
  <c r="I348" i="2"/>
  <c r="I748" i="2"/>
  <c r="I734" i="2"/>
  <c r="I723" i="2"/>
  <c r="I715" i="2"/>
  <c r="I701" i="2"/>
  <c r="I689" i="2"/>
  <c r="I682" i="2"/>
  <c r="I665" i="2"/>
  <c r="I658" i="2"/>
  <c r="I647" i="2"/>
  <c r="I641" i="2"/>
  <c r="I625" i="2"/>
  <c r="I614" i="2"/>
  <c r="I608" i="2"/>
  <c r="I598" i="2"/>
  <c r="I588" i="2"/>
  <c r="I750" i="2"/>
  <c r="I739" i="2"/>
  <c r="I726" i="2"/>
  <c r="I712" i="2"/>
  <c r="I699" i="2"/>
  <c r="I692" i="2"/>
  <c r="I678" i="2"/>
  <c r="I671" i="2"/>
  <c r="I656" i="2"/>
  <c r="I650" i="2"/>
  <c r="I638" i="2"/>
  <c r="I627" i="2"/>
  <c r="I616" i="2"/>
  <c r="I606" i="2"/>
  <c r="I596" i="2"/>
  <c r="I590" i="2"/>
  <c r="I755" i="2"/>
  <c r="I749" i="2"/>
  <c r="I744" i="2"/>
  <c r="I736" i="2"/>
  <c r="I730" i="2"/>
  <c r="I724" i="2"/>
  <c r="I719" i="2"/>
  <c r="I714" i="2"/>
  <c r="I708" i="2"/>
  <c r="I700" i="2"/>
  <c r="I696" i="2"/>
  <c r="I691" i="2"/>
  <c r="I686" i="2"/>
  <c r="I681" i="2"/>
  <c r="I586" i="2"/>
  <c r="I581" i="2"/>
  <c r="I575" i="2"/>
  <c r="I569" i="2"/>
  <c r="I565" i="2"/>
  <c r="I561" i="2"/>
  <c r="I553" i="2"/>
  <c r="I547" i="2"/>
  <c r="I543" i="2"/>
  <c r="I539" i="2"/>
  <c r="I535" i="2"/>
  <c r="I528" i="2"/>
  <c r="I522" i="2"/>
  <c r="I514" i="2"/>
  <c r="I508" i="2"/>
  <c r="I503" i="2"/>
  <c r="I499" i="2"/>
  <c r="I495" i="2"/>
  <c r="I484" i="2"/>
  <c r="I479" i="2"/>
  <c r="I474" i="2"/>
  <c r="I470" i="2"/>
  <c r="I464" i="2"/>
  <c r="I459" i="2"/>
  <c r="I451" i="2"/>
  <c r="I445" i="2"/>
  <c r="I439" i="2"/>
  <c r="I435" i="2"/>
  <c r="I430" i="2"/>
  <c r="I424" i="2"/>
  <c r="I418" i="2"/>
  <c r="I413" i="2"/>
  <c r="I407" i="2"/>
  <c r="I402" i="2"/>
  <c r="I394" i="2"/>
  <c r="I384" i="2"/>
  <c r="I379" i="2"/>
  <c r="I372" i="2"/>
  <c r="I367" i="2"/>
  <c r="I362" i="2"/>
  <c r="I356" i="2"/>
  <c r="I351" i="2"/>
  <c r="I675" i="2"/>
  <c r="I668" i="2"/>
  <c r="I662" i="2"/>
  <c r="I657" i="2"/>
  <c r="I653" i="2"/>
  <c r="I649" i="2"/>
  <c r="I644" i="2"/>
  <c r="I639" i="2"/>
  <c r="I634" i="2"/>
  <c r="I626" i="2"/>
  <c r="I620" i="2"/>
  <c r="I615" i="2"/>
  <c r="I611" i="2"/>
  <c r="I607" i="2"/>
  <c r="I601" i="2"/>
  <c r="I597" i="2"/>
  <c r="I593" i="2"/>
  <c r="I589" i="2"/>
  <c r="I585" i="2"/>
  <c r="I580" i="2"/>
  <c r="I574" i="2"/>
  <c r="I568" i="2"/>
  <c r="I564" i="2"/>
  <c r="I559" i="2"/>
  <c r="I550" i="2"/>
  <c r="I546" i="2"/>
  <c r="I542" i="2"/>
  <c r="I538" i="2"/>
  <c r="I534" i="2"/>
  <c r="I526" i="2"/>
  <c r="I520" i="2"/>
  <c r="I513" i="2"/>
  <c r="I507" i="2"/>
  <c r="I502" i="2"/>
  <c r="I498" i="2"/>
  <c r="I494" i="2"/>
  <c r="I483" i="2"/>
  <c r="I478" i="2"/>
  <c r="I473" i="2"/>
  <c r="I468" i="2"/>
  <c r="I463" i="2"/>
  <c r="I457" i="2"/>
  <c r="I448" i="2"/>
  <c r="I444" i="2"/>
  <c r="I438" i="2"/>
  <c r="I434" i="2"/>
  <c r="I429" i="2"/>
  <c r="I421" i="2"/>
  <c r="I417" i="2"/>
  <c r="I410" i="2"/>
  <c r="I405" i="2"/>
  <c r="I400" i="2"/>
  <c r="I392" i="2"/>
  <c r="I383" i="2"/>
  <c r="I376" i="2"/>
  <c r="I371" i="2"/>
  <c r="I365" i="2"/>
  <c r="I361" i="2"/>
  <c r="I355" i="2"/>
  <c r="I350" i="2"/>
  <c r="I552" i="2"/>
  <c r="I127" i="2"/>
  <c r="I603" i="2"/>
  <c r="I602" i="2"/>
  <c r="I467" i="2"/>
  <c r="I213" i="2"/>
  <c r="I167" i="2"/>
  <c r="I103" i="2"/>
  <c r="I208" i="2"/>
  <c r="I81" i="2"/>
  <c r="I164" i="2"/>
  <c r="I228" i="2"/>
  <c r="I329" i="2"/>
  <c r="I111" i="2"/>
  <c r="I102" i="2"/>
  <c r="I341" i="2"/>
  <c r="I303" i="2"/>
  <c r="I171" i="2"/>
  <c r="I306" i="2"/>
  <c r="I86" i="2"/>
  <c r="I178" i="2"/>
  <c r="I13" i="2"/>
  <c r="I292" i="2"/>
  <c r="I331" i="2"/>
  <c r="I97" i="2"/>
  <c r="I87" i="2"/>
  <c r="I214" i="2"/>
  <c r="I256" i="2"/>
  <c r="I183" i="2"/>
  <c r="I4" i="2"/>
  <c r="I224" i="2"/>
  <c r="I325" i="2"/>
  <c r="I301" i="2"/>
  <c r="I23" i="2"/>
  <c r="I267" i="2"/>
  <c r="I272" i="2"/>
  <c r="I118" i="2"/>
  <c r="I320" i="2"/>
  <c r="I126" i="2"/>
  <c r="I212" i="2"/>
  <c r="I285" i="2"/>
  <c r="I248" i="2"/>
  <c r="I251" i="2"/>
  <c r="I250" i="2"/>
  <c r="I244" i="2"/>
  <c r="I280" i="2"/>
  <c r="I94" i="2"/>
  <c r="I300" i="2"/>
  <c r="I66" i="2"/>
  <c r="I217" i="2"/>
  <c r="I188" i="2"/>
  <c r="I20" i="2"/>
  <c r="I70" i="2"/>
  <c r="I53" i="2"/>
  <c r="I196" i="2"/>
  <c r="I96" i="2"/>
  <c r="I145" i="2"/>
  <c r="I255" i="2"/>
  <c r="I44" i="2"/>
  <c r="I319" i="2"/>
  <c r="I226" i="2"/>
  <c r="I170" i="2"/>
  <c r="I179" i="2"/>
  <c r="I140" i="2"/>
  <c r="I56" i="2"/>
  <c r="I289" i="2"/>
  <c r="I210" i="2"/>
  <c r="I129" i="2"/>
  <c r="I43" i="2"/>
  <c r="I317" i="2"/>
  <c r="I242" i="2"/>
  <c r="I155" i="2"/>
  <c r="I72" i="2"/>
  <c r="I275" i="2"/>
  <c r="I197" i="2"/>
  <c r="I115" i="2"/>
  <c r="I33" i="2"/>
  <c r="I284" i="2"/>
  <c r="I206" i="2"/>
  <c r="I123" i="2"/>
  <c r="I40" i="2"/>
  <c r="I305" i="2"/>
  <c r="I230" i="2"/>
  <c r="I142" i="2"/>
  <c r="I58" i="2"/>
  <c r="I271" i="2"/>
  <c r="I192" i="2"/>
  <c r="I112" i="2"/>
  <c r="I28" i="2"/>
  <c r="I270" i="2"/>
  <c r="I95" i="2"/>
  <c r="I136" i="2"/>
  <c r="I59" i="2"/>
  <c r="I322" i="2"/>
  <c r="I191" i="2"/>
  <c r="I24" i="2"/>
  <c r="I312" i="2"/>
  <c r="I281" i="2"/>
  <c r="I169" i="2"/>
  <c r="I328" i="2"/>
  <c r="I119" i="2"/>
  <c r="I131" i="2"/>
  <c r="I45" i="2"/>
  <c r="I277" i="2"/>
  <c r="I199" i="2"/>
  <c r="I117" i="2"/>
  <c r="I35" i="2"/>
  <c r="I309" i="2"/>
  <c r="I234" i="2"/>
  <c r="I146" i="2"/>
  <c r="I62" i="2"/>
  <c r="I345" i="2"/>
  <c r="I266" i="2"/>
  <c r="I185" i="2"/>
  <c r="I106" i="2"/>
  <c r="I17" i="2"/>
  <c r="I274" i="2"/>
  <c r="I194" i="2"/>
  <c r="I114" i="2"/>
  <c r="I31" i="2"/>
  <c r="I294" i="2"/>
  <c r="I219" i="2"/>
  <c r="I133" i="2"/>
  <c r="I47" i="2"/>
  <c r="I342" i="2"/>
  <c r="I264" i="2"/>
  <c r="I181" i="2"/>
  <c r="I101" i="2"/>
  <c r="I12" i="2"/>
  <c r="I235" i="2"/>
  <c r="I337" i="2"/>
  <c r="I296" i="2"/>
  <c r="I307" i="2"/>
  <c r="I79" i="2"/>
  <c r="I311" i="2"/>
  <c r="I246" i="2"/>
  <c r="I318" i="2"/>
  <c r="I237" i="2"/>
  <c r="I139" i="2"/>
  <c r="I290" i="2"/>
  <c r="I330" i="2"/>
  <c r="I120" i="2"/>
  <c r="I37" i="2"/>
  <c r="I268" i="2"/>
  <c r="I187" i="2"/>
  <c r="I108" i="2"/>
  <c r="I22" i="2"/>
  <c r="I297" i="2"/>
  <c r="I222" i="2"/>
  <c r="I137" i="2"/>
  <c r="I52" i="2"/>
  <c r="I335" i="2"/>
  <c r="I260" i="2"/>
  <c r="I175" i="2"/>
  <c r="I93" i="2"/>
  <c r="I6" i="2"/>
  <c r="I344" i="2"/>
  <c r="I265" i="2"/>
  <c r="I184" i="2"/>
  <c r="I105" i="2"/>
  <c r="I16" i="2"/>
  <c r="I283" i="2"/>
  <c r="I205" i="2"/>
  <c r="I122" i="2"/>
  <c r="I39" i="2"/>
  <c r="I332" i="2"/>
  <c r="I257" i="2"/>
  <c r="I172" i="2"/>
  <c r="I90" i="2"/>
  <c r="I57" i="2"/>
  <c r="I269" i="2"/>
  <c r="I159" i="2"/>
  <c r="I254" i="2"/>
  <c r="I180" i="2"/>
  <c r="I99" i="2"/>
  <c r="I245" i="2"/>
  <c r="I263" i="2"/>
  <c r="I110" i="2"/>
  <c r="I25" i="2"/>
  <c r="I338" i="2"/>
  <c r="I262" i="2"/>
  <c r="I177" i="2"/>
  <c r="I98" i="2"/>
  <c r="I8" i="2"/>
  <c r="I288" i="2"/>
  <c r="I209" i="2"/>
  <c r="I125" i="2"/>
  <c r="I42" i="2"/>
  <c r="I324" i="2"/>
  <c r="I252" i="2"/>
  <c r="I165" i="2"/>
  <c r="I82" i="2"/>
  <c r="I334" i="2"/>
  <c r="I259" i="2"/>
  <c r="I174" i="2"/>
  <c r="I5" i="2"/>
  <c r="I273" i="2"/>
  <c r="I193" i="2"/>
  <c r="I113" i="2"/>
  <c r="I30" i="2"/>
  <c r="I321" i="2"/>
  <c r="I247" i="2"/>
  <c r="I160" i="2"/>
  <c r="I77" i="2"/>
  <c r="I238" i="2"/>
  <c r="I67" i="2"/>
  <c r="I304" i="2"/>
  <c r="I141" i="2"/>
  <c r="I291" i="2"/>
  <c r="I278" i="2"/>
  <c r="I76" i="2"/>
  <c r="I310" i="2"/>
  <c r="I63" i="2"/>
  <c r="I261" i="2"/>
  <c r="I221" i="2"/>
  <c r="I143" i="2"/>
  <c r="I162" i="2"/>
  <c r="I215" i="2"/>
  <c r="I189" i="2"/>
  <c r="I55" i="2"/>
  <c r="I200" i="2"/>
  <c r="I216" i="2"/>
  <c r="I100" i="2"/>
  <c r="I11" i="2"/>
  <c r="I327" i="2"/>
  <c r="I253" i="2"/>
  <c r="I168" i="2"/>
  <c r="I85" i="2"/>
  <c r="I276" i="2"/>
  <c r="I198" i="2"/>
  <c r="I116" i="2"/>
  <c r="I34" i="2"/>
  <c r="I316" i="2"/>
  <c r="I241" i="2"/>
  <c r="I154" i="2"/>
  <c r="I71" i="2"/>
  <c r="I323" i="2"/>
  <c r="I163" i="2"/>
  <c r="I80" i="2"/>
  <c r="I343" i="2"/>
  <c r="I182" i="2"/>
  <c r="I104" i="2"/>
  <c r="I15" i="2"/>
  <c r="I313" i="2"/>
  <c r="I151" i="2"/>
  <c r="I109" i="2"/>
  <c r="I89" i="2"/>
  <c r="I176" i="2"/>
  <c r="I49" i="2"/>
  <c r="I249" i="2"/>
  <c r="I157" i="2"/>
  <c r="I130" i="2"/>
  <c r="I36" i="2"/>
  <c r="I340" i="2"/>
  <c r="I149" i="2"/>
  <c r="I150" i="2"/>
  <c r="I339" i="2"/>
  <c r="I243" i="2"/>
  <c r="I156" i="2"/>
  <c r="I74" i="2"/>
  <c r="I346" i="2"/>
  <c r="I201" i="2"/>
  <c r="I186" i="2"/>
  <c r="I107" i="2"/>
  <c r="I18" i="2"/>
  <c r="I308" i="2"/>
  <c r="I233" i="2"/>
  <c r="I144" i="2"/>
  <c r="I60" i="2"/>
  <c r="I315" i="2"/>
  <c r="I240" i="2"/>
  <c r="I153" i="2"/>
  <c r="I69" i="2"/>
  <c r="I333" i="2"/>
  <c r="I258" i="2"/>
  <c r="I173" i="2"/>
  <c r="I92" i="2"/>
  <c r="I229" i="2"/>
  <c r="I75" i="2"/>
  <c r="I299" i="2"/>
  <c r="I147" i="2"/>
  <c r="I7" i="2"/>
  <c r="I232" i="2"/>
  <c r="I302" i="2"/>
  <c r="I236" i="2"/>
  <c r="I298" i="2"/>
  <c r="I326" i="2"/>
  <c r="I282" i="2"/>
  <c r="I218" i="2"/>
  <c r="I220" i="2"/>
  <c r="I225" i="2"/>
  <c r="I46" i="2"/>
  <c r="I203" i="2"/>
  <c r="I138" i="2"/>
  <c r="I166" i="2"/>
  <c r="I204" i="2"/>
  <c r="I124" i="2"/>
  <c r="I64" i="2"/>
  <c r="I227" i="2"/>
  <c r="I65" i="2"/>
  <c r="I54" i="2"/>
  <c r="I83" i="2"/>
  <c r="I286" i="2"/>
  <c r="I132" i="2"/>
  <c r="I239" i="2"/>
  <c r="I207" i="2"/>
  <c r="I295" i="2"/>
  <c r="I314" i="2"/>
  <c r="I121" i="2"/>
  <c r="I9" i="2"/>
  <c r="I41" i="2"/>
  <c r="I135" i="2"/>
  <c r="I152" i="2"/>
  <c r="I38" i="2"/>
  <c r="I48" i="2"/>
  <c r="I68" i="2"/>
  <c r="I293" i="2"/>
  <c r="A437" i="7"/>
  <c r="A480" i="2" l="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1" i="2" s="1"/>
  <c r="A512" i="2" s="1"/>
  <c r="A513" i="2" s="1"/>
  <c r="A514" i="2" s="1"/>
  <c r="A515" i="2" s="1"/>
  <c r="A516" i="2" s="1"/>
  <c r="A517" i="2" s="1"/>
  <c r="A518" i="2" s="1"/>
  <c r="A519" i="2" s="1"/>
  <c r="A520" i="2" s="1"/>
  <c r="A521" i="2" s="1"/>
  <c r="A522" i="2" s="1"/>
  <c r="A523" i="2" s="1"/>
  <c r="A524" i="2" s="1"/>
  <c r="A525" i="2" s="1"/>
  <c r="A526"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425" i="7"/>
  <c r="A429" i="7"/>
  <c r="A427" i="7"/>
  <c r="A426" i="7"/>
  <c r="A527" i="2" l="1"/>
  <c r="A510" i="2"/>
  <c r="A705" i="2"/>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8" i="2" s="1"/>
  <c r="A706" i="2"/>
  <c r="A578" i="2"/>
  <c r="A435" i="7"/>
  <c r="A739" i="2" l="1"/>
  <c r="A740" i="2" s="1"/>
  <c r="A741" i="2" s="1"/>
  <c r="A742" i="2" s="1"/>
  <c r="A743" i="2" s="1"/>
  <c r="A744" i="2" s="1"/>
  <c r="A745" i="2" s="1"/>
  <c r="A746" i="2" s="1"/>
  <c r="A747" i="2" s="1"/>
  <c r="A748" i="2" s="1"/>
  <c r="A749" i="2" s="1"/>
  <c r="A750" i="2" s="1"/>
  <c r="A751" i="2" s="1"/>
  <c r="A753" i="2" s="1"/>
  <c r="A737" i="2"/>
  <c r="C450" i="7"/>
  <c r="C360" i="7"/>
  <c r="C451" i="7"/>
  <c r="A432" i="7"/>
  <c r="C351" i="7"/>
  <c r="C320" i="7"/>
  <c r="C319" i="7"/>
  <c r="A448" i="7"/>
  <c r="C353" i="7"/>
  <c r="C354" i="7"/>
  <c r="C322" i="7"/>
  <c r="C323" i="7"/>
  <c r="C346" i="7"/>
  <c r="C350" i="7"/>
  <c r="C340" i="7"/>
  <c r="C397" i="7"/>
  <c r="C372" i="7"/>
  <c r="C369" i="7"/>
  <c r="C443" i="7"/>
  <c r="C358" i="7"/>
  <c r="C394" i="7"/>
  <c r="C356" i="7"/>
  <c r="C361" i="7"/>
  <c r="A454" i="7"/>
  <c r="A442" i="7"/>
  <c r="A440" i="7"/>
  <c r="C452" i="7"/>
  <c r="A453" i="7"/>
  <c r="C371" i="7"/>
  <c r="C364" i="7"/>
  <c r="C355" i="7"/>
  <c r="C339" i="7"/>
  <c r="A433" i="7"/>
  <c r="C352" i="7"/>
  <c r="A447" i="7"/>
  <c r="A446" i="7"/>
  <c r="C338" i="7"/>
  <c r="C342" i="7"/>
  <c r="C389" i="7"/>
  <c r="C335" i="7"/>
  <c r="C405" i="7"/>
  <c r="C396" i="7"/>
  <c r="C332" i="7"/>
  <c r="A421" i="7"/>
  <c r="A415" i="7"/>
  <c r="C388" i="7"/>
  <c r="C370" i="7"/>
  <c r="C395" i="7"/>
  <c r="C441" i="7"/>
  <c r="C366" i="7"/>
  <c r="C330" i="7"/>
  <c r="A411" i="7"/>
  <c r="C359" i="7"/>
  <c r="C381" i="7"/>
  <c r="C365" i="7"/>
  <c r="C357" i="7"/>
  <c r="C409" i="7"/>
  <c r="C408" i="7"/>
  <c r="C386" i="7"/>
  <c r="A449" i="7"/>
  <c r="C387" i="7"/>
  <c r="C407" i="7"/>
  <c r="A412" i="7"/>
  <c r="A410" i="7"/>
  <c r="C406" i="7"/>
  <c r="C402" i="7"/>
  <c r="C375" i="7"/>
  <c r="C363" i="7"/>
  <c r="C327" i="7"/>
  <c r="C385" i="7"/>
  <c r="C398" i="7"/>
  <c r="C373" i="7"/>
  <c r="C362" i="7"/>
  <c r="C349" i="7"/>
  <c r="C344" i="7"/>
  <c r="C393" i="7"/>
  <c r="C325" i="7"/>
  <c r="C403" i="7"/>
  <c r="C391" i="7"/>
  <c r="C334" i="7"/>
  <c r="A439" i="7"/>
  <c r="C439" i="7"/>
  <c r="C368" i="7"/>
  <c r="C331" i="7"/>
  <c r="A438" i="7"/>
  <c r="C438" i="7"/>
  <c r="C367" i="7"/>
  <c r="C329" i="7"/>
  <c r="C337" i="7"/>
  <c r="C399" i="7"/>
  <c r="C376" i="7"/>
  <c r="C380" i="7"/>
  <c r="C374" i="7"/>
  <c r="C341" i="7"/>
  <c r="C382" i="7"/>
  <c r="C326" i="7"/>
  <c r="C378" i="7"/>
  <c r="C384" i="7"/>
  <c r="C383" i="7"/>
  <c r="C437" i="7"/>
  <c r="C343" i="7"/>
  <c r="C345" i="7"/>
  <c r="C328" i="7"/>
  <c r="C321" i="7"/>
  <c r="C435" i="7"/>
  <c r="C404" i="7"/>
  <c r="C401" i="7"/>
  <c r="C426" i="7"/>
  <c r="C348" i="7"/>
  <c r="C429" i="7"/>
  <c r="C390" i="7"/>
  <c r="C425" i="7"/>
  <c r="C427" i="7"/>
  <c r="C400" i="7"/>
  <c r="C377" i="7"/>
  <c r="A445" i="7"/>
  <c r="C445" i="7"/>
  <c r="C347" i="7"/>
  <c r="C336" i="7"/>
  <c r="C379" i="7"/>
  <c r="A444" i="7"/>
  <c r="C444" i="7"/>
  <c r="C392" i="7"/>
  <c r="C333" i="7"/>
  <c r="C324" i="7"/>
  <c r="M2" i="3"/>
  <c r="A752" i="2" l="1"/>
  <c r="A754" i="2" s="1"/>
  <c r="A755" i="2" s="1"/>
  <c r="A756" i="2" s="1"/>
  <c r="A757" i="2" s="1"/>
  <c r="A451" i="7"/>
  <c r="C432" i="7"/>
  <c r="A450" i="7"/>
  <c r="C448" i="7"/>
  <c r="C453" i="7"/>
  <c r="C421" i="7"/>
  <c r="A452" i="7"/>
  <c r="A441" i="7"/>
  <c r="C442" i="7"/>
  <c r="C411" i="7"/>
  <c r="C412" i="7"/>
  <c r="A443" i="7"/>
  <c r="C454" i="7"/>
  <c r="C447" i="7"/>
  <c r="C440" i="7"/>
  <c r="C415" i="7"/>
  <c r="C433" i="7"/>
  <c r="C410" i="7"/>
  <c r="C446" i="7"/>
  <c r="C449" i="7"/>
  <c r="A422" i="7"/>
  <c r="C422" i="7"/>
  <c r="A423" i="7"/>
  <c r="C423" i="7"/>
  <c r="A416" i="7"/>
  <c r="C416" i="7"/>
  <c r="A417" i="7"/>
  <c r="C417" i="7"/>
  <c r="C428" i="7"/>
  <c r="A428" i="7"/>
  <c r="A431" i="7"/>
  <c r="C431" i="7"/>
  <c r="A419" i="7"/>
  <c r="C419" i="7"/>
  <c r="C436" i="7"/>
  <c r="A436" i="7"/>
  <c r="A418" i="7"/>
  <c r="C418" i="7"/>
  <c r="A414" i="7"/>
  <c r="C414" i="7"/>
  <c r="A413" i="7"/>
  <c r="C413" i="7"/>
  <c r="A434" i="7"/>
  <c r="C434" i="7"/>
  <c r="A424" i="7"/>
  <c r="C424" i="7"/>
  <c r="A420" i="7"/>
  <c r="C420" i="7"/>
  <c r="A430" i="7"/>
  <c r="C430" i="7"/>
  <c r="C309" i="7" l="1"/>
  <c r="C312" i="7" l="1"/>
  <c r="C293" i="7" l="1"/>
  <c r="C318" i="7"/>
  <c r="C7" i="7" l="1"/>
  <c r="C303" i="7" l="1"/>
  <c r="C300" i="7"/>
  <c r="C294" i="7"/>
  <c r="J3" i="1"/>
  <c r="C201" i="7" l="1"/>
  <c r="C236" i="7"/>
  <c r="C290" i="7" l="1"/>
  <c r="C200" i="7" l="1"/>
  <c r="C41" i="7"/>
  <c r="C53" i="7"/>
  <c r="A290" i="7"/>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C306" i="7" l="1"/>
  <c r="C288" i="7"/>
  <c r="C205" i="7"/>
  <c r="C128" i="7" l="1"/>
  <c r="A306" i="7"/>
  <c r="A288" i="7"/>
  <c r="C37" i="7"/>
  <c r="C222" i="7"/>
  <c r="C104" i="7" l="1"/>
  <c r="C270" i="7"/>
  <c r="C127" i="7" l="1"/>
  <c r="C304" i="7"/>
  <c r="A304" i="7" l="1"/>
  <c r="C299" i="7"/>
  <c r="C287" i="7"/>
  <c r="C310" i="7"/>
  <c r="C8" i="7"/>
  <c r="C14" i="7"/>
  <c r="C15" i="7"/>
  <c r="C36" i="7"/>
  <c r="C40" i="7"/>
  <c r="C42" i="7"/>
  <c r="C45" i="7"/>
  <c r="C50" i="7"/>
  <c r="C292" i="7"/>
  <c r="C62" i="7"/>
  <c r="C69" i="7"/>
  <c r="C73" i="7"/>
  <c r="C137" i="7"/>
  <c r="C126" i="7"/>
  <c r="C138" i="7"/>
  <c r="C193" i="7"/>
  <c r="C194" i="7"/>
  <c r="C197" i="7"/>
  <c r="C206" i="7"/>
  <c r="C204" i="7"/>
  <c r="C213" i="7"/>
  <c r="C219" i="7"/>
  <c r="C225" i="7"/>
  <c r="C233" i="7"/>
  <c r="C237" i="7"/>
  <c r="C239" i="7"/>
  <c r="C241" i="7"/>
  <c r="C258" i="7"/>
  <c r="C265" i="7"/>
  <c r="C269" i="7"/>
  <c r="C277" i="7"/>
  <c r="C282" i="7"/>
  <c r="C289" i="7"/>
  <c r="C291" i="7"/>
  <c r="C295" i="7"/>
  <c r="C296" i="7"/>
  <c r="C297" i="7"/>
  <c r="C298" i="7"/>
  <c r="C301" i="7"/>
  <c r="C302" i="7"/>
  <c r="C308" i="7"/>
  <c r="C311" i="7"/>
  <c r="C313" i="7"/>
  <c r="C317" i="7"/>
  <c r="C316" i="7"/>
  <c r="C250" i="7" l="1"/>
  <c r="C231" i="7"/>
  <c r="C224" i="7"/>
  <c r="C228" i="7"/>
  <c r="C230" i="7"/>
  <c r="C217" i="7"/>
  <c r="C235" i="7"/>
  <c r="C223" i="7"/>
  <c r="C221" i="7"/>
  <c r="C232" i="7"/>
  <c r="C215" i="7"/>
  <c r="C255" i="7"/>
  <c r="C218" i="7"/>
  <c r="C227" i="7"/>
  <c r="C253" i="7"/>
  <c r="C216" i="7"/>
  <c r="C31" i="7"/>
  <c r="C25" i="7"/>
  <c r="C80" i="7"/>
  <c r="C82" i="7"/>
  <c r="C274" i="7"/>
  <c r="C92" i="7"/>
  <c r="C93" i="7"/>
  <c r="C77" i="7"/>
  <c r="C102" i="7"/>
  <c r="C86" i="7"/>
  <c r="C20" i="7"/>
  <c r="C112" i="7"/>
  <c r="C182" i="7"/>
  <c r="C210" i="7"/>
  <c r="C198" i="7"/>
  <c r="C199" i="7"/>
  <c r="C207" i="7"/>
  <c r="C191" i="7"/>
  <c r="C208" i="7"/>
  <c r="C141" i="7"/>
  <c r="C117" i="7"/>
  <c r="C124" i="7"/>
  <c r="C125" i="7"/>
  <c r="C158" i="7"/>
  <c r="C136" i="7"/>
  <c r="C16" i="7"/>
  <c r="C33" i="7"/>
  <c r="C11" i="7"/>
  <c r="C18" i="7"/>
  <c r="C268" i="7"/>
  <c r="C276" i="7"/>
  <c r="C264" i="7"/>
  <c r="C132" i="7"/>
  <c r="C172" i="7"/>
  <c r="C135" i="7"/>
  <c r="C131" i="7"/>
  <c r="C9" i="7"/>
  <c r="C192" i="7"/>
  <c r="C39" i="7"/>
  <c r="C12" i="7"/>
  <c r="C29" i="7"/>
  <c r="C23" i="7"/>
  <c r="C24" i="7"/>
  <c r="C263" i="7"/>
  <c r="C267" i="7"/>
  <c r="C130" i="7"/>
  <c r="C34" i="7"/>
  <c r="C35" i="7"/>
  <c r="C21" i="7"/>
  <c r="C22" i="7"/>
  <c r="C10" i="7"/>
  <c r="C273" i="7"/>
  <c r="C260" i="7"/>
  <c r="C259" i="7"/>
  <c r="C134" i="7"/>
  <c r="C44" i="7"/>
  <c r="C13" i="7"/>
  <c r="C261" i="7"/>
  <c r="C272" i="7"/>
  <c r="C271" i="7"/>
  <c r="C26" i="7"/>
  <c r="C27" i="7"/>
  <c r="C279" i="7"/>
  <c r="C278" i="7"/>
  <c r="C285" i="7"/>
  <c r="C185" i="7"/>
  <c r="C96" i="7"/>
  <c r="C121" i="7"/>
  <c r="C56" i="7"/>
  <c r="A299" i="7"/>
  <c r="A308" i="7"/>
  <c r="A295" i="7"/>
  <c r="C187" i="7"/>
  <c r="C159" i="7"/>
  <c r="C149" i="7"/>
  <c r="C116" i="7"/>
  <c r="C97" i="7"/>
  <c r="C71" i="7"/>
  <c r="A287" i="7"/>
  <c r="C251" i="7"/>
  <c r="A296" i="7"/>
  <c r="A291" i="7"/>
  <c r="A289" i="7"/>
  <c r="C186" i="7"/>
  <c r="C122" i="7"/>
  <c r="C110" i="7"/>
  <c r="C68" i="7"/>
  <c r="C61" i="7"/>
  <c r="A292" i="7"/>
  <c r="A311" i="7"/>
  <c r="A316" i="7"/>
  <c r="A301" i="7"/>
  <c r="A282" i="7"/>
  <c r="C248" i="7"/>
  <c r="C91" i="7"/>
  <c r="C57" i="7"/>
  <c r="C108" i="7"/>
  <c r="C90" i="7"/>
  <c r="A310" i="7"/>
  <c r="A302" i="7"/>
  <c r="A317" i="7"/>
  <c r="A298" i="7"/>
  <c r="A313" i="7"/>
  <c r="A297" i="7"/>
  <c r="C256" i="7"/>
  <c r="C244" i="7"/>
  <c r="C164" i="7"/>
  <c r="C142" i="7"/>
  <c r="C99" i="7"/>
  <c r="C106" i="7"/>
  <c r="C105" i="7"/>
  <c r="C79" i="7"/>
  <c r="C78" i="7"/>
  <c r="C245" i="7"/>
  <c r="C243" i="7"/>
  <c r="C152" i="7"/>
  <c r="C153" i="7"/>
  <c r="C249" i="7"/>
  <c r="C247" i="7"/>
  <c r="C184" i="7"/>
  <c r="C165" i="7"/>
  <c r="C160" i="7"/>
  <c r="C146" i="7"/>
  <c r="C147" i="7"/>
  <c r="C115" i="7"/>
  <c r="C100" i="7"/>
  <c r="C66" i="7"/>
  <c r="C65" i="7"/>
  <c r="C81" i="7"/>
  <c r="C168" i="7"/>
  <c r="C169" i="7"/>
  <c r="C156" i="7"/>
  <c r="C157" i="7"/>
  <c r="C101" i="7"/>
  <c r="C67" i="7"/>
  <c r="C246" i="7"/>
  <c r="C166" i="7"/>
  <c r="C167" i="7"/>
  <c r="C139" i="7"/>
  <c r="C140" i="7"/>
  <c r="C119" i="7"/>
  <c r="C118" i="7"/>
  <c r="C75" i="7"/>
  <c r="C74" i="7"/>
  <c r="C64" i="7"/>
  <c r="C63" i="7"/>
  <c r="C143" i="7"/>
  <c r="C144" i="7"/>
  <c r="C179" i="7"/>
  <c r="C180" i="7"/>
  <c r="C120" i="7"/>
  <c r="C114" i="7"/>
  <c r="C113" i="7"/>
  <c r="C89" i="7"/>
  <c r="C88" i="7"/>
  <c r="C60" i="7"/>
  <c r="C55" i="7"/>
  <c r="C54" i="7"/>
  <c r="C242" i="7"/>
  <c r="C188" i="7"/>
  <c r="C189" i="7"/>
  <c r="C177" i="7"/>
  <c r="C178" i="7"/>
  <c r="C151" i="7"/>
  <c r="C111" i="7"/>
  <c r="C98" i="7"/>
  <c r="C72" i="7"/>
  <c r="C58" i="7"/>
  <c r="C52" i="7"/>
  <c r="C51" i="7"/>
  <c r="C254" i="7"/>
  <c r="C252" i="7"/>
  <c r="C240" i="7"/>
  <c r="C238" i="7"/>
  <c r="C174" i="7"/>
  <c r="C175" i="7"/>
  <c r="C84" i="7"/>
  <c r="C83" i="7"/>
  <c r="C59" i="7"/>
  <c r="C48" i="7"/>
  <c r="C49" i="7"/>
  <c r="C70" i="7"/>
  <c r="C173" i="7"/>
  <c r="C161" i="7"/>
  <c r="C162" i="7"/>
  <c r="C150" i="7"/>
  <c r="C123" i="7"/>
  <c r="C109" i="7"/>
  <c r="C107" i="7"/>
  <c r="C95" i="7"/>
  <c r="C94" i="7"/>
  <c r="C46" i="7"/>
  <c r="C47" i="7"/>
  <c r="C170" i="7"/>
  <c r="C171" i="7"/>
  <c r="C85" i="7"/>
  <c r="C19" i="7"/>
  <c r="A269" i="7"/>
  <c r="C305" i="7"/>
  <c r="C307" i="7"/>
  <c r="C181"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C257" i="7"/>
  <c r="A234" i="7"/>
  <c r="C234" i="7"/>
  <c r="A275" i="7"/>
  <c r="C275" i="7"/>
  <c r="A280" i="7"/>
  <c r="C280" i="7"/>
  <c r="A38" i="7"/>
  <c r="C38" i="7"/>
  <c r="A163" i="7"/>
  <c r="C163" i="7"/>
  <c r="A145" i="7"/>
  <c r="C145" i="7"/>
  <c r="A76" i="7"/>
  <c r="C76" i="7"/>
  <c r="A214" i="7"/>
  <c r="C214" i="7"/>
  <c r="A155" i="7"/>
  <c r="C155" i="7"/>
  <c r="A211" i="7"/>
  <c r="C211" i="7"/>
  <c r="A28" i="7"/>
  <c r="C28" i="7"/>
  <c r="A133" i="7"/>
  <c r="C133" i="7"/>
  <c r="A43" i="7"/>
  <c r="C43" i="7"/>
  <c r="A283" i="7"/>
  <c r="C283" i="7"/>
  <c r="A203" i="7"/>
  <c r="C203" i="7"/>
  <c r="A209" i="7"/>
  <c r="C209" i="7"/>
  <c r="A284" i="7"/>
  <c r="C284" i="7"/>
  <c r="A202" i="7"/>
  <c r="C202" i="7"/>
  <c r="A190" i="7"/>
  <c r="C190" i="7"/>
  <c r="A87" i="7"/>
  <c r="C87" i="7"/>
  <c r="A17" i="7"/>
  <c r="C17" i="7"/>
  <c r="A226" i="7"/>
  <c r="C226" i="7"/>
  <c r="A229" i="7"/>
  <c r="C229" i="7"/>
  <c r="A129" i="7"/>
  <c r="C129" i="7"/>
  <c r="A30" i="7"/>
  <c r="C30" i="7"/>
  <c r="A314" i="7"/>
  <c r="C314" i="7"/>
  <c r="A183" i="7"/>
  <c r="C183" i="7"/>
  <c r="A196" i="7"/>
  <c r="C196" i="7"/>
  <c r="A176" i="7"/>
  <c r="C176" i="7"/>
  <c r="A220" i="7"/>
  <c r="C220" i="7"/>
  <c r="A315" i="7"/>
  <c r="C315" i="7"/>
  <c r="A281" i="7"/>
  <c r="C281" i="7"/>
  <c r="A195" i="7"/>
  <c r="C195" i="7"/>
  <c r="A154" i="7"/>
  <c r="C154" i="7"/>
  <c r="A286" i="7"/>
  <c r="C286" i="7"/>
  <c r="A103" i="7"/>
  <c r="C103" i="7"/>
  <c r="A148" i="7"/>
  <c r="C148" i="7"/>
  <c r="A262" i="7"/>
  <c r="C262" i="7"/>
  <c r="A266" i="7"/>
  <c r="C266" i="7"/>
  <c r="A32" i="7"/>
  <c r="C32" i="7"/>
  <c r="A212" i="7"/>
  <c r="C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9602" i="1" l="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3" i="1"/>
  <c r="K9633" i="1" s="1"/>
  <c r="L9635" i="1"/>
  <c r="K9635" i="1" s="1"/>
  <c r="L9637" i="1"/>
  <c r="K9637" i="1" s="1"/>
  <c r="L9639" i="1"/>
  <c r="K9639"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2" i="1"/>
  <c r="K9632" i="1" s="1"/>
  <c r="L9634" i="1"/>
  <c r="K9634" i="1" s="1"/>
  <c r="L9636" i="1"/>
  <c r="K9636" i="1" s="1"/>
  <c r="L9638" i="1"/>
  <c r="K9638" i="1" s="1"/>
  <c r="L9640" i="1"/>
  <c r="K9640"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<sst xmlns="http://schemas.openxmlformats.org/spreadsheetml/2006/main" count="26048" uniqueCount="2622">
  <si>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</si>
  <si>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</si>
  <si>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</si>
  <si>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</si>
  <si>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</si>
  <si>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</si>
  <si>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</si>
  <si>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</si>
  <si>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</si>
  <si>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</si>
  <si>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</si>
  <si>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</si>
  <si>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</si>
  <si>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</si>
  <si>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</si>
  <si>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</si>
  <si>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</si>
  <si>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</si>
  <si>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</si>
  <si>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</si>
  <si>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</si>
  <si>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</si>
  <si>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</si>
  <si>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</si>
  <si>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</si>
  <si>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</si>
  <si>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</si>
  <si>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</si>
  <si>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</si>
  <si>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</si>
  <si>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</si>
  <si>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</si>
  <si>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</si>
  <si>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</si>
  <si>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</si>
  <si>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</si>
  <si>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</si>
  <si>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</si>
  <si>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</si>
  <si>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</si>
  <si>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</si>
  <si>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</si>
  <si>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</si>
  <si>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</si>
  <si>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</si>
  <si>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</si>
  <si>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</si>
  <si>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</si>
  <si>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</si>
  <si>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</si>
  <si>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</si>
  <si>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</si>
  <si>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</si>
  <si>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</si>
  <si>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</si>
  <si>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</si>
  <si>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</si>
  <si>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</si>
  <si>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</si>
  <si>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</si>
  <si>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</si>
  <si>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</si>
  <si>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</si>
  <si>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</si>
  <si>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</si>
  <si>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</si>
  <si>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</si>
  <si>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</si>
  <si>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</si>
  <si>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</si>
  <si>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</si>
  <si>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</si>
  <si>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</si>
  <si>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</si>
  <si>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</si>
  <si>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</si>
  <si>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</si>
  <si>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</si>
  <si>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</si>
  <si>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</si>
  <si>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</si>
  <si>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</si>
  <si>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</si>
  <si>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</si>
  <si>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</si>
  <si>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</si>
  <si>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</si>
  <si>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</si>
  <si>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</si>
  <si>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</si>
  <si>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</si>
  <si>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</si>
  <si>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</si>
  <si>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</si>
  <si>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</si>
  <si>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</si>
  <si>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</si>
  <si>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</si>
  <si>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</si>
  <si>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</si>
  <si>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</si>
  <si>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</si>
  <si>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</si>
  <si>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</si>
  <si>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</si>
  <si>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</si>
  <si>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</si>
  <si>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</si>
  <si>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</si>
  <si>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</si>
  <si>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</si>
  <si>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</si>
  <si>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</si>
  <si>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</si>
  <si>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</si>
  <si>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</si>
  <si>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</si>
  <si>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</si>
  <si>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</si>
  <si>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</si>
  <si>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</si>
  <si>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</si>
  <si>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</si>
  <si>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</si>
  <si>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</si>
  <si>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</si>
  <si>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</si>
  <si>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</si>
  <si>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</si>
  <si>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</si>
  <si>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</si>
  <si>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</si>
  <si>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</si>
  <si>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</si>
  <si>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</si>
  <si>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</si>
  <si>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</si>
  <si>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</si>
  <si>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</si>
  <si>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</si>
  <si>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</si>
  <si>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</si>
  <si>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</si>
  <si>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</si>
  <si>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</si>
  <si>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</si>
  <si>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</si>
  <si>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</si>
  <si>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</si>
  <si>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</si>
  <si>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</si>
  <si>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</si>
  <si>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</si>
  <si>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</si>
  <si>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</si>
  <si>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</si>
  <si>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</si>
  <si>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</si>
  <si>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</si>
  <si>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</si>
  <si>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</si>
  <si>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</si>
  <si>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</si>
  <si>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</si>
  <si>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</si>
  <si>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</si>
  <si>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</si>
  <si>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</si>
  <si>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</si>
  <si>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</si>
  <si>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</si>
  <si>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</si>
  <si>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</si>
  <si>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</si>
  <si>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</si>
  <si>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</si>
  <si>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</si>
  <si>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</si>
  <si>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</si>
  <si>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</si>
  <si>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</si>
  <si>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</si>
  <si>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</si>
  <si>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</si>
  <si>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</si>
  <si>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</si>
  <si>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MONTENEGRO MARISSA P.</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</si>
  <si>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</si>
  <si>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</si>
  <si>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</si>
  <si>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</si>
  <si>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</si>
  <si>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</si>
  <si>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</si>
  <si>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</si>
  <si>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</si>
  <si>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</si>
  <si>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</si>
  <si>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</si>
  <si>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</si>
  <si>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</si>
  <si>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</si>
  <si>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</si>
  <si>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</si>
  <si>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</si>
  <si>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</si>
  <si>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</si>
  <si>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</si>
  <si>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</si>
  <si>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</si>
  <si>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</si>
  <si>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</si>
  <si>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</si>
  <si>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</si>
  <si>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</si>
  <si>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</si>
  <si>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</si>
  <si>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</si>
  <si>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</si>
  <si>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</si>
  <si>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</si>
  <si>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</si>
  <si>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</si>
  <si>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</si>
  <si>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</si>
  <si>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</si>
  <si>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</si>
  <si>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</si>
  <si>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</si>
  <si>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</si>
  <si>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</si>
  <si>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</si>
  <si>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</si>
  <si>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</si>
  <si>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</si>
  <si>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</si>
  <si>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</si>
  <si>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</si>
  <si>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</si>
  <si>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</si>
  <si>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</si>
  <si>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</si>
  <si>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</si>
  <si>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</si>
  <si>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</si>
  <si>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</si>
  <si>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</si>
  <si>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</si>
  <si>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</si>
  <si>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</si>
  <si>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</si>
  <si>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</si>
  <si>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</si>
  <si>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</si>
  <si>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</si>
  <si>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</si>
  <si>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</si>
  <si>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</si>
  <si>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</si>
  <si>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</si>
  <si>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</si>
  <si>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</si>
  <si>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</si>
  <si>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</si>
  <si>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</si>
  <si>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</si>
  <si>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</si>
  <si>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</si>
  <si>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</si>
  <si>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</si>
  <si>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</si>
  <si>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</si>
  <si>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</si>
  <si>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</si>
  <si>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</si>
  <si>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</si>
  <si>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</si>
  <si>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</si>
  <si>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</si>
  <si>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</si>
  <si>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</si>
  <si>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</si>
  <si>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</si>
  <si>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</si>
  <si>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</si>
  <si>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</si>
  <si>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</si>
  <si>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</si>
  <si>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</si>
  <si>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</si>
  <si>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</si>
  <si>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</si>
  <si>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</si>
  <si>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</si>
  <si>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</si>
  <si>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</si>
  <si>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</si>
  <si>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</si>
  <si>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</si>
  <si>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</si>
  <si>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</si>
  <si>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</si>
  <si>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</si>
  <si>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</si>
  <si>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</si>
  <si>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</si>
  <si>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</si>
  <si>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</si>
  <si>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</si>
  <si>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</si>
  <si>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</si>
  <si>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</si>
  <si>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</si>
  <si>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</si>
  <si>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</si>
  <si>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</si>
  <si>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</si>
  <si>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</si>
  <si>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</si>
  <si>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</si>
  <si>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</si>
  <si>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</si>
  <si>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</si>
  <si>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</si>
  <si>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</si>
  <si>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</si>
  <si>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</si>
  <si>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</si>
  <si>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</si>
  <si>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</si>
  <si>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</si>
  <si>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</si>
  <si>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</si>
  <si>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</si>
  <si>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</si>
  <si>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</si>
  <si>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</si>
  <si>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</si>
  <si>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</si>
  <si>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</si>
  <si>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</si>
  <si>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</si>
  <si>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</si>
  <si>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</si>
  <si>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</si>
  <si>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</si>
  <si>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</si>
  <si>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</si>
  <si>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</si>
  <si>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</si>
  <si>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</si>
  <si>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</si>
  <si>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</si>
  <si>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</si>
  <si>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</si>
  <si>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</si>
  <si>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</si>
  <si>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</si>
  <si>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</si>
  <si>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</si>
  <si>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</si>
  <si>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</si>
  <si>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</si>
  <si>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</si>
  <si>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</si>
  <si>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</si>
  <si>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</si>
  <si>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</si>
  <si>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</si>
  <si>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</si>
  <si>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</si>
  <si>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</si>
  <si>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</si>
  <si>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</si>
  <si>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</si>
  <si>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</si>
  <si>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</si>
  <si>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</si>
  <si>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</si>
  <si>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</si>
  <si>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</si>
  <si>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</si>
  <si>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</si>
  <si>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</si>
  <si>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</si>
  <si>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</si>
  <si>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</si>
  <si>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</si>
  <si>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</si>
  <si>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</si>
  <si>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</si>
  <si>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</si>
  <si>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</si>
  <si>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</si>
  <si>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</si>
  <si>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</si>
  <si>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</si>
  <si>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</si>
  <si>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</si>
  <si>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</si>
  <si>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</si>
  <si>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</si>
  <si>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</si>
  <si>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</si>
  <si>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</si>
  <si>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</si>
  <si>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</si>
  <si>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</si>
  <si>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</si>
  <si>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</si>
  <si>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</si>
  <si>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</si>
  <si>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</si>
  <si>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</si>
  <si>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</si>
  <si>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</si>
  <si>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</si>
  <si>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</si>
  <si>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</si>
  <si>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</si>
  <si>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</si>
  <si>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</si>
  <si>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</si>
  <si>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</si>
  <si>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</si>
  <si>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</si>
  <si>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</si>
  <si>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</si>
  <si>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</si>
  <si>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</si>
  <si>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</si>
  <si>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</si>
  <si>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</si>
  <si>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</si>
  <si>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</si>
  <si>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</si>
  <si>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</si>
  <si>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</si>
  <si>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</si>
  <si>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</si>
  <si>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</si>
  <si>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</si>
  <si>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</si>
  <si>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</si>
  <si>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</si>
  <si>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</si>
  <si>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</si>
  <si>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</si>
  <si>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</si>
  <si>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</si>
  <si>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</si>
  <si>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</si>
  <si>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</si>
  <si>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</si>
  <si>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</si>
  <si>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</si>
  <si>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</si>
  <si>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</si>
  <si>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</si>
  <si>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</si>
  <si>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</si>
  <si>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</si>
  <si>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</si>
  <si>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</si>
  <si>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</si>
  <si>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</si>
  <si>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</si>
  <si>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</si>
  <si>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</si>
  <si>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</si>
  <si>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</si>
  <si>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</si>
  <si>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</si>
  <si>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</si>
  <si>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</si>
  <si>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</si>
  <si>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</si>
  <si>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</si>
  <si>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</si>
  <si>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</si>
  <si>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</si>
  <si>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</si>
  <si>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</si>
  <si>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</si>
  <si>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</si>
  <si>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</si>
  <si>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</si>
  <si>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</si>
  <si>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</si>
  <si>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</si>
  <si>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</si>
  <si>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</si>
  <si>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</si>
  <si>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</si>
  <si>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</si>
  <si>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</si>
  <si>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</si>
  <si>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</si>
  <si>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</si>
  <si>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</si>
  <si>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</si>
  <si>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</si>
  <si>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</si>
  <si>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</si>
  <si>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</si>
  <si>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</si>
  <si>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</si>
  <si>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</si>
  <si>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</si>
  <si>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</si>
  <si>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</si>
  <si>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</si>
  <si>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</si>
  <si>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</si>
  <si>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</si>
  <si>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</si>
  <si>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</si>
  <si>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</si>
  <si>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</si>
  <si>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</si>
  <si>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</si>
  <si>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</si>
  <si>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</si>
  <si>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</si>
  <si>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</si>
  <si>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</si>
  <si>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</si>
  <si>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</si>
  <si>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</si>
  <si>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</si>
  <si>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</si>
  <si>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</si>
  <si>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</si>
  <si>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</si>
  <si>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</si>
  <si>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</si>
  <si>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</si>
  <si>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</si>
  <si>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</si>
  <si>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</si>
  <si>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</si>
  <si>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</si>
  <si>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</si>
  <si>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</si>
  <si>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</si>
  <si>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</si>
  <si>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</si>
  <si>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</si>
  <si>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</si>
  <si>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</si>
  <si>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</si>
  <si>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</si>
  <si>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</si>
  <si>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</si>
  <si>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</si>
  <si>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</si>
  <si>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</si>
  <si>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</si>
  <si>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</si>
  <si>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</si>
  <si>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</si>
  <si>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</si>
  <si>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</si>
  <si>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</si>
  <si>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</si>
  <si>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</si>
  <si>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</si>
  <si>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</si>
  <si>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</si>
  <si>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</si>
  <si>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</si>
  <si>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</si>
  <si>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</si>
  <si>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</si>
  <si>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</si>
  <si>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</si>
  <si>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</si>
  <si>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</si>
  <si>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</si>
  <si>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</si>
  <si>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</si>
  <si>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</si>
  <si>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</si>
  <si>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</si>
  <si>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</si>
  <si>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</si>
  <si>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</si>
  <si>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</si>
  <si>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</si>
  <si>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</si>
  <si>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</si>
  <si>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</si>
  <si>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</si>
  <si>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</si>
  <si>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</si>
  <si>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</si>
  <si>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</si>
  <si>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</si>
  <si>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</si>
  <si>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</si>
  <si>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</si>
  <si>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</si>
  <si>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</si>
  <si>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</si>
  <si>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</si>
  <si>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</si>
  <si>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</si>
  <si>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</si>
  <si>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</si>
  <si>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</si>
  <si>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</si>
  <si>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</si>
  <si>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</si>
  <si>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</si>
  <si>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</si>
  <si>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</si>
  <si>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</si>
  <si>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</si>
  <si>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</si>
  <si>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</si>
  <si>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MERIC</t>
  </si>
  <si>
    <t>HERNANDO MERIC B.</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</si>
  <si>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</si>
  <si>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</si>
  <si>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</si>
  <si>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</si>
  <si>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</si>
  <si>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</si>
  <si>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</si>
  <si>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</si>
  <si>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</si>
  <si>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</si>
  <si>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</si>
  <si>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</si>
  <si>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</si>
  <si>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</si>
  <si>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</si>
  <si>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</si>
  <si>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</si>
  <si>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</si>
  <si>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</si>
  <si>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</si>
  <si>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</si>
  <si>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</si>
  <si>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</si>
  <si>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</si>
  <si>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</si>
  <si>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</si>
  <si>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</si>
  <si>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</si>
  <si>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</si>
  <si>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</si>
  <si>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</si>
  <si>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</si>
  <si>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</si>
  <si>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</si>
  <si>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</si>
  <si>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</si>
  <si>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</si>
  <si>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</si>
  <si>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</si>
  <si>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</si>
  <si>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</si>
  <si>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</si>
  <si>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</si>
  <si>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</si>
  <si>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</si>
  <si>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</si>
  <si>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</si>
  <si>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</si>
  <si>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</si>
  <si>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</si>
  <si>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</si>
  <si>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</si>
  <si>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</si>
  <si>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</si>
  <si>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</si>
  <si>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</si>
  <si>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</si>
  <si>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</si>
  <si>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</si>
  <si>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</si>
  <si>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</si>
  <si>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</si>
  <si>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</si>
  <si>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</si>
  <si>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</si>
  <si>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</si>
  <si>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</si>
  <si>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</si>
  <si>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</si>
  <si>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</si>
  <si>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</si>
  <si>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</si>
  <si>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</si>
  <si>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</si>
  <si>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</si>
  <si>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</si>
  <si>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</si>
  <si>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</si>
  <si>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</si>
  <si>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</si>
  <si>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</si>
  <si>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</si>
  <si>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</si>
  <si>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</si>
  <si>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</si>
  <si>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</si>
  <si>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</si>
  <si>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</si>
  <si>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</si>
  <si>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</si>
  <si>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</si>
  <si>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</si>
  <si>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</si>
  <si>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</si>
  <si>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</si>
  <si>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</si>
  <si>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</si>
  <si>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</si>
  <si>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</si>
  <si>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</si>
  <si>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</si>
  <si>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</si>
  <si>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</si>
  <si>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</si>
  <si>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</si>
  <si>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</si>
  <si>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</si>
  <si>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</si>
  <si>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</si>
  <si>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</si>
  <si>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</si>
  <si>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</si>
  <si>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</si>
  <si>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</si>
  <si>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</si>
  <si>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</si>
  <si>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</si>
  <si>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</si>
  <si>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</si>
  <si>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</si>
  <si>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</si>
  <si>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</si>
  <si>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</si>
  <si>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</si>
  <si>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</si>
  <si>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</si>
  <si>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</si>
  <si>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</si>
  <si>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</si>
  <si>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</si>
  <si>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</si>
  <si>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</si>
  <si>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</si>
  <si>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</si>
  <si>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</si>
  <si>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</si>
  <si>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</si>
  <si>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</si>
  <si>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</si>
  <si>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</si>
  <si>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</si>
  <si>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</si>
  <si>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</si>
  <si>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</si>
  <si>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</si>
  <si>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</si>
  <si>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</si>
  <si>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</si>
  <si>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</si>
  <si>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</si>
  <si>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</si>
  <si>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</si>
  <si>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</si>
  <si>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</si>
  <si>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</si>
  <si>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</si>
  <si>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</si>
  <si>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</si>
  <si>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</si>
  <si>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</si>
  <si>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</si>
  <si>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</si>
  <si>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</si>
  <si>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</si>
  <si>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</si>
  <si>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</si>
  <si>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</si>
  <si>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</si>
  <si>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</si>
  <si>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</si>
  <si>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</si>
  <si>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</si>
  <si>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</si>
  <si>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</si>
  <si>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</si>
  <si>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</si>
  <si>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</si>
  <si>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</si>
  <si>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</si>
  <si>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</si>
  <si>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</si>
  <si>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</si>
  <si>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</si>
  <si>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</si>
  <si>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</si>
  <si>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</si>
  <si>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</si>
  <si>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</si>
  <si>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</si>
  <si>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</si>
  <si>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</si>
  <si>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</si>
  <si>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</si>
  <si>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</si>
  <si>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</si>
  <si>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</si>
  <si>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</si>
  <si>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</si>
  <si>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</si>
  <si>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</si>
  <si>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</si>
  <si>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</si>
  <si>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</si>
  <si>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</si>
  <si>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</si>
  <si>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</si>
  <si>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</si>
  <si>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</si>
  <si>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</si>
  <si>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</si>
  <si>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</si>
  <si>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</si>
  <si>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</si>
  <si>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</si>
  <si>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</si>
  <si>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</si>
  <si>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</si>
  <si>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</si>
  <si>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</si>
  <si>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</si>
  <si>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</si>
  <si>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</si>
  <si>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</si>
  <si>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</si>
  <si>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</si>
  <si>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</si>
  <si>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</si>
  <si>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</si>
  <si>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</si>
  <si>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</si>
  <si>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</si>
  <si>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</si>
  <si>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</si>
  <si>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</si>
  <si>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</si>
  <si>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</si>
  <si>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</si>
  <si>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</si>
  <si>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</si>
  <si>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</si>
  <si>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</si>
  <si>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</si>
  <si>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</si>
  <si>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</si>
  <si>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</si>
  <si>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</si>
  <si>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</si>
  <si>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</si>
  <si>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</si>
  <si>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</si>
  <si>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</si>
  <si>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</si>
  <si>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</si>
  <si>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</si>
  <si>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</si>
  <si>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</si>
  <si>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</si>
  <si>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</si>
  <si>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</si>
  <si>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</si>
  <si>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</si>
  <si>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</si>
  <si>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</si>
  <si>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</si>
  <si>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</si>
  <si>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</si>
  <si>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</si>
  <si>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</si>
  <si>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</si>
  <si>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</si>
  <si>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</si>
  <si>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</si>
  <si>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</si>
  <si>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</si>
  <si>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</si>
  <si>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</si>
  <si>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</si>
  <si>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</si>
  <si>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</si>
  <si>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</si>
  <si>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</si>
  <si>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</si>
  <si>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</si>
  <si>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</si>
  <si>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</si>
  <si>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</si>
  <si>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</si>
  <si>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</si>
  <si>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</si>
  <si>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</si>
  <si>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</si>
  <si>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</si>
  <si>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</si>
  <si>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</si>
  <si>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</si>
  <si>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</si>
  <si>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</si>
  <si>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</si>
  <si>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</si>
  <si>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</si>
  <si>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</si>
  <si>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</si>
  <si>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</si>
  <si>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</si>
  <si>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</si>
  <si>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</si>
  <si>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</si>
  <si>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</si>
  <si>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</si>
  <si>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</si>
  <si>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</si>
  <si>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</si>
  <si>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</si>
  <si>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</si>
  <si>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</si>
  <si>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</si>
  <si>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</si>
  <si>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</si>
  <si>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</si>
  <si>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</si>
  <si>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</si>
  <si>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</si>
  <si>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</si>
  <si>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</si>
  <si>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</si>
  <si>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</si>
  <si>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</si>
  <si>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</si>
  <si>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</si>
  <si>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</si>
  <si>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</si>
  <si>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</si>
  <si>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</si>
  <si>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</si>
  <si>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</si>
  <si>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</si>
  <si>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</si>
  <si>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</si>
  <si>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</si>
  <si>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</si>
  <si>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</si>
  <si>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</si>
  <si>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</si>
  <si>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</si>
  <si>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</si>
  <si>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</si>
  <si>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</si>
  <si>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</si>
  <si>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</si>
  <si>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</si>
  <si>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</si>
  <si>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</si>
  <si>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</si>
  <si>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</si>
  <si>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</si>
  <si>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</si>
  <si>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</si>
  <si>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</si>
  <si>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</si>
  <si>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</si>
  <si>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</si>
  <si>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</si>
  <si>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</si>
  <si>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</si>
  <si>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</si>
  <si>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</si>
  <si>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</si>
  <si>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</si>
  <si>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</si>
  <si>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</si>
  <si>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</si>
  <si>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</si>
  <si>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</si>
  <si>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</si>
  <si>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</si>
  <si>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</si>
  <si>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</si>
  <si>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</si>
  <si>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</si>
  <si>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</si>
  <si>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</si>
  <si>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</si>
  <si>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</si>
  <si>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</si>
  <si>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</si>
  <si>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</si>
  <si>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</si>
  <si>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</si>
  <si>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</si>
  <si>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</si>
  <si>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</si>
  <si>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</si>
  <si>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</si>
  <si>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</si>
  <si>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</si>
  <si>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</si>
  <si>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</si>
  <si>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</si>
  <si>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</si>
  <si>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</si>
  <si>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</si>
  <si>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</si>
  <si>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</si>
  <si>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</si>
  <si>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</si>
  <si>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</si>
  <si>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</si>
  <si>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</si>
  <si>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</si>
  <si>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</si>
  <si>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</si>
  <si>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</si>
  <si>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</si>
  <si>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</si>
  <si>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</si>
  <si>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</si>
  <si>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</si>
  <si>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</si>
  <si>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</si>
  <si>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</si>
  <si>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</si>
  <si>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</si>
  <si>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</si>
  <si>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</si>
  <si>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</si>
  <si>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</si>
  <si>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</si>
  <si>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</si>
  <si>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</si>
  <si>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</si>
  <si>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</si>
  <si>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</si>
  <si>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</si>
  <si>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</si>
  <si>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</si>
  <si>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</si>
  <si>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</si>
  <si>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</si>
  <si>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</si>
  <si>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</si>
  <si>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</si>
  <si>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</si>
  <si>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</si>
  <si>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</si>
  <si>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</si>
  <si>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</si>
  <si>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</si>
  <si>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</si>
  <si>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</si>
  <si>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</si>
  <si>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</si>
  <si>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</si>
  <si>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</si>
  <si>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</si>
  <si>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</si>
  <si>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</si>
  <si>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</si>
  <si>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</si>
  <si>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</si>
  <si>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</si>
  <si>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</si>
  <si>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</si>
  <si>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</si>
  <si>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</si>
  <si>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</si>
  <si>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</si>
  <si>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</si>
  <si>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</si>
  <si>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</si>
  <si>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</si>
  <si>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</si>
  <si>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</si>
  <si>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</si>
  <si>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</si>
  <si>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</si>
  <si>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</si>
  <si>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</si>
  <si>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</si>
  <si>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</si>
  <si>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</si>
  <si>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</si>
  <si>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</si>
  <si>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</si>
  <si>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</si>
  <si>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</si>
  <si>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</si>
  <si>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</si>
  <si>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</si>
  <si>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</si>
  <si>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</si>
  <si>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</si>
  <si>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</si>
  <si>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</si>
  <si>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</si>
  <si>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</si>
  <si>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</si>
  <si>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</si>
  <si>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</si>
  <si>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</si>
  <si>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</si>
  <si>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</si>
  <si>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</si>
  <si>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</si>
  <si>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</si>
  <si>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</si>
  <si>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</si>
  <si>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</si>
  <si>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</si>
  <si>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</si>
  <si>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</si>
  <si>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</si>
  <si>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</si>
  <si>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</si>
  <si>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</si>
  <si>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</si>
  <si>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</si>
  <si>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</si>
  <si>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</si>
  <si>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</si>
  <si>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</si>
  <si>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</si>
  <si>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</si>
  <si>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</si>
  <si>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</si>
  <si>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</si>
  <si>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</si>
  <si>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</si>
  <si>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</si>
  <si>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</si>
  <si>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</si>
  <si>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</si>
  <si>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</si>
  <si>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</si>
  <si>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</si>
  <si>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</si>
  <si>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</si>
  <si>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</si>
  <si>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</si>
  <si>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</si>
  <si>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</si>
  <si>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</si>
  <si>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</si>
  <si>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</si>
  <si>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</si>
  <si>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</si>
  <si>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</si>
  <si>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</si>
  <si>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</si>
  <si>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</si>
  <si>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</si>
  <si>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</si>
  <si>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</si>
  <si>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</si>
  <si>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</si>
  <si>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</si>
  <si>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</si>
  <si>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</si>
  <si>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</si>
  <si>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</si>
  <si>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</si>
  <si>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</si>
  <si>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</si>
  <si>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</si>
  <si>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</si>
  <si>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</si>
  <si>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</si>
  <si>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</si>
  <si>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</si>
  <si>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</si>
  <si>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</si>
  <si>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</si>
  <si>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</si>
  <si>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</si>
  <si>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</si>
  <si>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</si>
  <si>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</si>
  <si>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</si>
  <si>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</si>
  <si>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</si>
  <si>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</si>
  <si>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</si>
  <si>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</si>
  <si>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</si>
  <si>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</si>
  <si>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</si>
  <si>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</si>
  <si>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</si>
  <si>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</si>
  <si>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</si>
  <si>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</si>
  <si>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</si>
  <si>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</si>
  <si>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</si>
  <si>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</si>
  <si>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</si>
  <si>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</si>
  <si>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</si>
  <si>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</si>
  <si>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</si>
  <si>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</si>
  <si>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</si>
  <si>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</si>
  <si>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</si>
  <si>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</si>
  <si>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</si>
  <si>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</si>
  <si>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</si>
  <si>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</si>
  <si>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</si>
  <si>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</si>
  <si>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</si>
  <si>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</si>
  <si>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</si>
  <si>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</si>
  <si>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</si>
  <si>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</si>
  <si>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</si>
  <si>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</si>
  <si>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</si>
  <si>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</si>
  <si>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</si>
  <si>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</si>
  <si>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</si>
  <si>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</si>
  <si>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</si>
  <si>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</si>
  <si>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</si>
  <si>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</si>
  <si>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</si>
  <si>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</si>
  <si>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</si>
  <si>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</si>
  <si>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</si>
  <si>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</si>
  <si>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</si>
  <si>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</si>
  <si>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</si>
  <si>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</si>
  <si>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</si>
  <si>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</si>
  <si>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</si>
  <si>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</si>
  <si>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</si>
  <si>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</si>
  <si>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</si>
  <si>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</si>
  <si>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</si>
  <si>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</si>
  <si>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</si>
  <si>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</si>
  <si>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</si>
  <si>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</si>
  <si>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</si>
  <si>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</si>
  <si>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</si>
  <si>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</si>
  <si>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</si>
  <si>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</si>
  <si>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</si>
  <si>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</si>
  <si>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</si>
  <si>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</si>
  <si>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</si>
  <si>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</si>
  <si>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</si>
  <si>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</si>
  <si>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</si>
  <si>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</si>
  <si>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</si>
  <si>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</si>
  <si>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</si>
  <si>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</si>
  <si>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</si>
  <si>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</si>
  <si>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</si>
  <si>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</si>
  <si>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</si>
  <si>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</si>
  <si>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</si>
  <si>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</si>
  <si>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</si>
  <si>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</si>
  <si>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</si>
  <si>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</si>
  <si>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</si>
  <si>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</si>
  <si>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</si>
  <si>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</si>
  <si>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</si>
  <si>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</si>
  <si>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</si>
  <si>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</si>
  <si>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</si>
  <si>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</si>
  <si>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</si>
  <si>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</si>
  <si>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</si>
  <si>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</si>
  <si>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</si>
  <si>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</si>
  <si>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</si>
  <si>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</si>
  <si>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</si>
  <si>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</si>
  <si>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</si>
  <si>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</si>
  <si>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</si>
  <si>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</si>
  <si>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</si>
  <si>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</si>
  <si>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</si>
  <si>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</si>
  <si>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</si>
  <si>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</si>
  <si>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</si>
  <si>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</si>
  <si>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</si>
  <si>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</si>
  <si>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</si>
  <si>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</si>
  <si>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</si>
  <si>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</si>
  <si>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</si>
  <si>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</si>
  <si>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</si>
  <si>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</si>
  <si>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</si>
  <si>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</si>
  <si>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</si>
  <si>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</si>
  <si>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</si>
  <si>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</si>
  <si>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</si>
  <si>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</si>
  <si>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</si>
  <si>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</si>
  <si>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</si>
  <si>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</si>
  <si>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</si>
  <si>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</si>
  <si>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</si>
  <si>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</si>
  <si>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</si>
  <si>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</si>
  <si>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</si>
  <si>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</si>
  <si>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</si>
  <si>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</si>
  <si>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</si>
  <si>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</si>
  <si>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</si>
  <si>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</si>
  <si>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</si>
  <si>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</si>
  <si>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</si>
  <si>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</si>
  <si>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</si>
  <si>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</si>
  <si>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</si>
  <si>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</si>
  <si>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</si>
  <si>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</si>
  <si>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</si>
  <si>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</si>
  <si>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</si>
  <si>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</si>
  <si>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</si>
  <si>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</si>
  <si>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</si>
  <si>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</si>
  <si>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</si>
  <si>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</si>
  <si>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</si>
  <si>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</si>
  <si>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</si>
  <si>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</si>
  <si>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</si>
  <si>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</si>
  <si>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</si>
  <si>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</si>
  <si>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</si>
  <si>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</si>
  <si>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</si>
  <si>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</si>
  <si>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</si>
  <si>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</si>
  <si>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</si>
  <si>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</si>
  <si>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</si>
  <si>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</si>
  <si>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</si>
  <si>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</si>
  <si>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</si>
  <si>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</si>
  <si>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</si>
  <si>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</si>
  <si>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</si>
  <si>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</si>
  <si>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</si>
  <si>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</si>
  <si>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</si>
  <si>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</si>
  <si>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</si>
  <si>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</si>
  <si>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</si>
  <si>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</si>
  <si>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</si>
  <si>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</si>
  <si>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</si>
  <si>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</si>
  <si>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</si>
  <si>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</si>
  <si>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</si>
  <si>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</si>
  <si>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</si>
  <si>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</si>
  <si>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</si>
  <si>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</si>
  <si>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</si>
  <si>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</si>
  <si>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</si>
  <si>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</si>
  <si>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</si>
  <si>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</si>
  <si>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</si>
  <si>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</si>
  <si>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</si>
  <si>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</si>
  <si>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</si>
  <si>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</si>
  <si>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</si>
  <si>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</si>
  <si>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</si>
  <si>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</si>
  <si>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</si>
  <si>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</si>
  <si>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</si>
  <si>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</si>
  <si>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</si>
  <si>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</si>
  <si>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</si>
  <si>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</si>
  <si>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</si>
  <si>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</si>
  <si>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</si>
  <si>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</si>
  <si>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</si>
  <si>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</si>
  <si>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</si>
  <si>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</si>
  <si>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</si>
  <si>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</si>
  <si>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DESIPEDA</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</si>
  <si>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</si>
  <si>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</si>
  <si>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</si>
  <si>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</si>
  <si>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</si>
  <si>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</si>
  <si>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</si>
  <si>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</si>
  <si>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</si>
  <si>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</si>
  <si>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</si>
  <si>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</si>
  <si>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</si>
  <si>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</si>
  <si>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</si>
  <si>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</si>
  <si>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</si>
  <si>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</si>
  <si>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</si>
  <si>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</si>
  <si>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</si>
  <si>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</si>
  <si>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</si>
  <si>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</si>
  <si>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</si>
  <si>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</si>
  <si>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</si>
  <si>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</si>
  <si>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</si>
  <si>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</si>
  <si>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</si>
  <si>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</si>
  <si>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</si>
  <si>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</si>
  <si>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</si>
  <si>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</si>
  <si>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</si>
  <si>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</si>
  <si>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</si>
  <si>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</si>
  <si>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</si>
  <si>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</si>
  <si>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</si>
  <si>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</si>
  <si>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</si>
  <si>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</si>
  <si>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</si>
  <si>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</si>
  <si>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</si>
  <si>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</si>
  <si>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</si>
  <si>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</si>
  <si>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</si>
  <si>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</si>
  <si>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</si>
  <si>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</si>
  <si>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</si>
  <si>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</si>
  <si>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</si>
  <si>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</si>
  <si>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</si>
  <si>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</si>
  <si>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</si>
  <si>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</si>
  <si>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</si>
  <si>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</si>
  <si>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</si>
  <si>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</si>
  <si>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</si>
  <si>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</si>
  <si>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</si>
  <si>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</si>
  <si>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</si>
  <si>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</si>
  <si>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</si>
  <si>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</si>
  <si>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</si>
  <si>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</si>
  <si>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</si>
  <si>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</si>
  <si>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</si>
  <si>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</si>
  <si>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</si>
  <si>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</si>
  <si>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</si>
  <si>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</si>
  <si>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</si>
  <si>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</si>
  <si>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</si>
  <si>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</si>
  <si>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</si>
  <si>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</si>
  <si>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</si>
  <si>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</si>
  <si>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</si>
  <si>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</si>
  <si>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</si>
  <si>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</si>
  <si>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</si>
  <si>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</si>
  <si>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</si>
  <si>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</si>
  <si>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</si>
  <si>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</si>
  <si>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</si>
  <si>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</si>
  <si>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</si>
  <si>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</si>
  <si>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</si>
  <si>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</si>
  <si>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</si>
  <si>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</si>
  <si>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</si>
  <si>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</si>
  <si>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</si>
  <si>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</si>
  <si>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</si>
  <si>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</si>
  <si>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</si>
  <si>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</si>
  <si>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</si>
  <si>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</si>
  <si>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</si>
  <si>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</si>
  <si>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</si>
  <si>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</si>
  <si>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</si>
  <si>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</si>
  <si>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</si>
  <si>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</si>
  <si>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</si>
  <si>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</si>
  <si>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</si>
  <si>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</si>
  <si>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</si>
  <si>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</si>
  <si>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</si>
  <si>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</si>
  <si>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</si>
  <si>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</si>
  <si>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</si>
  <si>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</si>
  <si>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</si>
  <si>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</si>
  <si>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</si>
  <si>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</si>
  <si>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</si>
  <si>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</si>
  <si>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</si>
  <si>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</si>
  <si>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</si>
  <si>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</si>
  <si>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</si>
  <si>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</si>
  <si>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</si>
  <si>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</si>
  <si>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</si>
  <si>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</si>
  <si>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</si>
  <si>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</si>
  <si>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</si>
  <si>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</si>
  <si>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</si>
  <si>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</si>
  <si>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</si>
  <si>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</si>
  <si>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</si>
  <si>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</si>
  <si>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</si>
  <si>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</si>
  <si>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</si>
  <si>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</si>
  <si>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</si>
  <si>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</si>
  <si>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</si>
  <si>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</si>
  <si>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</si>
  <si>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</si>
  <si>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</si>
  <si>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</si>
  <si>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</si>
  <si>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</si>
  <si>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</si>
  <si>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</si>
  <si>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</si>
  <si>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</si>
  <si>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</si>
  <si>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</si>
  <si>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</si>
  <si>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</si>
  <si>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</si>
  <si>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</si>
  <si>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</si>
  <si>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</si>
  <si>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</si>
  <si>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</si>
  <si>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</si>
  <si>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</si>
  <si>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</si>
  <si>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</si>
  <si>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</si>
  <si>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</si>
  <si>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</si>
  <si>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</si>
  <si>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</si>
  <si>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</si>
  <si>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</si>
  <si>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</si>
  <si>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</si>
  <si>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</si>
  <si>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</si>
  <si>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</si>
  <si>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</si>
  <si>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</si>
  <si>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</si>
  <si>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</si>
  <si>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</si>
  <si>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</si>
  <si>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</si>
  <si>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</si>
  <si>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</si>
  <si>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</si>
  <si>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</si>
  <si>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</si>
  <si>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</si>
  <si>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</si>
  <si>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</si>
  <si>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</si>
  <si>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</si>
  <si>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</si>
  <si>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</si>
  <si>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</si>
  <si>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</si>
  <si>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</si>
  <si>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</si>
  <si>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</si>
  <si>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</si>
  <si>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</si>
  <si>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</si>
  <si>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</si>
  <si>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</si>
  <si>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</si>
  <si>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</si>
  <si>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</si>
  <si>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</si>
  <si>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</si>
  <si>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</si>
  <si>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</si>
  <si>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</si>
  <si>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</si>
  <si>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</si>
  <si>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</si>
  <si>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</si>
  <si>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</si>
  <si>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</si>
  <si>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</si>
  <si>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</si>
  <si>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</si>
  <si>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</si>
  <si>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</si>
  <si>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</si>
  <si>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</si>
  <si>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</si>
  <si>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</si>
  <si>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</si>
  <si>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</si>
  <si>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</si>
  <si>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</si>
  <si>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</si>
  <si>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</si>
  <si>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</si>
  <si>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</si>
  <si>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</si>
  <si>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</si>
  <si>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</si>
  <si>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</si>
  <si>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</si>
  <si>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</si>
  <si>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</si>
  <si>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</si>
  <si>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</si>
  <si>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</si>
  <si>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</si>
  <si>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</si>
  <si>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</si>
  <si>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</si>
  <si>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</si>
  <si>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</si>
  <si>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</si>
  <si>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</si>
  <si>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</si>
  <si>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</si>
  <si>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</si>
  <si>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</si>
  <si>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</si>
  <si>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</si>
  <si>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</si>
  <si>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</si>
  <si>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</si>
  <si>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</si>
  <si>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</si>
  <si>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</si>
  <si>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</si>
  <si>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</si>
  <si>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</si>
  <si>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</si>
  <si>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</si>
  <si>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</si>
  <si>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</si>
  <si>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</si>
  <si>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</si>
  <si>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</si>
  <si>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</si>
  <si>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</si>
  <si>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</si>
  <si>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</si>
  <si>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</si>
  <si>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</si>
  <si>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</si>
  <si>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</si>
  <si>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</si>
  <si>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</si>
  <si>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</si>
  <si>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</si>
  <si>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</si>
  <si>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</si>
  <si>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</si>
  <si>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</si>
  <si>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</si>
  <si>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</si>
  <si>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</si>
  <si>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</si>
  <si>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</si>
  <si>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</si>
  <si>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</si>
  <si>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</si>
  <si>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</si>
  <si>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</si>
  <si>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ALERIA JEFFREY B.</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</si>
  <si>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</si>
  <si>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</si>
  <si>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</si>
  <si>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</si>
  <si>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</si>
  <si>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</si>
  <si>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</si>
  <si>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</si>
  <si>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</si>
  <si>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</si>
  <si>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</si>
  <si>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</si>
  <si>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</si>
  <si>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</si>
  <si>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</si>
  <si>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</si>
  <si>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</si>
  <si>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</si>
  <si>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</si>
  <si>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</si>
  <si>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</si>
  <si>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</si>
  <si>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DESIPEDA MACARIA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</si>
  <si>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</si>
  <si>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</si>
  <si>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</si>
  <si>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</si>
  <si>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</si>
  <si>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</si>
  <si>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</si>
  <si>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</si>
  <si>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</si>
  <si>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</si>
  <si>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</si>
  <si>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</si>
  <si>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</si>
  <si>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</si>
  <si>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</si>
  <si>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EMELO MARY JANE T.</t>
  </si>
  <si>
    <t>DILIDILI AIREEN M.</t>
  </si>
  <si>
    <t>VILLANUEVA MARILYN L.</t>
  </si>
  <si>
    <t>LARIOSA ALBERT R.</t>
  </si>
  <si>
    <t>LORILLA LOIDA P.</t>
  </si>
  <si>
    <t xml:space="preserve">WITHOUTPAY </t>
  </si>
  <si>
    <t>TIBAYAN EUFEMIA O.</t>
  </si>
  <si>
    <t>DEL MUNDO JONASA B.</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</si>
  <si>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</si>
  <si>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</si>
  <si>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</si>
  <si>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</si>
  <si>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</si>
  <si>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</si>
  <si>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</si>
  <si>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</si>
  <si>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</si>
  <si>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</si>
  <si>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</si>
  <si>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</si>
  <si>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</si>
  <si>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</si>
  <si>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</si>
  <si>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</si>
  <si>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</si>
  <si>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</si>
  <si>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</si>
  <si>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</si>
  <si>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</si>
  <si>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</si>
  <si>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</si>
  <si>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</si>
  <si>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</si>
  <si>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</si>
  <si>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</si>
  <si>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</si>
  <si>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</si>
  <si>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</si>
  <si>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</si>
  <si>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</si>
  <si>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</si>
  <si>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</si>
  <si>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</si>
  <si>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</si>
  <si>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</si>
  <si>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</si>
  <si>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</si>
  <si>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</si>
  <si>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</si>
  <si>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</si>
  <si>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</si>
  <si>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</si>
  <si>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</si>
  <si>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</si>
  <si>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</si>
  <si>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</si>
  <si>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</si>
  <si>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</si>
  <si>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</si>
  <si>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</si>
  <si>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</si>
  <si>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</si>
  <si>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</si>
  <si>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</si>
  <si>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</si>
  <si>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</si>
  <si>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</si>
  <si>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</si>
  <si>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</si>
  <si>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</si>
  <si>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</si>
  <si>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</si>
  <si>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</si>
  <si>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</si>
  <si>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</si>
  <si>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</si>
  <si>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</si>
  <si>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</si>
  <si>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</si>
  <si>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</si>
  <si>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</si>
  <si>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</si>
  <si>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</si>
  <si>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</si>
  <si>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</si>
  <si>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</si>
  <si>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</si>
  <si>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</si>
  <si>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</si>
  <si>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</si>
  <si>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</si>
  <si>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</si>
  <si>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</si>
  <si>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</si>
  <si>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</si>
  <si>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</si>
  <si>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</si>
  <si>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</si>
  <si>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</si>
  <si>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</si>
  <si>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</si>
  <si>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</si>
  <si>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</si>
  <si>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</si>
  <si>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</si>
  <si>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</si>
  <si>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</si>
  <si>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</si>
  <si>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</si>
  <si>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</si>
  <si>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</si>
  <si>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</si>
  <si>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</si>
  <si>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</si>
  <si>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</si>
  <si>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</si>
  <si>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</si>
  <si>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</si>
  <si>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</si>
  <si>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</si>
  <si>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</si>
  <si>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</si>
  <si>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</si>
  <si>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</si>
  <si>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</si>
  <si>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</si>
  <si>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</si>
  <si>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</si>
  <si>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</si>
  <si>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</si>
  <si>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</si>
  <si>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</si>
  <si>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</si>
  <si>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</si>
  <si>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</si>
  <si>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</si>
  <si>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</si>
  <si>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</si>
  <si>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</si>
  <si>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</si>
  <si>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</si>
  <si>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</si>
  <si>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</si>
  <si>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</si>
  <si>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</si>
  <si>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</si>
  <si>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</si>
  <si>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</si>
  <si>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</si>
  <si>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</si>
  <si>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</si>
  <si>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</si>
  <si>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</si>
  <si>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</si>
  <si>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</si>
  <si>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</si>
  <si>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</si>
  <si>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</si>
  <si>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</si>
  <si>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</si>
  <si>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</si>
  <si>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</si>
  <si>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</si>
  <si>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</si>
  <si>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</si>
  <si>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</si>
  <si>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</si>
  <si>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</si>
  <si>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</si>
  <si>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</si>
  <si>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</si>
  <si>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</si>
  <si>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</si>
  <si>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</si>
  <si>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</si>
  <si>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</si>
  <si>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</si>
  <si>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</si>
  <si>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</si>
  <si>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</si>
  <si>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</si>
  <si>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</si>
  <si>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</si>
  <si>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</si>
  <si>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</si>
  <si>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</si>
  <si>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</si>
  <si>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</si>
  <si>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</si>
  <si>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</si>
  <si>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</si>
  <si>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</si>
  <si>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</si>
  <si>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</si>
  <si>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</si>
  <si>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</si>
  <si>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</si>
  <si>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</si>
  <si>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</si>
  <si>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</si>
  <si>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</si>
  <si>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</si>
  <si>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</si>
  <si>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</si>
  <si>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</si>
  <si>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</si>
  <si>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</si>
  <si>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</si>
  <si>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</si>
  <si>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</si>
  <si>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</si>
  <si>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</si>
  <si>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</si>
  <si>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</si>
  <si>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</si>
  <si>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</si>
  <si>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</si>
  <si>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</si>
  <si>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</si>
  <si>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</si>
  <si>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</si>
  <si>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</si>
  <si>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</si>
  <si>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</si>
  <si>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</si>
  <si>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</si>
  <si>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</si>
  <si>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</si>
  <si>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</si>
  <si>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</si>
  <si>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</si>
  <si>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</si>
  <si>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</si>
  <si>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</si>
  <si>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</si>
  <si>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</si>
  <si>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</si>
  <si>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</si>
  <si>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</si>
  <si>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</si>
  <si>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</si>
  <si>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</si>
  <si>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</si>
  <si>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</si>
  <si>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 xml:space="preserve">DISEPEDA ALDWIN  </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</si>
  <si>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</si>
  <si>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</si>
  <si>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</si>
  <si>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</si>
  <si>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</si>
  <si>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</si>
  <si>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</si>
  <si>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</si>
  <si>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</si>
  <si>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</si>
  <si>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</si>
  <si>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</si>
  <si>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</si>
  <si>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</si>
  <si>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</si>
  <si>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</si>
  <si>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</si>
  <si>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</si>
  <si>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</si>
  <si>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</si>
  <si>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</si>
  <si>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</si>
  <si>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</si>
  <si>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</si>
  <si>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</si>
  <si>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</si>
  <si>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</si>
  <si>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</si>
  <si>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</si>
  <si>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</si>
  <si>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</si>
  <si>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</si>
  <si>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</si>
  <si>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</si>
  <si>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</si>
  <si>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</si>
  <si>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</si>
  <si>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</si>
  <si>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</si>
  <si>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</si>
  <si>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</si>
  <si>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</si>
  <si>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</si>
  <si>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</si>
  <si>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</si>
  <si>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</si>
  <si>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</si>
  <si>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</si>
  <si>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</si>
  <si>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</si>
  <si>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</si>
  <si>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</si>
  <si>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</si>
  <si>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</si>
  <si>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</si>
  <si>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</si>
  <si>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</si>
  <si>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</si>
  <si>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</si>
  <si>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</si>
  <si>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</si>
  <si>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</si>
  <si>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</si>
  <si>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r>
      <t>MA</t>
    </r>
    <r>
      <rPr>
        <sz val="11"/>
        <color theme="1"/>
        <rFont val="Calibri"/>
        <family val="2"/>
      </rPr>
      <t>ÑAGO</t>
    </r>
  </si>
  <si>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</si>
  <si>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</si>
  <si>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</si>
  <si>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</si>
  <si>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</si>
  <si>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</si>
  <si>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</si>
  <si>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</si>
  <si>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</si>
  <si>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</si>
  <si>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</si>
  <si>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</si>
  <si>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</si>
  <si>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</si>
  <si>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</si>
  <si>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</si>
  <si>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</si>
  <si>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</si>
  <si>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</si>
  <si>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</si>
  <si>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</si>
  <si>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</si>
  <si>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</si>
  <si>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</si>
  <si>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</si>
  <si>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</si>
  <si>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</si>
  <si>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</si>
  <si>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</si>
  <si>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</si>
  <si>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</si>
  <si>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</si>
  <si>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</si>
  <si>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</si>
  <si>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</si>
  <si>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</si>
  <si>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</si>
  <si>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</si>
  <si>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</si>
  <si>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</si>
  <si>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</si>
  <si>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</si>
  <si>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</si>
  <si>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</si>
  <si>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</si>
  <si>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</si>
  <si>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</si>
  <si>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</si>
  <si>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</si>
  <si>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</si>
  <si>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</si>
  <si>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</si>
  <si>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</si>
  <si>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</si>
  <si>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</si>
  <si>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</si>
  <si>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</si>
  <si>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</si>
  <si>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</si>
  <si>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</si>
  <si>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</si>
  <si>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</si>
  <si>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</si>
  <si>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</si>
  <si>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</si>
  <si>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</si>
  <si>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</si>
  <si>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</si>
  <si>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</si>
  <si>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</si>
  <si>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</si>
  <si>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</si>
  <si>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</si>
  <si>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</si>
  <si>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</si>
  <si>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</si>
  <si>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</si>
  <si>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</si>
  <si>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</si>
  <si>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</si>
  <si>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</si>
  <si>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</si>
  <si>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</si>
  <si>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</si>
  <si>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</si>
  <si>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</si>
  <si>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</si>
  <si>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</si>
  <si>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</si>
  <si>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</si>
  <si>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</si>
  <si>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</si>
  <si>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</si>
  <si>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</si>
  <si>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</si>
  <si>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</si>
  <si>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</si>
  <si>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</si>
  <si>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</si>
  <si>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</si>
  <si>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</si>
  <si>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</si>
  <si>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</si>
  <si>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</si>
  <si>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</si>
  <si>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</si>
  <si>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</si>
  <si>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</si>
  <si>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</si>
  <si>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</si>
  <si>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</si>
  <si>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</si>
  <si>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</si>
  <si>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</si>
  <si>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</si>
  <si>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</si>
  <si>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</si>
  <si>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</si>
  <si>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</si>
  <si>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</si>
  <si>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</si>
  <si>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</si>
  <si>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</si>
  <si>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</si>
  <si>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</si>
  <si>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</si>
  <si>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</si>
  <si>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</si>
  <si>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</si>
  <si>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</si>
  <si>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</si>
  <si>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</si>
  <si>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</si>
  <si>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</si>
  <si>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</si>
  <si>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</si>
  <si>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</si>
  <si>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</si>
  <si>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</si>
  <si>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</si>
  <si>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</si>
  <si>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</si>
  <si>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</si>
  <si>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</si>
  <si>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</si>
  <si>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</si>
  <si>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</si>
  <si>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</si>
  <si>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</si>
  <si>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</si>
  <si>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</si>
  <si>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</si>
  <si>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</si>
  <si>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</si>
  <si>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</si>
  <si>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</si>
  <si>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</si>
  <si>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</si>
  <si>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</si>
  <si>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</si>
  <si>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</si>
  <si>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</si>
  <si>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</si>
  <si>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</si>
  <si>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</si>
  <si>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</si>
  <si>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</si>
  <si>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</si>
  <si>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</si>
  <si>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</si>
  <si>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</si>
  <si>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</si>
  <si>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</si>
  <si>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</si>
  <si>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</si>
  <si>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</si>
  <si>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</si>
  <si>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</si>
  <si>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</si>
  <si>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</si>
  <si>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</si>
  <si>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</si>
  <si>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</si>
  <si>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</si>
  <si>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</si>
  <si>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</si>
  <si>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</si>
  <si>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</si>
  <si>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</si>
  <si>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</si>
  <si>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</si>
  <si>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</si>
  <si>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</si>
  <si>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</si>
  <si>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</si>
  <si>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</si>
  <si>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</si>
  <si>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</si>
  <si>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</si>
  <si>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</si>
  <si>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</si>
  <si>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</si>
  <si>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</si>
  <si>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</si>
  <si>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</si>
  <si>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</si>
  <si>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</si>
  <si>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</si>
  <si>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</si>
  <si>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</si>
  <si>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</si>
  <si>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</si>
  <si>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</si>
  <si>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</si>
  <si>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</si>
  <si>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</si>
  <si>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</si>
  <si>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</si>
  <si>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</si>
  <si>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</si>
  <si>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</si>
  <si>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</si>
  <si>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r>
      <t>TEA</t>
    </r>
    <r>
      <rPr>
        <sz val="11"/>
        <color theme="1"/>
        <rFont val="Calibri"/>
        <family val="2"/>
      </rPr>
      <t>ÑO</t>
    </r>
  </si>
  <si>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</si>
  <si>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</si>
  <si>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</si>
  <si>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</si>
  <si>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</si>
  <si>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</si>
  <si>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</si>
  <si>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</si>
  <si>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</si>
  <si>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</si>
  <si>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</si>
  <si>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</si>
  <si>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</si>
  <si>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</si>
  <si>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</si>
  <si>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</si>
  <si>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</si>
  <si>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</si>
  <si>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</si>
  <si>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</si>
  <si>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</si>
  <si>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</si>
  <si>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</si>
  <si>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</si>
  <si>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</si>
  <si>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</si>
  <si>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</si>
  <si>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</si>
  <si>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</si>
  <si>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</si>
  <si>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</si>
  <si>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</si>
  <si>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</si>
  <si>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</si>
  <si>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</si>
  <si>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</si>
  <si>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</si>
  <si>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</si>
  <si>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</si>
  <si>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</si>
  <si>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</si>
  <si>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</si>
  <si>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</si>
  <si>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</si>
  <si>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</si>
  <si>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</si>
  <si>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</si>
  <si>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</si>
  <si>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</si>
  <si>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</si>
  <si>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</si>
  <si>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</si>
  <si>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AY</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</si>
  <si>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</si>
  <si>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</si>
  <si>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</si>
  <si>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</si>
  <si>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</si>
  <si>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</si>
  <si>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</si>
  <si>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</si>
  <si>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</si>
  <si>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</si>
  <si>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</si>
  <si>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</si>
  <si>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</si>
  <si>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</si>
  <si>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</si>
  <si>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</si>
  <si>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</si>
  <si>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</si>
  <si>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</si>
  <si>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</si>
  <si>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</si>
  <si>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</si>
  <si>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</si>
  <si>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</si>
  <si>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</si>
  <si>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</si>
  <si>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</si>
  <si>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</si>
  <si>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</si>
  <si>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</si>
  <si>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</si>
  <si>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</si>
  <si>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</si>
  <si>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</si>
  <si>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</si>
  <si>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</si>
  <si>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</si>
  <si>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</si>
  <si>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</si>
  <si>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</si>
  <si>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</si>
  <si>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</si>
  <si>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</si>
  <si>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</si>
  <si>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</si>
  <si>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</si>
  <si>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</si>
  <si>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</si>
  <si>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</si>
  <si>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</si>
  <si>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</si>
  <si>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</si>
  <si>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</si>
  <si>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</si>
  <si>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</si>
  <si>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</si>
  <si>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</si>
  <si>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</si>
  <si>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</si>
  <si>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</si>
  <si>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</si>
  <si>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</si>
  <si>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</si>
  <si>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</si>
  <si>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</si>
  <si>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</si>
  <si>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</si>
  <si>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</si>
  <si>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</si>
  <si>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</si>
  <si>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</si>
  <si>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</si>
  <si>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</si>
  <si>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</si>
  <si>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</si>
  <si>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</si>
  <si>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</si>
  <si>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</si>
  <si>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</si>
  <si>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</si>
  <si>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</si>
  <si>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</si>
  <si>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</si>
  <si>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</si>
  <si>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</si>
  <si>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</si>
  <si>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</si>
  <si>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</si>
  <si>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</si>
  <si>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</si>
  <si>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</si>
  <si>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</si>
  <si>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</si>
  <si>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</si>
  <si>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</si>
  <si>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</si>
  <si>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</si>
  <si>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</si>
  <si>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</si>
  <si>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</si>
  <si>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</si>
  <si>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</si>
  <si>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</si>
  <si>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</si>
  <si>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</si>
  <si>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</si>
  <si>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</si>
  <si>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</si>
  <si>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</si>
  <si>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</si>
  <si>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</si>
  <si>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</si>
  <si>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</si>
  <si>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</si>
  <si>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</si>
  <si>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</si>
  <si>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</si>
  <si>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</si>
  <si>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</si>
  <si>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</si>
  <si>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</si>
  <si>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</si>
  <si>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</si>
  <si>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</si>
  <si>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</si>
  <si>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</si>
  <si>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</si>
  <si>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</si>
  <si>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</si>
  <si>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</si>
  <si>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</si>
  <si>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</si>
  <si>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</si>
  <si>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</si>
  <si>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</si>
  <si>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</si>
  <si>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</si>
  <si>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</si>
  <si>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</si>
  <si>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</si>
  <si>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</si>
  <si>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</si>
  <si>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</si>
  <si>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</si>
  <si>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</si>
  <si>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</si>
  <si>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</si>
  <si>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</si>
  <si>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</si>
  <si>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</si>
  <si>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</si>
  <si>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</si>
  <si>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</si>
  <si>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</si>
  <si>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</si>
  <si>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</si>
  <si>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</si>
  <si>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</si>
  <si>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</si>
  <si>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</si>
  <si>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</si>
  <si>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</si>
  <si>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</si>
  <si>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</si>
  <si>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</si>
  <si>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AN</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</si>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</sst>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2"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1"/>
      <name val="Calibri"/>
      <family val="2"/>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9">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86">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77">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numFmt numFmtId="0" formatCode="General"/>
      <fill>
        <patternFill patternType="none">
          <fgColor indexed="64"/>
          <bgColor indexed="65"/>
        </patternFill>
      </fil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dxf>
    <dxf>
      <numFmt numFmtId="1" formatCode="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76"/>
      <tableStyleElement type="headerRow" dxfId="75"/>
      <tableStyleElement type="firstColumn" dxfId="74"/>
      <tableStyleElement type="firstRowStripe" dxfId="73"/>
      <tableStyleElement type="firstHeaderCell" dxfId="72"/>
    </tableStyle>
    <tableStyle name="Leave Report" table="0" count="13" xr9:uid="{00000000-0011-0000-FFFF-FFFF01000000}">
      <tableStyleElement type="wholeTable" dxfId="71"/>
      <tableStyleElement type="headerRow" dxfId="70"/>
      <tableStyleElement type="totalRow" dxfId="69"/>
      <tableStyleElement type="firstRowStripe" dxfId="68"/>
      <tableStyleElement type="firstColumnStripe" dxfId="67"/>
      <tableStyleElement type="firstSubtotalColumn" dxfId="66"/>
      <tableStyleElement type="firstSubtotalRow" dxfId="65"/>
      <tableStyleElement type="secondSubtotalRow" dxfId="64"/>
      <tableStyleElement type="firstRowSubheading" dxfId="63"/>
      <tableStyleElement type="secondRowSubheading" dxfId="62"/>
      <tableStyleElement type="thirdRowSubheading" dxfId="61"/>
      <tableStyleElement type="pageFieldLabels" dxfId="60"/>
      <tableStyleElement type="pageFieldValues" dxfId="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2000000}">
  <cacheSource type="worksheet">
    <worksheetSource name="Employees"/>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81.683777662038" createdVersion="8" refreshedVersion="8" minRefreshableVersion="3" recordCount="9636" xr:uid="{00000000-000A-0000-FFFF-FFFF03000000}">
  <cacheSource type="worksheet">
    <worksheetSource name="LeaveTracker"/>
  </cacheSource>
  <cacheFields count="16">
    <cacheField name="CTRL  No" numFmtId="0">
      <sharedItems containsMixedTypes="1" containsNumber="1" containsInteger="1" minValue="1" maxValue="5398"/>
    </cacheField>
    <cacheField name="Date Encoded" numFmtId="0">
      <sharedItems containsNonDate="0" containsDate="1" containsString="0" containsBlank="1" minDate="2019-11-20T00:00:00" maxDate="2024-03-16T00:00:00" count="111">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sharedItems>
      <fieldGroup par="15"/>
    </cacheField>
    <cacheField name="Date File" numFmtId="14">
      <sharedItems containsDate="1" containsBlank="1" containsMixedTypes="1" minDate="2019-01-02T00:00:00" maxDate="2023-12-31T00:00:00"/>
    </cacheField>
    <cacheField name="Employee Name" numFmtId="0">
      <sharedItems containsBlank="1"/>
    </cacheField>
    <cacheField name="Office" numFmtId="0">
      <sharedItems containsBlank="1" containsMixedTypes="1" containsNumber="1" containsInteger="1" minValue="0" maxValue="0" count="108">
        <s v="LEGAL"/>
        <s v="TCIS"/>
        <s v="TCNHS-ISHS"/>
        <s v="ASSESSOR"/>
        <s v="LCR"/>
        <s v="ONT"/>
        <s v="ACCOUNTING"/>
        <s v="PICNIC GROVE"/>
        <s v="AGRICULTURE OFFICE"/>
        <s v="BPLO"/>
        <s v="CSWDO"/>
        <s v="SP"/>
        <s v="GSO"/>
        <s v="CEO"/>
        <s v="CHARACTER"/>
        <s v="DEPED"/>
        <s v="LIBRARY"/>
        <s v="EEO/CITY MARKET"/>
        <s v="CENRO"/>
        <s v="CHO"/>
        <s v="SP/VMO"/>
        <s v="MAHOGANY MARKET"/>
        <s v="TCNHS"/>
        <s v="TICC"/>
        <s v="HOUSING"/>
        <s v="DA"/>
        <s v="TICC/TCCH"/>
        <s v="DSWDO"/>
        <s v="CPDO"/>
        <s v="CCR"/>
        <s v="BIR"/>
        <s v="CCT"/>
        <s v="VMO/SP"/>
        <s v="SUNGAY ELEM SCH"/>
        <s v="MO"/>
        <s v="TOPS (ADMIN CSU)"/>
        <s v="TCSNHS-ISHS"/>
        <s v="TOPS-CSU"/>
        <s v="CTO-LICENSE"/>
        <s v="CTO"/>
        <s v="TERMINAL"/>
        <s v="COOP"/>
        <s v="TCNHS - ISHS"/>
        <n v="0"/>
        <s v="INTERNAL"/>
        <s v="FIRE DEPARTMENT"/>
        <s v="CSU"/>
        <s v="TCIS/CSU"/>
        <s v="CITY HEALTH OFFICE"/>
        <s v="ADMIN OFFICE"/>
        <s v="CHARACTER OFFICE"/>
        <s v="FPTMNHS"/>
        <s v="PIO"/>
        <s v="INTEGRATED CENTRAL TERMINAL"/>
        <s v="HRMO"/>
        <s v="DOE"/>
        <s v="CBO"/>
        <s v="PDAO"/>
        <s v="TCCH/TICC"/>
        <s v="NUTRITION OFFICE"/>
        <s v="ADMIN OFFICE - HALL OF JUSTICE"/>
        <s v="COMELEC"/>
        <s v="VMO"/>
        <s v="EEO/ CITY MARKET"/>
        <s v="ASSESSORS OFFICE"/>
        <s v="COOPERATIVE OFFICE"/>
        <s v="THRDC"/>
        <s v="TIPID IMPOK"/>
        <s v="OTM"/>
        <s v="OSPITAL NG TAGAYTAY"/>
        <s v="BUDGET"/>
        <s v="LANDTAX"/>
        <s v="HSKB"/>
        <s v="CITY MARKET"/>
        <s v="CITY PLANNING &amp; DEV'T OFFICE"/>
        <s v="SAN JOSE ELEMENTARY"/>
        <s v="TOPS"/>
        <s v="EEO"/>
        <s v="LEGAL OFFICE"/>
        <s v="TOPS OFFICE"/>
        <s v="ENGINEERING OFFICE"/>
        <s v="TOPS- CSU"/>
        <s v="CITY LEGAL OFFICE"/>
        <s v="TOPS CSU"/>
        <s v="BAC"/>
        <s v="TOPS/CSU"/>
        <s v="HALL OF JUSTICE"/>
        <s v="SANGGUNIANG PANLUNGSOD"/>
        <s v="OSP"/>
        <s v="DEPED SANJOSE"/>
        <s v="PEOPLE'S PARK"/>
        <s v="CROSSING ELEM SCH"/>
        <m/>
        <s v="SHS"/>
        <s v="SPED"/>
        <s v="OFFICE OF THE SANGGUNIANG PANLUNGSOD "/>
        <s v="MAHARLIKA ELEM SCH."/>
        <s v="LSB"/>
        <s v="TCDO"/>
        <s v="RTC BRANCA"/>
        <s v="BAC OFFICE"/>
        <s v="PNP"/>
        <s v="RECORDS OFFICE"/>
        <s v="MAYORS OFFICE"/>
        <s v="-----"/>
        <s v="CDRRMO"/>
        <s v="MARASIGAN BIENVENIDO E."/>
        <s v="COSME CORAZON O."/>
      </sharedItems>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01-09T00:00:00"/>
    </cacheField>
    <cacheField name="End Date" numFmtId="14">
      <sharedItems containsDate="1" containsBlank="1" containsMixedTypes="1" minDate="2015-02-17T00:00:00" maxDate="2024-01-27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805"/>
    <x v="0"/>
    <d v="2022-06-10T00:00:00"/>
    <s v="DOGELIO CHRISTIAN B."/>
    <x v="0"/>
    <x v="0"/>
    <d v="2022-06-13T00:00:00"/>
    <d v="2022-06-13T00:00:00"/>
    <s v="VL"/>
    <m/>
    <s v="1 VL"/>
    <n v="1"/>
    <m/>
  </r>
  <r>
    <s v="805"/>
    <x v="0"/>
    <d v="2022-06-10T00:00:00"/>
    <s v="DOGELIO CHRISTIAN B."/>
    <x v="0"/>
    <x v="0"/>
    <d v="2022-06-15T00:00:00"/>
    <d v="2022-06-15T00:00:00"/>
    <s v="VL"/>
    <m/>
    <s v="1 VL"/>
    <n v="1"/>
    <m/>
  </r>
  <r>
    <s v="806"/>
    <x v="0"/>
    <d v="2022-06-20T00:00:00"/>
    <s v="DOGELIO CHRISTIAN B."/>
    <x v="0"/>
    <x v="0"/>
    <d v="2022-06-22T00:00:00"/>
    <d v="2022-06-23T00:00:00"/>
    <s v="OTHER"/>
    <s v="SEC 25 EO 292- FORCE LEAVE"/>
    <s v="2 OTHER"/>
    <n v="2"/>
    <m/>
  </r>
  <r>
    <s v="807"/>
    <x v="0"/>
    <d v="2022-05-24T00:00:00"/>
    <s v="DOGELIO CHRISTIAN B."/>
    <x v="0"/>
    <x v="0"/>
    <d v="2022-05-25T00:00:00"/>
    <d v="2022-05-25T00:00:00"/>
    <s v="OTHER"/>
    <s v="SEC 25 EO 292- FORCE LEAVE"/>
    <s v="1 OTHER"/>
    <n v="1"/>
    <m/>
  </r>
  <r>
    <s v="808"/>
    <x v="0"/>
    <d v="2022-07-14T00:00:00"/>
    <s v="COSME CORAZON O."/>
    <x v="1"/>
    <x v="0"/>
    <d v="2022-07-13T00:00:00"/>
    <d v="2022-07-13T00:00:00"/>
    <s v="SL"/>
    <m/>
    <s v="1 SL"/>
    <n v="1"/>
    <m/>
  </r>
  <r>
    <s v="809"/>
    <x v="0"/>
    <d v="2022-07-04T00:00:00"/>
    <s v="COSME CORAZON O."/>
    <x v="1"/>
    <x v="0"/>
    <d v="2022-06-29T00:00:00"/>
    <d v="2022-06-30T00:00:00"/>
    <s v="SL"/>
    <m/>
    <s v="2 SL"/>
    <n v="2"/>
    <m/>
  </r>
  <r>
    <s v="809"/>
    <x v="0"/>
    <d v="2022-07-04T00:00:00"/>
    <s v="COSME CORAZON O."/>
    <x v="1"/>
    <x v="0"/>
    <d v="2022-07-01T00:00:00"/>
    <d v="2022-07-01T00:00:00"/>
    <s v="SL"/>
    <m/>
    <s v="1 SL"/>
    <n v="1"/>
    <m/>
  </r>
  <r>
    <s v="810"/>
    <x v="0"/>
    <d v="2022-06-16T00:00:00"/>
    <s v="COSME CORAZON O."/>
    <x v="1"/>
    <x v="0"/>
    <d v="2022-06-14T00:00:00"/>
    <d v="2022-06-15T00:00:00"/>
    <s v="SL"/>
    <m/>
    <s v="2 SL"/>
    <n v="2"/>
    <m/>
  </r>
  <r>
    <s v="811"/>
    <x v="0"/>
    <d v="2022-05-27T00:00:00"/>
    <s v="COSME CORAZON O."/>
    <x v="1"/>
    <x v="0"/>
    <d v="2022-05-26T00:00:00"/>
    <d v="2022-05-26T00:00:00"/>
    <s v="SL"/>
    <m/>
    <s v="1 SL"/>
    <n v="1"/>
    <m/>
  </r>
  <r>
    <s v="812"/>
    <x v="0"/>
    <d v="2022-06-01T00:00:00"/>
    <s v="CONTRERAS SARAH JANE P."/>
    <x v="2"/>
    <x v="0"/>
    <d v="2022-05-31T00:00:00"/>
    <d v="2022-05-31T00:00:00"/>
    <s v="SL"/>
    <m/>
    <s v="1 SL"/>
    <n v="1"/>
    <m/>
  </r>
  <r>
    <s v="813"/>
    <x v="0"/>
    <d v="2022-07-15T00:00:00"/>
    <s v="COSA PAOLA GRACE P."/>
    <x v="3"/>
    <x v="0"/>
    <d v="2022-07-14T00:00:00"/>
    <d v="2022-07-14T00:00:00"/>
    <s v="SL"/>
    <m/>
    <s v="1 SL"/>
    <n v="1"/>
    <m/>
  </r>
  <r>
    <s v="814"/>
    <x v="0"/>
    <d v="2022-06-22T00:00:00"/>
    <s v="COSA PAOLA GRACE P."/>
    <x v="3"/>
    <x v="0"/>
    <d v="2022-06-20T00:00:00"/>
    <d v="2022-06-20T00:00:00"/>
    <s v="OTHER"/>
    <m/>
    <s v="1 OTHER"/>
    <n v="1"/>
    <m/>
  </r>
  <r>
    <s v="816"/>
    <x v="0"/>
    <d v="2022-07-22T00:00:00"/>
    <s v="BELOSTRINO JULIETA P."/>
    <x v="4"/>
    <x v="0"/>
    <d v="2022-07-19T00:00:00"/>
    <d v="2022-07-21T00:00:00"/>
    <s v="SL"/>
    <m/>
    <s v="3 SL"/>
    <n v="3"/>
    <m/>
  </r>
  <r>
    <s v="817"/>
    <x v="0"/>
    <d v="2022-07-14T00:00:00"/>
    <s v="BELOSTRINO JULIETA P."/>
    <x v="4"/>
    <x v="0"/>
    <d v="2022-07-13T00:00:00"/>
    <d v="2022-07-13T00:00:00"/>
    <s v="SL"/>
    <m/>
    <s v="1 SL"/>
    <n v="1"/>
    <m/>
  </r>
  <r>
    <s v="818"/>
    <x v="0"/>
    <d v="2022-05-10T00:00:00"/>
    <s v="BUTALON DIANNE H."/>
    <x v="5"/>
    <x v="0"/>
    <d v="2022-05-18T00:00:00"/>
    <d v="2022-05-20T00:00:00"/>
    <s v="VL"/>
    <m/>
    <s v="3 VL"/>
    <n v="3"/>
    <m/>
  </r>
  <r>
    <s v="819"/>
    <x v="0"/>
    <d v="2022-05-16T00:00:00"/>
    <s v="ANGELES ANNABEL D."/>
    <x v="5"/>
    <x v="1"/>
    <d v="2022-05-11T00:00:00"/>
    <d v="2022-05-13T00:00:00"/>
    <s v="SL"/>
    <m/>
    <s v="3 SL"/>
    <n v="3"/>
    <m/>
  </r>
  <r>
    <s v="820"/>
    <x v="0"/>
    <d v="2022-05-25T00:00:00"/>
    <s v="AYCARDO PILILLA V."/>
    <x v="5"/>
    <x v="1"/>
    <d v="2022-06-01T00:00:00"/>
    <d v="2022-06-01T00:00:00"/>
    <s v="VL"/>
    <m/>
    <s v="1 VL"/>
    <n v="1"/>
    <m/>
  </r>
  <r>
    <s v="820"/>
    <x v="0"/>
    <d v="2022-05-25T00:00:00"/>
    <s v="AYCARDO PILILLA V."/>
    <x v="5"/>
    <x v="1"/>
    <d v="2022-07-04T00:00:00"/>
    <d v="2022-07-08T00:00:00"/>
    <s v="VL"/>
    <m/>
    <s v="5 VL"/>
    <n v="5"/>
    <m/>
  </r>
  <r>
    <s v="820"/>
    <x v="0"/>
    <d v="2022-05-25T00:00:00"/>
    <s v="AYCARDO PILILLA V."/>
    <x v="5"/>
    <x v="1"/>
    <d v="2022-07-11T00:00:00"/>
    <d v="2022-07-15T00:00:00"/>
    <s v="VL"/>
    <m/>
    <s v="5 VL"/>
    <n v="5"/>
    <m/>
  </r>
  <r>
    <s v="820"/>
    <x v="0"/>
    <d v="2022-05-25T00:00:00"/>
    <s v="AYCARDO PILILLA V."/>
    <x v="5"/>
    <x v="1"/>
    <d v="2022-07-18T00:00:00"/>
    <d v="2022-07-22T00:00:00"/>
    <s v="VL"/>
    <m/>
    <s v="5 VL"/>
    <n v="5"/>
    <m/>
  </r>
  <r>
    <s v="820"/>
    <x v="0"/>
    <d v="2022-05-25T00:00:00"/>
    <s v="AYCARDO PILILLA V."/>
    <x v="5"/>
    <x v="1"/>
    <d v="2022-07-25T00:00:00"/>
    <d v="2022-07-29T00:00:00"/>
    <s v="VL"/>
    <m/>
    <s v="5 VL"/>
    <n v="5"/>
    <m/>
  </r>
  <r>
    <s v="821"/>
    <x v="0"/>
    <d v="2022-05-25T00:00:00"/>
    <s v="AYCARDO PILILLA V."/>
    <x v="5"/>
    <x v="1"/>
    <d v="2022-06-01T00:00:00"/>
    <d v="2022-06-03T00:00:00"/>
    <s v="VL"/>
    <m/>
    <s v="3 VL"/>
    <n v="3"/>
    <m/>
  </r>
  <r>
    <s v="821"/>
    <x v="0"/>
    <d v="2022-05-25T00:00:00"/>
    <s v="AYCARDO PILILLA V."/>
    <x v="5"/>
    <x v="1"/>
    <d v="2022-06-06T00:00:00"/>
    <d v="2022-06-10T00:00:00"/>
    <s v="VL"/>
    <m/>
    <s v="5 VL"/>
    <n v="5"/>
    <m/>
  </r>
  <r>
    <s v="821"/>
    <x v="0"/>
    <d v="2022-05-25T00:00:00"/>
    <s v="AYCARDO PILILLA V."/>
    <x v="5"/>
    <x v="1"/>
    <d v="2022-06-13T00:00:00"/>
    <d v="2022-06-17T00:00:00"/>
    <s v="VL"/>
    <m/>
    <s v="5 VL"/>
    <n v="5"/>
    <m/>
  </r>
  <r>
    <s v="821"/>
    <x v="0"/>
    <d v="2022-05-25T00:00:00"/>
    <s v="AYCARDO PILILLA V."/>
    <x v="5"/>
    <x v="1"/>
    <d v="2022-06-20T00:00:00"/>
    <d v="2022-06-24T00:00:00"/>
    <s v="VL"/>
    <m/>
    <s v="5 VL"/>
    <n v="5"/>
    <m/>
  </r>
  <r>
    <s v="821"/>
    <x v="0"/>
    <d v="2022-05-25T00:00:00"/>
    <s v="AYCARDO PILILLA V."/>
    <x v="5"/>
    <x v="1"/>
    <d v="2022-06-27T00:00:00"/>
    <d v="2022-06-30T00:00:00"/>
    <s v="VL"/>
    <m/>
    <s v="4 VL"/>
    <n v="4"/>
    <m/>
  </r>
  <r>
    <s v="822"/>
    <x v="0"/>
    <d v="2022-05-25T00:00:00"/>
    <s v="ABELA IMELDA C."/>
    <x v="6"/>
    <x v="0"/>
    <d v="2022-04-29T00:00:00"/>
    <d v="2022-04-29T00:00:00"/>
    <s v="SL"/>
    <m/>
    <s v="1 SL"/>
    <n v="1"/>
    <m/>
  </r>
  <r>
    <s v="823"/>
    <x v="0"/>
    <d v="2022-07-25T00:00:00"/>
    <s v="ABELA IMELDA C."/>
    <x v="6"/>
    <x v="0"/>
    <d v="2022-07-22T00:00:00"/>
    <d v="2022-07-22T00:00:00"/>
    <s v="SL"/>
    <m/>
    <s v="1 SL"/>
    <n v="1"/>
    <m/>
  </r>
  <r>
    <s v="825"/>
    <x v="0"/>
    <d v="2022-06-03T00:00:00"/>
    <s v="ABELA IMELDA C."/>
    <x v="6"/>
    <x v="0"/>
    <d v="2022-06-26T00:00:00"/>
    <d v="2022-06-26T00:00:00"/>
    <s v="SL"/>
    <m/>
    <s v="0 SL"/>
    <n v="0"/>
    <m/>
  </r>
  <r>
    <s v="826"/>
    <x v="0"/>
    <d v="2022-06-07T00:00:00"/>
    <s v="ABELA IMELDA C."/>
    <x v="6"/>
    <x v="0"/>
    <d v="2022-06-10T00:00:00"/>
    <d v="2022-06-10T00:00:00"/>
    <s v="OTHER"/>
    <m/>
    <s v="1 OTHER"/>
    <n v="1"/>
    <m/>
  </r>
  <r>
    <n v="456"/>
    <x v="1"/>
    <d v="2022-07-25T00:00:00"/>
    <s v="DIMAILIG ARLYN R."/>
    <x v="7"/>
    <x v="1"/>
    <d v="2022-08-02T00:00:00"/>
    <d v="2022-08-02T00:00:00"/>
    <s v="OTHER"/>
    <s v="BIRTHDAY LEAVE"/>
    <s v="1 OTHER"/>
    <n v="1"/>
    <m/>
  </r>
  <r>
    <n v="457"/>
    <x v="1"/>
    <d v="2022-07-25T00:00:00"/>
    <s v="DIMAILIG ARLYN R."/>
    <x v="7"/>
    <x v="1"/>
    <d v="2022-07-22T00:00:00"/>
    <d v="2022-07-22T00:00:00"/>
    <s v="SL"/>
    <m/>
    <s v="1 SL"/>
    <n v="1"/>
    <m/>
  </r>
  <r>
    <n v="458"/>
    <x v="1"/>
    <d v="2022-05-23T00:00:00"/>
    <s v="DELA CRUZ CHARITO A."/>
    <x v="8"/>
    <x v="0"/>
    <d v="2022-05-30T00:00:00"/>
    <d v="2022-05-31T00:00:00"/>
    <s v="OTHER"/>
    <s v="SEC 25 EO 292- FORCE LEAVE"/>
    <s v="2 OTHER"/>
    <n v="2"/>
    <m/>
  </r>
  <r>
    <n v="459"/>
    <x v="1"/>
    <d v="2022-02-01T00:00:00"/>
    <s v="SILAN MARIE BERNADETTE D."/>
    <x v="7"/>
    <x v="0"/>
    <d v="2022-02-01T00:00:00"/>
    <d v="2022-02-15T00:00:00"/>
    <s v="SL"/>
    <m/>
    <s v="11 SL"/>
    <n v="11"/>
    <m/>
  </r>
  <r>
    <n v="460"/>
    <x v="1"/>
    <d v="2022-07-18T00:00:00"/>
    <s v="SILAN MARIE BERNADETTE D."/>
    <x v="7"/>
    <x v="0"/>
    <d v="2022-07-08T00:00:00"/>
    <d v="2022-07-31T00:00:00"/>
    <s v="SL"/>
    <m/>
    <s v="16 SL"/>
    <n v="16"/>
    <m/>
  </r>
  <r>
    <n v="461"/>
    <x v="1"/>
    <d v="2022-07-29T00:00:00"/>
    <s v="DE ASIS JANETTE D."/>
    <x v="9"/>
    <x v="0"/>
    <d v="2022-07-27T00:00:00"/>
    <d v="2022-07-28T00:00:00"/>
    <s v="SL"/>
    <m/>
    <s v="2 SL"/>
    <n v="2"/>
    <m/>
  </r>
  <r>
    <n v="462"/>
    <x v="1"/>
    <d v="2022-07-20T00:00:00"/>
    <s v="DE CASTRO  CHRISTINE JEAN D."/>
    <x v="10"/>
    <x v="0"/>
    <d v="2022-07-18T00:00:00"/>
    <d v="2022-07-19T00:00:00"/>
    <s v="SL"/>
    <m/>
    <s v="2 SL"/>
    <n v="2"/>
    <m/>
  </r>
  <r>
    <n v="463"/>
    <x v="1"/>
    <d v="2022-06-06T00:00:00"/>
    <s v="DE CASTRO  CHRISTINE JEAN D."/>
    <x v="10"/>
    <x v="0"/>
    <d v="2022-07-13T00:00:00"/>
    <d v="2022-07-13T00:00:00"/>
    <s v="VL"/>
    <m/>
    <s v="1 VL"/>
    <n v="1"/>
    <m/>
  </r>
  <r>
    <n v="464"/>
    <x v="1"/>
    <d v="2022-05-31T00:00:00"/>
    <s v="DE CASTRO  CHRISTINE JEAN D."/>
    <x v="10"/>
    <x v="0"/>
    <d v="2022-05-27T00:00:00"/>
    <d v="2022-05-27T00:00:00"/>
    <s v="SL"/>
    <m/>
    <s v="1 SL"/>
    <n v="1"/>
    <m/>
  </r>
  <r>
    <n v="465"/>
    <x v="1"/>
    <d v="2022-01-16T00:00:00"/>
    <s v="SILAN MARIE BERNADETTE D."/>
    <x v="7"/>
    <x v="0"/>
    <d v="2022-01-16T00:00:00"/>
    <d v="2022-01-31T00:00:00"/>
    <s v="SL"/>
    <m/>
    <s v="11 SL"/>
    <n v="11"/>
    <m/>
  </r>
  <r>
    <n v="466"/>
    <x v="1"/>
    <d v="2022-06-08T00:00:00"/>
    <s v="SILAN MARIE BERNADETTE D."/>
    <x v="7"/>
    <x v="0"/>
    <d v="2022-06-01T00:00:00"/>
    <d v="2022-06-02T00:00:00"/>
    <s v="SL"/>
    <m/>
    <s v="2 SL"/>
    <n v="2"/>
    <m/>
  </r>
  <r>
    <n v="467"/>
    <x v="1"/>
    <d v="2022-06-08T00:00:00"/>
    <s v="SILAN MARIE BERNADETTE D."/>
    <x v="7"/>
    <x v="0"/>
    <d v="2022-05-25T00:00:00"/>
    <d v="2022-05-30T00:00:00"/>
    <s v="SL"/>
    <m/>
    <s v="4 SL"/>
    <n v="4"/>
    <m/>
  </r>
  <r>
    <n v="468"/>
    <x v="1"/>
    <d v="2022-03-09T00:00:00"/>
    <s v="DIMAILIG ARLYN R."/>
    <x v="7"/>
    <x v="1"/>
    <d v="2022-03-18T00:00:00"/>
    <d v="2022-03-18T00:00:00"/>
    <s v="OTHER"/>
    <s v="SEC 25 EO 292- FORCE LEAVE"/>
    <s v="1 OTHER"/>
    <n v="1"/>
    <m/>
  </r>
  <r>
    <n v="469"/>
    <x v="1"/>
    <d v="2022-04-26T00:00:00"/>
    <s v="DAVID MELANIE D."/>
    <x v="1"/>
    <x v="0"/>
    <d v="2022-04-28T00:00:00"/>
    <d v="2022-04-28T00:00:00"/>
    <s v="OTHER"/>
    <s v="SPECIAL PRIVILEDGE"/>
    <s v="1 OTHER"/>
    <n v="1"/>
    <m/>
  </r>
  <r>
    <n v="470"/>
    <x v="1"/>
    <d v="2022-03-22T00:00:00"/>
    <s v="DIAZ CAROLINA P."/>
    <x v="11"/>
    <x v="0"/>
    <d v="2022-04-04T00:00:00"/>
    <d v="2022-04-08T00:00:00"/>
    <s v="VL"/>
    <m/>
    <s v="5 VL"/>
    <n v="5"/>
    <m/>
  </r>
  <r>
    <n v="471"/>
    <x v="1"/>
    <d v="2022-07-12T00:00:00"/>
    <s v="DIMAANO LEOVIGILDA A."/>
    <x v="7"/>
    <x v="1"/>
    <d v="2022-07-19T00:00:00"/>
    <d v="2022-07-19T00:00:00"/>
    <s v="VL"/>
    <m/>
    <s v="1 VL"/>
    <n v="1"/>
    <m/>
  </r>
  <r>
    <n v="471"/>
    <x v="1"/>
    <d v="2022-07-13T00:00:00"/>
    <s v="DIMAANO LEOVIGILDA A."/>
    <x v="7"/>
    <x v="1"/>
    <d v="2022-07-21T00:00:00"/>
    <d v="2022-07-22T00:00:00"/>
    <s v="VL"/>
    <m/>
    <s v="2 VL"/>
    <n v="2"/>
    <m/>
  </r>
  <r>
    <n v="472"/>
    <x v="1"/>
    <d v="2022-05-10T00:00:00"/>
    <s v="DIMAANO LEOVIGILDA A."/>
    <x v="7"/>
    <x v="1"/>
    <d v="2022-05-24T00:00:00"/>
    <d v="2022-05-24T00:00:00"/>
    <s v="VL"/>
    <m/>
    <s v="1 VL"/>
    <n v="1"/>
    <m/>
  </r>
  <r>
    <n v="473"/>
    <x v="1"/>
    <d v="2022-05-10T00:00:00"/>
    <s v="DIMAANO LEOVIGILDA A."/>
    <x v="7"/>
    <x v="1"/>
    <d v="2022-05-05T00:00:00"/>
    <d v="2022-05-07T00:00:00"/>
    <s v="SL"/>
    <m/>
    <s v="2 SL"/>
    <n v="2"/>
    <m/>
  </r>
  <r>
    <n v="474"/>
    <x v="1"/>
    <d v="2022-07-13T00:00:00"/>
    <s v="DESINGAŃO PURIFICACION A."/>
    <x v="11"/>
    <x v="0"/>
    <d v="2022-07-12T00:00:00"/>
    <d v="2022-07-12T00:00:00"/>
    <s v="SL"/>
    <m/>
    <s v="1 SL"/>
    <n v="1"/>
    <m/>
  </r>
  <r>
    <n v="475"/>
    <x v="1"/>
    <d v="2022-06-07T00:00:00"/>
    <s v="LUNA LALAINE D."/>
    <x v="1"/>
    <x v="2"/>
    <d v="2022-06-06T00:00:00"/>
    <d v="2022-06-06T00:00:00"/>
    <s v="SL"/>
    <m/>
    <s v="1 SL"/>
    <n v="1"/>
    <m/>
  </r>
  <r>
    <n v="476"/>
    <x v="1"/>
    <d v="2022-06-13T00:00:00"/>
    <s v="LUNA LALAINE D."/>
    <x v="1"/>
    <x v="2"/>
    <d v="2022-06-14T00:00:00"/>
    <d v="2022-06-14T00:00:00"/>
    <s v="SL"/>
    <m/>
    <s v="1 SL"/>
    <n v="1"/>
    <m/>
  </r>
  <r>
    <n v="477"/>
    <x v="1"/>
    <d v="2022-06-07T00:00:00"/>
    <s v="LUNA LALAINE D."/>
    <x v="1"/>
    <x v="2"/>
    <d v="2022-06-01T00:00:00"/>
    <d v="2022-06-03T00:00:00"/>
    <s v="SL"/>
    <m/>
    <s v="3 SL"/>
    <n v="3"/>
    <m/>
  </r>
  <r>
    <n v="478"/>
    <x v="1"/>
    <d v="2022-06-27T00:00:00"/>
    <s v="LANDICHO CHARLENE R."/>
    <x v="12"/>
    <x v="0"/>
    <d v="2022-06-24T00:00:00"/>
    <d v="2022-06-24T00:00:00"/>
    <s v="SL"/>
    <m/>
    <s v="1 SL"/>
    <n v="1"/>
    <m/>
  </r>
  <r>
    <n v="479"/>
    <x v="1"/>
    <d v="2022-06-16T00:00:00"/>
    <s v="GONZALES CRISTI NERISSE E."/>
    <x v="13"/>
    <x v="0"/>
    <d v="2022-06-16T00:00:00"/>
    <d v="2022-06-16T00:00:00"/>
    <s v="SL"/>
    <m/>
    <s v="1 SL"/>
    <n v="1"/>
    <m/>
  </r>
  <r>
    <n v="480"/>
    <x v="1"/>
    <d v="2022-04-29T00:00:00"/>
    <s v="GONZALES CRISTI NERISSE E."/>
    <x v="13"/>
    <x v="0"/>
    <d v="2022-04-27T00:00:00"/>
    <d v="2022-04-28T00:00:00"/>
    <s v="SL"/>
    <m/>
    <s v="2 SL"/>
    <n v="2"/>
    <m/>
  </r>
  <r>
    <n v="481"/>
    <x v="1"/>
    <d v="2022-07-21T00:00:00"/>
    <s v="GALARDE DELFIN A."/>
    <x v="14"/>
    <x v="0"/>
    <d v="2022-07-20T00:00:00"/>
    <d v="2022-07-20T00:00:00"/>
    <s v="SL"/>
    <m/>
    <s v="1 SL"/>
    <n v="1"/>
    <m/>
  </r>
  <r>
    <n v="482"/>
    <x v="1"/>
    <d v="2022-07-12T00:00:00"/>
    <s v="GUMIRAN HERMINIA A."/>
    <x v="15"/>
    <x v="0"/>
    <d v="2022-07-11T00:00:00"/>
    <d v="2022-07-11T00:00:00"/>
    <s v="OTHER"/>
    <s v="SEC 25 EO 292- FORCE LEAVE"/>
    <s v="1 OTHER"/>
    <n v="1"/>
    <m/>
  </r>
  <r>
    <n v="482"/>
    <x v="1"/>
    <d v="2022-07-13T00:00:00"/>
    <s v="GUMIRAN HERMINIA A."/>
    <x v="15"/>
    <x v="0"/>
    <d v="2022-07-18T00:00:00"/>
    <d v="2022-07-19T00:00:00"/>
    <s v="OTHER"/>
    <s v="SEC 25 EO 292- FORCE LEAVE"/>
    <s v="2 OTHER"/>
    <n v="2"/>
    <m/>
  </r>
  <r>
    <n v="482"/>
    <x v="1"/>
    <d v="2022-07-14T00:00:00"/>
    <s v="GUMIRAN HERMINIA A."/>
    <x v="15"/>
    <x v="0"/>
    <d v="2022-07-21T00:00:00"/>
    <d v="2022-07-22T00:00:00"/>
    <s v="OTHER"/>
    <s v="SEC 25 EO 292- FORCE LEAVE"/>
    <s v="2 OTHER"/>
    <n v="2"/>
    <m/>
  </r>
  <r>
    <n v="483"/>
    <x v="1"/>
    <d v="2022-07-12T00:00:00"/>
    <s v="GUMIRAN HERMINIA A."/>
    <x v="15"/>
    <x v="0"/>
    <d v="2022-07-20T00:00:00"/>
    <d v="2022-07-20T00:00:00"/>
    <s v="OTHER"/>
    <s v="BIRTHDAY LEAVE"/>
    <s v="1 OTHER"/>
    <n v="1"/>
    <m/>
  </r>
  <r>
    <n v="484"/>
    <x v="1"/>
    <d v="2022-08-01T00:00:00"/>
    <s v="JABINES MARIA SHELLY D."/>
    <x v="16"/>
    <x v="0"/>
    <d v="2022-08-16T00:00:00"/>
    <d v="2022-08-16T00:00:00"/>
    <s v="OTHER"/>
    <s v="BIRTHDAY LEAVE"/>
    <s v="1 OTHER"/>
    <n v="1"/>
    <m/>
  </r>
  <r>
    <n v="485"/>
    <x v="1"/>
    <d v="2022-08-01T00:00:00"/>
    <s v="JABINES MARIA SHELLY D."/>
    <x v="16"/>
    <x v="0"/>
    <d v="2022-08-19T00:00:00"/>
    <d v="2022-08-19T00:00:00"/>
    <s v="VL"/>
    <m/>
    <s v="1 VL"/>
    <n v="1"/>
    <m/>
  </r>
  <r>
    <n v="486"/>
    <x v="1"/>
    <d v="2022-07-08T00:00:00"/>
    <s v="JABINES MARIA SHELLY D."/>
    <x v="16"/>
    <x v="0"/>
    <d v="2022-07-07T00:00:00"/>
    <d v="2022-07-07T00:00:00"/>
    <s v="OTHER"/>
    <s v="SPECIAL PRIVILEDGE - EO 292"/>
    <s v="1 OTHER"/>
    <n v="1"/>
    <m/>
  </r>
  <r>
    <n v="487"/>
    <x v="1"/>
    <d v="2022-05-11T00:00:00"/>
    <s v="JABINES MARIA SHELLY D."/>
    <x v="16"/>
    <x v="0"/>
    <d v="2022-05-18T00:00:00"/>
    <d v="2022-05-20T00:00:00"/>
    <s v="VL"/>
    <m/>
    <s v="3 VL"/>
    <n v="3"/>
    <m/>
  </r>
  <r>
    <n v="488"/>
    <x v="1"/>
    <d v="2022-05-23T00:00:00"/>
    <s v="HERNANDEZ RODERICK M."/>
    <x v="17"/>
    <x v="0"/>
    <d v="2022-05-17T00:00:00"/>
    <d v="2022-05-17T00:00:00"/>
    <s v="SL"/>
    <m/>
    <s v="1 SL"/>
    <n v="1"/>
    <m/>
  </r>
  <r>
    <n v="488"/>
    <x v="1"/>
    <d v="2022-05-23T00:00:00"/>
    <s v="HERNANDEZ RODERICK M."/>
    <x v="17"/>
    <x v="0"/>
    <d v="2022-05-19T00:00:00"/>
    <d v="2022-05-19T00:00:00"/>
    <s v="SL"/>
    <m/>
    <s v="1 SL"/>
    <n v="1"/>
    <m/>
  </r>
  <r>
    <n v="488"/>
    <x v="1"/>
    <d v="2022-05-23T00:00:00"/>
    <s v="HERNANDEZ RODERICK M."/>
    <x v="17"/>
    <x v="0"/>
    <d v="2022-05-21T00:00:00"/>
    <d v="2022-05-21T00:00:00"/>
    <s v="SL"/>
    <m/>
    <s v="0 SL"/>
    <n v="0"/>
    <m/>
  </r>
  <r>
    <n v="489"/>
    <x v="1"/>
    <d v="2022-05-02T00:00:00"/>
    <s v="HERNANDEZ RODERICK M."/>
    <x v="17"/>
    <x v="0"/>
    <d v="2022-04-21T00:00:00"/>
    <d v="2022-04-22T00:00:00"/>
    <s v="SL"/>
    <m/>
    <s v="2 SL"/>
    <n v="2"/>
    <m/>
  </r>
  <r>
    <n v="489"/>
    <x v="1"/>
    <d v="2022-05-02T00:00:00"/>
    <s v="HERNANDEZ RODERICK M."/>
    <x v="17"/>
    <x v="0"/>
    <d v="2022-04-25T00:00:00"/>
    <d v="2022-04-28T00:00:00"/>
    <s v="SL"/>
    <m/>
    <s v="4 SL"/>
    <n v="4"/>
    <m/>
  </r>
  <r>
    <n v="489"/>
    <x v="1"/>
    <d v="2022-05-02T00:00:00"/>
    <s v="HERNANDEZ RODERICK M."/>
    <x v="17"/>
    <x v="0"/>
    <d v="2022-04-30T00:00:00"/>
    <d v="2022-04-30T00:00:00"/>
    <s v="SL"/>
    <m/>
    <s v="0 SL"/>
    <n v="0"/>
    <m/>
  </r>
  <r>
    <n v="490"/>
    <x v="1"/>
    <d v="2022-07-13T00:00:00"/>
    <s v="HERNANDEZ RODERICK M."/>
    <x v="17"/>
    <x v="0"/>
    <d v="2022-07-04T00:00:00"/>
    <d v="2022-07-07T00:00:00"/>
    <s v="SL"/>
    <m/>
    <s v="4 SL"/>
    <n v="4"/>
    <m/>
  </r>
  <r>
    <n v="490"/>
    <x v="1"/>
    <d v="2022-07-13T00:00:00"/>
    <s v="HERNANDEZ RODERICK M."/>
    <x v="17"/>
    <x v="0"/>
    <d v="2022-07-09T00:00:00"/>
    <d v="2022-07-09T00:00:00"/>
    <s v="SL"/>
    <m/>
    <s v="0 SL"/>
    <n v="0"/>
    <m/>
  </r>
  <r>
    <n v="490"/>
    <x v="1"/>
    <d v="2022-07-13T00:00:00"/>
    <s v="HERNANDEZ RODERICK M."/>
    <x v="17"/>
    <x v="0"/>
    <d v="2022-07-11T00:00:00"/>
    <d v="2022-07-11T00:00:00"/>
    <s v="SL"/>
    <m/>
    <s v="1 SL"/>
    <n v="1"/>
    <m/>
  </r>
  <r>
    <n v="491"/>
    <x v="1"/>
    <d v="2022-07-12T00:00:00"/>
    <s v="GATPANDAN MICHAEL E."/>
    <x v="12"/>
    <x v="0"/>
    <d v="2022-07-11T00:00:00"/>
    <d v="2022-07-11T00:00:00"/>
    <s v="SL"/>
    <m/>
    <s v="1 SL"/>
    <n v="1"/>
    <m/>
  </r>
  <r>
    <n v="492"/>
    <x v="1"/>
    <d v="2022-07-15T00:00:00"/>
    <s v="GONZALES CRISTI NERISSE E."/>
    <x v="13"/>
    <x v="0"/>
    <d v="2022-07-14T00:00:00"/>
    <d v="2022-07-14T00:00:00"/>
    <s v="SL"/>
    <m/>
    <s v="1 SL"/>
    <n v="1"/>
    <m/>
  </r>
  <r>
    <n v="493"/>
    <x v="1"/>
    <d v="2022-07-18T00:00:00"/>
    <s v="GALARDE DELFIN A."/>
    <x v="14"/>
    <x v="0"/>
    <d v="2022-07-15T00:00:00"/>
    <d v="2022-07-15T00:00:00"/>
    <s v="SL"/>
    <m/>
    <s v="1 SL"/>
    <n v="1"/>
    <m/>
  </r>
  <r>
    <n v="494"/>
    <x v="1"/>
    <d v="2022-04-10T00:00:00"/>
    <s v="GALARDE DELFIN A."/>
    <x v="14"/>
    <x v="0"/>
    <d v="2022-04-13T00:00:00"/>
    <d v="2022-04-13T00:00:00"/>
    <s v="OTHER"/>
    <s v="MC 06"/>
    <s v="1 OTHER"/>
    <n v="1"/>
    <m/>
  </r>
  <r>
    <n v="495"/>
    <x v="1"/>
    <d v="2022-04-25T00:00:00"/>
    <s v="GATPANDAN MICHAEL E."/>
    <x v="12"/>
    <x v="0"/>
    <d v="2022-04-22T00:00:00"/>
    <d v="2022-04-22T00:00:00"/>
    <s v="OTHER"/>
    <s v="DOMESTIC EMERGENCY"/>
    <s v="1 OTHER"/>
    <n v="1"/>
    <m/>
  </r>
  <r>
    <n v="496"/>
    <x v="1"/>
    <d v="2022-04-04T00:00:00"/>
    <s v="GATPANDAN MICHAEL E."/>
    <x v="12"/>
    <x v="0"/>
    <d v="2022-04-01T00:00:00"/>
    <d v="2022-04-01T00:00:00"/>
    <s v="OTHER"/>
    <s v="DOMESTIC EMERGENCY"/>
    <s v="1 OTHER"/>
    <n v="1"/>
    <m/>
  </r>
  <r>
    <n v="497"/>
    <x v="1"/>
    <d v="2022-04-11T00:00:00"/>
    <s v="GUEVARRA ROLANDO  "/>
    <x v="18"/>
    <x v="0"/>
    <d v="2022-04-15T00:00:00"/>
    <d v="2022-04-16T00:00:00"/>
    <s v="SL"/>
    <m/>
    <s v="1 SL"/>
    <n v="1"/>
    <m/>
  </r>
  <r>
    <n v="498"/>
    <x v="1"/>
    <d v="2022-06-02T00:00:00"/>
    <s v="GATPANDAN ETHEL  "/>
    <x v="5"/>
    <x v="0"/>
    <d v="2022-05-29T00:00:00"/>
    <d v="2022-05-29T00:00:00"/>
    <s v="SL"/>
    <m/>
    <s v="0 SL"/>
    <n v="0"/>
    <m/>
  </r>
  <r>
    <n v="499"/>
    <x v="1"/>
    <d v="2022-05-13T00:00:00"/>
    <s v="FLORES MARIA PATRICIA NICOLE C."/>
    <x v="5"/>
    <x v="0"/>
    <d v="2022-05-26T00:00:00"/>
    <d v="2022-05-27T00:00:00"/>
    <s v="VL"/>
    <m/>
    <s v="2 VL"/>
    <n v="2"/>
    <m/>
  </r>
  <r>
    <n v="500"/>
    <x v="1"/>
    <d v="2022-07-11T00:00:00"/>
    <s v="FERMA ERIC N."/>
    <x v="12"/>
    <x v="0"/>
    <d v="2022-07-08T00:00:00"/>
    <d v="2022-07-08T00:00:00"/>
    <s v="SL"/>
    <m/>
    <s v="1 SL"/>
    <n v="1"/>
    <m/>
  </r>
  <r>
    <n v="501"/>
    <x v="1"/>
    <d v="2022-05-31T00:00:00"/>
    <s v="FERMA ERIC N."/>
    <x v="12"/>
    <x v="0"/>
    <d v="2022-06-06T00:00:00"/>
    <d v="2022-06-08T00:00:00"/>
    <s v="VL"/>
    <m/>
    <s v="3 VL"/>
    <n v="3"/>
    <m/>
  </r>
  <r>
    <n v="502"/>
    <x v="1"/>
    <d v="2022-05-19T00:00:00"/>
    <s v="FERMA ERIC N."/>
    <x v="12"/>
    <x v="0"/>
    <d v="2022-05-18T00:00:00"/>
    <d v="2022-05-18T00:00:00"/>
    <s v="OTHER"/>
    <s v="DOMESTIC EMERGENCY"/>
    <s v="1 OTHER"/>
    <n v="1"/>
    <m/>
  </r>
  <r>
    <n v="503"/>
    <x v="1"/>
    <d v="2022-05-17T00:00:00"/>
    <s v="FERMA ERIC N."/>
    <x v="12"/>
    <x v="0"/>
    <d v="2022-05-16T00:00:00"/>
    <d v="2022-05-16T00:00:00"/>
    <s v="SL"/>
    <m/>
    <s v="1 SL"/>
    <n v="1"/>
    <m/>
  </r>
  <r>
    <n v="504"/>
    <x v="1"/>
    <d v="2022-06-07T00:00:00"/>
    <s v="ESTALE JOCELYN M."/>
    <x v="17"/>
    <x v="0"/>
    <d v="2022-06-02T00:00:00"/>
    <d v="2022-06-04T00:00:00"/>
    <s v="SL"/>
    <m/>
    <s v="2 SL"/>
    <n v="2"/>
    <m/>
  </r>
  <r>
    <n v="505"/>
    <x v="1"/>
    <d v="2022-07-11T00:00:00"/>
    <s v="ENRIQUEZ ANABEL O."/>
    <x v="19"/>
    <x v="0"/>
    <d v="2022-07-06T00:00:00"/>
    <d v="2022-07-08T00:00:00"/>
    <s v="SL"/>
    <m/>
    <s v="3 SL"/>
    <n v="3"/>
    <m/>
  </r>
  <r>
    <n v="506"/>
    <x v="1"/>
    <d v="2022-07-11T00:00:00"/>
    <s v="BATINO CLARO C."/>
    <x v="20"/>
    <x v="0"/>
    <m/>
    <m/>
    <s v="OTHER"/>
    <s v="TERMINAL LEAVE"/>
    <s v="0 OTHER"/>
    <n v="0"/>
    <m/>
  </r>
  <r>
    <n v="507"/>
    <x v="1"/>
    <d v="2022-08-02T00:00:00"/>
    <s v="VILLARDO REY  "/>
    <x v="12"/>
    <x v="0"/>
    <d v="2022-08-08T00:00:00"/>
    <d v="2022-12-29T00:00:00"/>
    <s v="VL"/>
    <s v="WITHOUTPAY"/>
    <s v="100 VL"/>
    <n v="100"/>
    <m/>
  </r>
  <r>
    <n v="508"/>
    <x v="1"/>
    <d v="2022-06-27T00:00:00"/>
    <s v="DE SAGUN NANCY D."/>
    <x v="11"/>
    <x v="0"/>
    <d v="2022-06-22T00:00:00"/>
    <d v="2022-06-23T00:00:00"/>
    <s v="SL"/>
    <m/>
    <s v="2 SL"/>
    <n v="2"/>
    <m/>
  </r>
  <r>
    <n v="509"/>
    <x v="1"/>
    <d v="2022-06-23T00:00:00"/>
    <s v="DELA CRUZ CHARITO A."/>
    <x v="8"/>
    <x v="0"/>
    <d v="2022-06-30T00:00:00"/>
    <d v="2022-06-30T00:00:00"/>
    <s v="OTHER"/>
    <s v="SEC 25 EO 292- FORCE LEAVE"/>
    <s v="1 OTHER"/>
    <n v="1"/>
    <m/>
  </r>
  <r>
    <n v="509"/>
    <x v="1"/>
    <d v="2022-06-23T00:00:00"/>
    <s v="DELA CRUZ CHARITO A."/>
    <x v="8"/>
    <x v="0"/>
    <d v="2022-07-01T00:00:00"/>
    <d v="2022-07-01T00:00:00"/>
    <s v="OTHER"/>
    <s v="SEC 25 EO 292- FORCE LEAVE"/>
    <s v="1 OTHER"/>
    <n v="1"/>
    <m/>
  </r>
  <r>
    <n v="509"/>
    <x v="1"/>
    <d v="2022-06-23T00:00:00"/>
    <s v="DELA CRUZ CHARITO A."/>
    <x v="8"/>
    <x v="0"/>
    <d v="2022-07-06T00:00:00"/>
    <d v="2022-07-06T00:00:00"/>
    <s v="OTHER"/>
    <s v="SEC 25 EO 292- FORCE LEAVE"/>
    <s v="1 OTHER"/>
    <n v="1"/>
    <m/>
  </r>
  <r>
    <n v="510"/>
    <x v="1"/>
    <d v="2022-08-01T00:00:00"/>
    <s v="JABINES MARIA SHELLY D."/>
    <x v="16"/>
    <x v="0"/>
    <d v="2022-07-28T00:00:00"/>
    <d v="2022-07-28T00:00:00"/>
    <s v="OTHER"/>
    <s v="SPECIAL PRIVILAGE"/>
    <s v="1 OTHER"/>
    <n v="1"/>
    <m/>
  </r>
  <r>
    <n v="511"/>
    <x v="2"/>
    <d v="2022-07-18T00:00:00"/>
    <s v="TORRES MOISES Q."/>
    <x v="21"/>
    <x v="0"/>
    <d v="2022-07-13T00:00:00"/>
    <d v="2022-07-15T00:00:00"/>
    <s v="SL"/>
    <m/>
    <s v="3 SL"/>
    <n v="3"/>
    <m/>
  </r>
  <r>
    <n v="512"/>
    <x v="2"/>
    <d v="2022-07-18T00:00:00"/>
    <s v="CONTRERAS ALLAN B."/>
    <x v="7"/>
    <x v="0"/>
    <d v="2022-07-25T00:00:00"/>
    <d v="2022-07-25T00:00:00"/>
    <s v="OTHER"/>
    <s v="SEC 25 EO 292- FORCE LEAVE"/>
    <s v="1 OTHER"/>
    <n v="1"/>
    <m/>
  </r>
  <r>
    <n v="512"/>
    <x v="2"/>
    <d v="2022-07-18T00:00:00"/>
    <s v="CONTRERAS ALLAN B."/>
    <x v="7"/>
    <x v="0"/>
    <d v="2022-07-27T00:00:00"/>
    <d v="2022-07-27T00:00:00"/>
    <s v="OTHER"/>
    <s v="SEC 25 EO 292- FORCE LEAVE"/>
    <s v="1 OTHER"/>
    <n v="1"/>
    <m/>
  </r>
  <r>
    <n v="512"/>
    <x v="2"/>
    <d v="2022-07-18T00:00:00"/>
    <s v="CONTRERAS ALLAN B."/>
    <x v="7"/>
    <x v="0"/>
    <d v="2022-07-29T00:00:00"/>
    <d v="2022-07-29T00:00:00"/>
    <s v="OTHER"/>
    <s v="SEC 25 EO 292- FORCE LEAVE"/>
    <s v="1 OTHER"/>
    <n v="1"/>
    <m/>
  </r>
  <r>
    <n v="513"/>
    <x v="2"/>
    <d v="2022-07-20T00:00:00"/>
    <s v="PANALIGAN ERICSON R."/>
    <x v="7"/>
    <x v="0"/>
    <d v="2022-05-02T00:00:00"/>
    <d v="2022-07-15T00:00:00"/>
    <s v="SL"/>
    <m/>
    <s v="55 SL"/>
    <n v="55"/>
    <m/>
  </r>
  <r>
    <n v="514"/>
    <x v="2"/>
    <d v="2022-04-14T00:00:00"/>
    <s v="VALDEZ JACKILYN A."/>
    <x v="7"/>
    <x v="0"/>
    <d v="2022-04-14T00:00:00"/>
    <d v="2022-07-14T00:00:00"/>
    <s v="Maternity"/>
    <m/>
    <s v="66 Maternity"/>
    <n v="66"/>
    <m/>
  </r>
  <r>
    <n v="515"/>
    <x v="2"/>
    <d v="2022-07-09T00:00:00"/>
    <s v="AMON ESTELITA S."/>
    <x v="7"/>
    <x v="0"/>
    <d v="2022-07-01T00:00:00"/>
    <d v="2022-07-06T00:00:00"/>
    <s v="OTHER"/>
    <s v="MOURNING LEAVE"/>
    <s v="4 OTHER"/>
    <n v="4"/>
    <m/>
  </r>
  <r>
    <n v="516"/>
    <x v="2"/>
    <d v="2022-06-01T00:00:00"/>
    <s v="CONTRERAS ALEJANDRO M."/>
    <x v="7"/>
    <x v="0"/>
    <d v="2022-06-06T00:00:00"/>
    <d v="2022-07-21T00:00:00"/>
    <s v="VL"/>
    <m/>
    <s v="34 VL"/>
    <n v="34"/>
    <m/>
  </r>
  <r>
    <n v="517"/>
    <x v="2"/>
    <d v="2022-06-04T00:00:00"/>
    <s v="CONTRERAS ALEJANDRO M."/>
    <x v="7"/>
    <x v="0"/>
    <d v="2022-06-01T00:00:00"/>
    <d v="2022-06-03T00:00:00"/>
    <s v="SL"/>
    <m/>
    <s v="3 SL"/>
    <n v="3"/>
    <m/>
  </r>
  <r>
    <n v="518"/>
    <x v="2"/>
    <d v="2022-05-31T00:00:00"/>
    <s v="AMULONG GERONIMO M."/>
    <x v="5"/>
    <x v="1"/>
    <d v="2022-06-02T00:00:00"/>
    <d v="2022-06-02T00:00:00"/>
    <s v="OTHER"/>
    <s v="DOMESTIC EMERGENCY"/>
    <s v="1 OTHER"/>
    <n v="1"/>
    <m/>
  </r>
  <r>
    <n v="519"/>
    <x v="2"/>
    <d v="2022-06-22T00:00:00"/>
    <s v="DE LEON ANALITA B."/>
    <x v="7"/>
    <x v="0"/>
    <d v="2022-06-19T00:00:00"/>
    <d v="2022-06-20T00:00:00"/>
    <s v="SL"/>
    <m/>
    <s v="1 SL"/>
    <n v="1"/>
    <m/>
  </r>
  <r>
    <n v="520"/>
    <x v="2"/>
    <d v="2022-05-31T00:00:00"/>
    <s v="CUENO FLOR M."/>
    <x v="7"/>
    <x v="0"/>
    <m/>
    <m/>
    <s v="OTHER"/>
    <s v="TERMINAL LEAVE"/>
    <s v="0 OTHER"/>
    <n v="0"/>
    <m/>
  </r>
  <r>
    <n v="521"/>
    <x v="2"/>
    <d v="2022-04-20T00:00:00"/>
    <s v="ASIDO LEONILA R."/>
    <x v="5"/>
    <x v="1"/>
    <d v="2022-04-18T00:00:00"/>
    <d v="2022-04-22T00:00:00"/>
    <s v="SL"/>
    <m/>
    <s v="5 SL"/>
    <n v="5"/>
    <m/>
  </r>
  <r>
    <n v="522"/>
    <x v="2"/>
    <d v="2022-05-28T00:00:00"/>
    <s v="ASIDO LEONILA R."/>
    <x v="5"/>
    <x v="1"/>
    <d v="2022-05-18T00:00:00"/>
    <d v="2022-05-18T00:00:00"/>
    <s v="SL"/>
    <m/>
    <s v="1 SL"/>
    <n v="1"/>
    <m/>
  </r>
  <r>
    <n v="523"/>
    <x v="2"/>
    <d v="2022-05-02T00:00:00"/>
    <s v="ASIDO LEONILA R."/>
    <x v="5"/>
    <x v="1"/>
    <d v="2022-04-25T00:00:00"/>
    <d v="2022-04-29T00:00:00"/>
    <s v="SL"/>
    <m/>
    <s v="5 SL"/>
    <n v="5"/>
    <m/>
  </r>
  <r>
    <n v="524"/>
    <x v="2"/>
    <d v="2022-06-13T00:00:00"/>
    <s v="ATANGAN JUDITH A."/>
    <x v="5"/>
    <x v="1"/>
    <d v="2022-06-30T00:00:00"/>
    <d v="2022-06-30T00:00:00"/>
    <s v="OTHER"/>
    <s v="SEC 25 EO 292- FORCE LEAVE"/>
    <s v="1 OTHER"/>
    <n v="1"/>
    <m/>
  </r>
  <r>
    <n v="524"/>
    <x v="2"/>
    <d v="2022-06-13T00:00:00"/>
    <s v="ATANGAN JUDITH A."/>
    <x v="5"/>
    <x v="1"/>
    <d v="2022-07-01T00:00:00"/>
    <d v="2022-07-01T00:00:00"/>
    <s v="OTHER"/>
    <s v="SEC 25 EO 292- FORCE LEAVE"/>
    <s v="1 OTHER"/>
    <n v="1"/>
    <m/>
  </r>
  <r>
    <n v="525"/>
    <x v="2"/>
    <d v="2022-05-07T00:00:00"/>
    <s v="ATANGAN JUDITH A."/>
    <x v="5"/>
    <x v="1"/>
    <d v="2022-05-18T00:00:00"/>
    <d v="2022-05-20T00:00:00"/>
    <s v="OTHER"/>
    <s v="SEC 25 EO 292- FORCE LEAVE"/>
    <s v="3 OTHER"/>
    <n v="3"/>
    <m/>
  </r>
  <r>
    <n v="526"/>
    <x v="2"/>
    <d v="2022-06-20T00:00:00"/>
    <s v="ANGCAYA JENNY ROSE S."/>
    <x v="5"/>
    <x v="1"/>
    <d v="2022-06-17T00:00:00"/>
    <d v="2022-06-17T00:00:00"/>
    <s v="VL"/>
    <m/>
    <s v="1 VL"/>
    <n v="1"/>
    <m/>
  </r>
  <r>
    <n v="527"/>
    <x v="2"/>
    <d v="2022-06-07T00:00:00"/>
    <s v="ANGCAYA JENNY ROSE S."/>
    <x v="5"/>
    <x v="1"/>
    <d v="2022-06-06T00:00:00"/>
    <d v="2022-06-06T00:00:00"/>
    <s v="VL"/>
    <m/>
    <s v="1 VL"/>
    <n v="1"/>
    <m/>
  </r>
  <r>
    <n v="528"/>
    <x v="2"/>
    <d v="2022-06-06T00:00:00"/>
    <s v="DIGNO DANILO  "/>
    <x v="18"/>
    <x v="0"/>
    <d v="2022-07-07T00:00:00"/>
    <d v="2022-07-08T00:00:00"/>
    <s v="OTHER"/>
    <s v="SEC 21 EO 292- SPECIAL PRIVILEGE"/>
    <s v="2 OTHER"/>
    <n v="2"/>
    <m/>
  </r>
  <r>
    <n v="529"/>
    <x v="2"/>
    <d v="2022-06-29T00:00:00"/>
    <s v="MULINGTAPANG GUILLERMA O."/>
    <x v="12"/>
    <x v="0"/>
    <d v="2022-06-28T00:00:00"/>
    <d v="2022-06-28T00:00:00"/>
    <s v="SL"/>
    <m/>
    <s v="1 SL"/>
    <n v="1"/>
    <m/>
  </r>
  <r>
    <n v="530"/>
    <x v="2"/>
    <d v="2022-06-20T00:00:00"/>
    <s v="OBINA APOLINARIO B."/>
    <x v="18"/>
    <x v="0"/>
    <d v="2022-06-20T00:00:00"/>
    <d v="2022-06-24T00:00:00"/>
    <s v="SL"/>
    <m/>
    <s v="5 SL"/>
    <n v="5"/>
    <m/>
  </r>
  <r>
    <n v="530"/>
    <x v="2"/>
    <d v="2022-06-20T00:00:00"/>
    <s v="OBINA APOLINARIO B."/>
    <x v="18"/>
    <x v="0"/>
    <d v="2022-06-27T00:00:00"/>
    <d v="2022-06-30T00:00:00"/>
    <s v="SL"/>
    <m/>
    <s v="4 SL"/>
    <n v="4"/>
    <m/>
  </r>
  <r>
    <n v="530"/>
    <x v="2"/>
    <d v="2022-06-20T00:00:00"/>
    <s v="OBINA APOLINARIO B."/>
    <x v="18"/>
    <x v="0"/>
    <d v="2022-07-01T00:00:00"/>
    <d v="2022-07-07T00:00:00"/>
    <s v="SL"/>
    <m/>
    <s v="5 SL"/>
    <n v="5"/>
    <m/>
  </r>
  <r>
    <n v="531"/>
    <x v="2"/>
    <d v="2022-06-20T00:00:00"/>
    <s v="OBINA APOLINARIO B."/>
    <x v="18"/>
    <x v="0"/>
    <d v="2022-06-11T00:00:00"/>
    <d v="2022-06-11T00:00:00"/>
    <s v="SL"/>
    <m/>
    <s v="0 SL"/>
    <n v="0"/>
    <m/>
  </r>
  <r>
    <n v="531"/>
    <x v="2"/>
    <d v="2022-06-20T00:00:00"/>
    <s v="OBINA APOLINARIO B."/>
    <x v="18"/>
    <x v="0"/>
    <d v="2022-06-13T00:00:00"/>
    <d v="2022-06-18T00:00:00"/>
    <m/>
    <m/>
    <s v="5 "/>
    <n v="5"/>
    <m/>
  </r>
  <r>
    <n v="532"/>
    <x v="2"/>
    <d v="2022-07-11T00:00:00"/>
    <s v="FLORES RICHARD  "/>
    <x v="18"/>
    <x v="0"/>
    <d v="2022-07-08T00:00:00"/>
    <d v="2022-07-09T00:00:00"/>
    <s v="SL"/>
    <m/>
    <s v="1 SL"/>
    <n v="1"/>
    <m/>
  </r>
  <r>
    <n v="533"/>
    <x v="2"/>
    <d v="2022-07-11T00:00:00"/>
    <s v="ALBARRACIN ROLAND  "/>
    <x v="18"/>
    <x v="0"/>
    <d v="2022-07-18T00:00:00"/>
    <d v="2022-07-23T00:00:00"/>
    <s v="SL"/>
    <m/>
    <s v="5 SL"/>
    <n v="5"/>
    <m/>
  </r>
  <r>
    <n v="533"/>
    <x v="2"/>
    <d v="2022-07-11T00:00:00"/>
    <s v="ALBARRACIN ROLAND  "/>
    <x v="18"/>
    <x v="0"/>
    <d v="2022-07-25T00:00:00"/>
    <d v="2022-07-30T00:00:00"/>
    <s v="SL"/>
    <m/>
    <s v="5 SL"/>
    <n v="5"/>
    <m/>
  </r>
  <r>
    <n v="533"/>
    <x v="2"/>
    <d v="2022-07-11T00:00:00"/>
    <s v="ALBARRACIN ROLAND  "/>
    <x v="18"/>
    <x v="0"/>
    <d v="2022-08-01T00:00:00"/>
    <d v="2022-08-02T00:00:00"/>
    <m/>
    <m/>
    <s v="2 "/>
    <n v="2"/>
    <m/>
  </r>
  <r>
    <n v="534"/>
    <x v="2"/>
    <d v="2022-06-08T00:00:00"/>
    <s v="AMBION MARIETA B."/>
    <x v="18"/>
    <x v="0"/>
    <d v="2022-06-06T00:00:00"/>
    <d v="2022-06-06T00:00:00"/>
    <s v="SL"/>
    <m/>
    <s v="1 SL"/>
    <n v="1"/>
    <m/>
  </r>
  <r>
    <n v="535"/>
    <x v="2"/>
    <d v="2022-07-15T00:00:00"/>
    <s v="OBINA JAIME  "/>
    <x v="18"/>
    <x v="0"/>
    <d v="2022-07-13T00:00:00"/>
    <d v="2022-07-14T00:00:00"/>
    <s v="SL"/>
    <m/>
    <s v="2 SL"/>
    <n v="2"/>
    <m/>
  </r>
  <r>
    <n v="535"/>
    <x v="2"/>
    <d v="2022-07-15T00:00:00"/>
    <s v="OBINA JAIME  "/>
    <x v="18"/>
    <x v="0"/>
    <d v="2022-07-16T00:00:00"/>
    <d v="2022-07-21T00:00:00"/>
    <s v="SL"/>
    <m/>
    <s v="4 SL"/>
    <n v="4"/>
    <m/>
  </r>
  <r>
    <n v="535"/>
    <x v="2"/>
    <d v="2022-07-15T00:00:00"/>
    <s v="OBINA JAIME  "/>
    <x v="18"/>
    <x v="0"/>
    <d v="2022-07-23T00:00:00"/>
    <d v="2022-07-24T00:00:00"/>
    <s v="SL"/>
    <m/>
    <s v="0 SL"/>
    <n v="0"/>
    <m/>
  </r>
  <r>
    <n v="536"/>
    <x v="2"/>
    <d v="2022-07-18T00:00:00"/>
    <s v="RODRIGUEZ ARNEL  "/>
    <x v="18"/>
    <x v="0"/>
    <d v="2022-07-14T00:00:00"/>
    <d v="2022-07-15T00:00:00"/>
    <s v="SL"/>
    <m/>
    <s v="2 SL"/>
    <n v="2"/>
    <m/>
  </r>
  <r>
    <n v="537"/>
    <x v="2"/>
    <d v="2022-07-11T00:00:00"/>
    <s v="RODRIGUEZ MANNY  "/>
    <x v="18"/>
    <x v="0"/>
    <d v="2022-07-07T00:00:00"/>
    <d v="2022-07-09T00:00:00"/>
    <s v="SL"/>
    <m/>
    <s v="2 SL"/>
    <n v="2"/>
    <m/>
  </r>
  <r>
    <n v="538"/>
    <x v="2"/>
    <d v="2022-06-20T00:00:00"/>
    <s v="RODRIGUEZ JERALD  "/>
    <x v="18"/>
    <x v="0"/>
    <d v="2022-06-28T00:00:00"/>
    <d v="2022-06-30T00:00:00"/>
    <s v="SL"/>
    <m/>
    <s v="3 SL"/>
    <n v="3"/>
    <m/>
  </r>
  <r>
    <n v="539"/>
    <x v="2"/>
    <d v="2022-06-21T00:00:00"/>
    <s v="RODRIGUEZ RAYMUNDO  "/>
    <x v="18"/>
    <x v="0"/>
    <d v="2022-06-22T00:00:00"/>
    <d v="2022-06-22T00:00:00"/>
    <s v="OTHER"/>
    <s v="SEC 21 EO 292- SPECIAL PRIVILEGE"/>
    <s v="1 OTHER"/>
    <n v="1"/>
    <m/>
  </r>
  <r>
    <n v="540"/>
    <x v="2"/>
    <d v="2022-06-15T00:00:00"/>
    <s v="OTACAN JAY  "/>
    <x v="18"/>
    <x v="0"/>
    <d v="2022-05-31T00:00:00"/>
    <d v="2022-06-05T00:00:00"/>
    <s v="SL"/>
    <m/>
    <s v="4 SL"/>
    <n v="4"/>
    <m/>
  </r>
  <r>
    <n v="540"/>
    <x v="2"/>
    <d v="2022-06-15T00:00:00"/>
    <s v="OTACAN JAY  "/>
    <x v="18"/>
    <x v="0"/>
    <d v="2022-06-07T00:00:00"/>
    <d v="2022-06-12T00:00:00"/>
    <s v="SL"/>
    <m/>
    <s v="4 SL"/>
    <n v="4"/>
    <m/>
  </r>
  <r>
    <n v="540"/>
    <x v="2"/>
    <d v="2022-06-15T00:00:00"/>
    <s v="OTACAN JAY  "/>
    <x v="18"/>
    <x v="0"/>
    <d v="2022-06-14T00:00:00"/>
    <d v="2022-06-14T00:00:00"/>
    <s v="SL"/>
    <m/>
    <s v="1 SL"/>
    <n v="1"/>
    <m/>
  </r>
  <r>
    <n v="541"/>
    <x v="3"/>
    <d v="2022-06-07T00:00:00"/>
    <s v="PUNZALAN LUCIANA A."/>
    <x v="22"/>
    <x v="0"/>
    <d v="2022-06-07T00:00:00"/>
    <d v="2022-06-09T00:00:00"/>
    <s v="SL"/>
    <m/>
    <s v="3 SL"/>
    <n v="3"/>
    <m/>
  </r>
  <r>
    <n v="542"/>
    <x v="3"/>
    <d v="2022-05-12T00:00:00"/>
    <s v="PUNZALAN LUCIANA A."/>
    <x v="22"/>
    <x v="0"/>
    <d v="2022-05-23T00:00:00"/>
    <d v="2022-05-27T00:00:00"/>
    <s v="VL"/>
    <m/>
    <s v="5 VL"/>
    <n v="5"/>
    <m/>
  </r>
  <r>
    <n v="543"/>
    <x v="3"/>
    <d v="2022-05-18T00:00:00"/>
    <s v="PALOMA ERICKA SHAYNE E."/>
    <x v="23"/>
    <x v="0"/>
    <d v="2022-05-20T00:00:00"/>
    <d v="2022-05-20T00:00:00"/>
    <s v="WITHOUTPAY"/>
    <s v="WITHOUTPAY"/>
    <s v="1 WITHOUTPAY"/>
    <n v="1"/>
    <m/>
  </r>
  <r>
    <n v="544"/>
    <x v="3"/>
    <d v="2022-06-16T00:00:00"/>
    <s v="PUNZALAN LUCIANA A."/>
    <x v="22"/>
    <x v="0"/>
    <d v="2022-06-14T00:00:00"/>
    <d v="2022-06-15T00:00:00"/>
    <s v="SL"/>
    <m/>
    <s v="2 SL"/>
    <n v="2"/>
    <m/>
  </r>
  <r>
    <n v="545"/>
    <x v="3"/>
    <d v="2022-06-14T00:00:00"/>
    <s v="PUNZALAN LUCIANA A."/>
    <x v="22"/>
    <x v="0"/>
    <d v="2022-06-10T00:00:00"/>
    <d v="2022-06-10T00:00:00"/>
    <s v="SL"/>
    <m/>
    <s v="1 SL"/>
    <n v="1"/>
    <m/>
  </r>
  <r>
    <n v="545"/>
    <x v="3"/>
    <d v="2022-06-14T00:00:00"/>
    <s v="PUNZALAN LUCIANA A."/>
    <x v="22"/>
    <x v="0"/>
    <d v="2022-06-13T00:00:00"/>
    <d v="2022-06-13T00:00:00"/>
    <s v="SL"/>
    <m/>
    <s v="1 SL"/>
    <n v="1"/>
    <m/>
  </r>
  <r>
    <n v="546"/>
    <x v="3"/>
    <d v="2022-08-25T00:00:00"/>
    <s v="DIMAPILIS ELIZABETH A."/>
    <x v="10"/>
    <x v="1"/>
    <d v="2022-08-26T00:00:00"/>
    <d v="2022-08-26T00:00:00"/>
    <s v="SL"/>
    <m/>
    <s v="1 SL"/>
    <n v="1"/>
    <m/>
  </r>
  <r>
    <n v="547"/>
    <x v="3"/>
    <d v="2022-07-19T00:00:00"/>
    <s v="OPO CONEY V."/>
    <x v="24"/>
    <x v="0"/>
    <d v="2022-06-14T00:00:00"/>
    <d v="2022-06-14T00:00:00"/>
    <s v="SL"/>
    <m/>
    <s v="1 SL"/>
    <n v="1"/>
    <m/>
  </r>
  <r>
    <n v="548"/>
    <x v="3"/>
    <d v="2022-07-13T00:00:00"/>
    <s v="OCAMPO NOVELYN U."/>
    <x v="10"/>
    <x v="0"/>
    <d v="2022-07-12T00:00:00"/>
    <d v="2022-07-12T00:00:00"/>
    <s v="SL"/>
    <m/>
    <s v="1 SL"/>
    <n v="1"/>
    <m/>
  </r>
  <r>
    <n v="549"/>
    <x v="3"/>
    <d v="2022-06-22T00:00:00"/>
    <s v="OCAMPO NOVELYN U."/>
    <x v="10"/>
    <x v="0"/>
    <d v="2022-06-20T00:00:00"/>
    <d v="2022-06-20T00:00:00"/>
    <s v="SL"/>
    <m/>
    <s v="1 SL"/>
    <n v="1"/>
    <m/>
  </r>
  <r>
    <n v="550"/>
    <x v="3"/>
    <d v="2022-06-14T00:00:00"/>
    <s v="NIBAY ELEONOR E."/>
    <x v="19"/>
    <x v="0"/>
    <d v="2022-06-17T00:00:00"/>
    <d v="2022-06-17T00:00:00"/>
    <s v="OTHER"/>
    <s v="BIRTHDAY LEAVE"/>
    <s v="1 OTHER"/>
    <n v="1"/>
    <m/>
  </r>
  <r>
    <n v="551"/>
    <x v="3"/>
    <d v="2022-06-13T00:00:00"/>
    <s v="NIBAY ELEONOR E."/>
    <x v="19"/>
    <x v="0"/>
    <d v="2022-06-20T00:00:00"/>
    <d v="2022-06-24T00:00:00"/>
    <s v="VL"/>
    <m/>
    <s v="5 VL"/>
    <n v="5"/>
    <m/>
  </r>
  <r>
    <n v="552"/>
    <x v="3"/>
    <d v="2022-05-25T00:00:00"/>
    <s v="NACARIO GLENN B."/>
    <x v="22"/>
    <x v="0"/>
    <d v="2022-05-24T00:00:00"/>
    <d v="2022-05-24T00:00:00"/>
    <s v="SL"/>
    <m/>
    <s v="1 SL"/>
    <n v="1"/>
    <m/>
  </r>
  <r>
    <n v="553"/>
    <x v="3"/>
    <d v="2022-05-16T00:00:00"/>
    <s v="NAVARRO RITA A."/>
    <x v="25"/>
    <x v="1"/>
    <d v="2022-05-13T00:00:00"/>
    <d v="2022-05-13T00:00:00"/>
    <s v="OTHER"/>
    <s v="SEC 21 EO 292- SPECIAL PRIVILEGE"/>
    <s v="1 OTHER"/>
    <n v="1"/>
    <m/>
  </r>
  <r>
    <n v="554"/>
    <x v="3"/>
    <d v="2022-06-02T00:00:00"/>
    <s v="MENDOZA MARICEL C."/>
    <x v="5"/>
    <x v="0"/>
    <d v="2022-05-19T00:00:00"/>
    <d v="2022-05-20T00:00:00"/>
    <s v="SL"/>
    <m/>
    <s v="2 SL"/>
    <n v="2"/>
    <m/>
  </r>
  <r>
    <n v="554"/>
    <x v="3"/>
    <d v="2022-06-02T00:00:00"/>
    <s v="MENDOZA MARICEL C."/>
    <x v="5"/>
    <x v="0"/>
    <d v="2022-05-23T00:00:00"/>
    <d v="2022-05-27T00:00:00"/>
    <s v="SL"/>
    <m/>
    <s v="5 SL"/>
    <n v="5"/>
    <m/>
  </r>
  <r>
    <n v="554"/>
    <x v="3"/>
    <d v="2022-06-02T00:00:00"/>
    <s v="MENDOZA MARICEL C."/>
    <x v="5"/>
    <x v="0"/>
    <d v="2022-05-30T00:00:00"/>
    <d v="2022-05-31T00:00:00"/>
    <s v="SL"/>
    <m/>
    <s v="2 SL"/>
    <n v="2"/>
    <m/>
  </r>
  <r>
    <n v="555"/>
    <x v="3"/>
    <d v="2022-07-04T00:00:00"/>
    <s v="ZAFRA REYNANTE B."/>
    <x v="23"/>
    <x v="0"/>
    <d v="2022-07-11T00:00:00"/>
    <d v="2022-07-12T00:00:00"/>
    <s v="VL"/>
    <m/>
    <s v="2 VL"/>
    <n v="2"/>
    <m/>
  </r>
  <r>
    <n v="556"/>
    <x v="3"/>
    <d v="2022-07-04T00:00:00"/>
    <s v="ZAFRA REYNANTE B."/>
    <x v="23"/>
    <x v="0"/>
    <d v="2022-07-01T00:00:00"/>
    <d v="2022-07-01T00:00:00"/>
    <s v="SL"/>
    <m/>
    <s v="1 SL"/>
    <n v="1"/>
    <m/>
  </r>
  <r>
    <n v="557"/>
    <x v="3"/>
    <d v="2022-06-29T00:00:00"/>
    <s v="MELADO LEONILO JR. P."/>
    <x v="10"/>
    <x v="1"/>
    <d v="2022-06-27T00:00:00"/>
    <d v="2022-06-28T00:00:00"/>
    <s v="SL"/>
    <m/>
    <s v="2 SL"/>
    <n v="2"/>
    <m/>
  </r>
  <r>
    <n v="558"/>
    <x v="3"/>
    <d v="2022-07-01T00:00:00"/>
    <s v="CESICAR JOCHELLE JOAN S."/>
    <x v="26"/>
    <x v="0"/>
    <d v="2022-06-29T00:00:00"/>
    <d v="2022-06-29T00:00:00"/>
    <s v="SL"/>
    <m/>
    <s v="1 SL"/>
    <n v="1"/>
    <m/>
  </r>
  <r>
    <n v="559"/>
    <x v="3"/>
    <d v="2022-07-04T00:00:00"/>
    <s v="MANLANGIT LEONILA R."/>
    <x v="23"/>
    <x v="0"/>
    <d v="2022-06-28T00:00:00"/>
    <d v="2022-06-29T00:00:00"/>
    <s v="SL"/>
    <m/>
    <s v="2 SL"/>
    <n v="2"/>
    <m/>
  </r>
  <r>
    <n v="560"/>
    <x v="3"/>
    <d v="2022-06-29T00:00:00"/>
    <s v="PANGANIBAN CAROLINA L."/>
    <x v="23"/>
    <x v="0"/>
    <d v="2022-06-27T00:00:00"/>
    <d v="2022-06-28T00:00:00"/>
    <s v="SL"/>
    <m/>
    <s v="2 SL"/>
    <n v="2"/>
    <m/>
  </r>
  <r>
    <n v="561"/>
    <x v="3"/>
    <d v="2022-06-27T00:00:00"/>
    <s v="ALERIA JEFFREY B."/>
    <x v="8"/>
    <x v="1"/>
    <d v="2022-06-27T00:00:00"/>
    <d v="2022-06-27T00:00:00"/>
    <s v="SL"/>
    <m/>
    <s v="1 SL"/>
    <n v="1"/>
    <m/>
  </r>
  <r>
    <n v="562"/>
    <x v="3"/>
    <d v="2022-06-26T00:00:00"/>
    <s v="NUÑEZ RUBEN JR J."/>
    <x v="23"/>
    <x v="2"/>
    <d v="2022-06-27T00:00:00"/>
    <d v="2022-06-27T00:00:00"/>
    <s v="SL"/>
    <m/>
    <s v="1 SL"/>
    <n v="1"/>
    <m/>
  </r>
  <r>
    <n v="563"/>
    <x v="3"/>
    <d v="2022-06-27T00:00:00"/>
    <s v="BAYOT ELAINE B."/>
    <x v="5"/>
    <x v="1"/>
    <d v="2022-07-21T00:00:00"/>
    <d v="2022-07-21T00:00:00"/>
    <s v="SL"/>
    <m/>
    <s v="1 SL"/>
    <n v="1"/>
    <m/>
  </r>
  <r>
    <n v="564"/>
    <x v="3"/>
    <d v="2022-07-22T00:00:00"/>
    <s v="SIM JO RITZELLE C."/>
    <x v="19"/>
    <x v="0"/>
    <d v="2022-07-19T00:00:00"/>
    <d v="2022-07-20T00:00:00"/>
    <s v="SL"/>
    <m/>
    <s v="2 SL"/>
    <n v="2"/>
    <m/>
  </r>
  <r>
    <n v="565"/>
    <x v="4"/>
    <d v="2022-06-30T00:00:00"/>
    <s v="ANGCAYA JENNY ROSE S."/>
    <x v="5"/>
    <x v="1"/>
    <d v="2022-07-08T00:00:00"/>
    <d v="2022-07-08T00:00:00"/>
    <s v="OTHER"/>
    <s v="SEC 21 EO 292- SPECIAL PRIVILEGE"/>
    <s v="1 OTHER"/>
    <n v="1"/>
    <m/>
  </r>
  <r>
    <n v="566"/>
    <x v="4"/>
    <d v="2022-07-06T00:00:00"/>
    <s v="AMBION HERSHEY D."/>
    <x v="19"/>
    <x v="0"/>
    <d v="2022-07-15T00:00:00"/>
    <d v="2022-07-15T00:00:00"/>
    <s v="VL"/>
    <m/>
    <s v="1 VL"/>
    <n v="1"/>
    <m/>
  </r>
  <r>
    <n v="567"/>
    <x v="4"/>
    <d v="2022-04-22T00:00:00"/>
    <s v="VERGARA ESTELITA A."/>
    <x v="5"/>
    <x v="0"/>
    <d v="2022-05-02T00:00:00"/>
    <d v="2022-05-12T00:00:00"/>
    <s v="VL"/>
    <m/>
    <s v="9 VL"/>
    <n v="9"/>
    <m/>
  </r>
  <r>
    <n v="568"/>
    <x v="4"/>
    <d v="2022-06-01T00:00:00"/>
    <s v="VARGAS ARNOLD A."/>
    <x v="5"/>
    <x v="0"/>
    <d v="2022-05-31T00:00:00"/>
    <d v="2022-05-31T00:00:00"/>
    <s v="SL"/>
    <m/>
    <s v="1 SL"/>
    <n v="1"/>
    <m/>
  </r>
  <r>
    <n v="569"/>
    <x v="4"/>
    <d v="2022-05-30T00:00:00"/>
    <s v="VARGAS ARNOLD A."/>
    <x v="5"/>
    <x v="0"/>
    <d v="2022-05-27T00:00:00"/>
    <d v="2022-05-28T00:00:00"/>
    <s v="SL"/>
    <m/>
    <s v="1 SL"/>
    <n v="1"/>
    <m/>
  </r>
  <r>
    <n v="570"/>
    <x v="4"/>
    <d v="2022-07-21T00:00:00"/>
    <s v="VARGAS MELINDA M."/>
    <x v="10"/>
    <x v="0"/>
    <d v="2022-07-20T00:00:00"/>
    <d v="2022-07-20T00:00:00"/>
    <s v="SL"/>
    <m/>
    <s v="1 SL"/>
    <n v="1"/>
    <m/>
  </r>
  <r>
    <n v="571"/>
    <x v="4"/>
    <d v="2022-06-22T00:00:00"/>
    <s v="VARGAS MELINDA M."/>
    <x v="10"/>
    <x v="0"/>
    <d v="2022-06-30T00:00:00"/>
    <d v="2022-06-30T00:00:00"/>
    <s v="OTHER"/>
    <s v="SEC 21 EO 292- SPECIAL PRIVILEGE"/>
    <s v="1 OTHER"/>
    <n v="1"/>
    <m/>
  </r>
  <r>
    <n v="572"/>
    <x v="4"/>
    <d v="2022-07-25T00:00:00"/>
    <s v="VARGAS ARNOLD A."/>
    <x v="5"/>
    <x v="0"/>
    <d v="2022-07-09T00:00:00"/>
    <d v="2022-07-09T00:00:00"/>
    <s v="SL"/>
    <m/>
    <s v="0 SL"/>
    <n v="0"/>
    <m/>
  </r>
  <r>
    <n v="572"/>
    <x v="4"/>
    <d v="2022-07-25T00:00:00"/>
    <s v="VARGAS ARNOLD A."/>
    <x v="5"/>
    <x v="0"/>
    <d v="2022-07-16T00:00:00"/>
    <d v="2022-07-16T00:00:00"/>
    <s v="SL"/>
    <m/>
    <s v="0 SL"/>
    <n v="0"/>
    <m/>
  </r>
  <r>
    <n v="572"/>
    <x v="4"/>
    <d v="2022-07-25T00:00:00"/>
    <s v="VARGAS ARNOLD A."/>
    <x v="5"/>
    <x v="0"/>
    <d v="2022-07-23T00:00:00"/>
    <d v="2022-07-23T00:00:00"/>
    <s v="SL"/>
    <m/>
    <s v="0 SL"/>
    <n v="0"/>
    <m/>
  </r>
  <r>
    <n v="573"/>
    <x v="4"/>
    <d v="2022-05-25T00:00:00"/>
    <s v="VARGAS ARNOLD A."/>
    <x v="5"/>
    <x v="0"/>
    <d v="2022-05-16T00:00:00"/>
    <d v="2022-05-16T00:00:00"/>
    <s v="SL"/>
    <m/>
    <s v="1 SL"/>
    <n v="1"/>
    <m/>
  </r>
  <r>
    <n v="573"/>
    <x v="4"/>
    <d v="2022-05-25T00:00:00"/>
    <s v="VARGAS ARNOLD A."/>
    <x v="5"/>
    <x v="0"/>
    <d v="2022-05-21T00:00:00"/>
    <d v="2022-05-21T00:00:00"/>
    <s v="SL"/>
    <m/>
    <s v="0 SL"/>
    <n v="0"/>
    <m/>
  </r>
  <r>
    <n v="574"/>
    <x v="4"/>
    <d v="2022-06-28T00:00:00"/>
    <s v="TORRES MOISES Q."/>
    <x v="21"/>
    <x v="0"/>
    <d v="2022-06-22T00:00:00"/>
    <d v="2022-06-23T00:00:00"/>
    <s v="SL"/>
    <m/>
    <s v="2 SL"/>
    <n v="2"/>
    <m/>
  </r>
  <r>
    <n v="575"/>
    <x v="4"/>
    <d v="2022-06-27T00:00:00"/>
    <s v="ROLLE CARIZA P."/>
    <x v="19"/>
    <x v="0"/>
    <d v="2022-07-05T00:00:00"/>
    <d v="2022-07-05T00:00:00"/>
    <s v="VL"/>
    <m/>
    <s v="1 VL"/>
    <n v="1"/>
    <m/>
  </r>
  <r>
    <n v="576"/>
    <x v="4"/>
    <d v="2022-05-18T00:00:00"/>
    <s v="PAZ JOSUE O."/>
    <x v="18"/>
    <x v="0"/>
    <d v="2022-05-16T00:00:00"/>
    <d v="2022-05-17T00:00:00"/>
    <s v="SL"/>
    <m/>
    <s v="2 SL"/>
    <n v="2"/>
    <m/>
  </r>
  <r>
    <n v="577"/>
    <x v="4"/>
    <d v="2022-07-18T00:00:00"/>
    <s v="PATERNO MARIA LOURDERS P."/>
    <x v="27"/>
    <x v="1"/>
    <d v="2022-07-24T00:00:00"/>
    <d v="2022-07-25T00:00:00"/>
    <s v="VL"/>
    <m/>
    <s v="1 VL"/>
    <n v="1"/>
    <m/>
  </r>
  <r>
    <n v="578"/>
    <x v="4"/>
    <d v="2022-07-13T00:00:00"/>
    <s v="PATERNO MARIA LOURDERS P."/>
    <x v="27"/>
    <x v="1"/>
    <d v="2022-07-12T00:00:00"/>
    <d v="2022-07-12T00:00:00"/>
    <s v="SL"/>
    <m/>
    <s v="1 SL"/>
    <n v="1"/>
    <m/>
  </r>
  <r>
    <n v="579"/>
    <x v="4"/>
    <d v="2022-07-05T00:00:00"/>
    <s v="PUNZALAN LUCIANA A."/>
    <x v="22"/>
    <x v="0"/>
    <d v="2022-06-27T00:00:00"/>
    <d v="2022-06-29T00:00:00"/>
    <s v="VL"/>
    <m/>
    <s v="3 VL"/>
    <n v="3"/>
    <m/>
  </r>
  <r>
    <n v="580"/>
    <x v="4"/>
    <d v="2022-07-06T00:00:00"/>
    <s v="PUNZALAN LUCIANA A."/>
    <x v="22"/>
    <x v="0"/>
    <d v="2022-06-20T00:00:00"/>
    <d v="2022-06-20T00:00:00"/>
    <s v="SL"/>
    <m/>
    <s v="1 SL"/>
    <n v="1"/>
    <m/>
  </r>
  <r>
    <n v="581"/>
    <x v="4"/>
    <d v="2022-07-05T00:00:00"/>
    <s v="PEPA ARIEL N."/>
    <x v="19"/>
    <x v="0"/>
    <d v="2022-07-11T00:00:00"/>
    <d v="2022-07-15T00:00:00"/>
    <s v="VL"/>
    <m/>
    <s v="5 VL"/>
    <n v="5"/>
    <m/>
  </r>
  <r>
    <n v="582"/>
    <x v="4"/>
    <d v="2022-07-06T00:00:00"/>
    <s v="PARAISO MARIA LORENA D."/>
    <x v="17"/>
    <x v="0"/>
    <d v="2022-07-04T00:00:00"/>
    <d v="2022-07-05T00:00:00"/>
    <s v="SL"/>
    <m/>
    <s v="2 SL"/>
    <n v="2"/>
    <m/>
  </r>
  <r>
    <n v="583"/>
    <x v="4"/>
    <d v="2022-07-05T00:00:00"/>
    <s v="NACARIO GLENN B."/>
    <x v="22"/>
    <x v="0"/>
    <d v="2022-07-04T00:00:00"/>
    <d v="2022-07-04T00:00:00"/>
    <s v="SL"/>
    <m/>
    <s v="1 SL"/>
    <n v="1"/>
    <m/>
  </r>
  <r>
    <n v="584"/>
    <x v="4"/>
    <d v="2022-07-11T00:00:00"/>
    <s v="BRON FLORENCIO L."/>
    <x v="17"/>
    <x v="0"/>
    <d v="2022-07-09T00:00:00"/>
    <d v="2022-07-10T00:00:00"/>
    <s v="SL"/>
    <m/>
    <s v="0 SL"/>
    <n v="0"/>
    <m/>
  </r>
  <r>
    <n v="585"/>
    <x v="4"/>
    <d v="2022-05-05T00:00:00"/>
    <s v="PEPA ARIEL N."/>
    <x v="19"/>
    <x v="0"/>
    <d v="2022-05-04T00:00:00"/>
    <d v="2022-05-04T00:00:00"/>
    <s v="SL"/>
    <m/>
    <s v="1 SL"/>
    <n v="1"/>
    <m/>
  </r>
  <r>
    <n v="586"/>
    <x v="4"/>
    <d v="2022-06-13T00:00:00"/>
    <s v="PATERNO MARIA LOURDERS P."/>
    <x v="27"/>
    <x v="1"/>
    <d v="2022-06-10T00:00:00"/>
    <d v="2022-06-10T00:00:00"/>
    <s v="SL"/>
    <m/>
    <s v="1 SL"/>
    <n v="1"/>
    <m/>
  </r>
  <r>
    <n v="587"/>
    <x v="4"/>
    <d v="2022-07-04T00:00:00"/>
    <s v="MARASIGAN BIENVENIDO E."/>
    <x v="12"/>
    <x v="0"/>
    <d v="2022-06-06T00:00:00"/>
    <d v="2022-07-01T00:00:00"/>
    <s v="SL"/>
    <m/>
    <s v="20 SL"/>
    <n v="20"/>
    <m/>
  </r>
  <r>
    <n v="588"/>
    <x v="4"/>
    <d v="2022-07-25T00:00:00"/>
    <s v="MAULLON JAENA F."/>
    <x v="11"/>
    <x v="0"/>
    <d v="2022-07-11T00:00:00"/>
    <d v="2022-07-15T00:00:00"/>
    <s v="SL"/>
    <m/>
    <s v="5 SL"/>
    <n v="5"/>
    <m/>
  </r>
  <r>
    <n v="588"/>
    <x v="4"/>
    <d v="2022-07-25T00:00:00"/>
    <s v="MAULLON JAENA F."/>
    <x v="11"/>
    <x v="0"/>
    <d v="2022-07-18T00:00:00"/>
    <d v="2022-07-22T00:00:00"/>
    <s v="SL"/>
    <m/>
    <s v="5 SL"/>
    <n v="5"/>
    <m/>
  </r>
  <r>
    <n v="589"/>
    <x v="4"/>
    <d v="2022-07-14T00:00:00"/>
    <s v="DE SAGUN NANCY D."/>
    <x v="11"/>
    <x v="0"/>
    <d v="2022-07-13T00:00:00"/>
    <d v="2022-07-13T00:00:00"/>
    <s v="SL"/>
    <m/>
    <s v="1 SL"/>
    <n v="1"/>
    <m/>
  </r>
  <r>
    <n v="590"/>
    <x v="4"/>
    <d v="2022-07-25T00:00:00"/>
    <s v="SARDIÑOLA REBECCA C."/>
    <x v="11"/>
    <x v="0"/>
    <d v="2022-07-18T00:00:00"/>
    <d v="2022-07-21T00:00:00"/>
    <s v="SL"/>
    <m/>
    <s v="4 SL"/>
    <n v="4"/>
    <m/>
  </r>
  <r>
    <n v="591"/>
    <x v="4"/>
    <d v="2022-06-15T00:00:00"/>
    <s v="TIMPLE ALLAN R."/>
    <x v="1"/>
    <x v="0"/>
    <d v="2022-06-13T00:00:00"/>
    <d v="2022-06-14T00:00:00"/>
    <s v="SL"/>
    <m/>
    <s v="2 SL"/>
    <n v="2"/>
    <m/>
  </r>
  <r>
    <n v="592"/>
    <x v="4"/>
    <d v="2022-04-26T00:00:00"/>
    <s v="TIMPLE ALLAN R."/>
    <x v="1"/>
    <x v="0"/>
    <d v="2022-04-18T00:00:00"/>
    <d v="2022-04-22T00:00:00"/>
    <s v="SL"/>
    <m/>
    <s v="5 SL"/>
    <n v="5"/>
    <m/>
  </r>
  <r>
    <n v="593"/>
    <x v="4"/>
    <d v="2022-07-06T00:00:00"/>
    <s v="TINAZA JHOANNA MARIE D."/>
    <x v="5"/>
    <x v="0"/>
    <d v="2022-07-20T00:00:00"/>
    <d v="2022-07-21T00:00:00"/>
    <s v="OTHER"/>
    <s v="SEC 25 EO 292- FORCE LEAVE"/>
    <s v="2 OTHER"/>
    <n v="2"/>
    <m/>
  </r>
  <r>
    <n v="594"/>
    <x v="4"/>
    <d v="2022-05-16T00:00:00"/>
    <s v="TINAZA JHOANNA MARIE D."/>
    <x v="5"/>
    <x v="0"/>
    <d v="2022-06-25T00:00:00"/>
    <d v="2022-06-25T00:00:00"/>
    <s v="OTHER"/>
    <s v="SEC 21 EO 292- SPECIAL PRIVILEGE"/>
    <s v="0 OTHER"/>
    <n v="0"/>
    <m/>
  </r>
  <r>
    <n v="595"/>
    <x v="4"/>
    <d v="2022-05-16T00:00:00"/>
    <s v="TINAZA JHOANNA MARIE D."/>
    <x v="5"/>
    <x v="0"/>
    <d v="2022-06-01T00:00:00"/>
    <d v="2022-06-03T00:00:00"/>
    <s v="OTHER"/>
    <s v="SEC 25 EO 292- FORCE LEAVE"/>
    <s v="3 OTHER"/>
    <n v="3"/>
    <m/>
  </r>
  <r>
    <n v="596"/>
    <x v="4"/>
    <d v="2022-04-26T00:00:00"/>
    <s v="ROLLE MICHELLYN G."/>
    <x v="5"/>
    <x v="0"/>
    <d v="2022-05-12T00:00:00"/>
    <d v="2022-05-13T00:00:00"/>
    <s v="OTHER"/>
    <s v="SEC 25 EO 292- FORCE LEAVE"/>
    <s v="2 OTHER"/>
    <n v="2"/>
    <m/>
  </r>
  <r>
    <n v="596"/>
    <x v="4"/>
    <d v="2022-04-26T00:00:00"/>
    <s v="ROLLE MICHELLYN G."/>
    <x v="5"/>
    <x v="0"/>
    <d v="2022-05-16T00:00:00"/>
    <d v="2022-05-18T00:00:00"/>
    <s v="OTHER"/>
    <s v="SEC 25 EO 292- FORCE LEAVE"/>
    <s v="3 OTHER"/>
    <n v="3"/>
    <m/>
  </r>
  <r>
    <n v="597"/>
    <x v="4"/>
    <d v="2022-07-11T00:00:00"/>
    <s v="SABULAAN MARIA LEAH M."/>
    <x v="28"/>
    <x v="0"/>
    <d v="2022-07-11T00:00:00"/>
    <d v="2022-07-11T00:00:00"/>
    <s v="OTHER"/>
    <s v="RA 8972 SOLO PARENT"/>
    <s v="1 OTHER"/>
    <n v="1"/>
    <m/>
  </r>
  <r>
    <n v="598"/>
    <x v="4"/>
    <d v="2022-06-27T00:00:00"/>
    <s v="SARDIÑOLA REBECCA C."/>
    <x v="11"/>
    <x v="0"/>
    <d v="2022-06-27T00:00:00"/>
    <d v="2022-06-28T00:00:00"/>
    <s v="SL"/>
    <m/>
    <s v="2 SL"/>
    <n v="2"/>
    <m/>
  </r>
  <r>
    <n v="599"/>
    <x v="4"/>
    <d v="2022-07-13T00:00:00"/>
    <s v="SUMAGUI FELICITAS M."/>
    <x v="10"/>
    <x v="0"/>
    <d v="2022-07-13T00:00:00"/>
    <d v="2022-07-13T00:00:00"/>
    <s v="OTHER"/>
    <s v="SEC 21 EO 292- SPECIAL PRIVILEGE"/>
    <s v="1 OTHER"/>
    <n v="1"/>
    <m/>
  </r>
  <r>
    <n v="600"/>
    <x v="4"/>
    <d v="2022-07-15T00:00:00"/>
    <s v="SARDIÑOLA REBECCA C."/>
    <x v="11"/>
    <x v="0"/>
    <d v="2022-07-21T00:00:00"/>
    <d v="2022-07-22T00:00:00"/>
    <s v="OTHER"/>
    <s v="SEC 21 EO 292- SPECIAL PRIVILEGE"/>
    <s v="2 OTHER"/>
    <n v="2"/>
    <m/>
  </r>
  <r>
    <n v="601"/>
    <x v="4"/>
    <d v="2022-06-07T00:00:00"/>
    <s v="SARDIÑOLA REBECCA C."/>
    <x v="11"/>
    <x v="0"/>
    <d v="2022-06-02T00:00:00"/>
    <d v="2022-06-03T00:00:00"/>
    <s v="SL"/>
    <m/>
    <s v="2 SL"/>
    <n v="2"/>
    <m/>
  </r>
  <r>
    <n v="602"/>
    <x v="4"/>
    <d v="2022-07-14T00:00:00"/>
    <s v="SUMAGUI FELICITAS M."/>
    <x v="10"/>
    <x v="0"/>
    <d v="2022-07-12T00:00:00"/>
    <d v="2022-07-12T00:00:00"/>
    <s v="SL"/>
    <m/>
    <s v="1 SL"/>
    <n v="1"/>
    <m/>
  </r>
  <r>
    <n v="603"/>
    <x v="4"/>
    <d v="2022-05-24T00:00:00"/>
    <s v="RODRIGUEZ REIMART L."/>
    <x v="25"/>
    <x v="0"/>
    <d v="2022-05-16T00:00:00"/>
    <d v="2022-05-19T00:00:00"/>
    <s v="SL"/>
    <m/>
    <s v="4 SL"/>
    <n v="4"/>
    <m/>
  </r>
  <r>
    <n v="604"/>
    <x v="4"/>
    <d v="2022-07-09T00:00:00"/>
    <s v="RODRIGUEZ NARCISCO E."/>
    <x v="17"/>
    <x v="0"/>
    <d v="2022-07-05T00:00:00"/>
    <d v="2022-07-07T00:00:00"/>
    <s v="SL"/>
    <m/>
    <s v="3 SL"/>
    <n v="3"/>
    <m/>
  </r>
  <r>
    <n v="605"/>
    <x v="4"/>
    <d v="2022-07-13T00:00:00"/>
    <s v="ROMILLA MARIBEL P."/>
    <x v="6"/>
    <x v="0"/>
    <d v="2022-07-11T00:00:00"/>
    <d v="2022-07-11T00:00:00"/>
    <s v="SL"/>
    <m/>
    <s v="1 SL"/>
    <n v="1"/>
    <m/>
  </r>
  <r>
    <n v="606"/>
    <x v="4"/>
    <d v="2022-05-20T00:00:00"/>
    <s v="PATERNO MARIA LOURDERS P."/>
    <x v="27"/>
    <x v="1"/>
    <d v="2022-05-26T00:00:00"/>
    <d v="2022-05-26T00:00:00"/>
    <s v="OTHER"/>
    <s v="SEC 21 EO 292- SPECIAL PRIVILEGE"/>
    <s v="1 OTHER"/>
    <n v="1"/>
    <m/>
  </r>
  <r>
    <n v="607"/>
    <x v="4"/>
    <d v="2022-05-02T00:00:00"/>
    <s v="PATERNO MARIA LOURDERS P."/>
    <x v="27"/>
    <x v="1"/>
    <d v="2022-04-26T00:00:00"/>
    <d v="2022-04-28T00:00:00"/>
    <s v="SL"/>
    <m/>
    <s v="3 SL"/>
    <n v="3"/>
    <m/>
  </r>
  <r>
    <n v="608"/>
    <x v="5"/>
    <d v="2022-04-19T00:00:00"/>
    <s v="VILLARDO REY  "/>
    <x v="12"/>
    <x v="0"/>
    <d v="2022-04-25T00:00:00"/>
    <d v="2022-07-29T00:00:00"/>
    <s v="VL"/>
    <m/>
    <s v="70 VL"/>
    <n v="70"/>
    <m/>
  </r>
  <r>
    <n v="609"/>
    <x v="5"/>
    <d v="2022-01-28T00:00:00"/>
    <s v="JABINES MARIA SHELLY D."/>
    <x v="16"/>
    <x v="0"/>
    <d v="2022-06-27T00:00:00"/>
    <d v="2022-06-27T00:00:00"/>
    <s v="OTHER"/>
    <s v="SEC 21 EO 292- SPECIAL PRIVILEGE"/>
    <s v="1 OTHER"/>
    <n v="1"/>
    <m/>
  </r>
  <r>
    <n v="610"/>
    <x v="5"/>
    <d v="2022-07-08T00:00:00"/>
    <s v="GALARDE DELFIN A."/>
    <x v="14"/>
    <x v="0"/>
    <d v="2022-07-06T00:00:00"/>
    <d v="2022-07-06T00:00:00"/>
    <s v="SL"/>
    <m/>
    <s v="1 SL"/>
    <n v="1"/>
    <m/>
  </r>
  <r>
    <n v="611"/>
    <x v="5"/>
    <d v="2022-06-29T00:00:00"/>
    <s v="GALARDE DELFIN A."/>
    <x v="14"/>
    <x v="0"/>
    <d v="2022-06-28T00:00:00"/>
    <d v="2022-06-28T00:00:00"/>
    <s v="SL"/>
    <m/>
    <s v="1 SL"/>
    <n v="1"/>
    <m/>
  </r>
  <r>
    <n v="612"/>
    <x v="5"/>
    <d v="2022-07-04T00:00:00"/>
    <s v="FELLO VIRGILIO O."/>
    <x v="7"/>
    <x v="0"/>
    <d v="2022-06-25T00:00:00"/>
    <d v="2022-06-29T00:00:00"/>
    <s v="SL"/>
    <m/>
    <s v="3 SL"/>
    <n v="3"/>
    <m/>
  </r>
  <r>
    <n v="612"/>
    <x v="5"/>
    <d v="2022-07-04T00:00:00"/>
    <s v="FELLO VIRGILIO O."/>
    <x v="7"/>
    <x v="0"/>
    <d v="2022-07-01T00:00:00"/>
    <d v="2022-07-01T00:00:00"/>
    <s v="SL"/>
    <m/>
    <s v="1 SL"/>
    <n v="1"/>
    <m/>
  </r>
  <r>
    <n v="613"/>
    <x v="5"/>
    <d v="2022-06-28T00:00:00"/>
    <s v="DOGELIO CHRISTIAN B."/>
    <x v="0"/>
    <x v="0"/>
    <d v="2022-06-30T00:00:00"/>
    <d v="2022-07-01T00:00:00"/>
    <s v="OTHER"/>
    <s v="SEC 25 EO 292- FORCE LEAVE"/>
    <s v="2 OTHER"/>
    <n v="2"/>
    <m/>
  </r>
  <r>
    <n v="614"/>
    <x v="5"/>
    <d v="2022-06-30T00:00:00"/>
    <s v="DESIPEDA MACARIA P."/>
    <x v="18"/>
    <x v="0"/>
    <d v="2022-07-12T00:00:00"/>
    <d v="2022-07-14T00:00:00"/>
    <s v="OTHER"/>
    <s v="SEC 25 EO 292- FORCE LEAVE"/>
    <s v="3 OTHER"/>
    <n v="3"/>
    <m/>
  </r>
  <r>
    <n v="615"/>
    <x v="5"/>
    <d v="2022-07-11T00:00:00"/>
    <s v="DE LARA GRACE L."/>
    <x v="5"/>
    <x v="0"/>
    <d v="2022-07-11T00:00:00"/>
    <d v="2022-07-13T00:00:00"/>
    <s v="OTHER"/>
    <s v="SEC 21 EO 292- SPECIAL PRIVILEGE"/>
    <s v="3 OTHER"/>
    <n v="3"/>
    <m/>
  </r>
  <r>
    <n v="616"/>
    <x v="5"/>
    <d v="2022-07-07T00:00:00"/>
    <s v="DEMATERA PEDRO B."/>
    <x v="29"/>
    <x v="0"/>
    <d v="2022-07-11T00:00:00"/>
    <d v="2022-07-15T00:00:00"/>
    <s v="VL"/>
    <m/>
    <s v="5 VL"/>
    <n v="5"/>
    <m/>
  </r>
  <r>
    <n v="617"/>
    <x v="5"/>
    <d v="2022-07-08T00:00:00"/>
    <s v="DERLA ARTHUR D."/>
    <x v="18"/>
    <x v="0"/>
    <d v="2022-07-06T00:00:00"/>
    <d v="2022-07-07T00:00:00"/>
    <s v="SL"/>
    <m/>
    <s v="2 SL"/>
    <n v="2"/>
    <m/>
  </r>
  <r>
    <n v="618"/>
    <x v="5"/>
    <d v="2022-06-06T00:00:00"/>
    <s v="SUMAGUI FELICITAS M."/>
    <x v="10"/>
    <x v="0"/>
    <d v="2022-06-03T00:00:00"/>
    <d v="2022-06-03T00:00:00"/>
    <s v="SL"/>
    <m/>
    <s v="1 SL"/>
    <n v="1"/>
    <m/>
  </r>
  <r>
    <n v="619"/>
    <x v="5"/>
    <d v="2022-08-26T00:00:00"/>
    <s v="SUMAGUI LORENA P."/>
    <x v="30"/>
    <x v="0"/>
    <d v="2022-08-23T00:00:00"/>
    <d v="2022-08-23T00:00:00"/>
    <s v="SL"/>
    <m/>
    <s v="1 SL"/>
    <n v="1"/>
    <m/>
  </r>
  <r>
    <n v="619"/>
    <x v="5"/>
    <d v="2022-08-26T00:00:00"/>
    <s v="SUMAGUI LORENA P."/>
    <x v="30"/>
    <x v="0"/>
    <d v="2022-08-25T00:00:00"/>
    <d v="2022-08-25T00:00:00"/>
    <s v="SL"/>
    <m/>
    <s v="1 SL"/>
    <n v="1"/>
    <m/>
  </r>
  <r>
    <n v="620"/>
    <x v="5"/>
    <d v="2022-05-11T00:00:00"/>
    <s v="SUMAGUI LORENA P."/>
    <x v="30"/>
    <x v="0"/>
    <d v="2022-05-05T00:00:00"/>
    <d v="2022-05-05T00:00:00"/>
    <s v="SL"/>
    <m/>
    <s v="1 SL"/>
    <n v="1"/>
    <m/>
  </r>
  <r>
    <n v="621"/>
    <x v="5"/>
    <d v="2022-08-08T00:00:00"/>
    <s v="ENRIQUEZ ANABEL O."/>
    <x v="19"/>
    <x v="0"/>
    <d v="2022-07-29T00:00:00"/>
    <d v="2022-07-29T00:00:00"/>
    <s v="SL"/>
    <m/>
    <s v="1 SL"/>
    <n v="1"/>
    <m/>
  </r>
  <r>
    <n v="621"/>
    <x v="5"/>
    <d v="2022-08-08T00:00:00"/>
    <s v="ENRIQUEZ ANABEL O."/>
    <x v="19"/>
    <x v="0"/>
    <d v="2022-08-01T00:00:00"/>
    <d v="2022-08-01T00:00:00"/>
    <s v="SL"/>
    <m/>
    <s v="1 SL"/>
    <n v="1"/>
    <m/>
  </r>
  <r>
    <n v="622"/>
    <x v="5"/>
    <d v="2022-08-04T00:00:00"/>
    <s v="REYES NORALYN B."/>
    <x v="11"/>
    <x v="1"/>
    <d v="2022-08-16T00:00:00"/>
    <d v="2022-08-16T00:00:00"/>
    <s v="OTHER"/>
    <s v="SEC 21 EO 292- SPECIAL PRIVILEGE"/>
    <s v="1 OTHER"/>
    <n v="1"/>
    <m/>
  </r>
  <r>
    <n v="623"/>
    <x v="5"/>
    <d v="2022-07-15T00:00:00"/>
    <s v="ESTOLE JOCELYN D."/>
    <x v="31"/>
    <x v="0"/>
    <d v="2022-07-12T00:00:00"/>
    <d v="2022-07-14T00:00:00"/>
    <s v="SL"/>
    <m/>
    <s v="3 SL"/>
    <n v="3"/>
    <m/>
  </r>
  <r>
    <n v="624"/>
    <x v="5"/>
    <d v="2022-08-03T00:00:00"/>
    <s v="AMBAT JAIME L."/>
    <x v="32"/>
    <x v="0"/>
    <d v="2022-08-02T00:00:00"/>
    <d v="2022-08-02T00:00:00"/>
    <s v="SL"/>
    <m/>
    <s v="1 SL"/>
    <n v="1"/>
    <m/>
  </r>
  <r>
    <n v="625"/>
    <x v="5"/>
    <d v="2022-06-29T00:00:00"/>
    <s v="LANDICHO ROSALINA B."/>
    <x v="17"/>
    <x v="0"/>
    <d v="2022-06-28T00:00:00"/>
    <d v="2022-06-28T00:00:00"/>
    <s v="SL"/>
    <m/>
    <s v="1 SL"/>
    <n v="1"/>
    <m/>
  </r>
  <r>
    <n v="626"/>
    <x v="5"/>
    <d v="2022-07-05T00:00:00"/>
    <s v="LABANANCIA TEDDY BOY N."/>
    <x v="33"/>
    <x v="0"/>
    <d v="2022-07-05T00:00:00"/>
    <d v="2022-07-11T00:00:00"/>
    <s v="VL"/>
    <m/>
    <s v="5 VL"/>
    <n v="5"/>
    <m/>
  </r>
  <r>
    <n v="627"/>
    <x v="5"/>
    <d v="2022-08-12T00:00:00"/>
    <s v="SARDIÑOLA REBECCA C."/>
    <x v="11"/>
    <x v="0"/>
    <d v="2022-08-04T00:00:00"/>
    <d v="2022-08-05T00:00:00"/>
    <s v="SL"/>
    <m/>
    <s v="2 SL"/>
    <n v="2"/>
    <m/>
  </r>
  <r>
    <n v="628"/>
    <x v="5"/>
    <d v="2022-08-08T00:00:00"/>
    <s v="SARDIÑOLA REBECCA C."/>
    <x v="11"/>
    <x v="0"/>
    <d v="2022-08-02T00:00:00"/>
    <d v="2022-08-03T00:00:00"/>
    <s v="SL"/>
    <m/>
    <s v="2 SL"/>
    <n v="2"/>
    <m/>
  </r>
  <r>
    <n v="629"/>
    <x v="6"/>
    <d v="2022-08-10T00:00:00"/>
    <s v="ALMAREZ MELENCIO M."/>
    <x v="11"/>
    <x v="0"/>
    <m/>
    <m/>
    <s v="OTHER"/>
    <s v="TERMINAL LEAVE"/>
    <s v="0 OTHER"/>
    <n v="0"/>
    <m/>
  </r>
  <r>
    <n v="630"/>
    <x v="7"/>
    <d v="2022-09-22T00:00:00"/>
    <s v="AYCARDO PILILLA V."/>
    <x v="5"/>
    <x v="1"/>
    <m/>
    <m/>
    <s v="OTHER"/>
    <s v="TERMINAL LEAVE"/>
    <s v="0 OTHER"/>
    <n v="0"/>
    <m/>
  </r>
  <r>
    <n v="631"/>
    <x v="8"/>
    <d v="2022-07-15T00:00:00"/>
    <s v="DIAZ CAROLINA P."/>
    <x v="11"/>
    <x v="0"/>
    <d v="2022-07-20T00:00:00"/>
    <d v="2022-07-22T00:00:00"/>
    <s v="VL"/>
    <m/>
    <s v="3 VL"/>
    <n v="3"/>
    <m/>
  </r>
  <r>
    <n v="632"/>
    <x v="8"/>
    <d v="2022-07-28T00:00:00"/>
    <s v="DIAZ CAROLINA P."/>
    <x v="11"/>
    <x v="0"/>
    <d v="2022-07-25T00:00:00"/>
    <d v="2022-07-27T00:00:00"/>
    <s v="SL"/>
    <m/>
    <s v="3 SL"/>
    <n v="3"/>
    <m/>
  </r>
  <r>
    <n v="633"/>
    <x v="8"/>
    <d v="2022-09-29T00:00:00"/>
    <s v="DIAZ CAROLINA P."/>
    <x v="11"/>
    <x v="0"/>
    <d v="2022-09-28T00:00:00"/>
    <d v="2022-09-28T00:00:00"/>
    <s v="SL"/>
    <m/>
    <s v="1 SL"/>
    <n v="1"/>
    <m/>
  </r>
  <r>
    <n v="634"/>
    <x v="8"/>
    <d v="2022-08-01T00:00:00"/>
    <s v="SARDINOLA  GINABLETH J."/>
    <x v="34"/>
    <x v="1"/>
    <d v="2022-07-28T00:00:00"/>
    <d v="2022-07-29T00:00:00"/>
    <s v="SL"/>
    <m/>
    <s v="2 SL"/>
    <n v="2"/>
    <m/>
  </r>
  <r>
    <n v="635"/>
    <x v="8"/>
    <d v="2022-08-22T00:00:00"/>
    <s v="MARINDUQUE ROWENA G."/>
    <x v="11"/>
    <x v="0"/>
    <d v="2022-08-17T00:00:00"/>
    <d v="2022-08-17T00:00:00"/>
    <s v="SL"/>
    <m/>
    <s v="1 SL"/>
    <n v="1"/>
    <m/>
  </r>
  <r>
    <n v="636"/>
    <x v="8"/>
    <d v="2022-08-22T00:00:00"/>
    <s v="MARINDUQUE ROWENA G."/>
    <x v="11"/>
    <x v="0"/>
    <d v="2022-08-19T00:00:00"/>
    <d v="2022-08-19T00:00:00"/>
    <s v="SL"/>
    <m/>
    <s v="1 SL"/>
    <n v="1"/>
    <m/>
  </r>
  <r>
    <n v="637"/>
    <x v="8"/>
    <d v="2022-09-05T00:00:00"/>
    <s v="MARINDUQUE ROWENA G."/>
    <x v="11"/>
    <x v="0"/>
    <d v="2022-09-02T00:00:00"/>
    <d v="2022-09-02T00:00:00"/>
    <s v="SL"/>
    <m/>
    <s v="1 SL"/>
    <n v="1"/>
    <m/>
  </r>
  <r>
    <n v="638"/>
    <x v="8"/>
    <d v="2022-09-07T00:00:00"/>
    <s v="MAURICIO MARIZIEL M."/>
    <x v="11"/>
    <x v="0"/>
    <d v="2022-09-05T00:00:00"/>
    <d v="2022-09-06T00:00:00"/>
    <s v="SL"/>
    <m/>
    <s v="2 SL"/>
    <n v="2"/>
    <m/>
  </r>
  <r>
    <n v="639"/>
    <x v="8"/>
    <d v="2022-08-30T00:00:00"/>
    <s v="DESINGAŃO PURIFICACION A."/>
    <x v="11"/>
    <x v="0"/>
    <d v="2022-08-26T00:00:00"/>
    <d v="2022-08-26T00:00:00"/>
    <s v="SL"/>
    <m/>
    <s v="1 SL"/>
    <n v="1"/>
    <m/>
  </r>
  <r>
    <n v="640"/>
    <x v="8"/>
    <d v="2022-09-07T00:00:00"/>
    <s v="ABALLA JAMAICA C."/>
    <x v="2"/>
    <x v="0"/>
    <d v="2022-09-08T00:00:00"/>
    <d v="2022-09-09T00:00:00"/>
    <s v="WITHOUTPAY"/>
    <s v="WITHOUTPAY"/>
    <s v="2 WITHOUTPAY"/>
    <n v="2"/>
    <m/>
  </r>
  <r>
    <n v="641"/>
    <x v="8"/>
    <d v="2022-07-27T00:00:00"/>
    <s v="BUTALON DIANNE H."/>
    <x v="5"/>
    <x v="0"/>
    <d v="2022-07-20T00:00:00"/>
    <d v="2022-07-20T00:00:00"/>
    <s v="SL"/>
    <m/>
    <s v="1 SL"/>
    <n v="1"/>
    <m/>
  </r>
  <r>
    <n v="642"/>
    <x v="8"/>
    <d v="2022-07-28T00:00:00"/>
    <s v="ANGCAYA JENNY ROSE S."/>
    <x v="5"/>
    <x v="1"/>
    <d v="2022-07-27T00:00:00"/>
    <d v="2022-07-27T00:00:00"/>
    <s v="VL"/>
    <m/>
    <s v="1 VL"/>
    <n v="1"/>
    <m/>
  </r>
  <r>
    <n v="643"/>
    <x v="8"/>
    <d v="2022-07-25T00:00:00"/>
    <s v="AMULONG GERONIMO M."/>
    <x v="5"/>
    <x v="1"/>
    <d v="2022-08-01T00:00:00"/>
    <d v="2022-08-04T00:00:00"/>
    <s v="VL"/>
    <m/>
    <s v="4 VL"/>
    <n v="4"/>
    <m/>
  </r>
  <r>
    <n v="643"/>
    <x v="8"/>
    <d v="2022-07-26T00:00:00"/>
    <s v="AMULONG GERONIMO M."/>
    <x v="5"/>
    <x v="1"/>
    <d v="2022-08-06T00:00:00"/>
    <d v="2022-08-06T00:00:00"/>
    <s v="VL"/>
    <m/>
    <s v="0 VL"/>
    <n v="0"/>
    <m/>
  </r>
  <r>
    <n v="644"/>
    <x v="8"/>
    <d v="2022-07-26T00:00:00"/>
    <s v="COSA PAOLA GRACE P."/>
    <x v="3"/>
    <x v="0"/>
    <d v="2022-07-25T00:00:00"/>
    <d v="2022-07-25T00:00:00"/>
    <s v="SL"/>
    <m/>
    <s v="1 SL"/>
    <n v="1"/>
    <m/>
  </r>
  <r>
    <n v="645"/>
    <x v="8"/>
    <d v="2022-07-21T00:00:00"/>
    <s v="COSA PAOLA GRACE P."/>
    <x v="3"/>
    <x v="0"/>
    <d v="2022-07-20T00:00:00"/>
    <d v="2022-07-20T00:00:00"/>
    <s v="SL"/>
    <m/>
    <s v="1 SL"/>
    <n v="1"/>
    <m/>
  </r>
  <r>
    <n v="646"/>
    <x v="8"/>
    <d v="2022-06-27T00:00:00"/>
    <s v="COLETO ASHLEY M."/>
    <x v="3"/>
    <x v="0"/>
    <d v="2022-06-24T00:00:00"/>
    <d v="2022-06-24T00:00:00"/>
    <s v="SL"/>
    <m/>
    <s v="1 SL"/>
    <n v="1"/>
    <m/>
  </r>
  <r>
    <n v="647"/>
    <x v="8"/>
    <d v="2022-06-06T00:00:00"/>
    <s v="COLETO ASHLEY M."/>
    <x v="3"/>
    <x v="0"/>
    <d v="2022-05-13T00:00:00"/>
    <d v="2022-05-16T00:00:00"/>
    <s v="VL"/>
    <m/>
    <s v="2 VL"/>
    <n v="2"/>
    <m/>
  </r>
  <r>
    <n v="648"/>
    <x v="8"/>
    <d v="2022-07-25T00:00:00"/>
    <s v="COLETO ASHLEY M."/>
    <x v="3"/>
    <x v="0"/>
    <d v="2022-07-29T00:00:00"/>
    <d v="2022-07-29T00:00:00"/>
    <s v="OTHER"/>
    <s v="BIRTHDAY LEAVE"/>
    <s v="1 OTHER"/>
    <n v="1"/>
    <m/>
  </r>
  <r>
    <n v="649"/>
    <x v="8"/>
    <d v="2022-07-28T00:00:00"/>
    <s v="GATPANDAN MICHAEL E."/>
    <x v="12"/>
    <x v="0"/>
    <d v="2022-07-26T00:00:00"/>
    <d v="2022-07-27T00:00:00"/>
    <s v="SL"/>
    <m/>
    <s v="2 SL"/>
    <n v="2"/>
    <m/>
  </r>
  <r>
    <n v="650"/>
    <x v="8"/>
    <d v="2022-07-28T00:00:00"/>
    <s v="DESINGAŃO PURIFICACION A."/>
    <x v="11"/>
    <x v="0"/>
    <d v="2022-07-27T00:00:00"/>
    <d v="2022-07-27T00:00:00"/>
    <s v="SL"/>
    <m/>
    <s v="1 SL"/>
    <n v="1"/>
    <m/>
  </r>
  <r>
    <n v="651"/>
    <x v="8"/>
    <d v="2022-09-08T00:00:00"/>
    <s v="COLETO ASHLEY M."/>
    <x v="3"/>
    <x v="0"/>
    <d v="2022-09-06T00:00:00"/>
    <d v="2022-09-07T00:00:00"/>
    <s v="SL"/>
    <m/>
    <s v="2 SL"/>
    <n v="2"/>
    <m/>
  </r>
  <r>
    <n v="652"/>
    <x v="8"/>
    <d v="2022-09-07T00:00:00"/>
    <s v="DIMAPILIS DENNIS C."/>
    <x v="35"/>
    <x v="1"/>
    <d v="2022-09-05T00:00:00"/>
    <d v="2022-09-06T00:00:00"/>
    <s v="SL"/>
    <m/>
    <s v="2 SL"/>
    <n v="2"/>
    <m/>
  </r>
  <r>
    <n v="653"/>
    <x v="8"/>
    <d v="2022-07-01T00:00:00"/>
    <s v="MANALO FERNANDO G."/>
    <x v="5"/>
    <x v="0"/>
    <d v="2022-07-18T00:00:00"/>
    <d v="2022-07-22T00:00:00"/>
    <s v="VL"/>
    <m/>
    <s v="5 VL"/>
    <n v="5"/>
    <m/>
  </r>
  <r>
    <n v="654"/>
    <x v="8"/>
    <d v="2022-08-22T00:00:00"/>
    <s v="MAGUINAO NIÑA F."/>
    <x v="5"/>
    <x v="0"/>
    <d v="2022-08-23T00:00:00"/>
    <d v="2022-08-26T00:00:00"/>
    <s v="OTHER"/>
    <s v="MOURNING LEAVE"/>
    <s v="4 OTHER"/>
    <n v="4"/>
    <m/>
  </r>
  <r>
    <n v="655"/>
    <x v="8"/>
    <d v="2022-08-24T00:00:00"/>
    <s v="EMELO MARY JANE T."/>
    <x v="5"/>
    <x v="1"/>
    <d v="2022-08-17T00:00:00"/>
    <d v="2022-08-17T00:00:00"/>
    <s v="SL"/>
    <m/>
    <s v="1 SL"/>
    <n v="1"/>
    <m/>
  </r>
  <r>
    <n v="656"/>
    <x v="8"/>
    <d v="2022-08-24T00:00:00"/>
    <s v="HAPITA MELANIE A."/>
    <x v="5"/>
    <x v="0"/>
    <d v="2022-08-14T00:00:00"/>
    <d v="2022-08-15T00:00:00"/>
    <s v="SL"/>
    <m/>
    <s v="1 SL"/>
    <n v="1"/>
    <m/>
  </r>
  <r>
    <n v="656"/>
    <x v="8"/>
    <d v="2022-08-24T00:00:00"/>
    <s v="HAPITA MELANIE A."/>
    <x v="5"/>
    <x v="0"/>
    <d v="2022-08-18T00:00:00"/>
    <d v="2022-08-19T00:00:00"/>
    <s v="SL"/>
    <m/>
    <s v="2 SL"/>
    <n v="2"/>
    <m/>
  </r>
  <r>
    <n v="657"/>
    <x v="9"/>
    <d v="2022-07-27T00:00:00"/>
    <s v="DE CASTRO  CHRISTINE JEAN D."/>
    <x v="10"/>
    <x v="0"/>
    <d v="2022-07-26T00:00:00"/>
    <d v="2022-07-26T00:00:00"/>
    <s v="SL"/>
    <m/>
    <s v="1 SL"/>
    <n v="1"/>
    <m/>
  </r>
  <r>
    <n v="658"/>
    <x v="9"/>
    <d v="2022-07-26T00:00:00"/>
    <s v="SUMAGUI LORENA P."/>
    <x v="30"/>
    <x v="0"/>
    <d v="2022-07-20T00:00:00"/>
    <d v="2022-07-20T00:00:00"/>
    <s v="OTHER"/>
    <s v="SEC 21 EO 292- SPECIAL PRIVILEGE"/>
    <s v="1 OTHER"/>
    <n v="1"/>
    <m/>
  </r>
  <r>
    <n v="658"/>
    <x v="9"/>
    <d v="2022-07-26T00:00:00"/>
    <s v="SUMAGUI LORENA P."/>
    <x v="30"/>
    <x v="0"/>
    <d v="2022-07-28T00:00:00"/>
    <d v="2022-07-28T00:00:00"/>
    <s v="OTHER"/>
    <s v="SEC 21 EO 292- SPECIAL PRIVILEGE"/>
    <s v="1 OTHER"/>
    <n v="1"/>
    <m/>
  </r>
  <r>
    <n v="659"/>
    <x v="9"/>
    <d v="2022-07-25T00:00:00"/>
    <s v="DILIDILI AIREEN M."/>
    <x v="7"/>
    <x v="1"/>
    <d v="2022-08-05T00:00:00"/>
    <d v="2022-08-05T00:00:00"/>
    <s v="VL"/>
    <m/>
    <s v="1 VL"/>
    <n v="1"/>
    <m/>
  </r>
  <r>
    <n v="660"/>
    <x v="9"/>
    <d v="2022-07-25T00:00:00"/>
    <s v="VILLANUEVA MARILYN L."/>
    <x v="23"/>
    <x v="0"/>
    <d v="2022-07-21T00:00:00"/>
    <d v="2022-07-22T00:00:00"/>
    <s v="SL"/>
    <m/>
    <s v="2 SL"/>
    <n v="2"/>
    <m/>
  </r>
  <r>
    <n v="661"/>
    <x v="9"/>
    <d v="2022-07-25T00:00:00"/>
    <s v="RODRIGUEZ ARNEL  "/>
    <x v="18"/>
    <x v="0"/>
    <d v="2022-08-01T00:00:00"/>
    <d v="2022-08-01T00:00:00"/>
    <s v="OTHER"/>
    <s v="SEC 25 EO 292- FORCE LEAVE"/>
    <s v="1 OTHER"/>
    <n v="1"/>
    <m/>
  </r>
  <r>
    <n v="662"/>
    <x v="9"/>
    <d v="2022-07-27T00:00:00"/>
    <s v="OBINA APOLINARIO B."/>
    <x v="18"/>
    <x v="0"/>
    <d v="2022-07-25T00:00:00"/>
    <d v="2022-07-26T00:00:00"/>
    <s v="SL"/>
    <m/>
    <s v="2 SL"/>
    <n v="2"/>
    <m/>
  </r>
  <r>
    <n v="663"/>
    <x v="9"/>
    <d v="2022-07-28T00:00:00"/>
    <s v="FLORES RICHARD  "/>
    <x v="18"/>
    <x v="0"/>
    <d v="2022-07-26T00:00:00"/>
    <d v="2022-07-27T00:00:00"/>
    <s v="VL"/>
    <m/>
    <s v="2 VL"/>
    <n v="2"/>
    <m/>
  </r>
  <r>
    <n v="664"/>
    <x v="9"/>
    <d v="2022-07-25T00:00:00"/>
    <s v="ALBARRACIN ROLAND  "/>
    <x v="18"/>
    <x v="0"/>
    <d v="2022-08-01T00:00:00"/>
    <d v="2022-08-05T00:00:00"/>
    <s v="VL"/>
    <m/>
    <s v="5 VL"/>
    <n v="5"/>
    <m/>
  </r>
  <r>
    <n v="664"/>
    <x v="9"/>
    <d v="2022-07-25T00:00:00"/>
    <s v="ALBARRACIN ROLAND  "/>
    <x v="18"/>
    <x v="0"/>
    <d v="2022-08-08T00:00:00"/>
    <d v="2022-08-12T00:00:00"/>
    <s v="VL"/>
    <m/>
    <s v="5 VL"/>
    <n v="5"/>
    <m/>
  </r>
  <r>
    <n v="664"/>
    <x v="9"/>
    <d v="2022-07-26T00:00:00"/>
    <s v="ALBARRACIN ROLAND  "/>
    <x v="18"/>
    <x v="0"/>
    <d v="2022-08-15T00:00:00"/>
    <d v="2022-08-18T00:00:00"/>
    <s v="VL"/>
    <m/>
    <s v="4 VL"/>
    <n v="4"/>
    <m/>
  </r>
  <r>
    <n v="665"/>
    <x v="9"/>
    <d v="2022-07-25T00:00:00"/>
    <s v="LANDICHO CHARLENE R."/>
    <x v="12"/>
    <x v="0"/>
    <d v="2022-07-29T00:00:00"/>
    <d v="2022-07-29T00:00:00"/>
    <s v="VL"/>
    <m/>
    <s v="1 VL"/>
    <n v="1"/>
    <m/>
  </r>
  <r>
    <n v="666"/>
    <x v="9"/>
    <d v="2022-07-27T00:00:00"/>
    <s v="TINAZA JHOANNA MARIE D."/>
    <x v="5"/>
    <x v="0"/>
    <d v="2022-08-10T00:00:00"/>
    <d v="2022-08-10T00:00:00"/>
    <s v="OTHER"/>
    <s v="SEC 21 EO 292- SPECIAL PRIVILEGE"/>
    <s v="1 OTHER"/>
    <n v="1"/>
    <m/>
  </r>
  <r>
    <n v="667"/>
    <x v="9"/>
    <d v="2022-05-27T00:00:00"/>
    <s v="LARIOSA ALBERT R."/>
    <x v="12"/>
    <x v="0"/>
    <d v="2022-05-31T00:00:00"/>
    <d v="2022-06-30T00:00:00"/>
    <s v="WITHOUTPAY"/>
    <s v="WITHOUTPAY"/>
    <s v="23 WITHOUTPAY"/>
    <n v="23"/>
    <m/>
  </r>
  <r>
    <n v="668"/>
    <x v="9"/>
    <d v="2022-07-26T00:00:00"/>
    <s v="PARAISO MARIA LORENA D."/>
    <x v="17"/>
    <x v="0"/>
    <d v="2022-07-25T00:00:00"/>
    <d v="2022-07-25T00:00:00"/>
    <s v="SL"/>
    <m/>
    <s v="1 SL"/>
    <n v="1"/>
    <m/>
  </r>
  <r>
    <n v="669"/>
    <x v="9"/>
    <d v="2022-07-28T00:00:00"/>
    <s v="MARASIGAN BIENVENIDO E."/>
    <x v="12"/>
    <x v="0"/>
    <d v="2022-07-22T00:00:00"/>
    <d v="2022-07-22T00:00:00"/>
    <s v="SL"/>
    <m/>
    <s v="1 SL"/>
    <n v="1"/>
    <m/>
  </r>
  <r>
    <n v="669"/>
    <x v="9"/>
    <d v="2022-07-28T00:00:00"/>
    <s v="MARASIGAN BIENVENIDO E."/>
    <x v="12"/>
    <x v="0"/>
    <d v="2022-07-25T00:00:00"/>
    <d v="2022-07-27T00:00:00"/>
    <s v="SL"/>
    <m/>
    <s v="3 SL"/>
    <n v="3"/>
    <m/>
  </r>
  <r>
    <n v="670"/>
    <x v="9"/>
    <d v="2022-07-25T00:00:00"/>
    <s v="RODRIGUEZ NARCISCO E."/>
    <x v="17"/>
    <x v="0"/>
    <d v="2022-07-14T00:00:00"/>
    <d v="2022-07-14T00:00:00"/>
    <s v="SL"/>
    <m/>
    <s v="1 SL"/>
    <n v="1"/>
    <m/>
  </r>
  <r>
    <n v="671"/>
    <x v="9"/>
    <d v="2022-07-18T00:00:00"/>
    <s v="SABULAAN MARIA LEAH M."/>
    <x v="28"/>
    <x v="0"/>
    <d v="2022-07-22T00:00:00"/>
    <d v="2022-07-22T00:00:00"/>
    <s v="VL"/>
    <m/>
    <s v="1 VL"/>
    <n v="1"/>
    <m/>
  </r>
  <r>
    <n v="671"/>
    <x v="9"/>
    <d v="2022-07-18T00:00:00"/>
    <s v="SABULAAN MARIA LEAH M."/>
    <x v="28"/>
    <x v="0"/>
    <d v="2022-07-25T00:00:00"/>
    <d v="2022-07-25T00:00:00"/>
    <s v="VL"/>
    <m/>
    <s v="1 VL"/>
    <n v="1"/>
    <m/>
  </r>
  <r>
    <n v="672"/>
    <x v="10"/>
    <d v="2022-04-25T00:00:00"/>
    <s v="LORILLA LOIDA P."/>
    <x v="36"/>
    <x v="0"/>
    <d v="2022-04-18T00:00:00"/>
    <d v="2022-04-19T00:00:00"/>
    <s v="SL"/>
    <m/>
    <s v="2 SL"/>
    <n v="2"/>
    <m/>
  </r>
  <r>
    <n v="673"/>
    <x v="10"/>
    <d v="2022-08-20T00:00:00"/>
    <s v="DERLA ARTHUR D."/>
    <x v="18"/>
    <x v="0"/>
    <d v="2022-08-01T00:00:00"/>
    <d v="2022-08-01T00:00:00"/>
    <s v="OTHER"/>
    <s v="SEC 21 EO 292- SPECIAL PRIVILEGE"/>
    <s v="1 OTHER"/>
    <n v="1"/>
    <m/>
  </r>
  <r>
    <n v="674"/>
    <x v="10"/>
    <d v="2022-08-02T00:00:00"/>
    <s v="HERNANDEZ RODERICK M."/>
    <x v="17"/>
    <x v="0"/>
    <d v="2022-08-04T00:00:00"/>
    <d v="2022-08-04T00:00:00"/>
    <s v="VL"/>
    <m/>
    <s v="1 VL"/>
    <n v="1"/>
    <m/>
  </r>
  <r>
    <n v="674"/>
    <x v="10"/>
    <d v="2022-08-02T00:00:00"/>
    <s v="HERNANDEZ RODERICK M."/>
    <x v="17"/>
    <x v="0"/>
    <d v="2022-08-10T00:00:00"/>
    <d v="2022-08-11T00:00:00"/>
    <s v="VL"/>
    <m/>
    <s v="2 VL"/>
    <n v="2"/>
    <m/>
  </r>
  <r>
    <n v="675"/>
    <x v="10"/>
    <d v="2022-08-02T00:00:00"/>
    <s v="DIMAANO LEOVIGILDA A."/>
    <x v="7"/>
    <x v="1"/>
    <d v="2022-08-10T00:00:00"/>
    <d v="2022-08-10T00:00:00"/>
    <s v="VL"/>
    <m/>
    <s v="1 VL"/>
    <n v="1"/>
    <m/>
  </r>
  <r>
    <n v="675"/>
    <x v="10"/>
    <d v="2022-08-02T00:00:00"/>
    <s v="DIMAANO LEOVIGILDA A."/>
    <x v="7"/>
    <x v="1"/>
    <d v="2022-08-18T00:00:00"/>
    <d v="2022-08-19T00:00:00"/>
    <s v="VL"/>
    <m/>
    <s v="2 VL"/>
    <n v="2"/>
    <m/>
  </r>
  <r>
    <n v="676"/>
    <x v="10"/>
    <d v="2022-07-12T00:00:00"/>
    <s v="MARASIGAN BIENVENIDO E."/>
    <x v="12"/>
    <x v="0"/>
    <d v="2022-07-11T00:00:00"/>
    <d v="2022-07-11T00:00:00"/>
    <s v="SL"/>
    <m/>
    <s v="1 SL"/>
    <n v="1"/>
    <m/>
  </r>
  <r>
    <n v="677"/>
    <x v="10"/>
    <d v="2022-05-04T00:00:00"/>
    <s v="MARASIGAN BIENVENIDO E."/>
    <x v="12"/>
    <x v="0"/>
    <d v="2022-05-10T00:00:00"/>
    <d v="2022-05-31T00:00:00"/>
    <s v="WITHOUTPAY"/>
    <s v="WITHOUTPAY"/>
    <s v="16 WITHOUTPAY"/>
    <n v="16"/>
    <m/>
  </r>
  <r>
    <n v="678"/>
    <x v="10"/>
    <d v="2022-07-20T00:00:00"/>
    <s v="MARASIGAN BIENVENIDO E."/>
    <x v="12"/>
    <x v="0"/>
    <d v="2022-07-14T00:00:00"/>
    <d v="2022-07-15T00:00:00"/>
    <s v="WITHOUTPAY"/>
    <s v="WITHOUTPAY"/>
    <s v="2 WITHOUTPAY"/>
    <n v="2"/>
    <m/>
  </r>
  <r>
    <n v="678"/>
    <x v="10"/>
    <d v="2022-07-20T00:00:00"/>
    <s v="MARASIGAN BIENVENIDO E."/>
    <x v="12"/>
    <x v="0"/>
    <d v="2022-07-18T00:00:00"/>
    <d v="2022-07-19T00:00:00"/>
    <s v="WITHOUTPAY"/>
    <s v="WITHOUTPAY "/>
    <s v="2 WITHOUTPAY"/>
    <n v="2"/>
    <m/>
  </r>
  <r>
    <n v="679"/>
    <x v="10"/>
    <d v="2022-08-09T00:00:00"/>
    <s v="ANGCAYA JENNY ROSE S."/>
    <x v="5"/>
    <x v="1"/>
    <d v="2022-08-08T00:00:00"/>
    <d v="2022-08-08T00:00:00"/>
    <s v="OTHER"/>
    <s v="SEC 21 EO 292- SPECIAL PRIVILEGE"/>
    <s v="1 OTHER"/>
    <n v="1"/>
    <m/>
  </r>
  <r>
    <n v="680"/>
    <x v="10"/>
    <d v="2022-04-19T00:00:00"/>
    <s v="MARASIGAN BIENVENIDO E."/>
    <x v="12"/>
    <x v="0"/>
    <d v="2022-04-26T00:00:00"/>
    <d v="2022-04-29T00:00:00"/>
    <s v="WITHOUTPAY"/>
    <s v="WITHOUTPAY"/>
    <s v="4 WITHOUTPAY"/>
    <n v="4"/>
    <m/>
  </r>
  <r>
    <n v="680"/>
    <x v="10"/>
    <d v="2022-04-19T00:00:00"/>
    <s v="MARASIGAN BIENVENIDO E."/>
    <x v="12"/>
    <x v="0"/>
    <d v="2022-05-02T00:00:00"/>
    <d v="2022-05-06T00:00:00"/>
    <s v="WITHOUTPAY"/>
    <s v="WITHOUTPAY"/>
    <s v="5 WITHOUTPAY"/>
    <n v="5"/>
    <m/>
  </r>
  <r>
    <n v="681"/>
    <x v="10"/>
    <d v="2022-08-08T00:00:00"/>
    <s v="TIBAYAN EUFEMIA O."/>
    <x v="19"/>
    <x v="0"/>
    <d v="2022-08-01T00:00:00"/>
    <d v="2022-08-03T00:00:00"/>
    <s v="SL"/>
    <m/>
    <s v="3 SL"/>
    <n v="3"/>
    <m/>
  </r>
  <r>
    <n v="681"/>
    <x v="10"/>
    <d v="2022-08-08T00:00:00"/>
    <s v="TIBAYAN EUFEMIA O."/>
    <x v="19"/>
    <x v="0"/>
    <d v="2022-08-05T00:00:00"/>
    <d v="2022-08-05T00:00:00"/>
    <s v="OTHER"/>
    <s v="BIRTHDAY LEAVE"/>
    <s v="1 OTHER"/>
    <n v="1"/>
    <m/>
  </r>
  <r>
    <n v="682"/>
    <x v="10"/>
    <d v="2022-08-03T00:00:00"/>
    <s v="DEL MUNDO JONASA B."/>
    <x v="19"/>
    <x v="0"/>
    <d v="2022-08-03T00:00:00"/>
    <d v="2022-08-03T00:00:00"/>
    <s v="SL"/>
    <m/>
    <s v="1 SL"/>
    <n v="1"/>
    <m/>
  </r>
  <r>
    <n v="683"/>
    <x v="10"/>
    <d v="2022-05-04T00:00:00"/>
    <s v="MERCARDO RENGIE M."/>
    <x v="4"/>
    <x v="0"/>
    <d v="2022-05-02T00:00:00"/>
    <d v="2022-05-02T00:00:00"/>
    <s v="SL"/>
    <m/>
    <s v="1 SL"/>
    <n v="1"/>
    <m/>
  </r>
  <r>
    <n v="684"/>
    <x v="10"/>
    <d v="2022-06-07T00:00:00"/>
    <s v="MERCARDO RENGIE M."/>
    <x v="4"/>
    <x v="0"/>
    <d v="2022-06-06T00:00:00"/>
    <d v="2022-06-06T00:00:00"/>
    <s v="SL"/>
    <m/>
    <s v="1 SL"/>
    <n v="1"/>
    <m/>
  </r>
  <r>
    <n v="685"/>
    <x v="10"/>
    <d v="2022-05-19T00:00:00"/>
    <s v="MERCADO ARLENNIE D."/>
    <x v="9"/>
    <x v="0"/>
    <d v="2022-05-18T00:00:00"/>
    <d v="2022-05-18T00:00:00"/>
    <s v="SL"/>
    <m/>
    <s v="1 SL"/>
    <n v="1"/>
    <m/>
  </r>
  <r>
    <n v="686"/>
    <x v="10"/>
    <d v="2022-08-01T00:00:00"/>
    <s v="MERCADO ARLENNIE D."/>
    <x v="9"/>
    <x v="0"/>
    <d v="2022-08-08T00:00:00"/>
    <d v="2022-08-08T00:00:00"/>
    <s v="OTHER"/>
    <s v="SEC 21 EO 292- SPECIAL PRIVILEGE"/>
    <s v="1 OTHER"/>
    <n v="1"/>
    <m/>
  </r>
  <r>
    <n v="687"/>
    <x v="10"/>
    <d v="2022-05-11T00:00:00"/>
    <s v="MARASIGAN CHRISTIAN M."/>
    <x v="34"/>
    <x v="0"/>
    <d v="2022-05-16T00:00:00"/>
    <d v="2022-05-16T00:00:00"/>
    <s v="OTHER"/>
    <s v="SEC 25 EO 292- FORCE LEAVE"/>
    <s v="1 OTHER"/>
    <n v="1"/>
    <m/>
  </r>
  <r>
    <n v="688"/>
    <x v="10"/>
    <d v="2022-08-01T00:00:00"/>
    <s v="MARASIGAN CHRISTIAN M."/>
    <x v="34"/>
    <x v="0"/>
    <d v="2022-07-28T00:00:00"/>
    <d v="2022-07-29T00:00:00"/>
    <s v="SL"/>
    <m/>
    <s v="2 SL"/>
    <n v="2"/>
    <m/>
  </r>
  <r>
    <n v="689"/>
    <x v="10"/>
    <d v="2022-09-20T00:00:00"/>
    <s v="MARASIGAN BIENVENIDO E."/>
    <x v="12"/>
    <x v="0"/>
    <d v="2022-09-19T00:00:00"/>
    <d v="2022-09-19T00:00:00"/>
    <s v="SL"/>
    <m/>
    <s v="1 SL"/>
    <n v="1"/>
    <m/>
  </r>
  <r>
    <n v="690"/>
    <x v="10"/>
    <d v="2022-08-22T00:00:00"/>
    <s v="MARASIGAN BIENVENIDO E."/>
    <x v="12"/>
    <x v="0"/>
    <d v="2022-09-12T00:00:00"/>
    <d v="2022-09-16T00:00:00"/>
    <s v="VL"/>
    <m/>
    <s v="5 VL"/>
    <n v="5"/>
    <m/>
  </r>
  <r>
    <n v="691"/>
    <x v="10"/>
    <d v="2022-10-07T00:00:00"/>
    <s v="GARCIA JOAN B."/>
    <x v="5"/>
    <x v="0"/>
    <d v="2022-10-26T00:00:00"/>
    <d v="2022-10-28T00:00:00"/>
    <s v="OTHER"/>
    <s v="SEC 25 EO 292- FORCE LEAVE"/>
    <s v="3 OTHER"/>
    <n v="3"/>
    <m/>
  </r>
  <r>
    <n v="692"/>
    <x v="10"/>
    <d v="2022-10-07T00:00:00"/>
    <s v="GARCIA JOAN B."/>
    <x v="5"/>
    <x v="0"/>
    <d v="2022-10-21T00:00:00"/>
    <d v="2022-10-21T00:00:00"/>
    <s v="OTHER"/>
    <s v="SEC 21 EO 292- SPECIAL PRIVILEGE"/>
    <s v="1 OTHER"/>
    <n v="1"/>
    <m/>
  </r>
  <r>
    <n v="693"/>
    <x v="10"/>
    <d v="2022-10-10T00:00:00"/>
    <s v="PEJI NARCISO V."/>
    <x v="1"/>
    <x v="2"/>
    <d v="2022-10-13T00:00:00"/>
    <d v="2022-10-14T00:00:00"/>
    <s v="WITHOUTPAY"/>
    <s v="SL WITHOUTPAY"/>
    <s v="2 WITHOUTPAY"/>
    <n v="2"/>
    <m/>
  </r>
  <r>
    <n v="693"/>
    <x v="10"/>
    <d v="2022-10-10T00:00:00"/>
    <s v="PEJI NARCISO V."/>
    <x v="1"/>
    <x v="2"/>
    <d v="2022-10-17T00:00:00"/>
    <d v="2022-10-21T00:00:00"/>
    <s v="WITHOUTPAY"/>
    <s v="SL WITHOUTPAY"/>
    <s v="5 WITHOUTPAY"/>
    <n v="5"/>
    <m/>
  </r>
  <r>
    <n v="693"/>
    <x v="10"/>
    <d v="2022-10-10T00:00:00"/>
    <s v="PEJI NARCISO V."/>
    <x v="1"/>
    <x v="2"/>
    <d v="2022-10-24T00:00:00"/>
    <d v="2022-10-28T00:00:00"/>
    <s v="WITHOUTPAY"/>
    <s v="SL WITHOUTPAY"/>
    <s v="5 WITHOUTPAY"/>
    <n v="5"/>
    <m/>
  </r>
  <r>
    <n v="693"/>
    <x v="10"/>
    <d v="2022-10-10T00:00:00"/>
    <s v="PEJI NARCISO V."/>
    <x v="1"/>
    <x v="2"/>
    <d v="2022-10-31T00:00:00"/>
    <d v="2022-10-31T00:00:00"/>
    <s v="WITHOUTPAY"/>
    <s v="SL WITHOUTPAY"/>
    <s v="1 WITHOUTPAY"/>
    <n v="1"/>
    <m/>
  </r>
  <r>
    <n v="694"/>
    <x v="11"/>
    <d v="2022-09-23T00:00:00"/>
    <s v="RODRIGUEZ JERALD  "/>
    <x v="18"/>
    <x v="0"/>
    <d v="2022-09-21T00:00:00"/>
    <d v="2022-09-22T00:00:00"/>
    <s v="SL"/>
    <m/>
    <s v="2 SL"/>
    <n v="2"/>
    <m/>
  </r>
  <r>
    <n v="695"/>
    <x v="11"/>
    <d v="2022-08-31T00:00:00"/>
    <s v="AMBION HERSHEY D."/>
    <x v="19"/>
    <x v="0"/>
    <d v="2022-09-08T00:00:00"/>
    <d v="2022-09-08T00:00:00"/>
    <s v="VL"/>
    <m/>
    <s v="1 VL"/>
    <n v="1"/>
    <m/>
  </r>
  <r>
    <n v="696"/>
    <x v="11"/>
    <d v="2022-09-27T00:00:00"/>
    <s v="CONTRERAS SARAH JANE P."/>
    <x v="2"/>
    <x v="0"/>
    <d v="2022-09-07T00:00:00"/>
    <d v="2022-09-07T00:00:00"/>
    <s v="VL"/>
    <m/>
    <s v="1 VL"/>
    <n v="1"/>
    <m/>
  </r>
  <r>
    <n v="697"/>
    <x v="11"/>
    <d v="2022-08-01T00:00:00"/>
    <s v="ESTIEBER ARISTOTLE B."/>
    <x v="18"/>
    <x v="0"/>
    <d v="2022-07-28T00:00:00"/>
    <d v="2022-07-29T00:00:00"/>
    <s v="SL"/>
    <m/>
    <s v="2 SL"/>
    <n v="2"/>
    <m/>
  </r>
  <r>
    <n v="698"/>
    <x v="11"/>
    <d v="2022-08-04T00:00:00"/>
    <s v="DE CASTRO  CHRISTINE JEAN D."/>
    <x v="10"/>
    <x v="0"/>
    <d v="2022-08-10T00:00:00"/>
    <d v="2022-08-10T00:00:00"/>
    <s v="OTHER"/>
    <s v="SEC 21 EO 292- SPECIAL PRIVILEGE"/>
    <s v="1 OTHER"/>
    <n v="1"/>
    <m/>
  </r>
  <r>
    <n v="699"/>
    <x v="11"/>
    <d v="2022-08-04T00:00:00"/>
    <s v="ZAFRA REYNANTE B."/>
    <x v="23"/>
    <x v="0"/>
    <d v="2022-07-21T00:00:00"/>
    <d v="2022-07-22T00:00:00"/>
    <s v="SL"/>
    <m/>
    <s v="2 SL"/>
    <n v="2"/>
    <m/>
  </r>
  <r>
    <n v="699"/>
    <x v="11"/>
    <d v="2022-08-04T00:00:00"/>
    <s v="ZAFRA REYNANTE B."/>
    <x v="23"/>
    <x v="0"/>
    <d v="2022-07-24T00:00:00"/>
    <d v="2022-07-24T00:00:00"/>
    <s v="SL"/>
    <m/>
    <s v="0 SL"/>
    <n v="0"/>
    <m/>
  </r>
  <r>
    <n v="700"/>
    <x v="11"/>
    <d v="2022-08-04T00:00:00"/>
    <s v="VILLANUEVA RICHELLE A."/>
    <x v="23"/>
    <x v="0"/>
    <d v="2022-08-10T00:00:00"/>
    <d v="2022-08-10T00:00:00"/>
    <s v="OTHER"/>
    <s v="SEC 21 EO 292- SPECIAL PRIVILEGE"/>
    <s v="1 OTHER"/>
    <n v="1"/>
    <m/>
  </r>
  <r>
    <n v="701"/>
    <x v="11"/>
    <d v="2022-08-03T00:00:00"/>
    <s v="ANGCAYA IRENE V."/>
    <x v="5"/>
    <x v="1"/>
    <d v="2022-07-29T00:00:00"/>
    <d v="2022-07-29T00:00:00"/>
    <s v="OTHER"/>
    <s v="SEC 21 EO 292- SPECIAL PRIVILEGE"/>
    <s v="1 OTHER"/>
    <n v="1"/>
    <m/>
  </r>
  <r>
    <n v="702"/>
    <x v="11"/>
    <d v="2022-08-03T00:00:00"/>
    <s v="ANGCAYA IRENE V."/>
    <x v="5"/>
    <x v="1"/>
    <d v="2022-08-01T00:00:00"/>
    <d v="2022-08-01T00:00:00"/>
    <s v="SL"/>
    <m/>
    <s v="1 SL"/>
    <n v="1"/>
    <m/>
  </r>
  <r>
    <n v="703"/>
    <x v="11"/>
    <d v="2022-08-01T00:00:00"/>
    <s v="PANGANIBAN CAROLINA L."/>
    <x v="23"/>
    <x v="0"/>
    <d v="2022-07-31T00:00:00"/>
    <d v="2022-07-31T00:00:00"/>
    <s v="SL"/>
    <m/>
    <s v="0 SL"/>
    <n v="0"/>
    <m/>
  </r>
  <r>
    <n v="704"/>
    <x v="11"/>
    <d v="2022-08-01T00:00:00"/>
    <s v="PUNZALAN LUCIANA A."/>
    <x v="22"/>
    <x v="0"/>
    <d v="2022-07-25T00:00:00"/>
    <d v="2022-07-27T00:00:00"/>
    <s v="SL"/>
    <m/>
    <s v="3 SL"/>
    <n v="3"/>
    <m/>
  </r>
  <r>
    <n v="705"/>
    <x v="11"/>
    <d v="2022-07-27T00:00:00"/>
    <s v="LORILLA LOIDA P."/>
    <x v="36"/>
    <x v="0"/>
    <d v="2022-07-25T00:00:00"/>
    <d v="2022-07-27T00:00:00"/>
    <s v="OTHER"/>
    <s v="BIRTHDAY LEAVE"/>
    <s v="3 OTHER"/>
    <n v="3"/>
    <m/>
  </r>
  <r>
    <n v="706"/>
    <x v="11"/>
    <d v="2022-08-01T00:00:00"/>
    <s v="DISEPEDA MACARIA P."/>
    <x v="23"/>
    <x v="0"/>
    <d v="2022-07-28T00:00:00"/>
    <d v="2022-07-28T00:00:00"/>
    <s v="SL"/>
    <m/>
    <s v="1 SL"/>
    <n v="1"/>
    <m/>
  </r>
  <r>
    <n v="706"/>
    <x v="11"/>
    <d v="2022-08-01T00:00:00"/>
    <s v="DISEPEDA MACARIA P."/>
    <x v="23"/>
    <x v="0"/>
    <d v="2022-07-30T00:00:00"/>
    <d v="2022-07-30T00:00:00"/>
    <s v="SL"/>
    <m/>
    <s v="0 SL"/>
    <n v="0"/>
    <m/>
  </r>
  <r>
    <n v="707"/>
    <x v="11"/>
    <d v="2022-08-01T00:00:00"/>
    <s v="MERJILLA JEANETTE B."/>
    <x v="23"/>
    <x v="0"/>
    <d v="2022-07-27T00:00:00"/>
    <d v="2022-07-27T00:00:00"/>
    <s v="SL"/>
    <m/>
    <s v="1 SL"/>
    <n v="1"/>
    <m/>
  </r>
  <r>
    <n v="708"/>
    <x v="11"/>
    <d v="2022-08-01T00:00:00"/>
    <s v="GUTIERREZ RENCELLE LALAINE A."/>
    <x v="34"/>
    <x v="0"/>
    <d v="2022-07-28T00:00:00"/>
    <d v="2022-07-29T00:00:00"/>
    <s v="SL"/>
    <m/>
    <s v="2 SL"/>
    <n v="2"/>
    <m/>
  </r>
  <r>
    <n v="709"/>
    <x v="11"/>
    <d v="2022-08-01T00:00:00"/>
    <s v="PEJI REGINE B."/>
    <x v="34"/>
    <x v="0"/>
    <d v="2022-07-25T00:00:00"/>
    <d v="2022-07-25T00:00:00"/>
    <s v="VL"/>
    <m/>
    <s v="1 VL"/>
    <n v="1"/>
    <m/>
  </r>
  <r>
    <n v="710"/>
    <x v="11"/>
    <d v="2022-08-01T00:00:00"/>
    <s v="PEJI REGINE B."/>
    <x v="34"/>
    <x v="0"/>
    <d v="2022-07-28T00:00:00"/>
    <d v="2022-07-29T00:00:00"/>
    <s v="SL"/>
    <m/>
    <s v="2 SL"/>
    <n v="2"/>
    <m/>
  </r>
  <r>
    <n v="711"/>
    <x v="11"/>
    <d v="2022-08-02T00:00:00"/>
    <s v="PAGLINAWAN JESSIE M."/>
    <x v="18"/>
    <x v="0"/>
    <d v="2022-07-28T00:00:00"/>
    <d v="2022-07-28T00:00:00"/>
    <s v="SL"/>
    <m/>
    <s v="1 SL"/>
    <n v="1"/>
    <m/>
  </r>
  <r>
    <n v="712"/>
    <x v="11"/>
    <d v="2022-07-29T00:00:00"/>
    <s v="COSA PAOLA GRACE P."/>
    <x v="3"/>
    <x v="0"/>
    <d v="2022-08-05T00:00:00"/>
    <d v="2022-08-05T00:00:00"/>
    <s v="VL"/>
    <m/>
    <s v="1 VL"/>
    <n v="1"/>
    <m/>
  </r>
  <r>
    <n v="713"/>
    <x v="11"/>
    <d v="2022-07-28T00:00:00"/>
    <s v="DILIDILI AIREEN M."/>
    <x v="7"/>
    <x v="1"/>
    <d v="2022-07-27T00:00:00"/>
    <d v="2022-07-27T00:00:00"/>
    <s v="SL"/>
    <m/>
    <s v="1 SL"/>
    <n v="1"/>
    <m/>
  </r>
  <r>
    <n v="714"/>
    <x v="11"/>
    <d v="2022-08-03T00:00:00"/>
    <s v="GATPANDAN MICHAEL E."/>
    <x v="12"/>
    <x v="0"/>
    <d v="2022-08-02T00:00:00"/>
    <d v="2022-08-02T00:00:00"/>
    <s v="SL"/>
    <m/>
    <s v="1 SL"/>
    <n v="1"/>
    <m/>
  </r>
  <r>
    <n v="715"/>
    <x v="11"/>
    <d v="2022-05-24T00:00:00"/>
    <s v="NATANAUAN MARY JANE G."/>
    <x v="7"/>
    <x v="0"/>
    <d v="2022-05-21T00:00:00"/>
    <d v="2022-05-23T00:00:00"/>
    <s v="SL"/>
    <m/>
    <s v="1 SL"/>
    <n v="1"/>
    <m/>
  </r>
  <r>
    <n v="716"/>
    <x v="11"/>
    <d v="2022-08-01T00:00:00"/>
    <s v="GUEVARRA ROLANDO  "/>
    <x v="18"/>
    <x v="0"/>
    <d v="2022-08-08T00:00:00"/>
    <d v="2022-08-10T00:00:00"/>
    <s v="OTHER"/>
    <s v="SEC 25 EO 292- FORCE LEAVE"/>
    <s v="3 OTHER"/>
    <n v="3"/>
    <m/>
  </r>
  <r>
    <n v="717"/>
    <x v="11"/>
    <d v="2022-08-01T00:00:00"/>
    <s v="GONZALES CRISTI NERISSE E."/>
    <x v="13"/>
    <x v="0"/>
    <d v="2022-07-29T00:00:00"/>
    <d v="2022-07-29T00:00:00"/>
    <s v="SL"/>
    <m/>
    <s v="1 SL"/>
    <n v="1"/>
    <m/>
  </r>
  <r>
    <n v="718"/>
    <x v="11"/>
    <d v="2022-08-04T00:00:00"/>
    <s v="GONZALES MARY JANE D."/>
    <x v="10"/>
    <x v="0"/>
    <d v="2022-07-29T00:00:00"/>
    <d v="2022-07-29T00:00:00"/>
    <s v="SL"/>
    <m/>
    <s v="1 SL"/>
    <n v="1"/>
    <m/>
  </r>
  <r>
    <n v="718"/>
    <x v="11"/>
    <d v="2022-08-04T00:00:00"/>
    <s v="GONZALES MARY JANE D."/>
    <x v="10"/>
    <x v="0"/>
    <d v="2022-08-01T00:00:00"/>
    <d v="2022-08-03T00:00:00"/>
    <s v="SL"/>
    <m/>
    <s v="3 SL"/>
    <n v="3"/>
    <m/>
  </r>
  <r>
    <n v="719"/>
    <x v="11"/>
    <d v="2022-08-17T00:00:00"/>
    <s v="GONZALES MARY JANE D."/>
    <x v="10"/>
    <x v="0"/>
    <d v="2022-08-12T00:00:00"/>
    <d v="2022-08-12T00:00:00"/>
    <s v="SL"/>
    <m/>
    <s v="1 SL"/>
    <n v="1"/>
    <m/>
  </r>
  <r>
    <n v="719"/>
    <x v="11"/>
    <d v="2022-08-17T00:00:00"/>
    <s v="GONZALES MARY JANE D."/>
    <x v="10"/>
    <x v="0"/>
    <d v="2022-08-15T00:00:00"/>
    <d v="2022-08-16T00:00:00"/>
    <s v="SL"/>
    <m/>
    <s v="2 SL"/>
    <n v="2"/>
    <m/>
  </r>
  <r>
    <n v="720"/>
    <x v="11"/>
    <d v="2022-07-25T00:00:00"/>
    <s v="HERNANDEZ RODERICK M."/>
    <x v="17"/>
    <x v="0"/>
    <d v="2022-07-14T00:00:00"/>
    <d v="2022-07-14T00:00:00"/>
    <s v="SL"/>
    <m/>
    <s v="1 SL"/>
    <n v="1"/>
    <m/>
  </r>
  <r>
    <n v="720"/>
    <x v="11"/>
    <d v="2022-07-25T00:00:00"/>
    <s v="HERNANDEZ RODERICK M."/>
    <x v="17"/>
    <x v="0"/>
    <d v="2022-07-16T00:00:00"/>
    <d v="2022-07-16T00:00:00"/>
    <s v="SL"/>
    <m/>
    <s v="0 SL"/>
    <n v="0"/>
    <m/>
  </r>
  <r>
    <n v="720"/>
    <x v="11"/>
    <d v="2022-07-25T00:00:00"/>
    <s v="HERNANDEZ RODERICK M."/>
    <x v="17"/>
    <x v="0"/>
    <d v="2022-07-18T00:00:00"/>
    <d v="2022-07-21T00:00:00"/>
    <s v="SL"/>
    <m/>
    <s v="4 SL"/>
    <n v="4"/>
    <m/>
  </r>
  <r>
    <n v="720"/>
    <x v="11"/>
    <d v="2022-07-25T00:00:00"/>
    <s v="HERNANDEZ RODERICK M."/>
    <x v="17"/>
    <x v="0"/>
    <d v="2022-07-27T00:00:00"/>
    <d v="2022-07-28T00:00:00"/>
    <s v="SL"/>
    <m/>
    <s v="2 SL"/>
    <n v="2"/>
    <m/>
  </r>
  <r>
    <n v="721"/>
    <x v="11"/>
    <d v="2022-07-14T00:00:00"/>
    <s v="LORILLA LOIDA P."/>
    <x v="36"/>
    <x v="0"/>
    <d v="2022-07-11T00:00:00"/>
    <d v="2022-07-13T00:00:00"/>
    <s v="SL"/>
    <m/>
    <s v="3 SL"/>
    <n v="3"/>
    <m/>
  </r>
  <r>
    <n v="722"/>
    <x v="11"/>
    <d v="2022-07-08T00:00:00"/>
    <s v="LANDICHO ROSALINA B."/>
    <x v="17"/>
    <x v="0"/>
    <d v="2022-07-04T00:00:00"/>
    <d v="2022-07-06T00:00:00"/>
    <s v="SL"/>
    <m/>
    <s v="3 SL"/>
    <n v="3"/>
    <m/>
  </r>
  <r>
    <n v="723"/>
    <x v="11"/>
    <d v="2022-05-31T00:00:00"/>
    <s v="LUNA LALAINE D."/>
    <x v="1"/>
    <x v="2"/>
    <d v="2022-05-30T00:00:00"/>
    <d v="2022-05-30T00:00:00"/>
    <s v="SL"/>
    <m/>
    <s v="1 SL"/>
    <n v="1"/>
    <m/>
  </r>
  <r>
    <n v="724"/>
    <x v="11"/>
    <d v="2022-05-25T00:00:00"/>
    <s v="LANDICHO CHARLENE R."/>
    <x v="12"/>
    <x v="0"/>
    <d v="2022-05-24T00:00:00"/>
    <d v="2022-05-24T00:00:00"/>
    <s v="OTHER"/>
    <s v="DOMESTIC EMERGENCY"/>
    <s v="1 OTHER"/>
    <n v="1"/>
    <m/>
  </r>
  <r>
    <n v="725"/>
    <x v="11"/>
    <d v="2022-08-02T00:00:00"/>
    <s v="OCAMPO NOVELYN U."/>
    <x v="10"/>
    <x v="0"/>
    <d v="2022-08-01T00:00:00"/>
    <d v="2022-08-01T00:00:00"/>
    <s v="SL"/>
    <m/>
    <s v="1 SL"/>
    <n v="1"/>
    <m/>
  </r>
  <r>
    <n v="726"/>
    <x v="11"/>
    <d v="2022-05-04T00:00:00"/>
    <s v="VILLANUEVA DAVE RONILLO V."/>
    <x v="13"/>
    <x v="0"/>
    <d v="2022-05-04T00:00:00"/>
    <d v="2022-05-06T00:00:00"/>
    <s v="Paternity"/>
    <m/>
    <s v="3 Paternity"/>
    <n v="3"/>
    <m/>
  </r>
  <r>
    <n v="726"/>
    <x v="11"/>
    <d v="2022-05-04T00:00:00"/>
    <s v="VILLANUEVA DAVE RONILLO V."/>
    <x v="13"/>
    <x v="0"/>
    <d v="2022-05-10T00:00:00"/>
    <d v="2022-05-13T00:00:00"/>
    <s v="Paternity"/>
    <m/>
    <s v="4 Paternity"/>
    <n v="4"/>
    <m/>
  </r>
  <r>
    <n v="727"/>
    <x v="11"/>
    <d v="2022-06-01T00:00:00"/>
    <s v="VILLANUEVA DAVE RONILLO V."/>
    <x v="13"/>
    <x v="0"/>
    <d v="2022-06-09T00:00:00"/>
    <d v="2022-06-09T00:00:00"/>
    <s v="OTHER"/>
    <s v="SEC 21 EO 292- SPECIAL PRIVILEGE"/>
    <s v="1 OTHER"/>
    <n v="1"/>
    <m/>
  </r>
  <r>
    <n v="728"/>
    <x v="11"/>
    <d v="2022-10-11T00:00:00"/>
    <s v="GONZALES MARIO O."/>
    <x v="12"/>
    <x v="0"/>
    <d v="2022-10-06T00:00:00"/>
    <d v="2022-10-07T00:00:00"/>
    <s v="SL"/>
    <m/>
    <s v="2 SL"/>
    <n v="2"/>
    <m/>
  </r>
  <r>
    <n v="729"/>
    <x v="11"/>
    <d v="2022-10-10T00:00:00"/>
    <s v="MARASIGAN BIENVENIDO E."/>
    <x v="12"/>
    <x v="0"/>
    <d v="2022-10-04T00:00:00"/>
    <d v="2022-10-07T00:00:00"/>
    <s v="SL"/>
    <m/>
    <s v="4 SL"/>
    <n v="4"/>
    <m/>
  </r>
  <r>
    <n v="730"/>
    <x v="11"/>
    <d v="2022-09-12T00:00:00"/>
    <s v="ABELA IMELDA C."/>
    <x v="6"/>
    <x v="0"/>
    <d v="2022-09-07T00:00:00"/>
    <d v="2022-09-07T00:00:00"/>
    <s v="SL"/>
    <m/>
    <s v="1 SL"/>
    <n v="1"/>
    <m/>
  </r>
  <r>
    <n v="731"/>
    <x v="11"/>
    <d v="2022-10-16T00:00:00"/>
    <s v="VILLANUEVA ISMAEL D."/>
    <x v="19"/>
    <x v="0"/>
    <d v="2022-08-11T00:00:00"/>
    <d v="2022-08-11T00:00:00"/>
    <s v="SL"/>
    <m/>
    <s v="1 SL"/>
    <n v="1"/>
    <m/>
  </r>
  <r>
    <n v="732"/>
    <x v="11"/>
    <d v="2022-08-12T00:00:00"/>
    <s v="DERLA APOLONIO JR D."/>
    <x v="18"/>
    <x v="0"/>
    <d v="2022-08-09T00:00:00"/>
    <d v="2022-08-09T00:00:00"/>
    <s v="SL"/>
    <m/>
    <s v="1 SL"/>
    <n v="1"/>
    <m/>
  </r>
  <r>
    <n v="733"/>
    <x v="11"/>
    <d v="2022-08-12T00:00:00"/>
    <s v="COSME CORAZON O."/>
    <x v="1"/>
    <x v="0"/>
    <d v="2022-08-15T00:00:00"/>
    <d v="2022-08-15T00:00:00"/>
    <s v="VL"/>
    <m/>
    <s v="1 VL"/>
    <n v="1"/>
    <m/>
  </r>
  <r>
    <n v="734"/>
    <x v="11"/>
    <d v="2022-08-04T00:00:00"/>
    <s v="SUMAGUI FELICITAS M."/>
    <x v="10"/>
    <x v="0"/>
    <d v="2022-08-09T00:00:00"/>
    <d v="2022-08-09T00:00:00"/>
    <s v="OTHER"/>
    <s v="SEC 21 EO 292- SPECIAL PRIVILEGE"/>
    <s v="1 OTHER"/>
    <n v="1"/>
    <m/>
  </r>
  <r>
    <n v="735"/>
    <x v="11"/>
    <d v="2022-06-03T00:00:00"/>
    <s v="PEJI REGINE B."/>
    <x v="34"/>
    <x v="0"/>
    <d v="2022-06-08T00:00:00"/>
    <d v="2022-06-08T00:00:00"/>
    <s v="OTHER"/>
    <s v="SEC 21 EO 292- SPECIAL PRIVILEGE"/>
    <s v="1 OTHER"/>
    <n v="1"/>
    <m/>
  </r>
  <r>
    <n v="736"/>
    <x v="11"/>
    <d v="2022-09-16T00:00:00"/>
    <s v="OPO CONEY V."/>
    <x v="24"/>
    <x v="0"/>
    <d v="2022-09-13T00:00:00"/>
    <d v="2022-09-15T00:00:00"/>
    <s v="SL"/>
    <m/>
    <s v="3 SL"/>
    <n v="3"/>
    <m/>
  </r>
  <r>
    <n v="737"/>
    <x v="11"/>
    <d v="2022-09-02T00:00:00"/>
    <s v="DE GUIA MARIVIC B."/>
    <x v="23"/>
    <x v="2"/>
    <d v="2022-09-01T00:00:00"/>
    <d v="2022-09-01T00:00:00"/>
    <s v="WITHOUTPAY"/>
    <s v="WITHOUTPAY"/>
    <s v="1 WITHOUTPAY"/>
    <n v="1"/>
    <m/>
  </r>
  <r>
    <n v="738"/>
    <x v="11"/>
    <d v="2022-09-02T00:00:00"/>
    <s v="MELADO LEONILO JR. P."/>
    <x v="10"/>
    <x v="1"/>
    <d v="2022-09-05T00:00:00"/>
    <d v="2022-09-05T00:00:00"/>
    <s v="WITHOUTPAY"/>
    <s v="SL WITHOUTPAY"/>
    <s v="1 WITHOUTPAY"/>
    <n v="1"/>
    <m/>
  </r>
  <r>
    <n v="739"/>
    <x v="11"/>
    <d v="2022-09-02T00:00:00"/>
    <s v="NUÑEZ RUBEN JR J."/>
    <x v="23"/>
    <x v="2"/>
    <d v="2022-09-05T00:00:00"/>
    <d v="2022-09-05T00:00:00"/>
    <s v="WITHOUTPAY"/>
    <s v="SL WITHOUTPAY"/>
    <s v="1 WITHOUTPAY"/>
    <n v="1"/>
    <m/>
  </r>
  <r>
    <n v="740"/>
    <x v="11"/>
    <d v="2022-08-22T00:00:00"/>
    <s v="PUNZALAN LUCIANA A."/>
    <x v="22"/>
    <x v="0"/>
    <d v="2022-08-11T00:00:00"/>
    <d v="2022-08-12T00:00:00"/>
    <s v="SL"/>
    <m/>
    <s v="2 SL"/>
    <n v="2"/>
    <m/>
  </r>
  <r>
    <n v="741"/>
    <x v="11"/>
    <d v="2022-09-27T00:00:00"/>
    <s v="PUNZALAN LUCIANA A."/>
    <x v="22"/>
    <x v="0"/>
    <d v="2022-09-21T00:00:00"/>
    <d v="2022-09-22T00:00:00"/>
    <s v="SL"/>
    <m/>
    <s v="2 SL"/>
    <n v="2"/>
    <m/>
  </r>
  <r>
    <n v="742"/>
    <x v="11"/>
    <d v="2022-08-22T00:00:00"/>
    <s v="PUNZALAN LUCIANA A."/>
    <x v="22"/>
    <x v="0"/>
    <d v="2022-08-09T00:00:00"/>
    <d v="2022-08-10T00:00:00"/>
    <s v="SL"/>
    <m/>
    <s v="2 SL"/>
    <n v="2"/>
    <m/>
  </r>
  <r>
    <n v="743"/>
    <x v="11"/>
    <d v="2022-09-27T00:00:00"/>
    <s v="NACARIO GLENN B."/>
    <x v="22"/>
    <x v="0"/>
    <d v="2022-09-21T00:00:00"/>
    <d v="2022-09-22T00:00:00"/>
    <s v="SL"/>
    <m/>
    <s v="2 SL"/>
    <n v="2"/>
    <m/>
  </r>
  <r>
    <n v="744"/>
    <x v="11"/>
    <d v="2022-09-28T00:00:00"/>
    <s v="CAGUITLA ELSA A."/>
    <x v="7"/>
    <x v="0"/>
    <d v="2022-09-05T00:00:00"/>
    <d v="2022-09-09T00:00:00"/>
    <s v="SL"/>
    <m/>
    <s v="5 SL"/>
    <n v="5"/>
    <m/>
  </r>
  <r>
    <n v="744"/>
    <x v="11"/>
    <d v="2022-09-28T00:00:00"/>
    <s v="CAGUITLA ELSA A."/>
    <x v="7"/>
    <x v="0"/>
    <d v="2022-09-12T00:00:00"/>
    <d v="2022-09-14T00:00:00"/>
    <s v="SL"/>
    <m/>
    <s v="3 SL"/>
    <n v="3"/>
    <m/>
  </r>
  <r>
    <n v="745"/>
    <x v="11"/>
    <d v="2022-09-28T00:00:00"/>
    <s v="CAGUITLA ELSA A."/>
    <x v="7"/>
    <x v="0"/>
    <d v="2022-09-15T00:00:00"/>
    <d v="2022-09-16T00:00:00"/>
    <s v="VL"/>
    <m/>
    <s v="2 VL"/>
    <n v="2"/>
    <m/>
  </r>
  <r>
    <n v="745"/>
    <x v="11"/>
    <d v="2022-09-28T00:00:00"/>
    <s v="CAGUITLA ELSA A."/>
    <x v="7"/>
    <x v="0"/>
    <d v="2022-09-19T00:00:00"/>
    <d v="2022-09-23T00:00:00"/>
    <s v="VL"/>
    <m/>
    <s v="5 VL"/>
    <n v="5"/>
    <m/>
  </r>
  <r>
    <n v="745"/>
    <x v="11"/>
    <d v="2022-09-28T00:00:00"/>
    <s v="CAGUITLA ELSA A."/>
    <x v="7"/>
    <x v="0"/>
    <d v="2022-09-26T00:00:00"/>
    <d v="2022-09-27T00:00:00"/>
    <s v="VL"/>
    <m/>
    <s v="2 VL"/>
    <n v="2"/>
    <m/>
  </r>
  <r>
    <n v="746"/>
    <x v="11"/>
    <d v="2022-09-28T00:00:00"/>
    <s v="BUTALON DIANNE H."/>
    <x v="5"/>
    <x v="0"/>
    <d v="2022-09-16T00:00:00"/>
    <d v="2022-09-16T00:00:00"/>
    <s v="SL"/>
    <m/>
    <s v="1 SL"/>
    <n v="1"/>
    <m/>
  </r>
  <r>
    <n v="747"/>
    <x v="11"/>
    <d v="2022-09-28T00:00:00"/>
    <s v="COSME CORAZON O."/>
    <x v="1"/>
    <x v="0"/>
    <d v="2022-09-22T00:00:00"/>
    <d v="2022-09-22T00:00:00"/>
    <s v="SL"/>
    <m/>
    <s v="1 SL"/>
    <n v="1"/>
    <m/>
  </r>
  <r>
    <n v="748"/>
    <x v="11"/>
    <d v="2022-09-28T00:00:00"/>
    <s v="DAVID MELANIE D."/>
    <x v="1"/>
    <x v="0"/>
    <d v="2022-09-29T00:00:00"/>
    <d v="2022-09-30T00:00:00"/>
    <s v="VL"/>
    <s v="STUDY LEAVE"/>
    <s v="2 VL"/>
    <n v="2"/>
    <m/>
  </r>
  <r>
    <n v="748"/>
    <x v="11"/>
    <d v="2022-09-28T00:00:00"/>
    <s v="DAVID MELANIE D."/>
    <x v="1"/>
    <x v="0"/>
    <d v="2022-10-03T00:00:00"/>
    <d v="2022-10-03T00:00:00"/>
    <s v="VL"/>
    <s v="STUDY LEAVE"/>
    <s v="1 VL"/>
    <n v="1"/>
    <m/>
  </r>
  <r>
    <n v="749"/>
    <x v="11"/>
    <d v="2022-09-28T00:00:00"/>
    <s v="BALBUENA KRISNA MIGUELA S."/>
    <x v="1"/>
    <x v="0"/>
    <d v="2022-09-29T00:00:00"/>
    <d v="2022-09-30T00:00:00"/>
    <s v="VL"/>
    <m/>
    <s v="2 VL"/>
    <n v="2"/>
    <m/>
  </r>
  <r>
    <n v="749"/>
    <x v="11"/>
    <d v="2022-09-28T00:00:00"/>
    <s v="BALBUENA KRISNA MIGUELA S."/>
    <x v="1"/>
    <x v="0"/>
    <d v="2022-10-03T00:00:00"/>
    <d v="2022-10-03T00:00:00"/>
    <s v="VL"/>
    <m/>
    <s v="1 VL"/>
    <n v="1"/>
    <m/>
  </r>
  <r>
    <n v="750"/>
    <x v="11"/>
    <d v="2022-09-26T00:00:00"/>
    <s v="TIMPLE ALLAN R."/>
    <x v="1"/>
    <x v="0"/>
    <d v="2022-09-20T00:00:00"/>
    <d v="2022-09-22T00:00:00"/>
    <s v="SL"/>
    <m/>
    <s v="3 SL"/>
    <n v="3"/>
    <m/>
  </r>
  <r>
    <n v="751"/>
    <x v="11"/>
    <d v="2022-09-28T00:00:00"/>
    <s v="PAZ JOSUE O."/>
    <x v="18"/>
    <x v="0"/>
    <d v="2022-09-29T00:00:00"/>
    <d v="2022-09-29T00:00:00"/>
    <s v="OTHER"/>
    <s v="SEC 21 EO 292- SPECIAL PRIVILEGE"/>
    <s v="1 OTHER"/>
    <n v="1"/>
    <m/>
  </r>
  <r>
    <n v="752"/>
    <x v="11"/>
    <d v="2022-09-21T00:00:00"/>
    <s v="DIMAANO LEOVIGILDA A."/>
    <x v="7"/>
    <x v="1"/>
    <d v="2022-09-29T00:00:00"/>
    <d v="2022-09-30T00:00:00"/>
    <s v="VL"/>
    <m/>
    <s v="2 VL"/>
    <n v="2"/>
    <m/>
  </r>
  <r>
    <n v="753"/>
    <x v="11"/>
    <d v="2022-09-28T00:00:00"/>
    <s v="RODRIGUEZ NARCISCO E."/>
    <x v="17"/>
    <x v="0"/>
    <d v="2022-09-29T00:00:00"/>
    <d v="2022-09-29T00:00:00"/>
    <s v="OTHER"/>
    <s v="SEC 21 EO 292- SPECIAL PRIVILEGE"/>
    <s v="1 OTHER"/>
    <n v="1"/>
    <m/>
  </r>
  <r>
    <n v="753"/>
    <x v="11"/>
    <d v="2022-09-28T00:00:00"/>
    <s v="RODRIGUEZ NARCISCO E."/>
    <x v="17"/>
    <x v="0"/>
    <d v="2022-10-01T00:00:00"/>
    <d v="2022-10-01T00:00:00"/>
    <s v="OTHER"/>
    <s v="SEC 21 EO 292- SPECIAL PRIVILEGE"/>
    <s v="0 OTHER"/>
    <n v="0"/>
    <m/>
  </r>
  <r>
    <n v="753"/>
    <x v="11"/>
    <d v="2022-09-28T00:00:00"/>
    <s v="RODRIGUEZ NARCISCO E."/>
    <x v="17"/>
    <x v="0"/>
    <d v="2022-10-03T00:00:00"/>
    <d v="2022-10-03T00:00:00"/>
    <s v="OTHER"/>
    <s v="SEC 21 EO 292- SPECIAL PRIVILEGE"/>
    <s v="1 OTHER"/>
    <n v="1"/>
    <m/>
  </r>
  <r>
    <n v="754"/>
    <x v="11"/>
    <d v="2022-09-28T00:00:00"/>
    <s v="VARGAS MELINDA M."/>
    <x v="10"/>
    <x v="0"/>
    <d v="2022-09-27T00:00:00"/>
    <d v="2022-09-27T00:00:00"/>
    <s v="SL"/>
    <m/>
    <s v="1 SL"/>
    <n v="1"/>
    <m/>
  </r>
  <r>
    <n v="755"/>
    <x v="11"/>
    <d v="2022-09-27T00:00:00"/>
    <s v="MAGUINAO NIÑA F."/>
    <x v="5"/>
    <x v="0"/>
    <d v="2022-09-23T00:00:00"/>
    <d v="2022-09-23T00:00:00"/>
    <s v="SL"/>
    <m/>
    <s v="1 SL"/>
    <n v="1"/>
    <m/>
  </r>
  <r>
    <n v="756"/>
    <x v="11"/>
    <d v="2022-09-26T00:00:00"/>
    <s v="ANGCAYA IRENE V."/>
    <x v="5"/>
    <x v="1"/>
    <d v="2022-09-20T00:00:00"/>
    <d v="2022-09-21T00:00:00"/>
    <s v="SL"/>
    <m/>
    <s v="2 SL"/>
    <n v="2"/>
    <m/>
  </r>
  <r>
    <n v="757"/>
    <x v="11"/>
    <d v="2022-09-23T00:00:00"/>
    <s v="MERJILLA JEANETTE B."/>
    <x v="23"/>
    <x v="0"/>
    <d v="2022-09-22T00:00:00"/>
    <d v="2022-09-22T00:00:00"/>
    <s v="SL"/>
    <m/>
    <s v="1 SL"/>
    <n v="1"/>
    <m/>
  </r>
  <r>
    <n v="758"/>
    <x v="11"/>
    <d v="2022-09-27T00:00:00"/>
    <s v="ZAFRA REYNANTE B."/>
    <x v="23"/>
    <x v="0"/>
    <d v="2022-09-22T00:00:00"/>
    <d v="2022-09-23T00:00:00"/>
    <s v="SL"/>
    <m/>
    <s v="2 SL"/>
    <n v="2"/>
    <m/>
  </r>
  <r>
    <n v="759"/>
    <x v="11"/>
    <d v="2022-09-27T00:00:00"/>
    <s v="MELADO LEONILO JR. P."/>
    <x v="10"/>
    <x v="1"/>
    <d v="2022-09-23T00:00:00"/>
    <d v="2022-09-24T00:00:00"/>
    <s v="SL"/>
    <m/>
    <s v="1 SL"/>
    <n v="1"/>
    <m/>
  </r>
  <r>
    <n v="760"/>
    <x v="11"/>
    <d v="2022-09-27T00:00:00"/>
    <s v="DILIDILI AIREEN M."/>
    <x v="7"/>
    <x v="1"/>
    <d v="2022-09-23T00:00:00"/>
    <d v="2022-09-23T00:00:00"/>
    <s v="SL"/>
    <m/>
    <s v="1 SL"/>
    <n v="1"/>
    <m/>
  </r>
  <r>
    <n v="761"/>
    <x v="11"/>
    <d v="2022-09-23T00:00:00"/>
    <s v="PEPA ARIEL N."/>
    <x v="19"/>
    <x v="0"/>
    <d v="2022-09-22T00:00:00"/>
    <d v="2022-09-22T00:00:00"/>
    <s v="SL"/>
    <m/>
    <s v="1 SL"/>
    <n v="1"/>
    <m/>
  </r>
  <r>
    <n v="762"/>
    <x v="11"/>
    <d v="2022-09-23T00:00:00"/>
    <s v="PEPA ARIEL N."/>
    <x v="19"/>
    <x v="0"/>
    <d v="2022-09-15T00:00:00"/>
    <d v="2022-09-15T00:00:00"/>
    <s v="SL"/>
    <m/>
    <s v="1 SL"/>
    <n v="1"/>
    <m/>
  </r>
  <r>
    <n v="763"/>
    <x v="11"/>
    <d v="2022-09-26T00:00:00"/>
    <s v="DE LEON ANALITA B."/>
    <x v="7"/>
    <x v="0"/>
    <d v="2022-09-17T00:00:00"/>
    <d v="2022-09-21T00:00:00"/>
    <s v="SL"/>
    <m/>
    <s v="3 SL"/>
    <n v="3"/>
    <m/>
  </r>
  <r>
    <n v="764"/>
    <x v="11"/>
    <d v="2022-09-26T00:00:00"/>
    <s v="COSINO RIMWELL  "/>
    <x v="19"/>
    <x v="0"/>
    <d v="2022-09-21T00:00:00"/>
    <d v="2022-09-23T00:00:00"/>
    <s v="SL"/>
    <m/>
    <s v="3 SL"/>
    <n v="3"/>
    <m/>
  </r>
  <r>
    <n v="765"/>
    <x v="11"/>
    <d v="2022-10-10T00:00:00"/>
    <s v="MARASIGAN AGUINO D."/>
    <x v="37"/>
    <x v="0"/>
    <d v="2022-10-17T00:00:00"/>
    <d v="2022-10-21T00:00:00"/>
    <s v="VL"/>
    <m/>
    <s v="5 VL"/>
    <n v="5"/>
    <m/>
  </r>
  <r>
    <n v="765"/>
    <x v="11"/>
    <d v="2022-10-10T00:00:00"/>
    <s v="MARASIGAN AGUINO D."/>
    <x v="37"/>
    <x v="0"/>
    <d v="2022-10-24T00:00:00"/>
    <d v="2022-10-28T00:00:00"/>
    <s v="VL"/>
    <m/>
    <s v="5 VL"/>
    <n v="5"/>
    <m/>
  </r>
  <r>
    <n v="766"/>
    <x v="11"/>
    <d v="2022-09-01T00:00:00"/>
    <s v="BRIZUELA LENIE E."/>
    <x v="38"/>
    <x v="0"/>
    <d v="2022-08-30T00:00:00"/>
    <d v="2022-08-30T00:00:00"/>
    <s v="SL"/>
    <m/>
    <s v="1 SL"/>
    <n v="1"/>
    <m/>
  </r>
  <r>
    <n v="767"/>
    <x v="12"/>
    <d v="2022-07-01T00:00:00"/>
    <s v="DOGELIO JEAN MELODY M."/>
    <x v="39"/>
    <x v="2"/>
    <d v="2022-06-20T00:00:00"/>
    <d v="2022-06-23T00:00:00"/>
    <s v="WITHOUTPAY"/>
    <s v="SL WITHOUTPAY"/>
    <s v="4 WITHOUTPAY"/>
    <n v="4"/>
    <m/>
  </r>
  <r>
    <n v="768"/>
    <x v="12"/>
    <d v="2022-07-01T00:00:00"/>
    <s v="DOGELIO JEAN MELODY M."/>
    <x v="39"/>
    <x v="2"/>
    <d v="2022-06-30T00:00:00"/>
    <d v="2022-06-30T00:00:00"/>
    <s v="WITHOUTPAY"/>
    <s v="SL WITHOUTPAY"/>
    <s v="1 WITHOUTPAY"/>
    <n v="1"/>
    <m/>
  </r>
  <r>
    <n v="768"/>
    <x v="12"/>
    <d v="2022-04-28T00:00:00"/>
    <s v="ZAFRA REYNANTE B."/>
    <x v="23"/>
    <x v="0"/>
    <d v="2022-04-27T00:00:00"/>
    <d v="2022-04-27T00:00:00"/>
    <s v="SL"/>
    <m/>
    <s v="1 SL"/>
    <n v="1"/>
    <m/>
  </r>
  <r>
    <n v="769"/>
    <x v="12"/>
    <d v="2022-05-26T00:00:00"/>
    <s v="ZAFRA REYNANTE B."/>
    <x v="23"/>
    <x v="0"/>
    <d v="2022-05-25T00:00:00"/>
    <d v="2022-05-25T00:00:00"/>
    <s v="SL"/>
    <m/>
    <s v="1 SL"/>
    <n v="1"/>
    <m/>
  </r>
  <r>
    <n v="770"/>
    <x v="12"/>
    <d v="2022-06-01T00:00:00"/>
    <s v="ZAFRA REYNANTE B."/>
    <x v="23"/>
    <x v="0"/>
    <d v="2022-06-08T00:00:00"/>
    <d v="2022-06-08T00:00:00"/>
    <s v="VL"/>
    <m/>
    <s v="1 VL"/>
    <n v="1"/>
    <m/>
  </r>
  <r>
    <n v="771"/>
    <x v="12"/>
    <d v="2022-07-25T00:00:00"/>
    <s v="ZAFRA REYNANTE B."/>
    <x v="23"/>
    <x v="0"/>
    <d v="2022-07-18T00:00:00"/>
    <d v="2022-07-20T00:00:00"/>
    <s v="SL"/>
    <m/>
    <s v="3 SL"/>
    <n v="3"/>
    <m/>
  </r>
  <r>
    <n v="772"/>
    <x v="12"/>
    <d v="2022-06-30T00:00:00"/>
    <s v="MARAÑON AMY LOU T."/>
    <x v="32"/>
    <x v="0"/>
    <m/>
    <m/>
    <s v="OTHER"/>
    <s v="TERMINAL LEAVE"/>
    <s v="0 OTHER"/>
    <n v="0"/>
    <m/>
  </r>
  <r>
    <n v="773"/>
    <x v="12"/>
    <d v="2022-03-29T00:00:00"/>
    <s v="CAGUITLA GEMINIANO M."/>
    <x v="18"/>
    <x v="0"/>
    <m/>
    <m/>
    <s v="OTHER"/>
    <s v="TERMINAL LEAVE"/>
    <s v="0 OTHER"/>
    <n v="0"/>
    <m/>
  </r>
  <r>
    <n v="774"/>
    <x v="13"/>
    <d v="2022-05-02T00:00:00"/>
    <s v="COSME CORAZON O."/>
    <x v="1"/>
    <x v="0"/>
    <d v="2022-04-27T00:00:00"/>
    <d v="2022-04-27T00:00:00"/>
    <s v="VL"/>
    <m/>
    <s v="1 VL"/>
    <n v="1"/>
    <m/>
  </r>
  <r>
    <n v="774"/>
    <x v="13"/>
    <d v="2022-05-02T00:00:00"/>
    <s v="COSME CORAZON O."/>
    <x v="1"/>
    <x v="0"/>
    <d v="2022-04-29T00:00:00"/>
    <d v="2022-04-29T00:00:00"/>
    <s v="VL"/>
    <m/>
    <s v="1 VL"/>
    <n v="1"/>
    <m/>
  </r>
  <r>
    <n v="775"/>
    <x v="13"/>
    <d v="2022-07-19T00:00:00"/>
    <s v="GUEVARRA ROLANDO  "/>
    <x v="18"/>
    <x v="0"/>
    <d v="2022-07-18T00:00:00"/>
    <d v="2022-07-18T00:00:00"/>
    <s v="VL"/>
    <m/>
    <s v="1 VL"/>
    <n v="1"/>
    <m/>
  </r>
  <r>
    <n v="776"/>
    <x v="13"/>
    <d v="2022-05-13T00:00:00"/>
    <s v="SORIANO FRANCISCO O."/>
    <x v="23"/>
    <x v="0"/>
    <d v="2022-05-17T00:00:00"/>
    <d v="2022-05-17T00:00:00"/>
    <s v="OTHER"/>
    <s v="SEC 21 EO 292- SPECIAL PRIVILEGE"/>
    <s v="1 OTHER"/>
    <n v="1"/>
    <m/>
  </r>
  <r>
    <n v="777"/>
    <x v="13"/>
    <d v="2022-05-18T00:00:00"/>
    <s v="GUEVARRA ROLANDO  "/>
    <x v="18"/>
    <x v="0"/>
    <d v="2022-05-16T00:00:00"/>
    <d v="2022-05-17T00:00:00"/>
    <s v="SL"/>
    <m/>
    <s v="2 SL"/>
    <n v="2"/>
    <m/>
  </r>
  <r>
    <n v="778"/>
    <x v="13"/>
    <d v="2022-06-09T00:00:00"/>
    <s v="VILLANUEVA MARILYN L."/>
    <x v="23"/>
    <x v="0"/>
    <d v="2022-06-24T00:00:00"/>
    <d v="2022-06-24T00:00:00"/>
    <s v="VL"/>
    <m/>
    <s v="1 VL"/>
    <n v="1"/>
    <m/>
  </r>
  <r>
    <n v="778"/>
    <x v="13"/>
    <d v="2022-06-09T00:00:00"/>
    <s v="VILLANUEVA MARILYN L."/>
    <x v="23"/>
    <x v="0"/>
    <d v="2022-06-27T00:00:00"/>
    <d v="2022-06-30T00:00:00"/>
    <s v="VL"/>
    <m/>
    <s v="4 VL"/>
    <n v="4"/>
    <m/>
  </r>
  <r>
    <n v="779"/>
    <x v="13"/>
    <d v="2022-06-09T00:00:00"/>
    <s v="VILLANUEVA MARILYN L."/>
    <x v="23"/>
    <x v="0"/>
    <d v="2022-06-16T00:00:00"/>
    <d v="2022-06-17T00:00:00"/>
    <s v="OTHER"/>
    <s v="SEC 25 EO 292- FORCE LEAVE"/>
    <s v="2 OTHER"/>
    <n v="2"/>
    <m/>
  </r>
  <r>
    <n v="779"/>
    <x v="13"/>
    <d v="2022-06-09T00:00:00"/>
    <s v="VILLANUEVA MARILYN L."/>
    <x v="23"/>
    <x v="0"/>
    <d v="2022-06-20T00:00:00"/>
    <d v="2022-06-20T00:00:00"/>
    <s v="OTHER"/>
    <s v="SEC 25 EO 292- FORCE LEAVE"/>
    <s v="1 OTHER"/>
    <n v="1"/>
    <m/>
  </r>
  <r>
    <n v="779"/>
    <x v="13"/>
    <d v="2022-06-09T00:00:00"/>
    <s v="VILLANUEVA MARILYN L."/>
    <x v="23"/>
    <x v="0"/>
    <d v="2022-06-22T00:00:00"/>
    <d v="2022-06-23T00:00:00"/>
    <s v="OTHER"/>
    <s v="SEC 25 EO 292- FORCE LEAVE"/>
    <s v="2 OTHER"/>
    <n v="2"/>
    <m/>
  </r>
  <r>
    <n v="780"/>
    <x v="13"/>
    <d v="2022-06-08T00:00:00"/>
    <s v="VILLANUEVA MARILYN L."/>
    <x v="23"/>
    <x v="0"/>
    <d v="2022-06-02T00:00:00"/>
    <d v="2022-06-02T00:00:00"/>
    <s v="SL"/>
    <m/>
    <s v="1 SL"/>
    <n v="1"/>
    <m/>
  </r>
  <r>
    <n v="781"/>
    <x v="13"/>
    <d v="2022-06-27T00:00:00"/>
    <s v="DISEPEDA MACARIA P."/>
    <x v="23"/>
    <x v="0"/>
    <d v="2022-06-25T00:00:00"/>
    <d v="2022-06-25T00:00:00"/>
    <s v="SL"/>
    <m/>
    <s v="0 SL"/>
    <n v="0"/>
    <m/>
  </r>
  <r>
    <n v="782"/>
    <x v="13"/>
    <d v="2022-06-25T00:00:00"/>
    <s v="MERJILLA JEANETTE B."/>
    <x v="23"/>
    <x v="0"/>
    <d v="2022-07-11T00:00:00"/>
    <d v="2022-07-11T00:00:00"/>
    <s v="OTHER"/>
    <s v="ANNIVERSARY LEAVE"/>
    <s v="1 OTHER"/>
    <n v="1"/>
    <m/>
  </r>
  <r>
    <n v="783"/>
    <x v="13"/>
    <d v="2022-06-25T00:00:00"/>
    <s v="MERJILLA JEANETTE B."/>
    <x v="23"/>
    <x v="0"/>
    <d v="2022-07-19T00:00:00"/>
    <d v="2022-07-19T00:00:00"/>
    <s v="OTHER"/>
    <s v="BIRTHDAY LEAVE"/>
    <s v="1 OTHER"/>
    <n v="1"/>
    <m/>
  </r>
  <r>
    <n v="784"/>
    <x v="13"/>
    <d v="2022-06-13T00:00:00"/>
    <s v="MERJILLA JEANETTE B."/>
    <x v="23"/>
    <x v="0"/>
    <d v="2022-06-09T00:00:00"/>
    <d v="2022-06-10T00:00:00"/>
    <s v="SL"/>
    <m/>
    <s v="2 SL"/>
    <n v="2"/>
    <m/>
  </r>
  <r>
    <n v="785"/>
    <x v="13"/>
    <d v="2022-06-21T00:00:00"/>
    <s v="MERJILLA JEANETTE B."/>
    <x v="23"/>
    <x v="0"/>
    <d v="2022-06-20T00:00:00"/>
    <d v="2022-06-20T00:00:00"/>
    <s v="SL"/>
    <m/>
    <s v="1 SL"/>
    <n v="1"/>
    <m/>
  </r>
  <r>
    <n v="786"/>
    <x v="13"/>
    <d v="2022-06-14T00:00:00"/>
    <s v="DILIDILI AIREEN M."/>
    <x v="7"/>
    <x v="1"/>
    <d v="2022-06-29T00:00:00"/>
    <d v="2022-06-29T00:00:00"/>
    <s v="OTHER"/>
    <s v="ANNIVERSARY LEAVE"/>
    <s v="1 OTHER"/>
    <n v="1"/>
    <m/>
  </r>
  <r>
    <n v="787"/>
    <x v="13"/>
    <d v="2022-06-10T00:00:00"/>
    <s v="PANGANIBAN CAROLINA L."/>
    <x v="23"/>
    <x v="0"/>
    <d v="2022-06-05T00:00:00"/>
    <d v="2022-06-05T00:00:00"/>
    <s v="SL"/>
    <m/>
    <s v="0 SL"/>
    <n v="0"/>
    <m/>
  </r>
  <r>
    <n v="788"/>
    <x v="13"/>
    <d v="2022-06-15T00:00:00"/>
    <s v="RODRIGUEZ JOSEPHINE R."/>
    <x v="23"/>
    <x v="0"/>
    <d v="2022-06-13T00:00:00"/>
    <d v="2022-06-13T00:00:00"/>
    <s v="SL"/>
    <m/>
    <s v="1 SL"/>
    <n v="1"/>
    <m/>
  </r>
  <r>
    <n v="789"/>
    <x v="13"/>
    <d v="2022-06-22T00:00:00"/>
    <s v="ESTIEBER ARISTOTLE B."/>
    <x v="18"/>
    <x v="0"/>
    <d v="2022-06-18T00:00:00"/>
    <d v="2022-06-19T00:00:00"/>
    <s v="SL"/>
    <m/>
    <s v="0 SL"/>
    <n v="0"/>
    <m/>
  </r>
  <r>
    <n v="790"/>
    <x v="13"/>
    <d v="2022-06-18T00:00:00"/>
    <s v="DERLA ARTHUR D."/>
    <x v="18"/>
    <x v="0"/>
    <d v="2022-07-16T00:00:00"/>
    <d v="2022-07-16T00:00:00"/>
    <s v="VL"/>
    <m/>
    <s v="0 VL"/>
    <n v="0"/>
    <m/>
  </r>
  <r>
    <n v="791"/>
    <x v="13"/>
    <d v="2022-06-24T00:00:00"/>
    <s v="DERLA ARTHUR D."/>
    <x v="18"/>
    <x v="0"/>
    <d v="2022-06-20T00:00:00"/>
    <d v="2022-06-20T00:00:00"/>
    <s v="SL"/>
    <m/>
    <s v="1 SL"/>
    <n v="1"/>
    <m/>
  </r>
  <r>
    <n v="791"/>
    <x v="13"/>
    <d v="2022-06-24T00:00:00"/>
    <s v="DERLA ARTHUR D."/>
    <x v="18"/>
    <x v="0"/>
    <d v="2022-06-22T00:00:00"/>
    <d v="2022-06-23T00:00:00"/>
    <s v="SL"/>
    <m/>
    <s v="2 SL"/>
    <n v="2"/>
    <m/>
  </r>
  <r>
    <n v="792"/>
    <x v="13"/>
    <d v="2022-07-19T00:00:00"/>
    <s v="SORIANO FRANCISCO O."/>
    <x v="23"/>
    <x v="0"/>
    <d v="2022-08-02T00:00:00"/>
    <d v="2022-08-05T00:00:00"/>
    <s v="VL"/>
    <m/>
    <s v="4 VL"/>
    <n v="4"/>
    <m/>
  </r>
  <r>
    <n v="793"/>
    <x v="13"/>
    <d v="2022-07-05T00:00:00"/>
    <s v="DISEPEDA MACARIA P."/>
    <x v="23"/>
    <x v="0"/>
    <d v="2022-07-02T00:00:00"/>
    <d v="2022-07-02T00:00:00"/>
    <s v="SL"/>
    <m/>
    <s v="0 SL"/>
    <n v="0"/>
    <m/>
  </r>
  <r>
    <n v="793"/>
    <x v="13"/>
    <d v="2022-07-05T00:00:00"/>
    <s v="DISEPEDA MACARIA P."/>
    <x v="23"/>
    <x v="0"/>
    <d v="2022-07-04T00:00:00"/>
    <d v="2022-07-04T00:00:00"/>
    <s v="SL"/>
    <m/>
    <s v="1 SL"/>
    <n v="1"/>
    <m/>
  </r>
  <r>
    <n v="794"/>
    <x v="13"/>
    <d v="2022-07-22T00:00:00"/>
    <s v="CESICAR JOCHELLE JOAN S."/>
    <x v="26"/>
    <x v="0"/>
    <d v="2022-07-20T00:00:00"/>
    <d v="2022-07-20T00:00:00"/>
    <s v="SL"/>
    <m/>
    <s v="1 SL"/>
    <n v="1"/>
    <m/>
  </r>
  <r>
    <n v="795"/>
    <x v="13"/>
    <d v="2022-07-14T00:00:00"/>
    <s v="PANGANIBAN CAROLINA L."/>
    <x v="23"/>
    <x v="0"/>
    <d v="2022-07-07T00:00:00"/>
    <d v="2022-07-09T00:00:00"/>
    <s v="SL"/>
    <m/>
    <s v="2 SL"/>
    <n v="2"/>
    <m/>
  </r>
  <r>
    <n v="796"/>
    <x v="13"/>
    <d v="2022-07-15T00:00:00"/>
    <s v="PAZ JOSUE O."/>
    <x v="18"/>
    <x v="0"/>
    <d v="2022-07-13T00:00:00"/>
    <d v="2022-07-14T00:00:00"/>
    <s v="SL"/>
    <m/>
    <s v="2 SL"/>
    <n v="2"/>
    <m/>
  </r>
  <r>
    <n v="797"/>
    <x v="13"/>
    <d v="2022-05-11T00:00:00"/>
    <s v="MENDOZA MARVIC M."/>
    <x v="5"/>
    <x v="1"/>
    <d v="2022-05-18T00:00:00"/>
    <d v="2022-05-18T00:00:00"/>
    <s v="VL"/>
    <m/>
    <s v="1 VL"/>
    <n v="1"/>
    <m/>
  </r>
  <r>
    <n v="798"/>
    <x v="13"/>
    <d v="2022-06-08T00:00:00"/>
    <s v="CAJAS MINA H."/>
    <x v="7"/>
    <x v="0"/>
    <m/>
    <m/>
    <s v="OTHER"/>
    <s v="TERMINAL LEAVE"/>
    <s v="0 OTHER"/>
    <n v="0"/>
    <m/>
  </r>
  <r>
    <n v="799"/>
    <x v="14"/>
    <d v="2022-09-14T00:00:00"/>
    <s v="OLAZO LIZA E."/>
    <x v="40"/>
    <x v="2"/>
    <d v="2022-09-13T00:00:00"/>
    <d v="2022-12-26T00:00:00"/>
    <s v="WITHOUTPAY"/>
    <s v="ML"/>
    <s v="72 WITHOUTPAY"/>
    <n v="72"/>
    <m/>
  </r>
  <r>
    <n v="800"/>
    <x v="14"/>
    <d v="2022-09-27T00:00:00"/>
    <s v="SEMBRANA JENNIE S."/>
    <x v="19"/>
    <x v="2"/>
    <d v="2022-09-27T00:00:00"/>
    <d v="2022-10-03T00:00:00"/>
    <s v="WITHOUTPAY"/>
    <s v="SL QUARANTIVE LEAVE"/>
    <s v="5 WITHOUTPAY"/>
    <n v="5"/>
    <m/>
  </r>
  <r>
    <n v="801"/>
    <x v="14"/>
    <d v="2022-09-27T00:00:00"/>
    <s v="DIMAPILIS VINCE BENEDICT R."/>
    <x v="19"/>
    <x v="2"/>
    <d v="2022-09-20T00:00:00"/>
    <d v="2022-09-23T00:00:00"/>
    <s v="WITHOUTPAY"/>
    <s v="SL QUARANTIVE LEAVE"/>
    <s v="4 WITHOUTPAY"/>
    <n v="4"/>
    <m/>
  </r>
  <r>
    <n v="802"/>
    <x v="14"/>
    <d v="2022-09-21T00:00:00"/>
    <s v="LOGROÑO JONATHAN C."/>
    <x v="17"/>
    <x v="2"/>
    <d v="2022-09-28T00:00:00"/>
    <d v="2022-09-28T00:00:00"/>
    <s v="WITHOUTPAY"/>
    <s v="BIRTHDAY LEAVE"/>
    <s v="1 WITHOUTPAY"/>
    <n v="1"/>
    <m/>
  </r>
  <r>
    <n v="803"/>
    <x v="14"/>
    <d v="2022-09-13T00:00:00"/>
    <s v="DOGELIO JEAN MELODY M."/>
    <x v="39"/>
    <x v="2"/>
    <d v="2022-09-15T00:00:00"/>
    <d v="2022-09-16T00:00:00"/>
    <s v="WITHOUTPAY"/>
    <s v="VL WITHOUTPAY"/>
    <s v="2 WITHOUTPAY"/>
    <n v="2"/>
    <m/>
  </r>
  <r>
    <n v="804"/>
    <x v="14"/>
    <d v="2022-09-14T00:00:00"/>
    <s v="DOGELIO JEAN MELODY M."/>
    <x v="39"/>
    <x v="2"/>
    <d v="2022-09-19T00:00:00"/>
    <d v="2022-09-20T00:00:00"/>
    <s v="WITHOUTPAY"/>
    <s v="VL WITHOUTPAY"/>
    <s v="2 WITHOUTPAY"/>
    <n v="2"/>
    <m/>
  </r>
  <r>
    <n v="805"/>
    <x v="14"/>
    <d v="2022-08-19T00:00:00"/>
    <s v="DE GUIA MARIVIC B."/>
    <x v="23"/>
    <x v="2"/>
    <d v="2022-08-16T00:00:00"/>
    <d v="2022-08-17T00:00:00"/>
    <s v="WITHOUTPAY"/>
    <s v="SL WITHOUTPAY"/>
    <s v="2 WITHOUTPAY"/>
    <n v="2"/>
    <m/>
  </r>
  <r>
    <n v="806"/>
    <x v="14"/>
    <d v="2022-08-30T00:00:00"/>
    <s v="ABELA IMELDA C."/>
    <x v="6"/>
    <x v="0"/>
    <d v="2022-08-23T00:00:00"/>
    <d v="2022-08-23T00:00:00"/>
    <s v="SL"/>
    <m/>
    <s v="1 SL"/>
    <n v="1"/>
    <m/>
  </r>
  <r>
    <n v="806"/>
    <x v="14"/>
    <d v="2022-08-31T00:00:00"/>
    <s v="ABELA IMELDA C."/>
    <x v="6"/>
    <x v="0"/>
    <d v="2022-08-26T00:00:00"/>
    <d v="2022-08-26T00:00:00"/>
    <s v="SL"/>
    <m/>
    <s v="1 SL"/>
    <n v="1"/>
    <m/>
  </r>
  <r>
    <n v="807"/>
    <x v="14"/>
    <d v="2022-08-17T00:00:00"/>
    <s v="ABELA IMELDA C."/>
    <x v="6"/>
    <x v="0"/>
    <d v="2022-08-12T00:00:00"/>
    <d v="2022-08-12T00:00:00"/>
    <s v="SL"/>
    <m/>
    <s v="1 SL"/>
    <n v="1"/>
    <m/>
  </r>
  <r>
    <n v="807"/>
    <x v="14"/>
    <d v="2022-08-18T00:00:00"/>
    <s v="ABELA IMELDA C."/>
    <x v="6"/>
    <x v="0"/>
    <d v="2022-08-16T00:00:00"/>
    <d v="2022-08-16T00:00:00"/>
    <s v="SL"/>
    <m/>
    <s v="1 SL"/>
    <n v="1"/>
    <m/>
  </r>
  <r>
    <n v="808"/>
    <x v="14"/>
    <d v="2022-08-22T00:00:00"/>
    <s v="ALBARRACIN ROLAND  "/>
    <x v="18"/>
    <x v="0"/>
    <d v="2022-08-29T00:00:00"/>
    <d v="2022-08-31T00:00:00"/>
    <s v="VL"/>
    <s v="SEC 25 EO 292- FORCE LEAVE"/>
    <s v="2 VL"/>
    <n v="2"/>
    <m/>
  </r>
  <r>
    <n v="808"/>
    <x v="14"/>
    <d v="2022-08-23T00:00:00"/>
    <s v="ALBARRACIN ROLAND  "/>
    <x v="18"/>
    <x v="0"/>
    <d v="2022-09-01T00:00:00"/>
    <d v="2022-09-02T00:00:00"/>
    <s v="VL"/>
    <s v="SEC 25 EO 292- FORCE LEAVE"/>
    <s v="2 VL"/>
    <n v="2"/>
    <m/>
  </r>
  <r>
    <n v="809"/>
    <x v="14"/>
    <d v="2022-08-27T00:00:00"/>
    <s v="ACUB MA. MARILYN L."/>
    <x v="7"/>
    <x v="0"/>
    <d v="2022-08-22T00:00:00"/>
    <d v="2022-08-24T00:00:00"/>
    <s v="SL"/>
    <m/>
    <s v="3 SL"/>
    <n v="3"/>
    <m/>
  </r>
  <r>
    <n v="810"/>
    <x v="14"/>
    <d v="2022-08-21T00:00:00"/>
    <s v="ACUB MA. MARILYN L."/>
    <x v="7"/>
    <x v="0"/>
    <d v="2022-08-18T00:00:00"/>
    <d v="2022-08-20T00:00:00"/>
    <s v="SL"/>
    <m/>
    <s v="2 SL"/>
    <n v="2"/>
    <m/>
  </r>
  <r>
    <n v="811"/>
    <x v="14"/>
    <d v="2022-08-25T00:00:00"/>
    <s v="ANGCAYA JENNY ROSE S."/>
    <x v="5"/>
    <x v="1"/>
    <d v="2022-08-22T00:00:00"/>
    <d v="2022-08-22T00:00:00"/>
    <s v="SL"/>
    <m/>
    <s v="1 SL"/>
    <n v="1"/>
    <m/>
  </r>
  <r>
    <n v="812"/>
    <x v="14"/>
    <d v="2022-09-01T00:00:00"/>
    <s v="ANGCAYA JENNY ROSE S."/>
    <x v="5"/>
    <x v="1"/>
    <d v="2022-09-01T00:00:00"/>
    <d v="2022-09-01T00:00:00"/>
    <s v="OTHER"/>
    <s v="SEC 21 EO 292- SPECIAL PRIVILEGE"/>
    <s v="1 OTHER"/>
    <n v="1"/>
    <m/>
  </r>
  <r>
    <n v="813"/>
    <x v="14"/>
    <d v="2022-08-26T00:00:00"/>
    <s v="ALERA JEFFREY B."/>
    <x v="8"/>
    <x v="1"/>
    <d v="2022-08-24T00:00:00"/>
    <d v="2022-08-24T00:00:00"/>
    <s v="WITHOUTPAY"/>
    <s v="SL WITHOUTPAY"/>
    <s v="1 WITHOUTPAY"/>
    <n v="1"/>
    <m/>
  </r>
  <r>
    <n v="814"/>
    <x v="14"/>
    <d v="2022-08-23T00:00:00"/>
    <s v="BAYBAY ARNOLD C."/>
    <x v="18"/>
    <x v="0"/>
    <d v="2022-08-23T00:00:00"/>
    <d v="2022-08-23T00:00:00"/>
    <s v="SL"/>
    <m/>
    <s v="1 SL"/>
    <n v="1"/>
    <m/>
  </r>
  <r>
    <n v="814"/>
    <x v="14"/>
    <d v="2022-08-24T00:00:00"/>
    <s v="BAYBAY ARNOLD C."/>
    <x v="18"/>
    <x v="0"/>
    <d v="2022-08-27T00:00:00"/>
    <d v="2022-08-27T00:00:00"/>
    <s v="SL"/>
    <m/>
    <s v="0 SL"/>
    <n v="0"/>
    <m/>
  </r>
  <r>
    <n v="815"/>
    <x v="14"/>
    <d v="2022-08-10T00:00:00"/>
    <s v="BUTALON DIANNE H."/>
    <x v="5"/>
    <x v="0"/>
    <d v="2022-08-18T00:00:00"/>
    <d v="2022-08-19T00:00:00"/>
    <s v="VL"/>
    <m/>
    <s v="2 VL"/>
    <n v="2"/>
    <m/>
  </r>
  <r>
    <n v="816"/>
    <x v="14"/>
    <d v="2022-08-06T00:00:00"/>
    <s v="BATHAN ELVIRA R."/>
    <x v="23"/>
    <x v="0"/>
    <d v="2022-08-19T00:00:00"/>
    <d v="2022-08-19T00:00:00"/>
    <s v="OTHER"/>
    <s v="SEC 21 EO 292- SPECIAL PRIVILEGE"/>
    <s v="1 OTHER"/>
    <n v="1"/>
    <m/>
  </r>
  <r>
    <n v="817"/>
    <x v="14"/>
    <d v="2022-08-16T00:00:00"/>
    <s v="CARLITO ELENA M."/>
    <x v="5"/>
    <x v="0"/>
    <d v="2022-08-22T00:00:00"/>
    <d v="2022-08-26T00:00:00"/>
    <s v="VL"/>
    <m/>
    <s v="5 VL"/>
    <n v="5"/>
    <m/>
  </r>
  <r>
    <n v="817"/>
    <x v="14"/>
    <d v="2022-08-17T00:00:00"/>
    <s v="CARLITO ELENA M."/>
    <x v="5"/>
    <x v="0"/>
    <d v="2022-08-29T00:00:00"/>
    <d v="2022-08-31T00:00:00"/>
    <s v="VL"/>
    <m/>
    <s v="2 VL"/>
    <n v="2"/>
    <m/>
  </r>
  <r>
    <n v="818"/>
    <x v="14"/>
    <d v="2022-08-17T00:00:00"/>
    <s v="CESICAR JOCHELLE JOAN S."/>
    <x v="26"/>
    <x v="0"/>
    <d v="2022-08-15T00:00:00"/>
    <d v="2022-08-15T00:00:00"/>
    <s v="SL"/>
    <m/>
    <s v="1 SL"/>
    <n v="1"/>
    <m/>
  </r>
  <r>
    <n v="819"/>
    <x v="14"/>
    <d v="2022-07-18T00:00:00"/>
    <s v="CONTRERAS SARAH JANE P."/>
    <x v="2"/>
    <x v="0"/>
    <d v="2022-07-25T00:00:00"/>
    <d v="2022-07-25T00:00:00"/>
    <s v="VL"/>
    <m/>
    <s v="1 VL"/>
    <n v="1"/>
    <m/>
  </r>
  <r>
    <n v="819"/>
    <x v="14"/>
    <d v="2022-07-19T00:00:00"/>
    <s v="CONTRERAS SARAH JANE P."/>
    <x v="2"/>
    <x v="0"/>
    <d v="2022-07-29T00:00:00"/>
    <d v="2022-07-29T00:00:00"/>
    <s v="VL"/>
    <m/>
    <s v="1 VL"/>
    <n v="1"/>
    <m/>
  </r>
  <r>
    <n v="820"/>
    <x v="14"/>
    <d v="2022-08-16T00:00:00"/>
    <s v="COSA PAOLA GRACE P."/>
    <x v="3"/>
    <x v="0"/>
    <d v="2022-08-22T00:00:00"/>
    <d v="2022-08-22T00:00:00"/>
    <s v="VL"/>
    <m/>
    <s v="1 VL"/>
    <n v="1"/>
    <m/>
  </r>
  <r>
    <n v="821"/>
    <x v="14"/>
    <d v="2022-08-16T00:00:00"/>
    <s v="COSA PAOLA GRACE P."/>
    <x v="3"/>
    <x v="0"/>
    <d v="2022-08-15T00:00:00"/>
    <d v="2022-08-15T00:00:00"/>
    <s v="SL"/>
    <m/>
    <s v="1 SL"/>
    <n v="1"/>
    <m/>
  </r>
  <r>
    <n v="822"/>
    <x v="14"/>
    <d v="2022-08-30T00:00:00"/>
    <s v="CESICAR JOCHELLE JOAN S."/>
    <x v="26"/>
    <x v="0"/>
    <d v="2022-09-05T00:00:00"/>
    <d v="2022-09-06T00:00:00"/>
    <s v="VL"/>
    <m/>
    <s v="2 VL"/>
    <n v="2"/>
    <m/>
  </r>
  <r>
    <n v="822"/>
    <x v="14"/>
    <d v="2022-08-30T00:00:00"/>
    <s v="CESICAR JOCHELLE JOAN S."/>
    <x v="26"/>
    <x v="0"/>
    <d v="2022-09-10T00:00:00"/>
    <d v="2022-09-10T00:00:00"/>
    <s v="VL"/>
    <m/>
    <s v="0 VL"/>
    <n v="0"/>
    <m/>
  </r>
  <r>
    <n v="823"/>
    <x v="14"/>
    <d v="2022-08-30T00:00:00"/>
    <s v="CABANLIT ZOSIMA M."/>
    <x v="21"/>
    <x v="0"/>
    <d v="2022-09-04T00:00:00"/>
    <d v="2022-09-04T00:00:00"/>
    <s v="OTHER"/>
    <s v="ANNIVERSARY LEAVE"/>
    <s v="0 OTHER"/>
    <n v="0"/>
    <m/>
  </r>
  <r>
    <n v="824"/>
    <x v="14"/>
    <d v="2022-08-30T00:00:00"/>
    <s v="DIMARANAN JOEL M."/>
    <x v="23"/>
    <x v="2"/>
    <d v="2022-08-29T00:00:00"/>
    <d v="2022-08-29T00:00:00"/>
    <s v="WITHOUTPAY"/>
    <s v="SL WITHOUTPAY"/>
    <s v="0 WITHOUTPAY"/>
    <n v="0"/>
    <m/>
  </r>
  <r>
    <n v="825"/>
    <x v="14"/>
    <d v="2022-08-23T00:00:00"/>
    <s v="DIMAILIG ARLYN R."/>
    <x v="7"/>
    <x v="1"/>
    <d v="2022-08-22T00:00:00"/>
    <d v="2022-08-22T00:00:00"/>
    <s v="OTHER"/>
    <s v="ENROLLMENT"/>
    <s v="1 OTHER"/>
    <n v="1"/>
    <m/>
  </r>
  <r>
    <n v="826"/>
    <x v="14"/>
    <d v="2022-08-10T00:00:00"/>
    <s v="DIMARANAN ANNA P."/>
    <x v="41"/>
    <x v="2"/>
    <d v="2022-08-09T00:00:00"/>
    <d v="2022-08-09T00:00:00"/>
    <s v="SL"/>
    <m/>
    <s v="1 SL"/>
    <n v="1"/>
    <m/>
  </r>
  <r>
    <n v="827"/>
    <x v="14"/>
    <d v="2022-08-10T00:00:00"/>
    <s v="DERLA ARTHUR D."/>
    <x v="18"/>
    <x v="0"/>
    <d v="2022-08-06T00:00:00"/>
    <d v="2022-08-06T00:00:00"/>
    <s v="SL"/>
    <m/>
    <s v="0 SL"/>
    <n v="0"/>
    <m/>
  </r>
  <r>
    <n v="827"/>
    <x v="14"/>
    <d v="2022-08-10T00:00:00"/>
    <s v="DERLA ARTHUR D."/>
    <x v="18"/>
    <x v="0"/>
    <d v="2022-08-08T00:00:00"/>
    <d v="2022-08-09T00:00:00"/>
    <s v="SL"/>
    <m/>
    <s v="2 SL"/>
    <n v="2"/>
    <m/>
  </r>
  <r>
    <n v="828"/>
    <x v="14"/>
    <d v="2022-08-09T00:00:00"/>
    <s v="DIMAANO LEOVIGILDA A."/>
    <x v="7"/>
    <x v="1"/>
    <d v="2022-08-20T00:00:00"/>
    <d v="2022-08-20T00:00:00"/>
    <s v="OTHER"/>
    <s v="BIRTHDAY LEAVE"/>
    <s v="0 OTHER"/>
    <n v="0"/>
    <m/>
  </r>
  <r>
    <n v="829"/>
    <x v="14"/>
    <d v="2022-08-10T00:00:00"/>
    <s v="DILIDILI AIREEN M."/>
    <x v="7"/>
    <x v="1"/>
    <d v="2022-08-22T00:00:00"/>
    <d v="2022-08-22T00:00:00"/>
    <s v="OTHER"/>
    <s v="SEC 21 EO 292- SPECIAL PRIVILEGE"/>
    <s v="1 OTHER"/>
    <n v="1"/>
    <m/>
  </r>
  <r>
    <n v="830"/>
    <x v="14"/>
    <d v="2022-08-29T00:00:00"/>
    <s v="DERLA APOLONIO JR D."/>
    <x v="18"/>
    <x v="0"/>
    <d v="2022-08-17T00:00:00"/>
    <d v="2022-08-17T00:00:00"/>
    <s v="SL"/>
    <m/>
    <s v="1 SL"/>
    <n v="1"/>
    <m/>
  </r>
  <r>
    <n v="830"/>
    <x v="14"/>
    <d v="2022-08-29T00:00:00"/>
    <s v="DERLA APOLONIO JR D."/>
    <x v="18"/>
    <x v="0"/>
    <d v="2022-08-27T00:00:00"/>
    <d v="2022-08-27T00:00:00"/>
    <s v="SL"/>
    <m/>
    <s v="0 SL"/>
    <n v="0"/>
    <m/>
  </r>
  <r>
    <n v="831"/>
    <x v="14"/>
    <d v="2022-08-12T00:00:00"/>
    <s v="FERMA ETHEL GRACE N."/>
    <x v="5"/>
    <x v="0"/>
    <d v="2022-08-06T00:00:00"/>
    <d v="2022-08-09T00:00:00"/>
    <s v="SL"/>
    <m/>
    <s v="2 SL"/>
    <n v="2"/>
    <m/>
  </r>
  <r>
    <n v="832"/>
    <x v="14"/>
    <d v="2022-08-19T00:00:00"/>
    <s v="FLORES RICHARD  "/>
    <x v="18"/>
    <x v="0"/>
    <d v="2022-08-16T00:00:00"/>
    <d v="2022-08-18T00:00:00"/>
    <s v="SL"/>
    <m/>
    <s v="3 SL"/>
    <n v="3"/>
    <m/>
  </r>
  <r>
    <n v="833"/>
    <x v="14"/>
    <d v="2022-08-31T00:00:00"/>
    <s v="FERMA RAYMOND  "/>
    <x v="18"/>
    <x v="0"/>
    <d v="2022-08-30T00:00:00"/>
    <d v="2022-08-30T00:00:00"/>
    <s v="SL"/>
    <m/>
    <s v="1 SL"/>
    <n v="1"/>
    <m/>
  </r>
  <r>
    <n v="834"/>
    <x v="14"/>
    <d v="2022-08-19T00:00:00"/>
    <s v="GALARDE DELFIN A."/>
    <x v="14"/>
    <x v="0"/>
    <d v="2022-08-16T00:00:00"/>
    <d v="2022-08-17T00:00:00"/>
    <s v="SL"/>
    <m/>
    <s v="2 SL"/>
    <n v="2"/>
    <m/>
  </r>
  <r>
    <n v="835"/>
    <x v="14"/>
    <d v="2022-08-11T00:00:00"/>
    <s v="GATPANDAN MICHAEL E."/>
    <x v="12"/>
    <x v="0"/>
    <d v="2022-08-08T00:00:00"/>
    <d v="2022-08-10T00:00:00"/>
    <s v="SL"/>
    <m/>
    <s v="3 SL"/>
    <n v="3"/>
    <m/>
  </r>
  <r>
    <n v="836"/>
    <x v="14"/>
    <d v="2022-08-22T00:00:00"/>
    <s v="GONZALES MARIO O."/>
    <x v="12"/>
    <x v="0"/>
    <d v="2022-08-19T00:00:00"/>
    <d v="2022-08-19T00:00:00"/>
    <s v="SL"/>
    <m/>
    <s v="1 SL"/>
    <n v="1"/>
    <m/>
  </r>
  <r>
    <n v="837"/>
    <x v="14"/>
    <d v="2022-08-15T00:00:00"/>
    <s v="GONZALES MARIO O."/>
    <x v="12"/>
    <x v="0"/>
    <d v="2022-08-11T00:00:00"/>
    <d v="2022-08-12T00:00:00"/>
    <s v="SL"/>
    <m/>
    <s v="2 SL"/>
    <n v="2"/>
    <m/>
  </r>
  <r>
    <n v="838"/>
    <x v="14"/>
    <d v="2022-08-15T00:00:00"/>
    <s v="GONZALES CRISTI NERISSE E."/>
    <x v="13"/>
    <x v="0"/>
    <d v="2022-08-22T00:00:00"/>
    <d v="2022-08-23T00:00:00"/>
    <s v="VL"/>
    <m/>
    <s v="2 VL"/>
    <n v="2"/>
    <m/>
  </r>
  <r>
    <n v="839"/>
    <x v="14"/>
    <d v="2022-08-01T00:00:00"/>
    <s v="LUNA LALAINE D."/>
    <x v="1"/>
    <x v="2"/>
    <d v="2022-07-25T00:00:00"/>
    <d v="2022-07-27T00:00:00"/>
    <s v="SL"/>
    <m/>
    <s v="3 SL"/>
    <n v="3"/>
    <m/>
  </r>
  <r>
    <n v="840"/>
    <x v="14"/>
    <d v="2022-08-05T00:00:00"/>
    <s v="MERCADO ARLENNIE D."/>
    <x v="9"/>
    <x v="0"/>
    <d v="2022-08-03T00:00:00"/>
    <d v="2022-08-03T00:00:00"/>
    <s v="SL"/>
    <m/>
    <s v="1 SL"/>
    <n v="1"/>
    <m/>
  </r>
  <r>
    <n v="841"/>
    <x v="14"/>
    <d v="2022-09-03T00:00:00"/>
    <s v="MERHAN FRANCISCO  "/>
    <x v="18"/>
    <x v="0"/>
    <d v="2022-08-03T00:00:00"/>
    <d v="2022-08-05T00:00:00"/>
    <s v="SL"/>
    <m/>
    <s v="3 SL"/>
    <n v="3"/>
    <m/>
  </r>
  <r>
    <n v="842"/>
    <x v="14"/>
    <d v="2022-08-05T00:00:00"/>
    <s v="MENDOZA MARVIC M."/>
    <x v="5"/>
    <x v="1"/>
    <d v="2022-08-15T00:00:00"/>
    <d v="2022-08-16T00:00:00"/>
    <s v="OTHER"/>
    <s v="SEC 25 EO 292- FORCE LEAVE"/>
    <s v="2 OTHER"/>
    <n v="2"/>
    <m/>
  </r>
  <r>
    <n v="843"/>
    <x v="14"/>
    <d v="2022-08-12T00:00:00"/>
    <s v="MERCADO ARLENNIE D."/>
    <x v="9"/>
    <x v="0"/>
    <d v="2022-08-09T00:00:00"/>
    <d v="2022-08-11T00:00:00"/>
    <s v="SL"/>
    <m/>
    <s v="3 SL"/>
    <n v="3"/>
    <m/>
  </r>
  <r>
    <n v="844"/>
    <x v="14"/>
    <d v="2022-08-08T00:00:00"/>
    <s v="NACARIO GLENN B."/>
    <x v="22"/>
    <x v="0"/>
    <d v="2022-08-02T00:00:00"/>
    <d v="2022-08-02T00:00:00"/>
    <s v="SL"/>
    <m/>
    <s v="1 SL"/>
    <n v="1"/>
    <m/>
  </r>
  <r>
    <n v="844"/>
    <x v="14"/>
    <d v="2022-08-08T00:00:00"/>
    <s v="NACARIO GLENN B."/>
    <x v="22"/>
    <x v="0"/>
    <d v="2022-08-05T00:00:00"/>
    <d v="2022-08-05T00:00:00"/>
    <s v="SL"/>
    <m/>
    <s v="1 SL"/>
    <n v="1"/>
    <m/>
  </r>
  <r>
    <n v="845"/>
    <x v="14"/>
    <d v="2022-08-05T00:00:00"/>
    <s v="NUESTRO RICA MAY G."/>
    <x v="42"/>
    <x v="0"/>
    <d v="2022-08-22T00:00:00"/>
    <d v="2022-08-26T00:00:00"/>
    <s v="WITHOUTPAY"/>
    <s v="VL WITHOUTPAY"/>
    <s v="5 WITHOUTPAY"/>
    <n v="5"/>
    <m/>
  </r>
  <r>
    <n v="845"/>
    <x v="14"/>
    <d v="2022-08-05T00:00:00"/>
    <s v="NUESTRO RICA MAY G."/>
    <x v="42"/>
    <x v="0"/>
    <d v="2022-08-30T00:00:00"/>
    <d v="2022-08-31T00:00:00"/>
    <s v="WITHOUTPAY"/>
    <s v="VL WITHOUTPAY"/>
    <s v="2 WITHOUTPAY"/>
    <n v="2"/>
    <m/>
  </r>
  <r>
    <n v="846"/>
    <x v="14"/>
    <d v="2022-08-25T00:00:00"/>
    <s v="MULINGTAPANG GUILLERMA O."/>
    <x v="12"/>
    <x v="0"/>
    <d v="2022-08-24T00:00:00"/>
    <d v="2022-08-24T00:00:00"/>
    <s v="SL"/>
    <m/>
    <s v="1 SL"/>
    <n v="1"/>
    <m/>
  </r>
  <r>
    <n v="847"/>
    <x v="14"/>
    <d v="2022-08-23T00:00:00"/>
    <s v="MULINGTAPANG GUILLERMA O."/>
    <x v="12"/>
    <x v="0"/>
    <d v="2022-08-30T00:00:00"/>
    <d v="2022-08-30T00:00:00"/>
    <s v="OTHER"/>
    <s v="SEC 25 EO 292- FORCE LEAVE"/>
    <s v="1 OTHER"/>
    <n v="1"/>
    <m/>
  </r>
  <r>
    <n v="848"/>
    <x v="14"/>
    <d v="2022-08-09T00:00:00"/>
    <s v="MERJILLA JEANETTE B."/>
    <x v="23"/>
    <x v="0"/>
    <d v="2022-08-08T00:00:00"/>
    <d v="2022-08-08T00:00:00"/>
    <s v="SL"/>
    <m/>
    <s v="1 SL"/>
    <n v="1"/>
    <m/>
  </r>
  <r>
    <n v="849"/>
    <x v="14"/>
    <d v="2022-08-12T00:00:00"/>
    <s v="MERJILLA JEANETTE B."/>
    <x v="23"/>
    <x v="0"/>
    <d v="2022-08-11T00:00:00"/>
    <d v="2022-08-11T00:00:00"/>
    <s v="SL"/>
    <m/>
    <s v="1 SL"/>
    <n v="1"/>
    <m/>
  </r>
  <r>
    <n v="850"/>
    <x v="14"/>
    <d v="2022-08-02T00:00:00"/>
    <s v="OCAMPO MERLINDA R."/>
    <x v="5"/>
    <x v="0"/>
    <d v="2022-07-26T00:00:00"/>
    <d v="2022-07-26T00:00:00"/>
    <s v="SL"/>
    <m/>
    <s v="1 SL"/>
    <n v="1"/>
    <m/>
  </r>
  <r>
    <n v="850"/>
    <x v="14"/>
    <d v="2022-08-02T00:00:00"/>
    <s v="OCAMPO MERLINDA R."/>
    <x v="5"/>
    <x v="0"/>
    <d v="2022-07-28T00:00:00"/>
    <d v="2022-07-29T00:00:00"/>
    <s v="SL"/>
    <m/>
    <s v="2 SL"/>
    <n v="2"/>
    <m/>
  </r>
  <r>
    <n v="851"/>
    <x v="14"/>
    <d v="2022-08-10T00:00:00"/>
    <s v="OPO CONEY V."/>
    <x v="24"/>
    <x v="0"/>
    <d v="2022-08-09T00:00:00"/>
    <d v="2022-08-09T00:00:00"/>
    <s v="SL"/>
    <m/>
    <s v="1 SL"/>
    <n v="1"/>
    <m/>
  </r>
  <r>
    <n v="852"/>
    <x v="14"/>
    <d v="2022-08-16T00:00:00"/>
    <s v="OBINA APOLINARIO B."/>
    <x v="18"/>
    <x v="0"/>
    <d v="2022-08-08T00:00:00"/>
    <d v="2022-08-12T00:00:00"/>
    <s v="SL"/>
    <m/>
    <s v="5 SL"/>
    <n v="5"/>
    <m/>
  </r>
  <r>
    <n v="853"/>
    <x v="14"/>
    <d v="2022-08-19T00:00:00"/>
    <s v="OBINA JAIME  "/>
    <x v="18"/>
    <x v="0"/>
    <d v="2022-08-07T00:00:00"/>
    <d v="2022-08-08T00:00:00"/>
    <s v="SL"/>
    <m/>
    <s v="1 SL"/>
    <n v="1"/>
    <m/>
  </r>
  <r>
    <n v="854"/>
    <x v="14"/>
    <d v="2022-08-05T00:00:00"/>
    <s v="PUNZALAN LUCIANA A."/>
    <x v="22"/>
    <x v="0"/>
    <d v="2022-08-15T00:00:00"/>
    <d v="2022-08-19T00:00:00"/>
    <s v="VL"/>
    <m/>
    <s v="5 VL"/>
    <n v="5"/>
    <m/>
  </r>
  <r>
    <n v="855"/>
    <x v="14"/>
    <d v="2022-08-16T00:00:00"/>
    <s v="PAZ JOSUE O."/>
    <x v="18"/>
    <x v="0"/>
    <d v="2022-08-11T00:00:00"/>
    <d v="2022-08-12T00:00:00"/>
    <s v="SL"/>
    <m/>
    <s v="2 SL"/>
    <n v="2"/>
    <m/>
  </r>
  <r>
    <n v="855"/>
    <x v="14"/>
    <d v="2022-08-16T00:00:00"/>
    <s v="PAZ JOSUE O."/>
    <x v="18"/>
    <x v="0"/>
    <d v="2022-08-15T00:00:00"/>
    <d v="2022-08-15T00:00:00"/>
    <s v="SL"/>
    <m/>
    <s v="1 SL"/>
    <n v="1"/>
    <m/>
  </r>
  <r>
    <n v="856"/>
    <x v="14"/>
    <d v="2022-08-05T00:00:00"/>
    <s v="PAYAD RONALDO  "/>
    <x v="18"/>
    <x v="0"/>
    <d v="2022-08-04T00:00:00"/>
    <d v="2022-08-04T00:00:00"/>
    <s v="SL"/>
    <m/>
    <s v="1 SL"/>
    <n v="1"/>
    <m/>
  </r>
  <r>
    <n v="857"/>
    <x v="14"/>
    <d v="2022-08-19T00:00:00"/>
    <s v="PAJENAGO FRANCIS B."/>
    <x v="10"/>
    <x v="0"/>
    <d v="2022-08-15T00:00:00"/>
    <d v="2022-08-18T00:00:00"/>
    <s v="SL"/>
    <m/>
    <s v="4 SL"/>
    <n v="4"/>
    <m/>
  </r>
  <r>
    <n v="858"/>
    <x v="14"/>
    <d v="2022-08-26T00:00:00"/>
    <s v="PATRICIO APRIL V."/>
    <x v="43"/>
    <x v="1"/>
    <d v="2022-09-01T00:00:00"/>
    <d v="2022-09-01T00:00:00"/>
    <s v="OTHER"/>
    <s v="SEC 21 EO 292- SPECIAL PRIVILEGE"/>
    <s v="1 OTHER"/>
    <n v="1"/>
    <m/>
  </r>
  <r>
    <n v="859"/>
    <x v="14"/>
    <d v="2022-08-16T00:00:00"/>
    <s v="PATERNO MARIA LOURDERS P."/>
    <x v="27"/>
    <x v="1"/>
    <d v="2022-08-15T00:00:00"/>
    <d v="2022-08-15T00:00:00"/>
    <s v="SL"/>
    <m/>
    <s v="1 SL"/>
    <n v="1"/>
    <m/>
  </r>
  <r>
    <n v="860"/>
    <x v="14"/>
    <d v="2022-08-09T00:00:00"/>
    <s v="PATERNO MARIA LOURDERS P."/>
    <x v="27"/>
    <x v="1"/>
    <d v="2022-08-08T00:00:00"/>
    <d v="2022-08-08T00:00:00"/>
    <s v="SL"/>
    <m/>
    <s v="1 SL"/>
    <n v="1"/>
    <m/>
  </r>
  <r>
    <n v="861"/>
    <x v="14"/>
    <d v="2022-08-17T00:00:00"/>
    <s v="PATRICIO APRIL V."/>
    <x v="43"/>
    <x v="1"/>
    <d v="2022-08-15T00:00:00"/>
    <d v="2022-08-16T00:00:00"/>
    <s v="SL"/>
    <m/>
    <s v="2 SL"/>
    <n v="2"/>
    <m/>
  </r>
  <r>
    <n v="862"/>
    <x v="14"/>
    <d v="2022-08-29T00:00:00"/>
    <s v="PAGLINAWAN JESSIE M."/>
    <x v="18"/>
    <x v="0"/>
    <d v="2022-08-22T00:00:00"/>
    <d v="2022-08-22T00:00:00"/>
    <s v="SL"/>
    <m/>
    <s v="1 SL"/>
    <n v="1"/>
    <m/>
  </r>
  <r>
    <n v="862"/>
    <x v="14"/>
    <d v="2022-08-29T00:00:00"/>
    <s v="PAGLINAWAN JESSIE M."/>
    <x v="18"/>
    <x v="0"/>
    <d v="2022-08-27T00:00:00"/>
    <d v="2022-08-27T00:00:00"/>
    <s v="SL"/>
    <m/>
    <s v="0 SL"/>
    <n v="0"/>
    <m/>
  </r>
  <r>
    <n v="863"/>
    <x v="14"/>
    <d v="2022-09-12T00:00:00"/>
    <s v="PAGLINAWAN JESSIE M."/>
    <x v="18"/>
    <x v="0"/>
    <d v="2022-08-10T00:00:00"/>
    <d v="2022-08-10T00:00:00"/>
    <s v="SL"/>
    <m/>
    <s v="1 SL"/>
    <n v="1"/>
    <m/>
  </r>
  <r>
    <n v="864"/>
    <x v="14"/>
    <d v="2022-08-11T00:00:00"/>
    <s v="RAMA RAQUEL J."/>
    <x v="44"/>
    <x v="0"/>
    <d v="2022-08-26T00:00:00"/>
    <d v="2022-08-26T00:00:00"/>
    <s v="OTHER"/>
    <s v="SEC 21 EO 292- SPECIAL PRIVILEGE"/>
    <s v="1 OTHER"/>
    <n v="1"/>
    <m/>
  </r>
  <r>
    <n v="865"/>
    <x v="14"/>
    <d v="2022-08-15T00:00:00"/>
    <s v="RODRIGUEZ RAYMUNDO  "/>
    <x v="18"/>
    <x v="0"/>
    <d v="2022-08-04T00:00:00"/>
    <d v="2022-08-06T00:00:00"/>
    <s v="Paternity"/>
    <m/>
    <s v="2 Paternity"/>
    <n v="2"/>
    <m/>
  </r>
  <r>
    <n v="865"/>
    <x v="14"/>
    <d v="2022-08-15T00:00:00"/>
    <s v="RODRIGUEZ RAYMUNDO  "/>
    <x v="18"/>
    <x v="0"/>
    <d v="2022-08-08T00:00:00"/>
    <d v="2022-08-13T00:00:00"/>
    <s v="Paternity"/>
    <m/>
    <s v="5 Paternity"/>
    <n v="5"/>
    <m/>
  </r>
  <r>
    <n v="866"/>
    <x v="14"/>
    <d v="2022-08-24T00:00:00"/>
    <s v="RODRIGUEZ ARNEL  "/>
    <x v="18"/>
    <x v="0"/>
    <d v="2022-09-03T00:00:00"/>
    <d v="2022-09-05T00:00:00"/>
    <s v="VL"/>
    <m/>
    <s v="1 VL"/>
    <n v="1"/>
    <m/>
  </r>
  <r>
    <n v="867"/>
    <x v="14"/>
    <d v="2022-08-31T00:00:00"/>
    <s v="ROMILLA MARIBEL P."/>
    <x v="6"/>
    <x v="0"/>
    <d v="2022-09-07T00:00:00"/>
    <d v="2022-09-08T00:00:00"/>
    <s v="VL"/>
    <m/>
    <s v="2 VL"/>
    <n v="2"/>
    <m/>
  </r>
  <r>
    <n v="868"/>
    <x v="14"/>
    <d v="2022-08-04T00:00:00"/>
    <s v="ROMILLA MARIBEL P."/>
    <x v="6"/>
    <x v="0"/>
    <d v="2022-08-02T00:00:00"/>
    <d v="2022-08-02T00:00:00"/>
    <s v="SL"/>
    <m/>
    <s v="1 SL"/>
    <n v="1"/>
    <m/>
  </r>
  <r>
    <n v="869"/>
    <x v="14"/>
    <d v="2022-08-04T00:00:00"/>
    <s v="ROMILLA MARIBEL P."/>
    <x v="6"/>
    <x v="0"/>
    <d v="2022-07-25T00:00:00"/>
    <d v="2022-07-25T00:00:00"/>
    <s v="SL"/>
    <m/>
    <s v="1 SL"/>
    <n v="1"/>
    <m/>
  </r>
  <r>
    <n v="870"/>
    <x v="14"/>
    <d v="2022-08-11T00:00:00"/>
    <s v="ROMILLA MARIBEL P."/>
    <x v="6"/>
    <x v="0"/>
    <d v="2022-08-22T00:00:00"/>
    <d v="2022-08-22T00:00:00"/>
    <s v="VL"/>
    <m/>
    <s v="1 VL"/>
    <n v="1"/>
    <m/>
  </r>
  <r>
    <n v="871"/>
    <x v="14"/>
    <d v="2022-08-15T00:00:00"/>
    <s v="QUIAMBAO ERICSON B."/>
    <x v="23"/>
    <x v="2"/>
    <d v="2022-08-15T00:00:00"/>
    <d v="2022-08-15T00:00:00"/>
    <s v="WITHOUTPAY"/>
    <s v="SL WITHOUTPAY"/>
    <s v="1 WITHOUTPAY"/>
    <n v="1"/>
    <m/>
  </r>
  <r>
    <n v="872"/>
    <x v="14"/>
    <d v="2022-08-18T00:00:00"/>
    <s v="SABULAAN MARIA LEAH M."/>
    <x v="28"/>
    <x v="0"/>
    <d v="2022-08-31T00:00:00"/>
    <d v="2022-08-31T00:00:00"/>
    <s v="OTHER"/>
    <s v="SEC 21 EO 292- SPECIAL PRIVILEGE"/>
    <s v="1 OTHER"/>
    <n v="1"/>
    <m/>
  </r>
  <r>
    <n v="873"/>
    <x v="14"/>
    <d v="2022-08-30T00:00:00"/>
    <s v="SESMA LAZARO C."/>
    <x v="7"/>
    <x v="0"/>
    <d v="2022-08-21T00:00:00"/>
    <d v="2022-11-30T00:00:00"/>
    <s v="SL"/>
    <m/>
    <s v="71 SL"/>
    <n v="71"/>
    <m/>
  </r>
  <r>
    <n v="874"/>
    <x v="14"/>
    <d v="2022-08-15T00:00:00"/>
    <s v="SUMAGUI LORENA P."/>
    <x v="30"/>
    <x v="0"/>
    <d v="2022-08-03T00:00:00"/>
    <d v="2022-08-05T00:00:00"/>
    <s v="VL"/>
    <m/>
    <s v="3 VL"/>
    <n v="3"/>
    <m/>
  </r>
  <r>
    <n v="874"/>
    <x v="14"/>
    <d v="2022-08-15T00:00:00"/>
    <s v="SUMAGUI LORENA P."/>
    <x v="30"/>
    <x v="0"/>
    <d v="2022-08-08T00:00:00"/>
    <d v="2022-08-12T00:00:00"/>
    <s v="VL"/>
    <m/>
    <s v="5 VL"/>
    <n v="5"/>
    <m/>
  </r>
  <r>
    <n v="875"/>
    <x v="14"/>
    <d v="2022-08-22T00:00:00"/>
    <s v="SUMAGUI LORENA P."/>
    <x v="30"/>
    <x v="0"/>
    <d v="2022-08-22T00:00:00"/>
    <d v="2022-08-22T00:00:00"/>
    <s v="SL"/>
    <m/>
    <s v="1 SL"/>
    <n v="1"/>
    <m/>
  </r>
  <r>
    <n v="876"/>
    <x v="14"/>
    <d v="2022-08-30T00:00:00"/>
    <s v="SIM JO RITZELLE C."/>
    <x v="19"/>
    <x v="0"/>
    <d v="2022-09-01T00:00:00"/>
    <d v="2022-09-01T00:00:00"/>
    <s v="VL"/>
    <m/>
    <s v="1 VL"/>
    <n v="1"/>
    <m/>
  </r>
  <r>
    <n v="877"/>
    <x v="14"/>
    <d v="2022-08-30T00:00:00"/>
    <s v="TAPAY EDWARD  "/>
    <x v="18"/>
    <x v="0"/>
    <d v="2022-08-27T00:00:00"/>
    <d v="2022-08-27T00:00:00"/>
    <s v="SL"/>
    <m/>
    <s v="0 SL"/>
    <n v="0"/>
    <m/>
  </r>
  <r>
    <n v="877"/>
    <x v="14"/>
    <d v="2022-08-30T00:00:00"/>
    <s v="TAPAY EDWARD  "/>
    <x v="18"/>
    <x v="0"/>
    <d v="2022-08-30T00:00:00"/>
    <d v="2022-08-30T00:00:00"/>
    <s v="SL"/>
    <m/>
    <s v="1 SL"/>
    <n v="1"/>
    <m/>
  </r>
  <r>
    <n v="878"/>
    <x v="14"/>
    <d v="2022-08-12T00:00:00"/>
    <s v="TIBAYAN EUFEMIA O."/>
    <x v="19"/>
    <x v="0"/>
    <d v="2022-08-09T00:00:00"/>
    <d v="2022-08-10T00:00:00"/>
    <s v="SL"/>
    <m/>
    <s v="2 SL"/>
    <n v="2"/>
    <m/>
  </r>
  <r>
    <n v="879"/>
    <x v="14"/>
    <d v="2022-08-02T00:00:00"/>
    <s v="VILLANUEVA DAVE RONILLO V."/>
    <x v="13"/>
    <x v="0"/>
    <d v="2022-08-01T00:00:00"/>
    <d v="2022-08-01T00:00:00"/>
    <s v="OTHER"/>
    <s v="SEC 21 EO 292- SPECIAL PRIVILEGE"/>
    <s v="1 OTHER"/>
    <n v="1"/>
    <m/>
  </r>
  <r>
    <n v="880"/>
    <x v="14"/>
    <d v="2022-08-08T00:00:00"/>
    <s v="VILLANUEVA DAVE RONILLO V."/>
    <x v="13"/>
    <x v="0"/>
    <d v="2022-08-03T00:00:00"/>
    <d v="2022-08-05T00:00:00"/>
    <s v="SL"/>
    <m/>
    <s v="3 SL"/>
    <n v="3"/>
    <m/>
  </r>
  <r>
    <n v="881"/>
    <x v="14"/>
    <d v="2022-08-23T00:00:00"/>
    <s v="VILLANUEVA MARILYN L."/>
    <x v="23"/>
    <x v="0"/>
    <d v="2022-08-22T00:00:00"/>
    <d v="2022-08-22T00:00:00"/>
    <s v="SL"/>
    <m/>
    <s v="1 SL"/>
    <n v="1"/>
    <m/>
  </r>
  <r>
    <n v="882"/>
    <x v="14"/>
    <d v="2022-08-12T00:00:00"/>
    <s v="VILLANUEVA RICHELLE A."/>
    <x v="23"/>
    <x v="0"/>
    <d v="2022-08-16T00:00:00"/>
    <d v="2022-08-16T00:00:00"/>
    <s v="VL"/>
    <m/>
    <s v="1 VL"/>
    <n v="1"/>
    <m/>
  </r>
  <r>
    <n v="883"/>
    <x v="14"/>
    <d v="2022-08-31T00:00:00"/>
    <s v="VARGAS MELINDA M."/>
    <x v="10"/>
    <x v="0"/>
    <d v="2022-08-30T00:00:00"/>
    <d v="2022-08-30T00:00:00"/>
    <s v="SL"/>
    <m/>
    <s v="1 SL"/>
    <n v="1"/>
    <m/>
  </r>
  <r>
    <n v="884"/>
    <x v="15"/>
    <d v="2022-10-14T00:00:00"/>
    <s v="MAULLON JAENA F."/>
    <x v="11"/>
    <x v="0"/>
    <d v="2022-10-25T00:00:00"/>
    <d v="2022-10-25T00:00:00"/>
    <s v="VL"/>
    <m/>
    <s v="1 VL"/>
    <n v="1"/>
    <m/>
  </r>
  <r>
    <n v="884"/>
    <x v="15"/>
    <d v="2022-10-14T00:00:00"/>
    <s v="MAULLON JAENA F."/>
    <x v="11"/>
    <x v="0"/>
    <d v="2022-10-20T00:00:00"/>
    <d v="2022-10-20T00:00:00"/>
    <s v="VL"/>
    <m/>
    <s v="1 VL"/>
    <n v="1"/>
    <m/>
  </r>
  <r>
    <n v="884"/>
    <x v="15"/>
    <d v="2022-10-14T00:00:00"/>
    <s v="MAULLON JAENA F."/>
    <x v="11"/>
    <x v="0"/>
    <d v="2022-10-18T00:00:00"/>
    <d v="2022-10-18T00:00:00"/>
    <s v="VL"/>
    <m/>
    <s v="1 VL"/>
    <n v="1"/>
    <m/>
  </r>
  <r>
    <n v="885"/>
    <x v="15"/>
    <d v="2022-10-20T00:00:00"/>
    <s v="DE SAGUN NANCY D."/>
    <x v="11"/>
    <x v="0"/>
    <d v="2022-10-19T00:00:00"/>
    <d v="2022-10-19T00:00:00"/>
    <s v="SL"/>
    <m/>
    <s v="1 SL"/>
    <n v="1"/>
    <m/>
  </r>
  <r>
    <n v="886"/>
    <x v="15"/>
    <d v="2022-11-18T00:00:00"/>
    <s v="MAULLON JAENA F."/>
    <x v="11"/>
    <x v="0"/>
    <d v="2022-11-18T00:00:00"/>
    <d v="2022-11-18T00:00:00"/>
    <s v="VL"/>
    <m/>
    <s v="1 VL"/>
    <n v="1"/>
    <m/>
  </r>
  <r>
    <n v="886"/>
    <x v="15"/>
    <d v="2022-11-18T00:00:00"/>
    <s v="MAULLON JAENA F."/>
    <x v="11"/>
    <x v="0"/>
    <d v="2022-11-22T00:00:00"/>
    <d v="2022-11-22T00:00:00"/>
    <s v="VL"/>
    <m/>
    <s v="1 VL"/>
    <n v="1"/>
    <m/>
  </r>
  <r>
    <n v="886"/>
    <x v="15"/>
    <d v="2022-11-18T00:00:00"/>
    <s v="MAULLON JAENA F."/>
    <x v="11"/>
    <x v="0"/>
    <d v="2022-11-29T00:00:00"/>
    <d v="2022-11-29T00:00:00"/>
    <s v="VL"/>
    <m/>
    <s v="1 VL"/>
    <n v="1"/>
    <m/>
  </r>
  <r>
    <n v="887"/>
    <x v="15"/>
    <d v="2022-10-07T00:00:00"/>
    <s v="MARINDUQUE ROWENA G."/>
    <x v="11"/>
    <x v="0"/>
    <d v="2022-10-06T00:00:00"/>
    <d v="2022-10-06T00:00:00"/>
    <s v="SL"/>
    <m/>
    <s v="1 SL"/>
    <n v="1"/>
    <m/>
  </r>
  <r>
    <n v="888"/>
    <x v="15"/>
    <d v="2022-10-25T00:00:00"/>
    <s v="ANGELES ANNABEL D."/>
    <x v="5"/>
    <x v="1"/>
    <d v="2022-10-26T00:00:00"/>
    <d v="2022-10-28T00:00:00"/>
    <s v="SL"/>
    <m/>
    <s v="3 SL"/>
    <n v="3"/>
    <m/>
  </r>
  <r>
    <n v="889"/>
    <x v="15"/>
    <d v="2022-10-20T00:00:00"/>
    <s v="ANGELES ANNABEL D."/>
    <x v="5"/>
    <x v="1"/>
    <d v="2022-10-20T00:00:00"/>
    <d v="2022-10-21T00:00:00"/>
    <s v="SL"/>
    <m/>
    <s v="2 SL"/>
    <n v="2"/>
    <m/>
  </r>
  <r>
    <n v="890"/>
    <x v="15"/>
    <d v="2022-09-05T00:00:00"/>
    <s v="MARASIGAN AGUINO D."/>
    <x v="37"/>
    <x v="0"/>
    <d v="2022-09-12T00:00:00"/>
    <d v="2022-09-16T00:00:00"/>
    <s v="VL"/>
    <m/>
    <s v="5 VL"/>
    <n v="5"/>
    <m/>
  </r>
  <r>
    <n v="890"/>
    <x v="15"/>
    <d v="2022-09-05T00:00:00"/>
    <s v="MARASIGAN AGUINO D."/>
    <x v="37"/>
    <x v="0"/>
    <d v="2022-09-19T00:00:00"/>
    <d v="2022-09-23T00:00:00"/>
    <s v="VL"/>
    <m/>
    <s v="5 VL"/>
    <n v="5"/>
    <m/>
  </r>
  <r>
    <n v="890"/>
    <x v="15"/>
    <d v="2022-09-05T00:00:00"/>
    <s v="MARASIGAN AGUINO D."/>
    <x v="37"/>
    <x v="0"/>
    <d v="2022-09-26T00:00:00"/>
    <d v="2022-09-30T00:00:00"/>
    <s v="VL"/>
    <m/>
    <s v="5 VL"/>
    <n v="5"/>
    <m/>
  </r>
  <r>
    <n v="891"/>
    <x v="15"/>
    <d v="2022-09-12T00:00:00"/>
    <s v="DIGNO DANILO  "/>
    <x v="18"/>
    <x v="0"/>
    <d v="2022-09-21T00:00:00"/>
    <d v="2022-09-22T00:00:00"/>
    <s v="VL"/>
    <s v="SEC 25 EO 292- FORCE LEAVE"/>
    <s v="2 VL"/>
    <n v="2"/>
    <m/>
  </r>
  <r>
    <n v="892"/>
    <x v="15"/>
    <d v="2022-09-20T00:00:00"/>
    <s v="MERCARDO RENGIE M."/>
    <x v="4"/>
    <x v="0"/>
    <d v="2022-09-19T00:00:00"/>
    <d v="2022-09-19T00:00:00"/>
    <s v="SL"/>
    <m/>
    <s v="1 SL"/>
    <n v="1"/>
    <m/>
  </r>
  <r>
    <n v="893"/>
    <x v="15"/>
    <d v="2022-09-15T00:00:00"/>
    <s v="MAMARIL JOSEFINA P."/>
    <x v="23"/>
    <x v="0"/>
    <d v="2022-09-10T00:00:00"/>
    <d v="2022-09-10T00:00:00"/>
    <s v="SL"/>
    <m/>
    <s v="0 SL"/>
    <n v="0"/>
    <m/>
  </r>
  <r>
    <n v="894"/>
    <x v="15"/>
    <d v="2022-09-10T00:00:00"/>
    <s v="MALANAN JENNYLYN R."/>
    <x v="7"/>
    <x v="0"/>
    <d v="2022-09-19T00:00:00"/>
    <d v="2022-09-23T00:00:00"/>
    <s v="VL"/>
    <m/>
    <s v="5 VL"/>
    <n v="5"/>
    <m/>
  </r>
  <r>
    <n v="895"/>
    <x v="15"/>
    <d v="2022-09-21T00:00:00"/>
    <s v="MENDOZA MARICEL C."/>
    <x v="5"/>
    <x v="0"/>
    <d v="2022-09-09T00:00:00"/>
    <d v="2022-09-11T00:00:00"/>
    <s v="SL"/>
    <m/>
    <s v="1 SL"/>
    <n v="1"/>
    <m/>
  </r>
  <r>
    <n v="895"/>
    <x v="15"/>
    <d v="2022-09-21T00:00:00"/>
    <s v="MENDOZA MARICEL C."/>
    <x v="5"/>
    <x v="0"/>
    <d v="2022-09-14T00:00:00"/>
    <d v="2022-09-14T00:00:00"/>
    <s v="SL"/>
    <m/>
    <s v="1 SL"/>
    <n v="1"/>
    <m/>
  </r>
  <r>
    <n v="896"/>
    <x v="15"/>
    <d v="2022-09-05T00:00:00"/>
    <s v="MENDOZA MARIA ABIGAIL A."/>
    <x v="19"/>
    <x v="1"/>
    <d v="2022-09-16T00:00:00"/>
    <d v="2022-09-16T00:00:00"/>
    <s v="VL"/>
    <m/>
    <s v="1 VL"/>
    <n v="1"/>
    <m/>
  </r>
  <r>
    <n v="897"/>
    <x v="15"/>
    <d v="2022-09-19T00:00:00"/>
    <s v="MERJILLA JEANETTE B."/>
    <x v="23"/>
    <x v="0"/>
    <d v="2022-09-15T00:00:00"/>
    <d v="2022-09-15T00:00:00"/>
    <s v="SL"/>
    <m/>
    <s v="1 SL"/>
    <n v="1"/>
    <m/>
  </r>
  <r>
    <n v="898"/>
    <x v="15"/>
    <d v="2022-09-19T00:00:00"/>
    <s v="MERHAN FRANCISCO  "/>
    <x v="18"/>
    <x v="0"/>
    <d v="2022-09-01T00:00:00"/>
    <d v="2022-09-02T00:00:00"/>
    <s v="SL"/>
    <m/>
    <s v="2 SL"/>
    <n v="2"/>
    <m/>
  </r>
  <r>
    <n v="898"/>
    <x v="15"/>
    <d v="2022-09-19T00:00:00"/>
    <s v="MERHAN FRANCISCO  "/>
    <x v="18"/>
    <x v="0"/>
    <d v="2022-09-05T00:00:00"/>
    <d v="2022-09-09T00:00:00"/>
    <s v="SL"/>
    <m/>
    <s v="5 SL"/>
    <n v="5"/>
    <m/>
  </r>
  <r>
    <n v="898"/>
    <x v="15"/>
    <d v="2022-09-19T00:00:00"/>
    <s v="MERHAN FRANCISCO  "/>
    <x v="18"/>
    <x v="0"/>
    <d v="2022-09-12T00:00:00"/>
    <d v="2022-09-16T00:00:00"/>
    <s v="SL"/>
    <m/>
    <s v="5 SL"/>
    <n v="5"/>
    <m/>
  </r>
  <r>
    <n v="898"/>
    <x v="15"/>
    <d v="2022-09-19T00:00:00"/>
    <s v="MERHAN FRANCISCO  "/>
    <x v="18"/>
    <x v="0"/>
    <d v="2022-09-19T00:00:00"/>
    <d v="2022-09-23T00:00:00"/>
    <s v="SL"/>
    <m/>
    <s v="5 SL"/>
    <n v="5"/>
    <m/>
  </r>
  <r>
    <n v="898"/>
    <x v="15"/>
    <d v="2022-09-19T00:00:00"/>
    <s v="MERHAN FRANCISCO  "/>
    <x v="18"/>
    <x v="0"/>
    <d v="2022-09-26T00:00:00"/>
    <d v="2022-09-30T00:00:00"/>
    <s v="SL"/>
    <m/>
    <s v="5 SL"/>
    <n v="5"/>
    <m/>
  </r>
  <r>
    <n v="898"/>
    <x v="15"/>
    <d v="2022-09-19T00:00:00"/>
    <s v="MERHAN FRANCISCO  "/>
    <x v="18"/>
    <x v="0"/>
    <d v="2022-10-03T00:00:00"/>
    <d v="2022-10-07T00:00:00"/>
    <s v="SL"/>
    <m/>
    <s v="5 SL"/>
    <n v="5"/>
    <m/>
  </r>
  <r>
    <n v="898"/>
    <x v="15"/>
    <d v="2022-09-19T00:00:00"/>
    <s v="MERHAN FRANCISCO  "/>
    <x v="18"/>
    <x v="0"/>
    <d v="2022-10-10T00:00:00"/>
    <d v="2022-10-12T00:00:00"/>
    <s v="SL"/>
    <m/>
    <s v="3 SL"/>
    <n v="3"/>
    <m/>
  </r>
  <r>
    <n v="899"/>
    <x v="15"/>
    <d v="2022-09-01T00:00:00"/>
    <s v="MERHAN FRANCISCO  "/>
    <x v="18"/>
    <x v="0"/>
    <d v="2022-08-20T00:00:00"/>
    <d v="2022-08-20T00:00:00"/>
    <s v="SL"/>
    <m/>
    <s v="0 SL"/>
    <n v="0"/>
    <m/>
  </r>
  <r>
    <n v="899"/>
    <x v="15"/>
    <d v="2022-09-01T00:00:00"/>
    <s v="MERHAN FRANCISCO  "/>
    <x v="18"/>
    <x v="0"/>
    <d v="2022-08-22T00:00:00"/>
    <d v="2022-08-27T00:00:00"/>
    <s v="SL"/>
    <m/>
    <s v="5 SL"/>
    <n v="5"/>
    <m/>
  </r>
  <r>
    <n v="899"/>
    <x v="15"/>
    <d v="2022-09-21T00:00:00"/>
    <s v="LANDICHO ROSALINA B."/>
    <x v="17"/>
    <x v="0"/>
    <d v="2022-09-28T00:00:00"/>
    <d v="2022-09-28T00:00:00"/>
    <s v="OTHER"/>
    <s v="SEC 21 EO 292- SPECIAL PRIVILEGE"/>
    <s v="1 OTHER"/>
    <n v="1"/>
    <m/>
  </r>
  <r>
    <n v="900"/>
    <x v="15"/>
    <d v="2022-09-29T00:00:00"/>
    <s v="LANDICHO ROSALINA B."/>
    <x v="17"/>
    <x v="0"/>
    <d v="2022-09-16T00:00:00"/>
    <d v="2022-09-17T00:00:00"/>
    <s v="SL"/>
    <m/>
    <s v="1 SL"/>
    <n v="1"/>
    <m/>
  </r>
  <r>
    <n v="901"/>
    <x v="15"/>
    <d v="2022-09-15T00:00:00"/>
    <s v="LANDICHO ROSALINA B."/>
    <x v="17"/>
    <x v="0"/>
    <d v="2022-09-10T00:00:00"/>
    <d v="2022-09-10T00:00:00"/>
    <s v="SL"/>
    <m/>
    <s v="0 SL"/>
    <n v="0"/>
    <m/>
  </r>
  <r>
    <n v="901"/>
    <x v="15"/>
    <d v="2022-09-15T00:00:00"/>
    <s v="LANDICHO ROSALINA B."/>
    <x v="17"/>
    <x v="0"/>
    <d v="2022-09-12T00:00:00"/>
    <d v="2022-09-14T00:00:00"/>
    <s v="SL"/>
    <m/>
    <s v="3 SL"/>
    <n v="3"/>
    <m/>
  </r>
  <r>
    <n v="902"/>
    <x v="15"/>
    <d v="2022-09-05T00:00:00"/>
    <s v="ZAFRA REYNANTE B."/>
    <x v="23"/>
    <x v="0"/>
    <d v="2022-09-01T00:00:00"/>
    <d v="2022-09-02T00:00:00"/>
    <s v="SL"/>
    <m/>
    <s v="2 SL"/>
    <n v="2"/>
    <m/>
  </r>
  <r>
    <n v="903"/>
    <x v="15"/>
    <d v="2022-09-22T00:00:00"/>
    <s v="VILLANUEVA ISMAEL D."/>
    <x v="19"/>
    <x v="0"/>
    <d v="2022-09-20T00:00:00"/>
    <d v="2022-09-20T00:00:00"/>
    <s v="SL"/>
    <m/>
    <s v="1 SL"/>
    <n v="1"/>
    <m/>
  </r>
  <r>
    <n v="904"/>
    <x v="15"/>
    <d v="2022-09-19T00:00:00"/>
    <s v="VILLANUEVA RICHELLE A."/>
    <x v="23"/>
    <x v="0"/>
    <d v="2022-09-15T00:00:00"/>
    <d v="2022-09-15T00:00:00"/>
    <s v="SL"/>
    <m/>
    <s v="1 SL"/>
    <n v="1"/>
    <m/>
  </r>
  <r>
    <n v="905"/>
    <x v="15"/>
    <d v="2022-09-30T00:00:00"/>
    <s v="VILLANUEVA RICHELLE A."/>
    <x v="23"/>
    <x v="0"/>
    <d v="2022-09-06T00:00:00"/>
    <d v="2022-09-06T00:00:00"/>
    <s v="SL"/>
    <m/>
    <s v="1 SL"/>
    <n v="1"/>
    <m/>
  </r>
  <r>
    <n v="905"/>
    <x v="15"/>
    <d v="2022-09-30T00:00:00"/>
    <s v="VILLANUEVA RICHELLE A."/>
    <x v="23"/>
    <x v="0"/>
    <d v="2022-09-12T00:00:00"/>
    <d v="2022-09-12T00:00:00"/>
    <s v="SL"/>
    <m/>
    <s v="1 SL"/>
    <n v="1"/>
    <m/>
  </r>
  <r>
    <n v="906"/>
    <x v="15"/>
    <d v="2022-09-06T00:00:00"/>
    <s v="TOPACIO ABEGAIL P."/>
    <x v="5"/>
    <x v="0"/>
    <d v="2022-08-09T00:00:00"/>
    <d v="2022-08-10T00:00:00"/>
    <s v="SL"/>
    <m/>
    <s v="2 SL"/>
    <n v="2"/>
    <m/>
  </r>
  <r>
    <n v="907"/>
    <x v="15"/>
    <d v="2022-09-29T00:00:00"/>
    <s v="TOPACIO ABEGAIL P."/>
    <x v="5"/>
    <x v="0"/>
    <d v="2022-09-02T00:00:00"/>
    <d v="2022-09-03T00:00:00"/>
    <s v="SL"/>
    <m/>
    <s v="1 SL"/>
    <n v="1"/>
    <m/>
  </r>
  <r>
    <n v="908"/>
    <x v="15"/>
    <d v="2022-09-12T00:00:00"/>
    <s v="TORRES MOISES Q."/>
    <x v="21"/>
    <x v="0"/>
    <d v="2022-09-08T00:00:00"/>
    <d v="2022-09-10T00:00:00"/>
    <s v="SL"/>
    <m/>
    <s v="2 SL"/>
    <n v="2"/>
    <m/>
  </r>
  <r>
    <n v="909"/>
    <x v="15"/>
    <d v="2022-09-29T00:00:00"/>
    <s v="SIM JO RITZELLE C."/>
    <x v="19"/>
    <x v="0"/>
    <d v="2022-09-28T00:00:00"/>
    <d v="2022-09-28T00:00:00"/>
    <s v="SL"/>
    <m/>
    <s v="1 SL"/>
    <n v="1"/>
    <m/>
  </r>
  <r>
    <n v="910"/>
    <x v="15"/>
    <d v="2022-09-13T00:00:00"/>
    <s v="TIMPLE ALLAN R."/>
    <x v="1"/>
    <x v="0"/>
    <d v="2022-09-14T00:00:00"/>
    <d v="2022-09-14T00:00:00"/>
    <s v="SL"/>
    <m/>
    <s v="1 SL"/>
    <n v="1"/>
    <m/>
  </r>
  <r>
    <n v="911"/>
    <x v="15"/>
    <d v="2022-09-28T00:00:00"/>
    <s v="ROLLE CARIZA P."/>
    <x v="19"/>
    <x v="0"/>
    <d v="2022-10-10T00:00:00"/>
    <d v="2022-10-10T00:00:00"/>
    <s v="OTHER"/>
    <s v="SEC 21 EO 292- SPECIAL PRIVILEGE"/>
    <s v="1 OTHER"/>
    <n v="1"/>
    <m/>
  </r>
  <r>
    <n v="912"/>
    <x v="15"/>
    <d v="2022-09-17T00:00:00"/>
    <s v="AUSTRIA KIM E."/>
    <x v="5"/>
    <x v="1"/>
    <d v="2022-10-03T00:00:00"/>
    <d v="2022-10-04T00:00:00"/>
    <s v="VL"/>
    <m/>
    <s v="2 VL"/>
    <n v="2"/>
    <m/>
  </r>
  <r>
    <n v="913"/>
    <x v="15"/>
    <d v="2022-09-16T00:00:00"/>
    <s v="ACERON ANGELU V."/>
    <x v="5"/>
    <x v="1"/>
    <d v="2022-10-08T00:00:00"/>
    <d v="2022-10-09T00:00:00"/>
    <s v="OTHER"/>
    <s v="SEC 21 EO 292- SPECIAL PRIVILEGE"/>
    <s v="0 OTHER"/>
    <n v="0"/>
    <m/>
  </r>
  <r>
    <n v="914"/>
    <x v="15"/>
    <d v="2022-09-16T00:00:00"/>
    <s v="ACERON ANGELU V."/>
    <x v="5"/>
    <x v="1"/>
    <d v="2022-10-23T00:00:00"/>
    <d v="2022-10-24T00:00:00"/>
    <s v="VL"/>
    <m/>
    <s v="1 VL"/>
    <n v="1"/>
    <m/>
  </r>
  <r>
    <n v="915"/>
    <x v="15"/>
    <d v="2022-09-02T00:00:00"/>
    <s v="ABELA IMELDA C."/>
    <x v="6"/>
    <x v="0"/>
    <d v="2022-09-01T00:00:00"/>
    <d v="2022-09-01T00:00:00"/>
    <s v="SL"/>
    <m/>
    <s v="1 SL"/>
    <n v="1"/>
    <m/>
  </r>
  <r>
    <n v="916"/>
    <x v="15"/>
    <d v="2022-09-19T00:00:00"/>
    <s v="AMBION MARIETA B."/>
    <x v="18"/>
    <x v="0"/>
    <d v="2022-09-27T00:00:00"/>
    <d v="2022-09-27T00:00:00"/>
    <s v="VL"/>
    <s v="SEC 25 EO 292- FORCE LEAVE"/>
    <s v="1 VL"/>
    <n v="1"/>
    <m/>
  </r>
  <r>
    <n v="917"/>
    <x v="15"/>
    <d v="2022-09-19T00:00:00"/>
    <s v="ASIDO LEONILA R."/>
    <x v="5"/>
    <x v="1"/>
    <d v="2022-09-12T00:00:00"/>
    <d v="2022-09-14T00:00:00"/>
    <s v="SL"/>
    <m/>
    <s v="3 SL"/>
    <n v="3"/>
    <m/>
  </r>
  <r>
    <n v="917"/>
    <x v="15"/>
    <d v="2022-09-19T00:00:00"/>
    <s v="ASIDO LEONILA R."/>
    <x v="5"/>
    <x v="1"/>
    <d v="2022-09-17T00:00:00"/>
    <d v="2022-09-17T00:00:00"/>
    <s v="SL"/>
    <m/>
    <s v="0 SL"/>
    <n v="0"/>
    <m/>
  </r>
  <r>
    <n v="918"/>
    <x v="15"/>
    <d v="2022-09-19T00:00:00"/>
    <s v="ANGCAYA JENNY ROSE S."/>
    <x v="5"/>
    <x v="1"/>
    <d v="2022-09-16T00:00:00"/>
    <d v="2022-09-16T00:00:00"/>
    <s v="SL"/>
    <m/>
    <s v="1 SL"/>
    <n v="1"/>
    <m/>
  </r>
  <r>
    <n v="919"/>
    <x v="15"/>
    <d v="2022-09-30T00:00:00"/>
    <s v="AMBION MARIETA B."/>
    <x v="18"/>
    <x v="0"/>
    <d v="2022-10-07T00:00:00"/>
    <d v="2022-10-07T00:00:00"/>
    <s v="VL"/>
    <s v="SEC 25 EO 292- FORCE LEAVE"/>
    <s v="1 VL"/>
    <n v="1"/>
    <m/>
  </r>
  <r>
    <n v="920"/>
    <x v="15"/>
    <d v="2022-09-14T00:00:00"/>
    <s v="AMBION HERSHEY D."/>
    <x v="19"/>
    <x v="0"/>
    <d v="2022-09-12T00:00:00"/>
    <d v="2022-09-13T00:00:00"/>
    <s v="SL"/>
    <m/>
    <s v="2 SL"/>
    <n v="2"/>
    <m/>
  </r>
  <r>
    <n v="921"/>
    <x v="15"/>
    <d v="2022-09-14T00:00:00"/>
    <s v="ANGCAYA IRENE V."/>
    <x v="5"/>
    <x v="1"/>
    <d v="2022-09-26T00:00:00"/>
    <d v="2022-09-26T00:00:00"/>
    <s v="VL"/>
    <m/>
    <s v="1 VL"/>
    <n v="1"/>
    <m/>
  </r>
  <r>
    <n v="921"/>
    <x v="15"/>
    <d v="2022-09-14T00:00:00"/>
    <s v="ANGCAYA IRENE V."/>
    <x v="5"/>
    <x v="1"/>
    <d v="2022-09-29T00:00:00"/>
    <d v="2022-09-29T00:00:00"/>
    <s v="VL"/>
    <m/>
    <s v="1 VL"/>
    <n v="1"/>
    <m/>
  </r>
  <r>
    <n v="922"/>
    <x v="15"/>
    <d v="2022-09-14T00:00:00"/>
    <s v="ANGCAYA IRENE V."/>
    <x v="5"/>
    <x v="1"/>
    <d v="2022-09-28T00:00:00"/>
    <d v="2022-09-28T00:00:00"/>
    <s v="OTHER"/>
    <s v="SEC 21 EO 292- SPECIAL PRIVILEGE"/>
    <s v="1 OTHER"/>
    <n v="1"/>
    <m/>
  </r>
  <r>
    <n v="923"/>
    <x v="15"/>
    <d v="2022-09-06T00:00:00"/>
    <s v="BRON FLORENCIO L."/>
    <x v="17"/>
    <x v="0"/>
    <d v="2022-09-11T00:00:00"/>
    <d v="2022-09-11T00:00:00"/>
    <s v="VL"/>
    <m/>
    <s v="0 VL"/>
    <n v="0"/>
    <m/>
  </r>
  <r>
    <n v="924"/>
    <x v="15"/>
    <d v="2022-09-12T00:00:00"/>
    <s v="BERGADO MARILOU B."/>
    <x v="5"/>
    <x v="0"/>
    <d v="2022-09-28T00:00:00"/>
    <d v="2022-09-30T00:00:00"/>
    <s v="VL"/>
    <m/>
    <s v="3 VL"/>
    <n v="3"/>
    <m/>
  </r>
  <r>
    <n v="925"/>
    <x v="15"/>
    <d v="2022-09-12T00:00:00"/>
    <s v="BUTALON DIANNE H."/>
    <x v="5"/>
    <x v="0"/>
    <d v="2022-09-05T00:00:00"/>
    <d v="2022-09-05T00:00:00"/>
    <s v="SL"/>
    <m/>
    <s v="1 SL"/>
    <n v="1"/>
    <m/>
  </r>
  <r>
    <n v="926"/>
    <x v="15"/>
    <d v="2022-09-19T00:00:00"/>
    <s v="CESICAR JOCHELLE JOAN S."/>
    <x v="26"/>
    <x v="0"/>
    <d v="2022-09-09T00:00:00"/>
    <d v="2022-09-09T00:00:00"/>
    <s v="SL"/>
    <m/>
    <s v="1 SL"/>
    <n v="1"/>
    <m/>
  </r>
  <r>
    <n v="926"/>
    <x v="15"/>
    <d v="2022-09-19T00:00:00"/>
    <s v="CESICAR JOCHELLE JOAN S."/>
    <x v="26"/>
    <x v="0"/>
    <d v="2022-09-11T00:00:00"/>
    <d v="2022-09-15T00:00:00"/>
    <s v="SL"/>
    <m/>
    <s v="4 SL"/>
    <n v="4"/>
    <m/>
  </r>
  <r>
    <n v="927"/>
    <x v="15"/>
    <d v="2022-09-01T00:00:00"/>
    <s v="CESICAR JOCHELLE JOAN S."/>
    <x v="26"/>
    <x v="0"/>
    <d v="2022-08-31T00:00:00"/>
    <d v="2022-08-31T00:00:00"/>
    <s v="SL"/>
    <m/>
    <s v="1 SL"/>
    <n v="1"/>
    <m/>
  </r>
  <r>
    <n v="928"/>
    <x v="15"/>
    <d v="2022-09-05T00:00:00"/>
    <s v="COSME CORAZON O."/>
    <x v="1"/>
    <x v="0"/>
    <d v="2022-09-01T00:00:00"/>
    <d v="2022-09-02T00:00:00"/>
    <s v="SL"/>
    <m/>
    <s v="2 SL"/>
    <n v="2"/>
    <m/>
  </r>
  <r>
    <n v="929"/>
    <x v="15"/>
    <d v="2022-09-16T00:00:00"/>
    <s v="CAPUNO OLIVER M."/>
    <x v="45"/>
    <x v="0"/>
    <d v="2022-09-21T00:00:00"/>
    <d v="2022-09-23T00:00:00"/>
    <s v="VL"/>
    <m/>
    <s v="3 VL"/>
    <n v="3"/>
    <m/>
  </r>
  <r>
    <n v="929"/>
    <x v="15"/>
    <d v="2022-09-16T00:00:00"/>
    <s v="CAPUNO OLIVER M."/>
    <x v="45"/>
    <x v="0"/>
    <d v="2022-09-27T00:00:00"/>
    <d v="2022-09-29T00:00:00"/>
    <s v="VL"/>
    <m/>
    <s v="3 VL"/>
    <n v="3"/>
    <m/>
  </r>
  <r>
    <n v="930"/>
    <x v="15"/>
    <d v="2022-09-16T00:00:00"/>
    <s v="COSA PAOLA GRACE P."/>
    <x v="3"/>
    <x v="0"/>
    <d v="2022-09-15T00:00:00"/>
    <d v="2022-09-15T00:00:00"/>
    <s v="SL"/>
    <m/>
    <s v="1 SL"/>
    <n v="1"/>
    <m/>
  </r>
  <r>
    <n v="931"/>
    <x v="15"/>
    <d v="2022-09-14T00:00:00"/>
    <s v="COSA PAOLA GRACE P."/>
    <x v="3"/>
    <x v="0"/>
    <d v="2022-09-21T00:00:00"/>
    <d v="2022-09-21T00:00:00"/>
    <s v="VL"/>
    <m/>
    <s v="1 VL"/>
    <n v="1"/>
    <m/>
  </r>
  <r>
    <n v="932"/>
    <x v="15"/>
    <d v="2022-09-12T00:00:00"/>
    <s v="CABANTING AIRA P."/>
    <x v="5"/>
    <x v="0"/>
    <d v="2022-10-05T00:00:00"/>
    <d v="2022-10-07T00:00:00"/>
    <s v="OTHER"/>
    <s v="SEC 21 EO 292- SPECIAL PRIVILEGE"/>
    <s v="3 OTHER"/>
    <n v="3"/>
    <m/>
  </r>
  <r>
    <n v="933"/>
    <x v="15"/>
    <d v="2022-09-12T00:00:00"/>
    <s v="CABANLIT ZOSIMA M."/>
    <x v="21"/>
    <x v="0"/>
    <d v="2022-09-11T00:00:00"/>
    <d v="2022-09-11T00:00:00"/>
    <s v="SL"/>
    <m/>
    <s v="0 SL"/>
    <n v="0"/>
    <m/>
  </r>
  <r>
    <n v="934"/>
    <x v="15"/>
    <d v="2022-09-30T00:00:00"/>
    <s v="CABANLIT ZOSIMA M."/>
    <x v="21"/>
    <x v="0"/>
    <d v="2022-09-30T00:00:00"/>
    <d v="2022-10-04T00:00:00"/>
    <s v="SL"/>
    <m/>
    <s v="3 SL"/>
    <n v="3"/>
    <m/>
  </r>
  <r>
    <n v="934"/>
    <x v="15"/>
    <d v="2022-09-30T00:00:00"/>
    <s v="CABANLIT ZOSIMA M."/>
    <x v="21"/>
    <x v="0"/>
    <d v="2022-10-07T00:00:00"/>
    <d v="2022-10-07T00:00:00"/>
    <s v="SL"/>
    <m/>
    <s v="1 SL"/>
    <n v="1"/>
    <m/>
  </r>
  <r>
    <n v="935"/>
    <x v="15"/>
    <d v="2022-09-16T00:00:00"/>
    <s v="DATU SHIRLEY G."/>
    <x v="5"/>
    <x v="0"/>
    <d v="2022-09-09T00:00:00"/>
    <d v="2022-09-09T00:00:00"/>
    <s v="SL"/>
    <m/>
    <s v="1 SL"/>
    <n v="1"/>
    <m/>
  </r>
  <r>
    <n v="935"/>
    <x v="15"/>
    <d v="2022-09-16T00:00:00"/>
    <s v="DATU SHIRLEY G."/>
    <x v="5"/>
    <x v="0"/>
    <d v="2022-09-11T00:00:00"/>
    <d v="2022-09-11T00:00:00"/>
    <s v="SL"/>
    <m/>
    <s v="0 SL"/>
    <n v="0"/>
    <m/>
  </r>
  <r>
    <n v="935"/>
    <x v="15"/>
    <d v="2022-09-16T00:00:00"/>
    <s v="DATU SHIRLEY G."/>
    <x v="5"/>
    <x v="0"/>
    <d v="2022-09-14T00:00:00"/>
    <d v="2022-09-14T00:00:00"/>
    <s v="SL"/>
    <m/>
    <s v="1 SL"/>
    <n v="1"/>
    <m/>
  </r>
  <r>
    <n v="936"/>
    <x v="15"/>
    <d v="2022-09-29T00:00:00"/>
    <s v="DIMAILIG ARLYN R."/>
    <x v="7"/>
    <x v="1"/>
    <d v="2022-09-27T00:00:00"/>
    <d v="2022-09-28T00:00:00"/>
    <s v="SL"/>
    <m/>
    <s v="2 SL"/>
    <n v="2"/>
    <m/>
  </r>
  <r>
    <n v="937"/>
    <x v="15"/>
    <d v="2022-09-14T00:00:00"/>
    <s v="DISEPEDA MACARIA P."/>
    <x v="23"/>
    <x v="0"/>
    <d v="2022-09-09T00:00:00"/>
    <d v="2022-09-09T00:00:00"/>
    <s v="SL"/>
    <m/>
    <s v="1 SL"/>
    <n v="1"/>
    <m/>
  </r>
  <r>
    <n v="938"/>
    <x v="15"/>
    <d v="2022-09-06T00:00:00"/>
    <s v="DISEPEDA MACARIA P."/>
    <x v="23"/>
    <x v="0"/>
    <d v="2022-09-02T00:00:00"/>
    <d v="2022-09-02T00:00:00"/>
    <s v="SL"/>
    <m/>
    <s v="1 SL"/>
    <n v="1"/>
    <m/>
  </r>
  <r>
    <n v="939"/>
    <x v="15"/>
    <d v="2022-09-05T00:00:00"/>
    <s v="DOGELIO CHRISTIAN B."/>
    <x v="0"/>
    <x v="0"/>
    <d v="2022-09-05T00:00:00"/>
    <d v="2022-09-05T00:00:00"/>
    <s v="VL"/>
    <m/>
    <s v="1 VL"/>
    <n v="1"/>
    <m/>
  </r>
  <r>
    <n v="939"/>
    <x v="15"/>
    <d v="2022-09-05T00:00:00"/>
    <s v="DOGELIO CHRISTIAN B."/>
    <x v="0"/>
    <x v="0"/>
    <d v="2022-09-06T00:00:00"/>
    <d v="2022-09-06T00:00:00"/>
    <s v="OTHER"/>
    <s v="SEC 21 EO 292- SPECIAL PRIVILEGE"/>
    <s v="1 OTHER"/>
    <n v="1"/>
    <m/>
  </r>
  <r>
    <n v="939"/>
    <x v="15"/>
    <d v="2022-09-05T00:00:00"/>
    <s v="DOGELIO CHRISTIAN B."/>
    <x v="0"/>
    <x v="0"/>
    <d v="2022-09-19T00:00:00"/>
    <d v="2022-09-20T00:00:00"/>
    <s v="OTHER"/>
    <s v="SEC 21 EO 292- SPECIAL PRIVILEGE"/>
    <s v="2 OTHER"/>
    <n v="2"/>
    <m/>
  </r>
  <r>
    <n v="940"/>
    <x v="15"/>
    <d v="2022-09-06T00:00:00"/>
    <s v="DILIDILI AIREEN M."/>
    <x v="7"/>
    <x v="1"/>
    <d v="2022-09-19T00:00:00"/>
    <d v="2022-09-19T00:00:00"/>
    <s v="OTHER"/>
    <s v="SEC 21 EO 292- SPECIAL PRIVILEGE"/>
    <s v="1 OTHER"/>
    <n v="1"/>
    <m/>
  </r>
  <r>
    <n v="941"/>
    <x v="15"/>
    <d v="2022-09-01T00:00:00"/>
    <s v="SILAN MARIE BERNADETTE D."/>
    <x v="7"/>
    <x v="0"/>
    <d v="2022-08-01T00:00:00"/>
    <d v="2022-08-19T00:00:00"/>
    <s v="SL"/>
    <m/>
    <s v="15 SL"/>
    <n v="15"/>
    <m/>
  </r>
  <r>
    <n v="942"/>
    <x v="15"/>
    <d v="2022-09-23T00:00:00"/>
    <s v="DIMAILIG ARLYN R."/>
    <x v="7"/>
    <x v="1"/>
    <d v="2022-09-22T00:00:00"/>
    <d v="2022-09-22T00:00:00"/>
    <s v="SL"/>
    <m/>
    <s v="1 SL"/>
    <n v="1"/>
    <m/>
  </r>
  <r>
    <n v="943"/>
    <x v="15"/>
    <d v="2022-09-21T00:00:00"/>
    <s v="DIMAILIG ARLYN R."/>
    <x v="7"/>
    <x v="1"/>
    <d v="2022-09-30T00:00:00"/>
    <d v="2022-09-30T00:00:00"/>
    <s v="OTHER"/>
    <s v="SEC 21 EO 292- SPECIAL PRIVILEGE"/>
    <s v="1 OTHER"/>
    <n v="1"/>
    <m/>
  </r>
  <r>
    <n v="944"/>
    <x v="15"/>
    <d v="2022-09-03T00:00:00"/>
    <s v="DATU SHIRLEY G."/>
    <x v="5"/>
    <x v="0"/>
    <d v="2022-09-08T00:00:00"/>
    <d v="2022-09-08T00:00:00"/>
    <s v="OTHER"/>
    <s v="SEC 21 EO 292- SPECIAL PRIVILEGE"/>
    <s v="1 OTHER"/>
    <n v="1"/>
    <m/>
  </r>
  <r>
    <n v="945"/>
    <x v="15"/>
    <d v="2022-09-07T00:00:00"/>
    <s v="DERLA ARTHUR D."/>
    <x v="18"/>
    <x v="0"/>
    <d v="2022-09-06T00:00:00"/>
    <d v="2022-09-06T00:00:00"/>
    <s v="SL"/>
    <m/>
    <s v="1 SL"/>
    <n v="1"/>
    <m/>
  </r>
  <r>
    <n v="946"/>
    <x v="15"/>
    <d v="2022-08-12T00:00:00"/>
    <s v="FERMA ETHEL GRACE N."/>
    <x v="5"/>
    <x v="0"/>
    <d v="2022-08-06T00:00:00"/>
    <d v="2022-08-09T00:00:00"/>
    <s v="SL"/>
    <m/>
    <s v="2 SL"/>
    <n v="2"/>
    <m/>
  </r>
  <r>
    <n v="947"/>
    <x v="15"/>
    <d v="2022-09-12T00:00:00"/>
    <s v="DE CASTRO  CHRISTINE JEAN D."/>
    <x v="10"/>
    <x v="0"/>
    <d v="2022-09-09T00:00:00"/>
    <d v="2022-09-09T00:00:00"/>
    <s v="SL"/>
    <m/>
    <s v="1 SL"/>
    <n v="1"/>
    <m/>
  </r>
  <r>
    <n v="948"/>
    <x v="15"/>
    <d v="2022-09-29T00:00:00"/>
    <s v="DE SAGUN NANCY D."/>
    <x v="11"/>
    <x v="0"/>
    <d v="2022-09-28T00:00:00"/>
    <d v="2022-09-28T00:00:00"/>
    <s v="SL"/>
    <m/>
    <s v="1 SL"/>
    <n v="1"/>
    <m/>
  </r>
  <r>
    <n v="949"/>
    <x v="15"/>
    <d v="2022-09-23T00:00:00"/>
    <s v="ENRIQUEZ ANABEL O."/>
    <x v="19"/>
    <x v="0"/>
    <d v="2022-09-28T00:00:00"/>
    <d v="2022-09-29T00:00:00"/>
    <s v="VL"/>
    <m/>
    <s v="2 VL"/>
    <n v="2"/>
    <m/>
  </r>
  <r>
    <n v="950"/>
    <x v="15"/>
    <d v="2022-09-12T00:00:00"/>
    <s v="GONZALES CRISTI NERISSE E."/>
    <x v="13"/>
    <x v="0"/>
    <d v="2022-09-09T00:00:00"/>
    <d v="2022-09-09T00:00:00"/>
    <s v="SL"/>
    <m/>
    <s v="1 SL"/>
    <n v="1"/>
    <m/>
  </r>
  <r>
    <n v="951"/>
    <x v="15"/>
    <d v="2022-09-30T00:00:00"/>
    <s v="GATPANDAN MICHAEL E."/>
    <x v="12"/>
    <x v="0"/>
    <d v="2022-09-29T00:00:00"/>
    <d v="2022-09-29T00:00:00"/>
    <s v="SL"/>
    <m/>
    <s v="1 SL"/>
    <n v="1"/>
    <m/>
  </r>
  <r>
    <n v="952"/>
    <x v="15"/>
    <d v="2022-09-01T00:00:00"/>
    <s v="GONZALES MARIO O."/>
    <x v="12"/>
    <x v="0"/>
    <d v="2022-08-30T00:00:00"/>
    <d v="2022-08-31T00:00:00"/>
    <s v="SL"/>
    <m/>
    <s v="2 SL"/>
    <n v="2"/>
    <m/>
  </r>
  <r>
    <n v="953"/>
    <x v="15"/>
    <d v="2022-09-12T00:00:00"/>
    <s v="GONZALES MARIO O."/>
    <x v="12"/>
    <x v="0"/>
    <d v="2022-09-05T00:00:00"/>
    <d v="2022-09-09T00:00:00"/>
    <s v="SL"/>
    <m/>
    <s v="5 SL"/>
    <n v="5"/>
    <m/>
  </r>
  <r>
    <n v="954"/>
    <x v="15"/>
    <d v="2022-09-20T00:00:00"/>
    <s v="GONZALES MARIO O."/>
    <x v="12"/>
    <x v="0"/>
    <d v="2022-09-19T00:00:00"/>
    <d v="2022-09-19T00:00:00"/>
    <s v="SL"/>
    <m/>
    <s v="1 SL"/>
    <n v="1"/>
    <m/>
  </r>
  <r>
    <n v="955"/>
    <x v="15"/>
    <d v="2022-09-05T00:00:00"/>
    <s v="OPO CONEY V."/>
    <x v="24"/>
    <x v="0"/>
    <d v="2022-09-02T00:00:00"/>
    <d v="2022-09-02T00:00:00"/>
    <s v="SL"/>
    <m/>
    <s v="1 SL"/>
    <n v="1"/>
    <m/>
  </r>
  <r>
    <n v="956"/>
    <x v="15"/>
    <d v="2022-09-26T00:00:00"/>
    <s v="PEREA BABEL G."/>
    <x v="24"/>
    <x v="0"/>
    <d v="2022-10-05T00:00:00"/>
    <d v="2022-10-05T00:00:00"/>
    <s v="OTHER"/>
    <s v="SEC 21 EO 292- SPECIAL PRIVILEGE"/>
    <s v="1 OTHER"/>
    <n v="1"/>
    <m/>
  </r>
  <r>
    <n v="957"/>
    <x v="15"/>
    <d v="2022-09-02T00:00:00"/>
    <s v="PEREA BABEL G."/>
    <x v="24"/>
    <x v="0"/>
    <d v="2022-09-01T00:00:00"/>
    <d v="2022-09-01T00:00:00"/>
    <s v="OTHER"/>
    <s v="SEC 21 EO 292- SPECIAL PRIVILEGE"/>
    <s v="1 OTHER"/>
    <n v="1"/>
    <m/>
  </r>
  <r>
    <n v="958"/>
    <x v="15"/>
    <d v="2022-09-21T00:00:00"/>
    <s v="PADILLA JANE Z."/>
    <x v="28"/>
    <x v="1"/>
    <d v="2022-09-22T00:00:00"/>
    <d v="2022-09-22T00:00:00"/>
    <s v="OTHER"/>
    <s v="SEC 21 EO 292- SPECIAL PRIVILEGE"/>
    <s v="1 OTHER"/>
    <n v="1"/>
    <m/>
  </r>
  <r>
    <n v="959"/>
    <x v="15"/>
    <d v="2022-09-07T00:00:00"/>
    <s v="PATERNO MARIA LOURDERS P."/>
    <x v="27"/>
    <x v="1"/>
    <d v="2022-09-02T00:00:00"/>
    <d v="2022-09-02T00:00:00"/>
    <s v="SL"/>
    <m/>
    <s v="1 SL"/>
    <n v="1"/>
    <m/>
  </r>
  <r>
    <n v="959"/>
    <x v="15"/>
    <d v="2022-09-07T00:00:00"/>
    <s v="PATERNO MARIA LOURDERS P."/>
    <x v="27"/>
    <x v="1"/>
    <d v="2022-09-05T00:00:00"/>
    <d v="2022-09-06T00:00:00"/>
    <s v="SL"/>
    <m/>
    <s v="2 SL"/>
    <n v="2"/>
    <m/>
  </r>
  <r>
    <n v="960"/>
    <x v="15"/>
    <d v="2022-09-26T00:00:00"/>
    <s v="PANGANIBAN CAROLINA L."/>
    <x v="23"/>
    <x v="0"/>
    <d v="2022-09-19T00:00:00"/>
    <d v="2022-09-19T00:00:00"/>
    <s v="SL"/>
    <m/>
    <s v="1 SL"/>
    <n v="1"/>
    <m/>
  </r>
  <r>
    <n v="961"/>
    <x v="15"/>
    <d v="2022-09-15T00:00:00"/>
    <s v="PANGANIBAN CAROLINA L."/>
    <x v="23"/>
    <x v="0"/>
    <d v="2022-09-10T00:00:00"/>
    <d v="2022-09-10T00:00:00"/>
    <s v="SL"/>
    <m/>
    <s v="0 SL"/>
    <n v="0"/>
    <m/>
  </r>
  <r>
    <n v="962"/>
    <x v="15"/>
    <d v="2022-09-03T00:00:00"/>
    <s v="RODRIGUEZ NARCISCO E."/>
    <x v="17"/>
    <x v="0"/>
    <d v="2022-09-01T00:00:00"/>
    <d v="2022-09-01T00:00:00"/>
    <s v="SL"/>
    <m/>
    <s v="1 SL"/>
    <n v="1"/>
    <m/>
  </r>
  <r>
    <n v="963"/>
    <x v="15"/>
    <d v="2022-09-28T00:00:00"/>
    <s v="REGINALDO MARISSA C."/>
    <x v="1"/>
    <x v="2"/>
    <d v="2022-09-29T00:00:00"/>
    <d v="2022-09-30T00:00:00"/>
    <s v="OTHER"/>
    <s v="SEC 21 EO 292- SPECIAL PRIVILEGE"/>
    <s v="2 OTHER"/>
    <n v="2"/>
    <m/>
  </r>
  <r>
    <n v="963"/>
    <x v="15"/>
    <d v="2022-09-28T00:00:00"/>
    <s v="REGINALDO MARISSA C."/>
    <x v="1"/>
    <x v="2"/>
    <d v="2022-10-03T00:00:00"/>
    <d v="2022-10-03T00:00:00"/>
    <s v="OTHER"/>
    <s v="SEC 21 EO 292- SPECIAL PRIVILEGE"/>
    <s v="1 OTHER"/>
    <n v="1"/>
    <m/>
  </r>
  <r>
    <n v="964"/>
    <x v="15"/>
    <d v="2022-09-19T00:00:00"/>
    <s v="RAMA RAQUEL J."/>
    <x v="44"/>
    <x v="0"/>
    <d v="2022-10-12T00:00:00"/>
    <d v="2022-10-12T00:00:00"/>
    <s v="OTHER"/>
    <s v="SEC 21 EO 292- SPECIAL PRIVILEGE"/>
    <s v="1 OTHER"/>
    <n v="1"/>
    <m/>
  </r>
  <r>
    <n v="964"/>
    <x v="15"/>
    <d v="2022-09-19T00:00:00"/>
    <s v="RAMA RAQUEL J."/>
    <x v="44"/>
    <x v="0"/>
    <d v="2022-10-14T00:00:00"/>
    <d v="2022-10-14T00:00:00"/>
    <s v="OTHER"/>
    <s v="SEC 21 EO 292- SPECIAL PRIVILEGE"/>
    <s v="1 OTHER"/>
    <n v="1"/>
    <m/>
  </r>
  <r>
    <n v="965"/>
    <x v="15"/>
    <d v="2022-09-19T00:00:00"/>
    <s v="RODRIGUEZ MANNY  "/>
    <x v="18"/>
    <x v="0"/>
    <d v="2022-09-29T00:00:00"/>
    <d v="2022-09-30T00:00:00"/>
    <s v="VL"/>
    <s v="SEC 25 EO 292- FORCE LEAVE"/>
    <s v="2 VL"/>
    <n v="2"/>
    <m/>
  </r>
  <r>
    <n v="966"/>
    <x v="15"/>
    <d v="2022-09-12T00:00:00"/>
    <s v="ROMILLA MARIBEL P."/>
    <x v="6"/>
    <x v="0"/>
    <d v="2022-09-02T00:00:00"/>
    <d v="2022-09-02T00:00:00"/>
    <s v="SL"/>
    <m/>
    <s v="1 SL"/>
    <n v="1"/>
    <m/>
  </r>
  <r>
    <n v="966"/>
    <x v="15"/>
    <d v="2022-09-12T00:00:00"/>
    <s v="ROMILLA MARIBEL P."/>
    <x v="6"/>
    <x v="0"/>
    <d v="2022-09-09T00:00:00"/>
    <d v="2022-09-09T00:00:00"/>
    <s v="SL"/>
    <m/>
    <s v="1 SL"/>
    <n v="1"/>
    <m/>
  </r>
  <r>
    <n v="967"/>
    <x v="15"/>
    <d v="2022-09-22T00:00:00"/>
    <s v="ROMILLA MARIBEL P."/>
    <x v="6"/>
    <x v="0"/>
    <d v="2022-09-28T00:00:00"/>
    <d v="2022-09-28T00:00:00"/>
    <s v="VL"/>
    <m/>
    <s v="1 VL"/>
    <n v="1"/>
    <m/>
  </r>
  <r>
    <n v="968"/>
    <x v="15"/>
    <d v="2022-09-06T00:00:00"/>
    <s v="ROLLE MICHELLYN G."/>
    <x v="5"/>
    <x v="0"/>
    <d v="2022-09-05T00:00:00"/>
    <d v="2022-09-05T00:00:00"/>
    <s v="SL"/>
    <m/>
    <s v="1 SL"/>
    <n v="1"/>
    <m/>
  </r>
  <r>
    <n v="969"/>
    <x v="15"/>
    <d v="2022-09-06T00:00:00"/>
    <s v="ROLLE MICHELLYN G."/>
    <x v="5"/>
    <x v="0"/>
    <d v="2022-09-16T00:00:00"/>
    <d v="2022-09-16T00:00:00"/>
    <s v="OTHER"/>
    <s v="SEC 21 EO 292- SPECIAL PRIVILEGE"/>
    <s v="1 OTHER"/>
    <n v="1"/>
    <m/>
  </r>
  <r>
    <n v="970"/>
    <x v="15"/>
    <d v="2022-09-05T00:00:00"/>
    <s v="ROLLE MICHELLYN G."/>
    <x v="5"/>
    <x v="0"/>
    <d v="2022-09-12T00:00:00"/>
    <d v="2022-09-12T00:00:00"/>
    <s v="VL"/>
    <m/>
    <s v="1 VL"/>
    <n v="1"/>
    <m/>
  </r>
  <r>
    <n v="970"/>
    <x v="15"/>
    <d v="2022-09-05T00:00:00"/>
    <s v="ROLLE MICHELLYN G."/>
    <x v="5"/>
    <x v="0"/>
    <d v="2022-09-16T00:00:00"/>
    <d v="2022-09-16T00:00:00"/>
    <s v="VL"/>
    <m/>
    <s v="1 VL"/>
    <n v="1"/>
    <m/>
  </r>
  <r>
    <n v="971"/>
    <x v="15"/>
    <d v="2022-09-30T00:00:00"/>
    <s v="SUMAGUI FELICITAS M."/>
    <x v="10"/>
    <x v="0"/>
    <d v="2022-09-29T00:00:00"/>
    <d v="2022-09-29T00:00:00"/>
    <s v="SL"/>
    <m/>
    <s v="1 SL"/>
    <n v="1"/>
    <m/>
  </r>
  <r>
    <n v="972"/>
    <x v="16"/>
    <d v="2022-10-26T00:00:00"/>
    <s v="DIMARANAN ANNA P."/>
    <x v="41"/>
    <x v="2"/>
    <d v="2022-10-27T00:00:00"/>
    <d v="2022-10-27T00:00:00"/>
    <s v="WITHOUTPAY"/>
    <s v="VL WITHOUTPAY"/>
    <s v="1 WITHOUTPAY"/>
    <n v="1"/>
    <m/>
  </r>
  <r>
    <n v="973"/>
    <x v="16"/>
    <d v="2022-10-20T00:00:00"/>
    <s v="DIMARANAN KHRISSELLE E."/>
    <x v="1"/>
    <x v="2"/>
    <d v="2022-09-28T00:00:00"/>
    <d v="2022-10-07T00:00:00"/>
    <s v="WITHOUTPAY"/>
    <s v="SL WITHOUTPAY"/>
    <s v="8 WITHOUTPAY"/>
    <n v="8"/>
    <m/>
  </r>
  <r>
    <n v="974"/>
    <x v="16"/>
    <d v="2022-10-14T00:00:00"/>
    <s v="AMBAT JAIME L."/>
    <x v="32"/>
    <x v="0"/>
    <d v="2022-10-21T00:00:00"/>
    <d v="2022-10-21T00:00:00"/>
    <s v="OTHER"/>
    <s v="SEC 21 EO 292- SPECIAL PRIVILEGE"/>
    <s v="1 OTHER"/>
    <n v="1"/>
    <m/>
  </r>
  <r>
    <n v="975"/>
    <x v="16"/>
    <d v="2022-10-24T00:00:00"/>
    <s v="CASTILLO ROBENSON  "/>
    <x v="18"/>
    <x v="0"/>
    <d v="2022-10-20T00:00:00"/>
    <d v="2022-10-21T00:00:00"/>
    <s v="SL"/>
    <m/>
    <s v="2 SL"/>
    <n v="2"/>
    <m/>
  </r>
  <r>
    <n v="976"/>
    <x v="16"/>
    <d v="2022-11-03T00:00:00"/>
    <s v="CORTADO JOEL B."/>
    <x v="7"/>
    <x v="0"/>
    <d v="2022-10-16T00:00:00"/>
    <d v="2022-10-26T00:00:00"/>
    <m/>
    <m/>
    <s v="8 "/>
    <n v="8"/>
    <m/>
  </r>
  <r>
    <n v="977"/>
    <x v="16"/>
    <d v="2022-10-13T00:00:00"/>
    <s v="CAGUICLA JO HAENA D."/>
    <x v="43"/>
    <x v="2"/>
    <d v="2022-10-07T00:00:00"/>
    <d v="2022-10-07T00:00:00"/>
    <s v="SL"/>
    <m/>
    <s v="1 SL"/>
    <n v="1"/>
    <m/>
  </r>
  <r>
    <n v="978"/>
    <x v="16"/>
    <d v="2022-11-07T00:00:00"/>
    <s v="COSINO RIMWELL  "/>
    <x v="19"/>
    <x v="0"/>
    <d v="2022-11-04T00:00:00"/>
    <d v="2022-11-04T00:00:00"/>
    <s v="SL"/>
    <m/>
    <s v="1 SL"/>
    <n v="1"/>
    <m/>
  </r>
  <r>
    <n v="979"/>
    <x v="16"/>
    <d v="2022-10-03T00:00:00"/>
    <s v="COSINO RIMWELL  "/>
    <x v="19"/>
    <x v="0"/>
    <d v="2022-10-20T00:00:00"/>
    <d v="2022-10-21T00:00:00"/>
    <s v="VL"/>
    <m/>
    <s v="2 VL"/>
    <n v="2"/>
    <m/>
  </r>
  <r>
    <n v="980"/>
    <x v="16"/>
    <d v="2022-10-11T00:00:00"/>
    <s v="BITUIN LUCKY NIKKO G."/>
    <x v="19"/>
    <x v="0"/>
    <d v="2022-10-11T00:00:00"/>
    <d v="2022-10-19T00:00:00"/>
    <s v="Paternity"/>
    <m/>
    <s v="7 Paternity"/>
    <n v="7"/>
    <m/>
  </r>
  <r>
    <n v="981"/>
    <x v="16"/>
    <d v="2022-10-07T00:00:00"/>
    <s v="BELOSTRINO JULIETA P."/>
    <x v="4"/>
    <x v="0"/>
    <d v="2022-11-02T00:00:00"/>
    <d v="2022-11-02T00:00:00"/>
    <s v="OTHER"/>
    <s v="SEC 21 EO 292- SPECIAL PRIVILEGE"/>
    <s v="0 OTHER"/>
    <n v="0"/>
    <m/>
  </r>
  <r>
    <n v="981"/>
    <x v="16"/>
    <d v="2022-10-07T00:00:00"/>
    <s v="BELOSTRINO JULIETA P."/>
    <x v="4"/>
    <x v="0"/>
    <d v="2022-11-03T00:00:00"/>
    <d v="2022-11-04T00:00:00"/>
    <s v="SL"/>
    <m/>
    <s v="2 SL"/>
    <n v="2"/>
    <m/>
  </r>
  <r>
    <n v="982"/>
    <x v="16"/>
    <d v="2022-10-04T00:00:00"/>
    <s v="BELOSTRINO JULIETA P."/>
    <x v="4"/>
    <x v="0"/>
    <d v="2022-10-03T00:00:00"/>
    <d v="2022-10-03T00:00:00"/>
    <s v="SL"/>
    <m/>
    <s v="1 SL"/>
    <n v="1"/>
    <m/>
  </r>
  <r>
    <n v="983"/>
    <x v="16"/>
    <d v="2022-10-06T00:00:00"/>
    <s v="BELOSTRINO JULIETA P."/>
    <x v="4"/>
    <x v="0"/>
    <d v="2022-10-05T00:00:00"/>
    <d v="2022-10-05T00:00:00"/>
    <s v="SL"/>
    <m/>
    <s v="1 SL"/>
    <n v="1"/>
    <m/>
  </r>
  <r>
    <n v="984"/>
    <x v="16"/>
    <d v="2022-10-05T00:00:00"/>
    <s v="BERGADO MARILOU B."/>
    <x v="5"/>
    <x v="0"/>
    <d v="2022-10-22T00:00:00"/>
    <d v="2022-10-24T00:00:00"/>
    <s v="VL"/>
    <m/>
    <s v="1 VL"/>
    <n v="1"/>
    <m/>
  </r>
  <r>
    <n v="985"/>
    <x v="16"/>
    <d v="2022-10-27T00:00:00"/>
    <s v="BAY AMIE  "/>
    <x v="39"/>
    <x v="1"/>
    <d v="2022-10-19T00:00:00"/>
    <d v="2022-10-21T00:00:00"/>
    <s v="SL"/>
    <m/>
    <s v="3 SL"/>
    <n v="3"/>
    <m/>
  </r>
  <r>
    <n v="986"/>
    <x v="16"/>
    <d v="2022-10-13T00:00:00"/>
    <s v="BAROA JONA A."/>
    <x v="46"/>
    <x v="0"/>
    <d v="2022-10-24T00:00:00"/>
    <d v="2022-10-25T00:00:00"/>
    <s v="VL"/>
    <m/>
    <s v="2 VL"/>
    <n v="2"/>
    <m/>
  </r>
  <r>
    <n v="987"/>
    <x v="16"/>
    <d v="2022-11-16T00:00:00"/>
    <s v="AMULONG GERONIMO M."/>
    <x v="5"/>
    <x v="1"/>
    <d v="2022-11-16T00:00:00"/>
    <d v="2022-11-18T00:00:00"/>
    <s v="VL"/>
    <m/>
    <s v="3 VL"/>
    <n v="3"/>
    <m/>
  </r>
  <r>
    <n v="988"/>
    <x v="16"/>
    <d v="2022-11-08T00:00:00"/>
    <s v="ANACAY RICHARD B."/>
    <x v="5"/>
    <x v="1"/>
    <d v="2022-10-29T00:00:00"/>
    <d v="2022-10-29T00:00:00"/>
    <s v="SL"/>
    <m/>
    <s v="0 SL"/>
    <n v="0"/>
    <m/>
  </r>
  <r>
    <n v="989"/>
    <x v="16"/>
    <d v="2022-01-04T00:00:00"/>
    <s v="ANTIENZA VENUS R."/>
    <x v="5"/>
    <x v="1"/>
    <d v="2022-11-11T00:00:00"/>
    <d v="2022-11-12T00:00:00"/>
    <s v="VL"/>
    <s v="SEC 25 EO 292- FORCE LEAVE"/>
    <s v="1 VL"/>
    <n v="1"/>
    <m/>
  </r>
  <r>
    <n v="990"/>
    <x v="16"/>
    <d v="2022-11-04T00:00:00"/>
    <s v="ANTIENZA VENUS R."/>
    <x v="5"/>
    <x v="1"/>
    <d v="2022-11-10T00:00:00"/>
    <d v="2022-11-10T00:00:00"/>
    <s v="OTHER"/>
    <s v="SEC 21 EO 292- SPECIAL PRIVILEGE"/>
    <s v="1 OTHER"/>
    <n v="1"/>
    <m/>
  </r>
  <r>
    <n v="991"/>
    <x v="16"/>
    <d v="2022-11-04T00:00:00"/>
    <s v="ANDAG ALEX C."/>
    <x v="5"/>
    <x v="1"/>
    <d v="2022-11-10T00:00:00"/>
    <d v="2022-11-12T00:00:00"/>
    <s v="VL"/>
    <s v="SEC 25 EO 292- FORCE LEAVE"/>
    <s v="2 VL"/>
    <n v="2"/>
    <m/>
  </r>
  <r>
    <n v="992"/>
    <x v="16"/>
    <d v="2022-11-03T00:00:00"/>
    <s v="ABLANEDA ARMANDO  "/>
    <x v="18"/>
    <x v="0"/>
    <d v="2022-11-01T00:00:00"/>
    <d v="2022-11-01T00:00:00"/>
    <s v="SL"/>
    <m/>
    <s v="1 SL"/>
    <n v="1"/>
    <m/>
  </r>
  <r>
    <n v="993"/>
    <x v="16"/>
    <d v="2022-11-09T00:00:00"/>
    <s v="AMBROCIO MELODY B."/>
    <x v="10"/>
    <x v="0"/>
    <d v="2022-12-19T00:00:00"/>
    <d v="2022-12-29T00:00:00"/>
    <s v="VL"/>
    <m/>
    <s v="8 VL"/>
    <n v="8"/>
    <m/>
  </r>
  <r>
    <n v="994"/>
    <x v="16"/>
    <d v="2022-11-02T00:00:00"/>
    <s v="ALERA JEFFREY B."/>
    <x v="8"/>
    <x v="1"/>
    <d v="2022-10-30T00:00:00"/>
    <d v="2022-10-30T00:00:00"/>
    <s v="WITHOUTPAY"/>
    <s v="SL WITHOUTPAY"/>
    <s v="0 WITHOUTPAY"/>
    <n v="0"/>
    <m/>
  </r>
  <r>
    <n v="995"/>
    <x v="16"/>
    <d v="2022-10-25T00:00:00"/>
    <s v="COSA PAOLA GRACE P."/>
    <x v="3"/>
    <x v="0"/>
    <d v="2022-10-24T00:00:00"/>
    <d v="2022-10-24T00:00:00"/>
    <s v="OTHER"/>
    <s v="SEC 21 EO 292- SPECIAL PRIVILEGE"/>
    <s v="1 OTHER"/>
    <n v="1"/>
    <m/>
  </r>
  <r>
    <n v="996"/>
    <x v="16"/>
    <d v="2022-10-17T00:00:00"/>
    <s v="COSA PAOLA GRACE P."/>
    <x v="3"/>
    <x v="0"/>
    <d v="2022-10-13T00:00:00"/>
    <d v="2022-10-13T00:00:00"/>
    <s v="SL"/>
    <m/>
    <s v="1 SL"/>
    <n v="1"/>
    <m/>
  </r>
  <r>
    <n v="997"/>
    <x v="16"/>
    <d v="2022-08-20T00:00:00"/>
    <s v="CESICAR JOCHELLE JOAN S."/>
    <x v="26"/>
    <x v="0"/>
    <d v="2022-07-29T00:00:00"/>
    <d v="2022-08-04T00:00:00"/>
    <s v="SL"/>
    <m/>
    <s v="5 SL"/>
    <n v="5"/>
    <m/>
  </r>
  <r>
    <n v="997"/>
    <x v="16"/>
    <d v="2022-08-20T00:00:00"/>
    <s v="CESICAR JOCHELLE JOAN S."/>
    <x v="26"/>
    <x v="0"/>
    <d v="2022-08-12T00:00:00"/>
    <d v="2022-08-18T00:00:00"/>
    <s v="SL"/>
    <m/>
    <s v="5 SL"/>
    <n v="5"/>
    <m/>
  </r>
  <r>
    <n v="997"/>
    <x v="16"/>
    <d v="2022-08-20T00:00:00"/>
    <s v="CESICAR JOCHELLE JOAN S."/>
    <x v="26"/>
    <x v="0"/>
    <d v="2022-08-26T00:00:00"/>
    <d v="2022-08-27T00:00:00"/>
    <s v="SL"/>
    <m/>
    <s v="1 SL"/>
    <n v="1"/>
    <m/>
  </r>
  <r>
    <n v="998"/>
    <x v="16"/>
    <d v="2022-10-26T00:00:00"/>
    <s v="CESICAR JOCHELLE JOAN S."/>
    <x v="26"/>
    <x v="0"/>
    <d v="2022-10-25T00:00:00"/>
    <d v="2022-10-25T00:00:00"/>
    <s v="SL"/>
    <m/>
    <s v="1 SL"/>
    <n v="1"/>
    <m/>
  </r>
  <r>
    <n v="999"/>
    <x v="16"/>
    <d v="2022-10-15T00:00:00"/>
    <s v="BUTALON DIANNE H."/>
    <x v="5"/>
    <x v="0"/>
    <d v="2022-10-20T00:00:00"/>
    <d v="2022-10-21T00:00:00"/>
    <s v="OTHER"/>
    <s v="SEC 21 EO 292- SPECIAL PRIVILEGE"/>
    <s v="2 OTHER"/>
    <n v="2"/>
    <m/>
  </r>
  <r>
    <n v="1000"/>
    <x v="16"/>
    <d v="2022-11-09T00:00:00"/>
    <s v="BRON FLORENCIO L."/>
    <x v="17"/>
    <x v="0"/>
    <d v="2022-11-08T00:00:00"/>
    <d v="2022-11-08T00:00:00"/>
    <s v="SL"/>
    <m/>
    <s v="1 SL"/>
    <n v="1"/>
    <m/>
  </r>
  <r>
    <n v="1001"/>
    <x v="16"/>
    <d v="2022-10-18T00:00:00"/>
    <s v="ACERON ANGELU V."/>
    <x v="5"/>
    <x v="1"/>
    <d v="2022-11-17T00:00:00"/>
    <d v="2022-11-21T00:00:00"/>
    <s v="VL"/>
    <s v="SEC 25 EO 292- FORCE LEAVE"/>
    <s v="3 VL"/>
    <n v="3"/>
    <m/>
  </r>
  <r>
    <n v="1002"/>
    <x v="16"/>
    <d v="2022-10-28T00:00:00"/>
    <s v="ACERON ANGELU V."/>
    <x v="5"/>
    <x v="1"/>
    <d v="2022-11-03T00:00:00"/>
    <d v="2022-11-04T00:00:00"/>
    <s v="VL"/>
    <m/>
    <s v="2 VL"/>
    <n v="2"/>
    <m/>
  </r>
  <r>
    <n v="1003"/>
    <x v="16"/>
    <d v="2022-11-04T00:00:00"/>
    <s v="AALA MELODY M."/>
    <x v="12"/>
    <x v="0"/>
    <d v="2022-11-11T00:00:00"/>
    <d v="2022-11-14T00:00:00"/>
    <s v="VL"/>
    <m/>
    <s v="2 VL"/>
    <n v="2"/>
    <m/>
  </r>
  <r>
    <n v="1004"/>
    <x v="16"/>
    <d v="2022-10-28T00:00:00"/>
    <s v="AMBION HERSHEY D."/>
    <x v="19"/>
    <x v="0"/>
    <d v="2022-11-07T00:00:00"/>
    <d v="2022-11-07T00:00:00"/>
    <s v="OTHER"/>
    <s v="SEC 21 EO 292- SPECIAL PRIVILEGE"/>
    <s v="1 OTHER"/>
    <n v="1"/>
    <m/>
  </r>
  <r>
    <n v="1005"/>
    <x v="16"/>
    <d v="2022-11-17T00:00:00"/>
    <s v="AMBION HERSHEY D."/>
    <x v="19"/>
    <x v="0"/>
    <d v="2022-10-24T00:00:00"/>
    <d v="2022-10-24T00:00:00"/>
    <s v="VL"/>
    <m/>
    <s v="1 VL"/>
    <n v="1"/>
    <m/>
  </r>
  <r>
    <n v="1006"/>
    <x v="16"/>
    <d v="2022-10-15T00:00:00"/>
    <s v="ACUB MA. MARILYN L."/>
    <x v="7"/>
    <x v="0"/>
    <d v="2022-10-21T00:00:00"/>
    <d v="2022-10-31T00:00:00"/>
    <s v="VL"/>
    <m/>
    <s v="7 VL"/>
    <n v="7"/>
    <m/>
  </r>
  <r>
    <n v="1007"/>
    <x v="16"/>
    <d v="2022-09-30T00:00:00"/>
    <s v="ABALLA JAMAICA C."/>
    <x v="2"/>
    <x v="0"/>
    <d v="2022-10-03T00:00:00"/>
    <d v="2022-10-03T00:00:00"/>
    <s v="SL"/>
    <m/>
    <s v="1 SL"/>
    <n v="1"/>
    <m/>
  </r>
  <r>
    <n v="1008"/>
    <x v="16"/>
    <d v="2022-10-18T00:00:00"/>
    <s v="ANGCAYA JENNY ROSE S."/>
    <x v="5"/>
    <x v="1"/>
    <d v="2022-10-14T00:00:00"/>
    <d v="2022-10-14T00:00:00"/>
    <s v="SL"/>
    <m/>
    <s v="1 SL"/>
    <n v="1"/>
    <m/>
  </r>
  <r>
    <n v="1009"/>
    <x v="16"/>
    <d v="2022-10-04T00:00:00"/>
    <s v="AMBION MARIETA B."/>
    <x v="18"/>
    <x v="0"/>
    <d v="2022-10-03T00:00:00"/>
    <d v="2022-10-03T00:00:00"/>
    <s v="SL"/>
    <m/>
    <s v="1 SL"/>
    <n v="1"/>
    <m/>
  </r>
  <r>
    <n v="1010"/>
    <x v="16"/>
    <d v="2022-10-25T00:00:00"/>
    <s v="AALA MELODY M."/>
    <x v="12"/>
    <x v="0"/>
    <d v="2022-11-03T00:00:00"/>
    <d v="2022-11-03T00:00:00"/>
    <s v="OTHER"/>
    <s v="SOLO PARENT"/>
    <s v="1 OTHER"/>
    <n v="1"/>
    <m/>
  </r>
  <r>
    <n v="1011"/>
    <x v="16"/>
    <d v="2022-10-25T00:00:00"/>
    <s v="AALA MELODY M."/>
    <x v="12"/>
    <x v="0"/>
    <d v="2022-11-02T00:00:00"/>
    <d v="2022-11-02T00:00:00"/>
    <s v="OTHER"/>
    <s v="SEC 25 EO 292- FORCE LEAVE"/>
    <s v="0 OTHER"/>
    <n v="0"/>
    <m/>
  </r>
  <r>
    <n v="1012"/>
    <x v="16"/>
    <d v="2022-11-07T00:00:00"/>
    <s v="ABELA IMELDA C."/>
    <x v="6"/>
    <x v="0"/>
    <d v="2022-11-28T00:00:00"/>
    <d v="2022-11-28T00:00:00"/>
    <s v="OTHER"/>
    <s v="SEC 21 EO 292- SPECIAL PRIVILEGE"/>
    <s v="1 OTHER"/>
    <n v="1"/>
    <m/>
  </r>
  <r>
    <n v="1012"/>
    <x v="16"/>
    <d v="2022-11-07T00:00:00"/>
    <s v="ABELA IMELDA C."/>
    <x v="6"/>
    <x v="0"/>
    <d v="2022-11-29T00:00:00"/>
    <d v="2022-11-29T00:00:00"/>
    <s v="VL"/>
    <m/>
    <s v="1 VL"/>
    <n v="1"/>
    <m/>
  </r>
  <r>
    <n v="1013"/>
    <x v="16"/>
    <d v="2022-11-03T00:00:00"/>
    <s v="ABELA IMELDA C."/>
    <x v="6"/>
    <x v="0"/>
    <d v="2022-11-23T00:00:00"/>
    <d v="2022-11-25T00:00:00"/>
    <s v="VL"/>
    <m/>
    <s v="3 VL"/>
    <n v="3"/>
    <m/>
  </r>
  <r>
    <n v="1014"/>
    <x v="16"/>
    <d v="2022-11-02T00:00:00"/>
    <s v="ABELA IMELDA C."/>
    <x v="6"/>
    <x v="0"/>
    <d v="2022-10-27T00:00:00"/>
    <d v="2022-10-28T00:00:00"/>
    <s v="SL"/>
    <m/>
    <s v="2 SL"/>
    <n v="2"/>
    <m/>
  </r>
  <r>
    <n v="1015"/>
    <x v="16"/>
    <d v="2022-10-14T00:00:00"/>
    <s v="ABELA IMELDA C."/>
    <x v="6"/>
    <x v="0"/>
    <d v="2022-10-21T00:00:00"/>
    <d v="2022-10-21T00:00:00"/>
    <s v="VL"/>
    <m/>
    <s v="1 VL"/>
    <n v="1"/>
    <m/>
  </r>
  <r>
    <n v="1016"/>
    <x v="16"/>
    <d v="2022-10-24T00:00:00"/>
    <s v="ABELA IMELDA C."/>
    <x v="6"/>
    <x v="0"/>
    <d v="2022-10-20T00:00:00"/>
    <d v="2022-10-20T00:00:00"/>
    <s v="SL"/>
    <m/>
    <s v="1 SL"/>
    <n v="1"/>
    <m/>
  </r>
  <r>
    <n v="1017"/>
    <x v="16"/>
    <d v="2022-10-06T00:00:00"/>
    <s v="ABELA IMELDA C."/>
    <x v="6"/>
    <x v="0"/>
    <d v="2022-10-11T00:00:00"/>
    <d v="2022-10-11T00:00:00"/>
    <s v="OTHER"/>
    <s v="SEC 21 EO 292- SPECIAL PRIVILEGE"/>
    <s v="1 OTHER"/>
    <n v="1"/>
    <m/>
  </r>
  <r>
    <n v="1018"/>
    <x v="16"/>
    <d v="2022-10-10T00:00:00"/>
    <s v="ABELA IMELDA C."/>
    <x v="6"/>
    <x v="0"/>
    <d v="2022-10-07T00:00:00"/>
    <d v="2022-10-07T00:00:00"/>
    <s v="SL"/>
    <m/>
    <s v="1 SL"/>
    <n v="1"/>
    <m/>
  </r>
  <r>
    <n v="1019"/>
    <x v="16"/>
    <d v="2022-10-12T00:00:00"/>
    <s v="ANGCAYA IRENE V."/>
    <x v="5"/>
    <x v="1"/>
    <d v="2022-10-10T00:00:00"/>
    <d v="2022-10-10T00:00:00"/>
    <s v="SL"/>
    <m/>
    <s v="1 SL"/>
    <n v="1"/>
    <m/>
  </r>
  <r>
    <n v="1020"/>
    <x v="16"/>
    <d v="2022-11-08T00:00:00"/>
    <s v="DISEPEDA MACARIA P."/>
    <x v="23"/>
    <x v="0"/>
    <d v="2022-10-09T00:00:00"/>
    <d v="2022-10-09T00:00:00"/>
    <s v="SL"/>
    <m/>
    <s v="0 SL"/>
    <n v="0"/>
    <m/>
  </r>
  <r>
    <n v="1021"/>
    <x v="16"/>
    <d v="2022-10-17T00:00:00"/>
    <s v="ANGCAYA IRENE V."/>
    <x v="5"/>
    <x v="1"/>
    <d v="2022-10-14T00:00:00"/>
    <d v="2022-10-14T00:00:00"/>
    <s v="SL"/>
    <m/>
    <s v="1 SL"/>
    <n v="1"/>
    <m/>
  </r>
  <r>
    <n v="1022"/>
    <x v="16"/>
    <d v="2022-10-20T00:00:00"/>
    <s v="ANGCAYA IRENE V."/>
    <x v="5"/>
    <x v="1"/>
    <d v="2022-11-09T00:00:00"/>
    <d v="2022-11-10T00:00:00"/>
    <s v="VL"/>
    <m/>
    <s v="2 VL"/>
    <n v="2"/>
    <m/>
  </r>
  <r>
    <n v="1023"/>
    <x v="16"/>
    <d v="2022-11-02T00:00:00"/>
    <s v="MENDOZA MARVIC M."/>
    <x v="5"/>
    <x v="1"/>
    <d v="2022-11-21T00:00:00"/>
    <d v="2022-11-23T00:00:00"/>
    <s v="VL"/>
    <m/>
    <s v="3 VL"/>
    <n v="3"/>
    <m/>
  </r>
  <r>
    <n v="1024"/>
    <x v="16"/>
    <d v="2022-10-10T00:00:00"/>
    <s v="MELADO LEONILO JR. P."/>
    <x v="10"/>
    <x v="1"/>
    <d v="2022-09-29T00:00:00"/>
    <d v="2022-09-30T00:00:00"/>
    <s v="SL"/>
    <m/>
    <s v="2 SL"/>
    <n v="2"/>
    <m/>
  </r>
  <r>
    <n v="1025"/>
    <x v="16"/>
    <d v="2022-10-10T00:00:00"/>
    <s v="MENDOZA PATRICK O."/>
    <x v="23"/>
    <x v="2"/>
    <d v="2022-10-09T00:00:00"/>
    <d v="2022-10-09T00:00:00"/>
    <s v="WITHOUTPAY"/>
    <s v="SL WITHOUTPAY"/>
    <s v="0 WITHOUTPAY"/>
    <n v="0"/>
    <m/>
  </r>
  <r>
    <n v="1026"/>
    <x v="16"/>
    <d v="2022-10-12T00:00:00"/>
    <s v="MULINGTAPANG GUILLERMA O."/>
    <x v="12"/>
    <x v="0"/>
    <d v="2022-10-19T00:00:00"/>
    <d v="2022-10-19T00:00:00"/>
    <s v="VL"/>
    <s v="SEC 25 EO 292- FORCE LEAVE"/>
    <s v="1 VL"/>
    <n v="1"/>
    <m/>
  </r>
  <r>
    <n v="1026"/>
    <x v="16"/>
    <d v="2022-10-12T00:00:00"/>
    <s v="MULINGTAPANG GUILLERMA O."/>
    <x v="12"/>
    <x v="0"/>
    <d v="2022-10-21T00:00:00"/>
    <d v="2022-10-21T00:00:00"/>
    <s v="OTHER"/>
    <s v="SEC 21 EO 292- SPECIAL PRIVILEGE"/>
    <s v="1 OTHER"/>
    <n v="1"/>
    <m/>
  </r>
  <r>
    <n v="1027"/>
    <x v="16"/>
    <d v="2022-10-27T00:00:00"/>
    <s v="MULINGTAPANG GUILLERMA O."/>
    <x v="12"/>
    <x v="0"/>
    <d v="2022-10-26T00:00:00"/>
    <d v="2022-10-26T00:00:00"/>
    <s v="OTHER"/>
    <s v="SEC 21 EO 292- SPECIAL PRIVILEGE"/>
    <s v="1 OTHER"/>
    <n v="1"/>
    <m/>
  </r>
  <r>
    <n v="1028"/>
    <x v="16"/>
    <d v="2022-10-24T00:00:00"/>
    <s v="MERHAN FRANCISCO  "/>
    <x v="18"/>
    <x v="0"/>
    <d v="2022-10-13T00:00:00"/>
    <d v="2022-10-28T00:00:00"/>
    <s v="SL"/>
    <m/>
    <s v="12 SL"/>
    <n v="12"/>
    <m/>
  </r>
  <r>
    <n v="1029"/>
    <x v="16"/>
    <d v="2022-11-09T00:00:00"/>
    <s v="MERHAN FRANCISCO  "/>
    <x v="18"/>
    <x v="0"/>
    <d v="2022-11-02T00:00:00"/>
    <d v="2022-11-29T00:00:00"/>
    <s v="SL"/>
    <m/>
    <s v="19 SL"/>
    <n v="19"/>
    <m/>
  </r>
  <r>
    <n v="1030"/>
    <x v="16"/>
    <d v="2022-10-25T00:00:00"/>
    <s v="MERJILLA JEANETTE B."/>
    <x v="23"/>
    <x v="0"/>
    <d v="2022-11-07T00:00:00"/>
    <d v="2022-11-07T00:00:00"/>
    <s v="VL"/>
    <m/>
    <s v="1 VL"/>
    <n v="1"/>
    <m/>
  </r>
  <r>
    <n v="1030"/>
    <x v="16"/>
    <d v="2022-10-25T00:00:00"/>
    <s v="MERJILLA JEANETTE B."/>
    <x v="23"/>
    <x v="0"/>
    <d v="2022-11-28T00:00:00"/>
    <d v="2022-11-28T00:00:00"/>
    <s v="VL"/>
    <m/>
    <s v="1 VL"/>
    <n v="1"/>
    <m/>
  </r>
  <r>
    <n v="1031"/>
    <x v="16"/>
    <d v="2022-11-04T00:00:00"/>
    <s v="MERJILLA JEANETTE B."/>
    <x v="23"/>
    <x v="0"/>
    <d v="2022-11-02T00:00:00"/>
    <d v="2022-11-03T00:00:00"/>
    <s v="SL"/>
    <m/>
    <s v="1 SL"/>
    <n v="1"/>
    <m/>
  </r>
  <r>
    <n v="1032"/>
    <x v="16"/>
    <d v="2022-10-25T00:00:00"/>
    <s v="MERJILLA JEANETTE B."/>
    <x v="23"/>
    <x v="0"/>
    <d v="2022-10-24T00:00:00"/>
    <d v="2022-10-24T00:00:00"/>
    <s v="SL"/>
    <m/>
    <s v="1 SL"/>
    <n v="1"/>
    <m/>
  </r>
  <r>
    <n v="1033"/>
    <x v="16"/>
    <d v="2022-10-25T00:00:00"/>
    <s v="MARASIGAN BIENVENIDO E."/>
    <x v="12"/>
    <x v="0"/>
    <d v="2022-10-24T00:00:00"/>
    <d v="2022-10-24T00:00:00"/>
    <s v="SL"/>
    <m/>
    <s v="1 SL"/>
    <n v="1"/>
    <m/>
  </r>
  <r>
    <n v="1034"/>
    <x v="16"/>
    <d v="2022-10-04T00:00:00"/>
    <s v="LUNA LALAINE D."/>
    <x v="1"/>
    <x v="2"/>
    <d v="2022-10-03T00:00:00"/>
    <d v="2022-10-03T00:00:00"/>
    <s v="SL"/>
    <m/>
    <s v="1 SL"/>
    <n v="1"/>
    <m/>
  </r>
  <r>
    <n v="1035"/>
    <x v="16"/>
    <d v="2022-11-11T00:00:00"/>
    <s v="GONZALES MARY JANE D."/>
    <x v="10"/>
    <x v="0"/>
    <d v="2022-12-27T00:00:00"/>
    <d v="2022-12-29T00:00:00"/>
    <s v="OTHER"/>
    <s v="SEC 21 EO 292- SPECIAL PRIVILEGE"/>
    <s v="3 OTHER"/>
    <n v="3"/>
    <m/>
  </r>
  <r>
    <n v="1036"/>
    <x v="16"/>
    <d v="2022-11-11T00:00:00"/>
    <s v="GONZALES MARY JANE D."/>
    <x v="10"/>
    <x v="0"/>
    <d v="2022-12-26T00:00:00"/>
    <d v="2022-12-26T00:00:00"/>
    <s v="VL"/>
    <s v="SEC 25 EO 292- FORCE LEAVE"/>
    <s v="0 VL"/>
    <n v="0"/>
    <m/>
  </r>
  <r>
    <n v="1037"/>
    <x v="16"/>
    <d v="2022-10-19T00:00:00"/>
    <s v="GONZALES CRISTI NERISSE E."/>
    <x v="13"/>
    <x v="0"/>
    <d v="2022-10-18T00:00:00"/>
    <d v="2022-10-18T00:00:00"/>
    <s v="SL"/>
    <m/>
    <s v="1 SL"/>
    <n v="1"/>
    <m/>
  </r>
  <r>
    <n v="1038"/>
    <x v="16"/>
    <d v="2022-10-06T00:00:00"/>
    <s v="GUEVARRA ROLANDO  "/>
    <x v="18"/>
    <x v="0"/>
    <d v="2022-10-05T00:00:00"/>
    <d v="2022-10-05T00:00:00"/>
    <s v="SL"/>
    <m/>
    <s v="1 SL"/>
    <n v="1"/>
    <m/>
  </r>
  <r>
    <n v="1039"/>
    <x v="16"/>
    <d v="2022-10-12T00:00:00"/>
    <s v="GATPANDAN MICHAEL E."/>
    <x v="12"/>
    <x v="0"/>
    <d v="2022-10-07T00:00:00"/>
    <d v="2022-10-11T00:00:00"/>
    <s v="SL"/>
    <m/>
    <s v="3 SL"/>
    <n v="3"/>
    <m/>
  </r>
  <r>
    <n v="1040"/>
    <x v="16"/>
    <d v="2022-10-14T00:00:00"/>
    <s v="GONZALES MARIO O."/>
    <x v="12"/>
    <x v="0"/>
    <d v="2022-10-13T00:00:00"/>
    <d v="2022-10-13T00:00:00"/>
    <s v="SL"/>
    <m/>
    <s v="1 SL"/>
    <n v="1"/>
    <m/>
  </r>
  <r>
    <n v="1041"/>
    <x v="16"/>
    <d v="2022-11-03T00:00:00"/>
    <s v="GATPANDAN MICHAEL E."/>
    <x v="12"/>
    <x v="0"/>
    <d v="2022-11-02T00:00:00"/>
    <d v="2022-11-02T00:00:00"/>
    <s v="SL"/>
    <m/>
    <s v="0 SL"/>
    <n v="0"/>
    <m/>
  </r>
  <r>
    <n v="1042"/>
    <x v="16"/>
    <d v="2022-10-18T00:00:00"/>
    <s v="GATPANDAN MICHAEL E."/>
    <x v="12"/>
    <x v="0"/>
    <d v="2022-10-17T00:00:00"/>
    <d v="2022-10-17T00:00:00"/>
    <s v="SL"/>
    <m/>
    <s v="1 SL"/>
    <n v="1"/>
    <m/>
  </r>
  <r>
    <n v="1043"/>
    <x v="16"/>
    <d v="2022-11-07T00:00:00"/>
    <s v="FERMA ETHEL GRACE N."/>
    <x v="5"/>
    <x v="0"/>
    <d v="2022-11-17T00:00:00"/>
    <d v="2022-11-21T00:00:00"/>
    <s v="VL"/>
    <s v="SEC 25 EO 292- FORCE LEAVE"/>
    <s v="3 VL"/>
    <n v="3"/>
    <m/>
  </r>
  <r>
    <n v="1044"/>
    <x v="16"/>
    <d v="2022-10-26T00:00:00"/>
    <s v="FERMA RAYMOND  "/>
    <x v="18"/>
    <x v="0"/>
    <d v="2022-11-09T00:00:00"/>
    <d v="2022-11-14T00:00:00"/>
    <s v="VL"/>
    <s v="SEC 25 EO 292- FORCE LEAVE"/>
    <s v="4 VL"/>
    <n v="4"/>
    <m/>
  </r>
  <r>
    <n v="1045"/>
    <x v="16"/>
    <d v="2022-10-25T00:00:00"/>
    <s v="FERMA RAYMOND  "/>
    <x v="18"/>
    <x v="0"/>
    <d v="2022-10-24T00:00:00"/>
    <d v="2022-10-24T00:00:00"/>
    <s v="SL"/>
    <m/>
    <s v="1 SL"/>
    <n v="1"/>
    <m/>
  </r>
  <r>
    <n v="1046"/>
    <x v="16"/>
    <d v="2022-11-11T00:00:00"/>
    <s v="DE CASTRO  CHRISTINE JEAN D."/>
    <x v="10"/>
    <x v="0"/>
    <d v="2022-12-15T00:00:00"/>
    <d v="2022-12-16T00:00:00"/>
    <s v="VL"/>
    <m/>
    <s v="2 VL"/>
    <n v="2"/>
    <m/>
  </r>
  <r>
    <n v="1047"/>
    <x v="16"/>
    <d v="2022-10-27T00:00:00"/>
    <s v="DERLA ARTHUR D."/>
    <x v="18"/>
    <x v="0"/>
    <d v="2022-11-07T00:00:00"/>
    <d v="2022-11-11T00:00:00"/>
    <s v="VL"/>
    <s v="SEC 25 EO 292- FORCE LEAVE"/>
    <s v="5 VL"/>
    <n v="5"/>
    <m/>
  </r>
  <r>
    <n v="1048"/>
    <x v="16"/>
    <d v="2022-10-21T00:00:00"/>
    <s v="DERLA ARTHUR D."/>
    <x v="18"/>
    <x v="0"/>
    <d v="2022-10-20T00:00:00"/>
    <d v="2022-10-20T00:00:00"/>
    <s v="OTHER"/>
    <s v="SEC 21 EO 292- SPECIAL PRIVILEGE"/>
    <s v="1 OTHER"/>
    <n v="1"/>
    <m/>
  </r>
  <r>
    <n v="1049"/>
    <x v="16"/>
    <d v="2022-11-13T00:00:00"/>
    <s v="DERLA APOLONIO JR D."/>
    <x v="18"/>
    <x v="0"/>
    <d v="2022-10-04T00:00:00"/>
    <d v="2022-10-04T00:00:00"/>
    <s v="SL"/>
    <m/>
    <s v="1 SL"/>
    <n v="1"/>
    <m/>
  </r>
  <r>
    <n v="1049"/>
    <x v="16"/>
    <d v="2022-11-13T00:00:00"/>
    <s v="DERLA APOLONIO JR D."/>
    <x v="18"/>
    <x v="0"/>
    <d v="2022-10-07T00:00:00"/>
    <d v="2022-10-07T00:00:00"/>
    <s v="SL"/>
    <m/>
    <s v="1 SL"/>
    <n v="1"/>
    <m/>
  </r>
  <r>
    <n v="1049"/>
    <x v="16"/>
    <d v="2022-11-13T00:00:00"/>
    <s v="DERLA APOLONIO JR D."/>
    <x v="18"/>
    <x v="0"/>
    <d v="2022-10-12T00:00:00"/>
    <d v="2022-10-12T00:00:00"/>
    <s v="SL"/>
    <m/>
    <s v="1 SL"/>
    <n v="1"/>
    <m/>
  </r>
  <r>
    <n v="1050"/>
    <x v="16"/>
    <d v="2022-10-05T00:00:00"/>
    <s v="DIMARANAN JOEL M."/>
    <x v="23"/>
    <x v="2"/>
    <d v="2022-10-02T00:00:00"/>
    <d v="2022-10-02T00:00:00"/>
    <s v="SL"/>
    <m/>
    <s v="0 SL"/>
    <n v="0"/>
    <m/>
  </r>
  <r>
    <n v="1051"/>
    <x v="16"/>
    <d v="2022-11-03T00:00:00"/>
    <s v="DOGELIO CHRISTIAN B."/>
    <x v="0"/>
    <x v="0"/>
    <d v="2022-11-11T00:00:00"/>
    <d v="2022-11-14T00:00:00"/>
    <s v="VL"/>
    <m/>
    <s v="2 VL"/>
    <n v="2"/>
    <m/>
  </r>
  <r>
    <n v="1052"/>
    <x v="16"/>
    <d v="2022-11-07T00:00:00"/>
    <s v="DIMAILIG ARLYN R."/>
    <x v="7"/>
    <x v="1"/>
    <d v="2022-11-03T00:00:00"/>
    <d v="2022-11-03T00:00:00"/>
    <s v="SL"/>
    <m/>
    <s v="1 SL"/>
    <n v="1"/>
    <m/>
  </r>
  <r>
    <n v="1053"/>
    <x v="16"/>
    <d v="2022-10-04T00:00:00"/>
    <s v="DISEPEDA MACARIA P."/>
    <x v="23"/>
    <x v="0"/>
    <d v="2022-09-25T00:00:00"/>
    <d v="2022-09-25T00:00:00"/>
    <s v="SL"/>
    <m/>
    <s v="0 SL"/>
    <n v="0"/>
    <m/>
  </r>
  <r>
    <n v="1054"/>
    <x v="16"/>
    <d v="2022-10-05T00:00:00"/>
    <s v="DIMAANO LEOVIGILDA A."/>
    <x v="7"/>
    <x v="1"/>
    <d v="2022-10-19T00:00:00"/>
    <d v="2022-10-19T00:00:00"/>
    <s v="OTHER"/>
    <s v="SEC 21 EO 292- SPECIAL PRIVILEGE"/>
    <s v="1 OTHER"/>
    <n v="1"/>
    <m/>
  </r>
  <r>
    <n v="1055"/>
    <x v="16"/>
    <d v="2022-10-20T00:00:00"/>
    <s v="DIMAANO LEOVIGILDA A."/>
    <x v="7"/>
    <x v="1"/>
    <d v="2022-10-26T00:00:00"/>
    <d v="2022-10-27T00:00:00"/>
    <s v="OTHER"/>
    <s v="SEC 21 EO 292- SPECIAL PRIVILEGE"/>
    <s v="2 OTHER"/>
    <n v="2"/>
    <m/>
  </r>
  <r>
    <n v="1056"/>
    <x v="16"/>
    <d v="2022-10-19T00:00:00"/>
    <s v="DILIDILI AIREEN M."/>
    <x v="7"/>
    <x v="1"/>
    <d v="2022-10-24T00:00:00"/>
    <d v="2022-10-24T00:00:00"/>
    <s v="VL"/>
    <m/>
    <s v="1 VL"/>
    <n v="1"/>
    <m/>
  </r>
  <r>
    <n v="1057"/>
    <x v="16"/>
    <d v="2022-10-20T00:00:00"/>
    <s v="DATU SHIRLEY G."/>
    <x v="5"/>
    <x v="0"/>
    <d v="2022-11-03T00:00:00"/>
    <d v="2022-11-07T00:00:00"/>
    <s v="VL"/>
    <s v="SEC 25 EO 292- FORCE LEAVE"/>
    <s v="3 VL"/>
    <n v="3"/>
    <m/>
  </r>
  <r>
    <n v="1058"/>
    <x v="16"/>
    <d v="2022-10-20T00:00:00"/>
    <s v="DATU SHIRLEY G."/>
    <x v="5"/>
    <x v="0"/>
    <d v="2022-10-26T00:00:00"/>
    <d v="2022-10-26T00:00:00"/>
    <s v="SL"/>
    <m/>
    <s v="1 SL"/>
    <n v="1"/>
    <m/>
  </r>
  <r>
    <n v="1059"/>
    <x v="16"/>
    <d v="2022-10-10T00:00:00"/>
    <s v="COSME CORAZON O."/>
    <x v="1"/>
    <x v="0"/>
    <d v="2022-11-03T00:00:00"/>
    <d v="2022-11-11T00:00:00"/>
    <s v="VL"/>
    <m/>
    <s v="7 VL"/>
    <n v="7"/>
    <m/>
  </r>
  <r>
    <n v="1060"/>
    <x v="16"/>
    <d v="2022-10-10T00:00:00"/>
    <s v="COSME CORAZON O."/>
    <x v="1"/>
    <x v="0"/>
    <d v="2022-10-17T00:00:00"/>
    <d v="2022-10-31T00:00:00"/>
    <s v="VL"/>
    <m/>
    <s v="11 VL"/>
    <n v="11"/>
    <m/>
  </r>
  <r>
    <n v="1061"/>
    <x v="16"/>
    <d v="2022-10-25T00:00:00"/>
    <s v="CABANTING AIRA P."/>
    <x v="5"/>
    <x v="0"/>
    <d v="2022-11-17T00:00:00"/>
    <d v="2022-11-17T00:00:00"/>
    <s v="VL"/>
    <m/>
    <s v="1 VL"/>
    <n v="1"/>
    <m/>
  </r>
  <r>
    <n v="1061"/>
    <x v="16"/>
    <d v="2022-10-25T00:00:00"/>
    <s v="CABANTING AIRA P."/>
    <x v="5"/>
    <x v="0"/>
    <d v="2022-11-24T00:00:00"/>
    <d v="2022-11-24T00:00:00"/>
    <s v="VL"/>
    <m/>
    <s v="1 VL"/>
    <n v="1"/>
    <m/>
  </r>
  <r>
    <n v="1062"/>
    <x v="16"/>
    <d v="2022-10-26T00:00:00"/>
    <s v="COSTANTE HERBERT F."/>
    <x v="9"/>
    <x v="2"/>
    <d v="2022-10-24T00:00:00"/>
    <d v="2022-10-25T00:00:00"/>
    <s v="WITHOUTPAY"/>
    <s v="VL WITHOUTPAY"/>
    <s v="2 WITHOUTPAY"/>
    <n v="2"/>
    <m/>
  </r>
  <r>
    <n v="1062"/>
    <x v="16"/>
    <d v="2022-10-26T00:00:00"/>
    <s v="COSTANTE HERBERT F."/>
    <x v="9"/>
    <x v="2"/>
    <d v="2022-10-27T00:00:00"/>
    <d v="2022-10-27T00:00:00"/>
    <s v="WITHOUTPAY"/>
    <s v="VL WITHOUTPAY"/>
    <s v="1 WITHOUTPAY"/>
    <n v="1"/>
    <m/>
  </r>
  <r>
    <n v="1063"/>
    <x v="16"/>
    <d v="2022-10-19T00:00:00"/>
    <s v="VARGAS MELINDA M."/>
    <x v="10"/>
    <x v="0"/>
    <d v="2022-10-18T00:00:00"/>
    <d v="2022-10-18T00:00:00"/>
    <s v="SL"/>
    <m/>
    <s v="1 SL"/>
    <n v="1"/>
    <m/>
  </r>
  <r>
    <n v="1064"/>
    <x v="16"/>
    <d v="2022-10-03T00:00:00"/>
    <s v="VILLANUEVA RICHELLE A."/>
    <x v="23"/>
    <x v="0"/>
    <d v="2022-09-30T00:00:00"/>
    <d v="2022-09-30T00:00:00"/>
    <s v="SL"/>
    <m/>
    <s v="1 SL"/>
    <n v="1"/>
    <m/>
  </r>
  <r>
    <n v="1065"/>
    <x v="16"/>
    <d v="2022-10-25T00:00:00"/>
    <s v="VILLANUEVA RICHELLE A."/>
    <x v="23"/>
    <x v="0"/>
    <d v="2022-10-24T00:00:00"/>
    <d v="2022-10-24T00:00:00"/>
    <s v="SL"/>
    <m/>
    <s v="1 SL"/>
    <n v="1"/>
    <m/>
  </r>
  <r>
    <n v="1066"/>
    <x v="16"/>
    <d v="2022-11-09T00:00:00"/>
    <s v="VILLANUEVA RICHELLE A."/>
    <x v="23"/>
    <x v="0"/>
    <d v="2022-11-15T00:00:00"/>
    <d v="2022-11-15T00:00:00"/>
    <s v="VL"/>
    <m/>
    <s v="1 VL"/>
    <n v="1"/>
    <m/>
  </r>
  <r>
    <n v="1067"/>
    <x v="16"/>
    <d v="2022-10-13T00:00:00"/>
    <s v="VILLANUEVA RICHELLE A."/>
    <x v="23"/>
    <x v="0"/>
    <d v="2022-10-12T00:00:00"/>
    <d v="2022-10-12T00:00:00"/>
    <s v="SL"/>
    <m/>
    <s v="1 SL"/>
    <n v="1"/>
    <m/>
  </r>
  <r>
    <n v="1068"/>
    <x v="16"/>
    <d v="2022-10-19T00:00:00"/>
    <s v="VILLANUEVA DAVE RONILLO V."/>
    <x v="13"/>
    <x v="0"/>
    <d v="2022-10-18T00:00:00"/>
    <d v="2022-10-18T00:00:00"/>
    <s v="SL"/>
    <m/>
    <s v="1 SL"/>
    <n v="1"/>
    <m/>
  </r>
  <r>
    <n v="1069"/>
    <x v="16"/>
    <d v="2022-10-17T00:00:00"/>
    <s v="TIBAYAN EUFEMIA O."/>
    <x v="19"/>
    <x v="0"/>
    <d v="2022-10-10T00:00:00"/>
    <d v="2022-10-14T00:00:00"/>
    <s v="OTHER"/>
    <s v="QUARANTINE LEAVE"/>
    <s v="5 OTHER"/>
    <n v="5"/>
    <m/>
  </r>
  <r>
    <n v="1070"/>
    <x v="16"/>
    <d v="2022-10-21T00:00:00"/>
    <s v="TAPAY EDWARD  "/>
    <x v="18"/>
    <x v="0"/>
    <d v="2022-10-28T00:00:00"/>
    <d v="2022-11-02T00:00:00"/>
    <s v="VL"/>
    <m/>
    <s v="3 VL"/>
    <n v="3"/>
    <m/>
  </r>
  <r>
    <n v="1071"/>
    <x v="16"/>
    <d v="2022-10-28T00:00:00"/>
    <s v="SIM JO RITZELLE C."/>
    <x v="19"/>
    <x v="0"/>
    <d v="2022-10-18T00:00:00"/>
    <d v="2022-10-27T00:00:00"/>
    <s v="SL"/>
    <m/>
    <s v="8 SL"/>
    <n v="8"/>
    <m/>
  </r>
  <r>
    <n v="1072"/>
    <x v="16"/>
    <d v="2022-11-10T00:00:00"/>
    <s v="SIM JO RITZELLE C."/>
    <x v="19"/>
    <x v="0"/>
    <d v="2022-11-07T00:00:00"/>
    <d v="2022-11-08T00:00:00"/>
    <s v="VL"/>
    <m/>
    <s v="2 VL"/>
    <n v="2"/>
    <m/>
  </r>
  <r>
    <n v="1073"/>
    <x v="16"/>
    <d v="2022-10-14T00:00:00"/>
    <s v="SUMAGUI LORENA P."/>
    <x v="30"/>
    <x v="0"/>
    <d v="2022-10-04T00:00:00"/>
    <d v="2022-10-04T00:00:00"/>
    <s v="SL"/>
    <m/>
    <s v="1 SL"/>
    <n v="1"/>
    <m/>
  </r>
  <r>
    <n v="1073"/>
    <x v="16"/>
    <d v="2022-10-14T00:00:00"/>
    <s v="SUMAGUI LORENA P."/>
    <x v="30"/>
    <x v="0"/>
    <d v="2022-10-11T00:00:00"/>
    <d v="2022-10-11T00:00:00"/>
    <s v="SL"/>
    <m/>
    <s v="1 SL"/>
    <n v="1"/>
    <m/>
  </r>
  <r>
    <n v="1074"/>
    <x v="16"/>
    <d v="2022-10-27T00:00:00"/>
    <s v="SUMAGUI LORENA P."/>
    <x v="30"/>
    <x v="0"/>
    <d v="2022-10-17T00:00:00"/>
    <d v="2022-10-17T00:00:00"/>
    <s v="SL"/>
    <m/>
    <s v="1 SL"/>
    <n v="1"/>
    <m/>
  </r>
  <r>
    <n v="1074"/>
    <x v="16"/>
    <d v="2022-10-27T00:00:00"/>
    <s v="SUMAGUI LORENA P."/>
    <x v="30"/>
    <x v="0"/>
    <d v="2022-10-21T00:00:00"/>
    <d v="2022-10-21T00:00:00"/>
    <s v="SL"/>
    <m/>
    <s v="1 SL"/>
    <n v="1"/>
    <m/>
  </r>
  <r>
    <n v="1075"/>
    <x v="16"/>
    <d v="2022-10-19T00:00:00"/>
    <s v="SUMAGUI LORENA P."/>
    <x v="30"/>
    <x v="0"/>
    <d v="2022-10-17T00:00:00"/>
    <d v="2022-10-17T00:00:00"/>
    <s v="SL"/>
    <m/>
    <s v="1 SL"/>
    <n v="1"/>
    <m/>
  </r>
  <r>
    <n v="1076"/>
    <x v="16"/>
    <d v="2022-11-09T00:00:00"/>
    <s v="RODRIGUEZ MANNY  "/>
    <x v="18"/>
    <x v="0"/>
    <d v="2022-11-13T00:00:00"/>
    <d v="2022-11-13T00:00:00"/>
    <s v="OTHER"/>
    <s v="SEC 21 EO 292- SPECIAL PRIVILEGE"/>
    <s v="0 OTHER"/>
    <n v="0"/>
    <m/>
  </r>
  <r>
    <n v="1077"/>
    <x v="16"/>
    <d v="2022-10-15T00:00:00"/>
    <s v="ROLLE MICHELLYN G."/>
    <x v="5"/>
    <x v="0"/>
    <d v="2022-10-28T00:00:00"/>
    <d v="2022-10-28T00:00:00"/>
    <s v="VL"/>
    <m/>
    <s v="1 VL"/>
    <n v="1"/>
    <m/>
  </r>
  <r>
    <n v="1078"/>
    <x v="16"/>
    <d v="2022-10-18T00:00:00"/>
    <s v="RAMA RAQUEL J."/>
    <x v="44"/>
    <x v="0"/>
    <d v="2022-10-24T00:00:00"/>
    <d v="2022-10-24T00:00:00"/>
    <s v="VL"/>
    <m/>
    <s v="1 VL"/>
    <n v="1"/>
    <m/>
  </r>
  <r>
    <n v="1079"/>
    <x v="16"/>
    <d v="2022-09-29T00:00:00"/>
    <s v="CROOX VALERIE R."/>
    <x v="5"/>
    <x v="0"/>
    <d v="2022-10-12T00:00:00"/>
    <d v="2022-10-22T00:00:00"/>
    <s v="WITHOUTPAY"/>
    <s v="VL WITHOUTPAY"/>
    <s v="8 WITHOUTPAY"/>
    <n v="8"/>
    <m/>
  </r>
  <r>
    <n v="1080"/>
    <x v="16"/>
    <d v="2022-10-27T00:00:00"/>
    <s v="RODRIGUEZ ARNEL  "/>
    <x v="18"/>
    <x v="0"/>
    <d v="2022-11-03T00:00:00"/>
    <d v="2022-11-03T00:00:00"/>
    <s v="VL"/>
    <s v="SEC 25 EO 292- FORCE LEAVE"/>
    <s v="1 VL"/>
    <n v="1"/>
    <m/>
  </r>
  <r>
    <n v="1081"/>
    <x v="16"/>
    <d v="2022-11-02T00:00:00"/>
    <s v="ROMILLA MARIBEL P."/>
    <x v="6"/>
    <x v="0"/>
    <d v="2022-11-07T00:00:00"/>
    <d v="2022-11-07T00:00:00"/>
    <s v="VL"/>
    <m/>
    <s v="1 VL"/>
    <n v="1"/>
    <m/>
  </r>
  <r>
    <n v="1082"/>
    <x v="16"/>
    <d v="2022-10-20T00:00:00"/>
    <s v="ROMILLA MARIBEL P."/>
    <x v="6"/>
    <x v="0"/>
    <d v="2022-10-27T00:00:00"/>
    <d v="2022-10-27T00:00:00"/>
    <s v="VL"/>
    <m/>
    <s v="1 VL"/>
    <n v="1"/>
    <m/>
  </r>
  <r>
    <n v="1083"/>
    <x v="16"/>
    <d v="2022-10-17T00:00:00"/>
    <s v="ROMILLA MARIBEL P."/>
    <x v="6"/>
    <x v="0"/>
    <d v="2022-10-10T00:00:00"/>
    <d v="2022-10-10T00:00:00"/>
    <s v="SL"/>
    <m/>
    <s v="1 SL"/>
    <n v="1"/>
    <m/>
  </r>
  <r>
    <n v="1083"/>
    <x v="16"/>
    <d v="2022-10-17T00:00:00"/>
    <s v="ROMILLA MARIBEL P."/>
    <x v="6"/>
    <x v="0"/>
    <d v="2022-10-13T00:00:00"/>
    <d v="2022-10-14T00:00:00"/>
    <s v="SL"/>
    <m/>
    <s v="2 SL"/>
    <n v="2"/>
    <m/>
  </r>
  <r>
    <n v="1084"/>
    <x v="16"/>
    <d v="2022-10-17T00:00:00"/>
    <s v="RODRIGUEZ RAYMUNDO  "/>
    <x v="18"/>
    <x v="0"/>
    <d v="2022-10-27T00:00:00"/>
    <d v="2022-10-28T00:00:00"/>
    <s v="VL"/>
    <s v="SEC 25 EO 292- FORCE LEAVE"/>
    <s v="2 VL"/>
    <n v="2"/>
    <m/>
  </r>
  <r>
    <n v="1085"/>
    <x v="16"/>
    <d v="2022-10-20T00:00:00"/>
    <s v="RODRIGUEZ NARCISCO E."/>
    <x v="17"/>
    <x v="0"/>
    <d v="2022-10-29T00:00:00"/>
    <d v="2022-10-29T00:00:00"/>
    <s v="OTHER"/>
    <s v="SEC 21 EO 292- SPECIAL PRIVILEGE"/>
    <s v="0 OTHER"/>
    <n v="0"/>
    <m/>
  </r>
  <r>
    <n v="1086"/>
    <x v="16"/>
    <d v="2022-10-21T00:00:00"/>
    <s v="RODRIGUEZ NARCISCO E."/>
    <x v="17"/>
    <x v="0"/>
    <d v="2022-10-20T00:00:00"/>
    <d v="2022-10-20T00:00:00"/>
    <s v="SL"/>
    <m/>
    <s v="1 SL"/>
    <n v="1"/>
    <m/>
  </r>
  <r>
    <n v="1087"/>
    <x v="16"/>
    <d v="2022-11-07T00:00:00"/>
    <s v="PAYAD RONALDO  "/>
    <x v="18"/>
    <x v="0"/>
    <d v="2022-11-14T00:00:00"/>
    <d v="2022-11-16T00:00:00"/>
    <s v="VL"/>
    <s v="SEC 25 EO 292- FORCE LEAVE"/>
    <s v="3 VL"/>
    <n v="3"/>
    <m/>
  </r>
  <r>
    <n v="1088"/>
    <x v="16"/>
    <d v="2022-10-04T00:00:00"/>
    <s v="PANGANIBAN CAROLINA L."/>
    <x v="23"/>
    <x v="0"/>
    <d v="2022-09-28T00:00:00"/>
    <d v="2022-09-29T00:00:00"/>
    <s v="SL"/>
    <m/>
    <s v="2 SL"/>
    <n v="2"/>
    <m/>
  </r>
  <r>
    <n v="1089"/>
    <x v="16"/>
    <d v="2022-10-21T00:00:00"/>
    <s v="PATERNO MARIA LOURDERS P."/>
    <x v="27"/>
    <x v="1"/>
    <d v="2022-10-19T00:00:00"/>
    <d v="2022-10-20T00:00:00"/>
    <s v="SL"/>
    <m/>
    <s v="2 SL"/>
    <n v="2"/>
    <m/>
  </r>
  <r>
    <n v="1090"/>
    <x v="16"/>
    <d v="2022-11-08T00:00:00"/>
    <s v="PATERNO MARIA LOURDERS P."/>
    <x v="27"/>
    <x v="1"/>
    <d v="2022-11-07T00:00:00"/>
    <d v="2022-11-07T00:00:00"/>
    <s v="SL"/>
    <m/>
    <s v="1 SL"/>
    <n v="1"/>
    <m/>
  </r>
  <r>
    <n v="1091"/>
    <x v="16"/>
    <d v="2022-11-02T00:00:00"/>
    <s v="PATERNO MARIA LOURDERS P."/>
    <x v="27"/>
    <x v="1"/>
    <d v="2022-10-28T00:00:00"/>
    <d v="2022-10-28T00:00:00"/>
    <s v="SL"/>
    <m/>
    <s v="1 SL"/>
    <n v="1"/>
    <m/>
  </r>
  <r>
    <n v="1092"/>
    <x v="16"/>
    <d v="2022-10-17T00:00:00"/>
    <s v="PAZ JOSUE O."/>
    <x v="18"/>
    <x v="0"/>
    <d v="2022-10-24T00:00:00"/>
    <d v="2022-10-27T00:00:00"/>
    <s v="VL"/>
    <s v="SEC 25 EO 292- FORCE LEAVE"/>
    <s v="4 VL"/>
    <n v="4"/>
    <m/>
  </r>
  <r>
    <n v="1093"/>
    <x v="16"/>
    <d v="2022-10-25T00:00:00"/>
    <s v="PAGLINAWAN JESSIE M."/>
    <x v="18"/>
    <x v="0"/>
    <d v="2022-10-24T00:00:00"/>
    <d v="2022-10-24T00:00:00"/>
    <s v="SL"/>
    <m/>
    <s v="1 SL"/>
    <n v="1"/>
    <m/>
  </r>
  <r>
    <n v="1094"/>
    <x v="16"/>
    <d v="2022-10-13T00:00:00"/>
    <s v="PAGLINAWAN JESSIE M."/>
    <x v="18"/>
    <x v="0"/>
    <d v="2022-10-12T00:00:00"/>
    <d v="2022-10-12T00:00:00"/>
    <s v="SL"/>
    <m/>
    <s v="1 SL"/>
    <n v="1"/>
    <m/>
  </r>
  <r>
    <n v="1095"/>
    <x v="16"/>
    <d v="2022-10-06T00:00:00"/>
    <s v="PAGLINAWAN JESSIE M."/>
    <x v="18"/>
    <x v="0"/>
    <d v="2022-10-04T00:00:00"/>
    <d v="2022-10-05T00:00:00"/>
    <s v="SL"/>
    <m/>
    <s v="2 SL"/>
    <n v="2"/>
    <m/>
  </r>
  <r>
    <n v="1096"/>
    <x v="16"/>
    <d v="2022-11-09T00:00:00"/>
    <s v="PAGLINAWAN JESSIE M."/>
    <x v="18"/>
    <x v="0"/>
    <d v="2022-11-07T00:00:00"/>
    <d v="2022-11-08T00:00:00"/>
    <s v="SL"/>
    <m/>
    <s v="2 SL"/>
    <n v="2"/>
    <m/>
  </r>
  <r>
    <n v="1097"/>
    <x v="16"/>
    <d v="2022-10-17T00:00:00"/>
    <s v="OPO CONEY V."/>
    <x v="24"/>
    <x v="0"/>
    <d v="2022-10-21T00:00:00"/>
    <d v="2022-10-21T00:00:00"/>
    <s v="VL"/>
    <m/>
    <s v="1 VL"/>
    <n v="1"/>
    <m/>
  </r>
  <r>
    <n v="1098"/>
    <x v="16"/>
    <d v="2022-10-17T00:00:00"/>
    <s v="OPO CONEY V."/>
    <x v="24"/>
    <x v="0"/>
    <d v="2022-10-24T00:00:00"/>
    <d v="2022-10-24T00:00:00"/>
    <s v="OTHER"/>
    <s v="SEC 21 EO 292- SPECIAL PRIVILEGE"/>
    <s v="1 OTHER"/>
    <n v="1"/>
    <m/>
  </r>
  <r>
    <n v="1099"/>
    <x v="16"/>
    <d v="2022-11-04T00:00:00"/>
    <s v="OCAMPO NOVELYN U."/>
    <x v="10"/>
    <x v="0"/>
    <d v="2022-11-03T00:00:00"/>
    <d v="2022-11-03T00:00:00"/>
    <s v="SL"/>
    <m/>
    <s v="1 SL"/>
    <n v="1"/>
    <m/>
  </r>
  <r>
    <n v="1100"/>
    <x v="16"/>
    <d v="2022-10-17T00:00:00"/>
    <s v="OCAMPO NOVELYN U."/>
    <x v="10"/>
    <x v="0"/>
    <d v="2022-10-14T00:00:00"/>
    <d v="2022-10-14T00:00:00"/>
    <s v="SL"/>
    <m/>
    <s v="1 SL"/>
    <n v="1"/>
    <m/>
  </r>
  <r>
    <n v="1101"/>
    <x v="16"/>
    <d v="2022-11-14T00:00:00"/>
    <s v="OCAMPO NOVELYN U."/>
    <x v="10"/>
    <x v="0"/>
    <d v="2022-11-23T00:00:00"/>
    <d v="2022-11-23T00:00:00"/>
    <s v="OTHER"/>
    <s v="SEC 21 EO 292- SPECIAL PRIVILEGE"/>
    <s v="1 OTHER"/>
    <n v="1"/>
    <m/>
  </r>
  <r>
    <n v="1102"/>
    <x v="16"/>
    <d v="2022-11-11T00:00:00"/>
    <s v="SUMAGUI FELICITAS M."/>
    <x v="10"/>
    <x v="0"/>
    <d v="2022-12-26T00:00:00"/>
    <d v="2022-12-29T00:00:00"/>
    <s v="VL"/>
    <s v="SEC 25 EO 292- FORCE LEAVE"/>
    <s v="3 VL"/>
    <n v="3"/>
    <m/>
  </r>
  <r>
    <n v="1103"/>
    <x v="16"/>
    <d v="2022-11-10T00:00:00"/>
    <s v="ZAFRA REYNANTE B."/>
    <x v="23"/>
    <x v="0"/>
    <d v="2022-11-07T00:00:00"/>
    <d v="2022-11-09T00:00:00"/>
    <s v="SL"/>
    <m/>
    <s v="3 SL"/>
    <n v="3"/>
    <m/>
  </r>
  <r>
    <n v="1104"/>
    <x v="16"/>
    <d v="2022-10-10T00:00:00"/>
    <s v="ZAFRA REYNANTE B."/>
    <x v="23"/>
    <x v="0"/>
    <d v="2022-10-18T00:00:00"/>
    <d v="2022-10-20T00:00:00"/>
    <s v="VL"/>
    <m/>
    <s v="3 VL"/>
    <n v="3"/>
    <m/>
  </r>
  <r>
    <n v="1105"/>
    <x v="16"/>
    <d v="2022-10-26T00:00:00"/>
    <s v="VILLANUEVA ISMAEL D."/>
    <x v="19"/>
    <x v="0"/>
    <d v="2022-10-24T00:00:00"/>
    <d v="2022-10-25T00:00:00"/>
    <s v="SL"/>
    <m/>
    <s v="2 SL"/>
    <n v="2"/>
    <m/>
  </r>
  <r>
    <n v="1106"/>
    <x v="16"/>
    <d v="2022-11-02T00:00:00"/>
    <s v="VILLANUEVA MARILYN L."/>
    <x v="23"/>
    <x v="0"/>
    <d v="2022-11-09T00:00:00"/>
    <d v="2022-11-15T00:00:00"/>
    <s v="VL"/>
    <m/>
    <s v="5 VL"/>
    <n v="5"/>
    <m/>
  </r>
  <r>
    <n v="1107"/>
    <x v="16"/>
    <d v="2022-10-06T00:00:00"/>
    <s v="ABELA IMELDA C."/>
    <x v="6"/>
    <x v="0"/>
    <d v="2022-10-04T00:00:00"/>
    <d v="2022-10-05T00:00:00"/>
    <s v="SL"/>
    <m/>
    <s v="2 SL"/>
    <n v="2"/>
    <m/>
  </r>
  <r>
    <n v="1108"/>
    <x v="16"/>
    <d v="2022-10-04T00:00:00"/>
    <s v="LUNA LALAINE D."/>
    <x v="1"/>
    <x v="2"/>
    <d v="2022-09-13T00:00:00"/>
    <d v="2022-09-13T00:00:00"/>
    <s v="SL"/>
    <m/>
    <s v="1 SL"/>
    <n v="1"/>
    <m/>
  </r>
  <r>
    <n v="1109"/>
    <x v="16"/>
    <d v="2022-10-28T00:00:00"/>
    <s v="CABANTING AIRA P."/>
    <x v="5"/>
    <x v="0"/>
    <d v="2022-11-03T00:00:00"/>
    <d v="2022-11-03T00:00:00"/>
    <s v="VL"/>
    <m/>
    <s v="1 VL"/>
    <n v="1"/>
    <m/>
  </r>
  <r>
    <n v="1109"/>
    <x v="16"/>
    <d v="2022-10-28T00:00:00"/>
    <s v="CABANTING AIRA P."/>
    <x v="5"/>
    <x v="0"/>
    <d v="2022-11-07T00:00:00"/>
    <d v="2022-11-07T00:00:00"/>
    <s v="VL"/>
    <m/>
    <s v="1 VL"/>
    <n v="1"/>
    <m/>
  </r>
  <r>
    <n v="1109"/>
    <x v="16"/>
    <d v="2022-10-28T00:00:00"/>
    <s v="CABANTING AIRA P."/>
    <x v="5"/>
    <x v="0"/>
    <d v="2022-11-10T00:00:00"/>
    <d v="2022-11-10T00:00:00"/>
    <s v="VL"/>
    <m/>
    <s v="1 VL"/>
    <n v="1"/>
    <m/>
  </r>
  <r>
    <n v="1110"/>
    <x v="17"/>
    <d v="2022-11-07T00:00:00"/>
    <s v="CHANGCO KATHLEEN CARLA F."/>
    <x v="19"/>
    <x v="0"/>
    <d v="2022-09-06T00:00:00"/>
    <d v="2022-12-19T00:00:00"/>
    <s v="Maternity"/>
    <m/>
    <s v="73 Maternity"/>
    <n v="73"/>
    <m/>
  </r>
  <r>
    <n v="1111"/>
    <x v="17"/>
    <d v="2022-11-21T00:00:00"/>
    <s v="SUMAGUI LORENA P."/>
    <x v="30"/>
    <x v="0"/>
    <d v="2022-11-11T00:00:00"/>
    <d v="2022-11-11T00:00:00"/>
    <s v="VL"/>
    <m/>
    <s v="1 VL"/>
    <n v="1"/>
    <m/>
  </r>
  <r>
    <n v="1111"/>
    <x v="17"/>
    <d v="2022-11-21T00:00:00"/>
    <s v="SUMAGUI LORENA P."/>
    <x v="30"/>
    <x v="0"/>
    <d v="2022-11-17T00:00:00"/>
    <d v="2022-11-17T00:00:00"/>
    <s v="VL"/>
    <m/>
    <s v="1 VL"/>
    <n v="1"/>
    <m/>
  </r>
  <r>
    <n v="1112"/>
    <x v="17"/>
    <d v="2022-11-17T00:00:00"/>
    <s v="SIERRA SALVADOR  "/>
    <x v="7"/>
    <x v="0"/>
    <d v="2022-11-07T00:00:00"/>
    <d v="2022-11-09T00:00:00"/>
    <s v="SL"/>
    <m/>
    <s v="3 SL"/>
    <n v="3"/>
    <m/>
  </r>
  <r>
    <n v="1113"/>
    <x v="17"/>
    <d v="2022-11-17T00:00:00"/>
    <s v="SESMA LAZARO C."/>
    <x v="7"/>
    <x v="0"/>
    <d v="2022-12-01T00:00:00"/>
    <d v="2022-12-31T00:00:00"/>
    <s v="SL"/>
    <m/>
    <s v="19 SL"/>
    <n v="19"/>
    <m/>
  </r>
  <r>
    <n v="1114"/>
    <x v="17"/>
    <d v="2022-11-10T00:00:00"/>
    <s v="ZAFRA CHEYSSER A."/>
    <x v="20"/>
    <x v="0"/>
    <d v="2022-11-16T00:00:00"/>
    <d v="2022-11-18T00:00:00"/>
    <s v="VL"/>
    <s v="SEC 25 EO 292- FORCE LEAVE"/>
    <s v="3 VL"/>
    <n v="3"/>
    <m/>
  </r>
  <r>
    <n v="1115"/>
    <x v="17"/>
    <d v="2022-10-14T00:00:00"/>
    <s v="VILLANUEVA AVERRYLE NICOLE V."/>
    <x v="23"/>
    <x v="0"/>
    <d v="2022-10-11T00:00:00"/>
    <d v="2022-10-13T00:00:00"/>
    <s v="OTHER"/>
    <s v="QUARANTINE LEAVE"/>
    <s v="3 OTHER"/>
    <n v="3"/>
    <m/>
  </r>
  <r>
    <n v="1116"/>
    <x v="17"/>
    <d v="2022-11-02T00:00:00"/>
    <s v="NUÑEZ RUBEN JR J."/>
    <x v="23"/>
    <x v="2"/>
    <d v="2022-10-28T00:00:00"/>
    <d v="2022-10-28T00:00:00"/>
    <s v="WITHOUTPAY"/>
    <s v="SL WITHOUTPAY"/>
    <s v="1 WITHOUTPAY"/>
    <n v="1"/>
    <m/>
  </r>
  <r>
    <n v="1117"/>
    <x v="17"/>
    <d v="2022-11-02T00:00:00"/>
    <s v="VASQUEZ JAYSON  "/>
    <x v="23"/>
    <x v="2"/>
    <d v="2022-10-31T00:00:00"/>
    <d v="2022-10-31T00:00:00"/>
    <s v="WITHOUTPAY"/>
    <s v="SL WITHOUTPAY"/>
    <s v="1 WITHOUTPAY"/>
    <n v="1"/>
    <m/>
  </r>
  <r>
    <n v="1118"/>
    <x v="17"/>
    <d v="2022-10-11T00:00:00"/>
    <s v="VIDAMO ROXANNE D."/>
    <x v="23"/>
    <x v="0"/>
    <d v="2022-10-04T00:00:00"/>
    <d v="2022-10-04T00:00:00"/>
    <s v="WITHOUTPAY"/>
    <s v="SL WITHOUTPAY"/>
    <s v="1 WITHOUTPAY"/>
    <n v="1"/>
    <m/>
  </r>
  <r>
    <n v="1119"/>
    <x v="17"/>
    <d v="2022-11-07T00:00:00"/>
    <s v="TINAZA JHOANNA MARIE D."/>
    <x v="5"/>
    <x v="0"/>
    <d v="2022-11-19T00:00:00"/>
    <d v="2022-11-29T00:00:00"/>
    <s v="VL"/>
    <m/>
    <s v="7 VL"/>
    <n v="7"/>
    <m/>
  </r>
  <r>
    <n v="1120"/>
    <x v="17"/>
    <d v="2022-10-25T00:00:00"/>
    <s v="TINAZA JHOANNA MARIE D."/>
    <x v="5"/>
    <x v="0"/>
    <d v="2022-10-15T00:00:00"/>
    <d v="2022-10-17T00:00:00"/>
    <s v="SL"/>
    <m/>
    <s v="1 SL"/>
    <n v="1"/>
    <m/>
  </r>
  <r>
    <n v="1121"/>
    <x v="17"/>
    <d v="2022-10-17T00:00:00"/>
    <s v="TINAZA JHOANNA MARIE D."/>
    <x v="5"/>
    <x v="0"/>
    <d v="2022-10-05T00:00:00"/>
    <d v="2022-10-08T00:00:00"/>
    <s v="SL"/>
    <m/>
    <s v="3 SL"/>
    <n v="3"/>
    <m/>
  </r>
  <r>
    <n v="1122"/>
    <x v="17"/>
    <d v="2022-10-10T00:00:00"/>
    <s v="SIERRA SALVADOR  "/>
    <x v="7"/>
    <x v="0"/>
    <d v="2022-09-26T00:00:00"/>
    <d v="2022-10-07T00:00:00"/>
    <s v="SL"/>
    <m/>
    <s v="10 SL"/>
    <n v="10"/>
    <m/>
  </r>
  <r>
    <n v="1123"/>
    <x v="17"/>
    <d v="2022-11-05T00:00:00"/>
    <s v="SIERRA SALVADOR  "/>
    <x v="7"/>
    <x v="0"/>
    <d v="2022-11-10T00:00:00"/>
    <d v="2022-11-10T00:00:00"/>
    <s v="VL"/>
    <m/>
    <s v="1 VL"/>
    <n v="1"/>
    <m/>
  </r>
  <r>
    <n v="1123"/>
    <x v="17"/>
    <d v="2022-11-05T00:00:00"/>
    <s v="SIERRA SALVADOR  "/>
    <x v="7"/>
    <x v="0"/>
    <d v="2022-11-12T00:00:00"/>
    <d v="2022-11-15T00:00:00"/>
    <s v="VL"/>
    <m/>
    <s v="2 VL"/>
    <n v="2"/>
    <m/>
  </r>
  <r>
    <n v="1124"/>
    <x v="17"/>
    <d v="2022-10-03T00:00:00"/>
    <s v="SUMAGUI DESZERIE ANN A."/>
    <x v="5"/>
    <x v="1"/>
    <d v="2022-10-14T00:00:00"/>
    <d v="2022-10-14T00:00:00"/>
    <s v="OTHER"/>
    <s v="BIRTHDAY LEAVE"/>
    <s v="1 OTHER"/>
    <n v="1"/>
    <m/>
  </r>
  <r>
    <n v="1125"/>
    <x v="17"/>
    <d v="2022-10-27T00:00:00"/>
    <s v="SUMAGUI DESZERIE ANN A."/>
    <x v="5"/>
    <x v="1"/>
    <d v="2022-11-16T00:00:00"/>
    <d v="2022-11-30T00:00:00"/>
    <s v="VL"/>
    <m/>
    <s v="11 VL"/>
    <n v="11"/>
    <m/>
  </r>
  <r>
    <n v="1126"/>
    <x v="17"/>
    <d v="2022-10-04T00:00:00"/>
    <s v="SARMIENTO TERESA E."/>
    <x v="47"/>
    <x v="0"/>
    <d v="2022-10-17T00:00:00"/>
    <d v="2022-10-18T00:00:00"/>
    <s v="OTHER"/>
    <s v="SEC 21 EO 292- SPECIAL PRIVILEGE"/>
    <s v="2 OTHER"/>
    <n v="2"/>
    <m/>
  </r>
  <r>
    <n v="1127"/>
    <x v="17"/>
    <d v="2022-10-05T00:00:00"/>
    <s v="SAN JUAN EVA RUTH M."/>
    <x v="7"/>
    <x v="0"/>
    <d v="2022-09-28T00:00:00"/>
    <d v="2022-10-02T00:00:00"/>
    <s v="SL"/>
    <m/>
    <s v="3 SL"/>
    <n v="3"/>
    <m/>
  </r>
  <r>
    <n v="1128"/>
    <x v="17"/>
    <d v="2022-11-02T00:00:00"/>
    <s v="ROCILLO JUNE BYRONN  "/>
    <x v="23"/>
    <x v="2"/>
    <d v="2022-10-16T00:00:00"/>
    <d v="2022-10-18T00:00:00"/>
    <s v="WITHOUTPAY"/>
    <s v="SL WITHOUTPAY"/>
    <s v="2 WITHOUTPAY"/>
    <n v="2"/>
    <m/>
  </r>
  <r>
    <n v="1129"/>
    <x v="17"/>
    <d v="2022-11-16T00:00:00"/>
    <s v="MIRANDO EDITH B."/>
    <x v="48"/>
    <x v="1"/>
    <d v="2022-11-09T00:00:00"/>
    <d v="2022-11-15T00:00:00"/>
    <s v="OTHER"/>
    <s v="QUARANTINE LEAVE"/>
    <s v="5 OTHER"/>
    <n v="5"/>
    <m/>
  </r>
  <r>
    <n v="1130"/>
    <x v="17"/>
    <d v="2022-10-28T00:00:00"/>
    <s v="REMOLLENO MICHELLE U."/>
    <x v="19"/>
    <x v="1"/>
    <d v="2022-11-02T00:00:00"/>
    <d v="2022-11-03T00:00:00"/>
    <s v="VL"/>
    <m/>
    <s v="1 VL"/>
    <n v="1"/>
    <m/>
  </r>
  <r>
    <n v="1131"/>
    <x v="17"/>
    <d v="2022-11-21T00:00:00"/>
    <s v="REMOLLENO MICHELLE U."/>
    <x v="19"/>
    <x v="1"/>
    <d v="2022-10-17T00:00:00"/>
    <d v="2022-10-19T00:00:00"/>
    <s v="SL"/>
    <m/>
    <s v="3 SL"/>
    <n v="3"/>
    <m/>
  </r>
  <r>
    <n v="1132"/>
    <x v="17"/>
    <d v="2022-10-17T00:00:00"/>
    <s v="RODENAS ALBERT RAPHAEL  "/>
    <x v="18"/>
    <x v="0"/>
    <d v="2022-10-24T00:00:00"/>
    <d v="2022-10-25T00:00:00"/>
    <s v="VL"/>
    <s v="SEC 25 EO 292- FORCE LEAVE"/>
    <s v="2 VL"/>
    <n v="2"/>
    <m/>
  </r>
  <r>
    <n v="1133"/>
    <x v="17"/>
    <d v="2022-10-05T00:00:00"/>
    <s v="ROQUITE MARIECAR L."/>
    <x v="31"/>
    <x v="0"/>
    <d v="2022-10-03T00:00:00"/>
    <d v="2022-10-04T00:00:00"/>
    <s v="SL"/>
    <m/>
    <s v="2 SL"/>
    <n v="2"/>
    <m/>
  </r>
  <r>
    <n v="1134"/>
    <x v="17"/>
    <d v="2022-06-09T00:00:00"/>
    <s v="PEREÑA VERGILIO R."/>
    <x v="23"/>
    <x v="0"/>
    <d v="2022-06-07T00:00:00"/>
    <d v="2022-06-07T00:00:00"/>
    <s v="SL"/>
    <m/>
    <s v="1 SL"/>
    <n v="1"/>
    <m/>
  </r>
  <r>
    <n v="1135"/>
    <x v="17"/>
    <d v="2022-10-19T00:00:00"/>
    <s v="PRIMO GRACE M."/>
    <x v="17"/>
    <x v="0"/>
    <d v="2022-10-18T00:00:00"/>
    <d v="2022-10-18T00:00:00"/>
    <s v="OTHER"/>
    <s v="SEC 21 EO 292- SPECIAL PRIVILEGE"/>
    <s v="1 OTHER"/>
    <n v="1"/>
    <m/>
  </r>
  <r>
    <n v="1136"/>
    <x v="17"/>
    <d v="2022-10-10T00:00:00"/>
    <s v="PRIMO GRACE M."/>
    <x v="17"/>
    <x v="0"/>
    <d v="2022-10-06T00:00:00"/>
    <d v="2022-10-06T00:00:00"/>
    <s v="SL"/>
    <m/>
    <s v="1 SL"/>
    <n v="1"/>
    <m/>
  </r>
  <r>
    <n v="1137"/>
    <x v="17"/>
    <d v="2022-03-01T00:00:00"/>
    <s v="PEREY EDWIN M."/>
    <x v="1"/>
    <x v="0"/>
    <d v="2022-04-01T00:00:00"/>
    <d v="2022-04-29T00:00:00"/>
    <s v="VL"/>
    <m/>
    <s v="21 VL"/>
    <n v="21"/>
    <m/>
  </r>
  <r>
    <n v="1138"/>
    <x v="17"/>
    <d v="2022-07-10T00:00:00"/>
    <s v="MARASIGAN JANINE C."/>
    <x v="5"/>
    <x v="1"/>
    <d v="2022-10-11T00:00:00"/>
    <d v="2022-10-11T00:00:00"/>
    <s v="OTHER"/>
    <s v="SEC 21 EO 292- SPECIAL PRIVILEGE"/>
    <s v="1 OTHER"/>
    <n v="1"/>
    <m/>
  </r>
  <r>
    <n v="1139"/>
    <x v="17"/>
    <d v="2022-10-11T00:00:00"/>
    <s v="NUESTRO RICA MAY G."/>
    <x v="42"/>
    <x v="0"/>
    <d v="2022-09-01T00:00:00"/>
    <d v="2022-09-01T00:00:00"/>
    <s v="SL"/>
    <m/>
    <s v="1 SL"/>
    <n v="1"/>
    <m/>
  </r>
  <r>
    <n v="1139"/>
    <x v="17"/>
    <d v="2022-10-11T00:00:00"/>
    <s v="NUESTRO RICA MAY G."/>
    <x v="42"/>
    <x v="0"/>
    <d v="2022-09-30T00:00:00"/>
    <d v="2022-09-30T00:00:00"/>
    <s v="SL"/>
    <m/>
    <s v="1 SL"/>
    <n v="1"/>
    <m/>
  </r>
  <r>
    <n v="1140"/>
    <x v="17"/>
    <d v="2022-11-03T00:00:00"/>
    <s v="MARDO MELINDA E."/>
    <x v="18"/>
    <x v="0"/>
    <d v="2022-11-01T00:00:00"/>
    <d v="2022-11-02T00:00:00"/>
    <s v="SL"/>
    <m/>
    <s v="1 SL"/>
    <n v="1"/>
    <m/>
  </r>
  <r>
    <n v="1141"/>
    <x v="17"/>
    <d v="2022-10-26T00:00:00"/>
    <s v="MARDO MELINDA E."/>
    <x v="18"/>
    <x v="0"/>
    <d v="2022-10-10T00:00:00"/>
    <d v="2022-10-22T00:00:00"/>
    <s v="VL"/>
    <m/>
    <s v="10 VL"/>
    <n v="10"/>
    <m/>
  </r>
  <r>
    <n v="1142"/>
    <x v="17"/>
    <d v="2022-10-26T00:00:00"/>
    <s v="MARDO MELINDA E."/>
    <x v="18"/>
    <x v="0"/>
    <d v="2022-10-24T00:00:00"/>
    <d v="2022-10-25T00:00:00"/>
    <s v="SL"/>
    <m/>
    <s v="2 SL"/>
    <n v="2"/>
    <m/>
  </r>
  <r>
    <n v="1143"/>
    <x v="17"/>
    <d v="2022-10-03T00:00:00"/>
    <s v="MARDO MELINDA E."/>
    <x v="18"/>
    <x v="0"/>
    <d v="2022-10-01T00:00:00"/>
    <d v="2022-10-01T00:00:00"/>
    <s v="SL"/>
    <m/>
    <s v="0 SL"/>
    <n v="0"/>
    <m/>
  </r>
  <r>
    <n v="1144"/>
    <x v="17"/>
    <d v="2022-10-03T00:00:00"/>
    <s v="MARDO MELINDA E."/>
    <x v="18"/>
    <x v="0"/>
    <d v="2022-09-28T00:00:00"/>
    <d v="2022-09-28T00:00:00"/>
    <s v="SL"/>
    <m/>
    <s v="1 SL"/>
    <n v="1"/>
    <m/>
  </r>
  <r>
    <n v="1144"/>
    <x v="17"/>
    <d v="2022-10-03T00:00:00"/>
    <s v="MARDO MELINDA E."/>
    <x v="18"/>
    <x v="0"/>
    <d v="2022-09-30T00:00:00"/>
    <d v="2022-09-30T00:00:00"/>
    <s v="SL"/>
    <m/>
    <s v="1 SL"/>
    <n v="1"/>
    <m/>
  </r>
  <r>
    <n v="1145"/>
    <x v="17"/>
    <d v="2022-11-03T00:00:00"/>
    <s v="GARCIA JOAN B."/>
    <x v="5"/>
    <x v="0"/>
    <d v="2022-11-25T00:00:00"/>
    <d v="2022-11-28T00:00:00"/>
    <s v="VL"/>
    <m/>
    <s v="2 VL"/>
    <n v="2"/>
    <m/>
  </r>
  <r>
    <n v="1146"/>
    <x v="17"/>
    <d v="2022-11-08T00:00:00"/>
    <s v="FLORES EDERLYN  "/>
    <x v="18"/>
    <x v="0"/>
    <d v="2022-11-17T00:00:00"/>
    <d v="2022-11-19T00:00:00"/>
    <s v="VL"/>
    <s v="SEC 25 EO 292- FORCE LEAVE"/>
    <s v="2 VL"/>
    <n v="2"/>
    <m/>
  </r>
  <r>
    <n v="1147"/>
    <x v="17"/>
    <d v="2022-10-12T00:00:00"/>
    <s v="FERMA ERIC N."/>
    <x v="12"/>
    <x v="0"/>
    <d v="2022-10-10T00:00:00"/>
    <d v="2022-10-11T00:00:00"/>
    <s v="SL"/>
    <m/>
    <s v="2 SL"/>
    <n v="2"/>
    <m/>
  </r>
  <r>
    <n v="1148"/>
    <x v="17"/>
    <d v="2022-11-07T00:00:00"/>
    <s v="FERMA ERIC N."/>
    <x v="12"/>
    <x v="0"/>
    <d v="2022-11-02T00:00:00"/>
    <d v="2022-11-04T00:00:00"/>
    <s v="SL"/>
    <m/>
    <s v="2 SL"/>
    <n v="2"/>
    <m/>
  </r>
  <r>
    <n v="1149"/>
    <x v="17"/>
    <d v="2022-10-12T00:00:00"/>
    <s v="FRONDOZO AILEEN D."/>
    <x v="40"/>
    <x v="0"/>
    <d v="2022-10-24T00:00:00"/>
    <d v="2022-10-28T00:00:00"/>
    <s v="VL"/>
    <s v="SEC 25 EO 292- FORCE LEAVE"/>
    <s v="5 VL"/>
    <n v="5"/>
    <m/>
  </r>
  <r>
    <n v="1150"/>
    <x v="17"/>
    <d v="2022-10-10T00:00:00"/>
    <s v="ESTABILLO JUSTINE CARL G."/>
    <x v="19"/>
    <x v="2"/>
    <d v="2022-10-10T00:00:00"/>
    <d v="2022-10-12T00:00:00"/>
    <s v="WITHOUTPAY"/>
    <s v="SL WITHOUTPAY"/>
    <s v="3 WITHOUTPAY"/>
    <n v="3"/>
    <m/>
  </r>
  <r>
    <n v="1151"/>
    <x v="17"/>
    <d v="2022-10-17T00:00:00"/>
    <s v="ESPINOSA RUBY ANN V."/>
    <x v="5"/>
    <x v="0"/>
    <d v="2022-10-16T00:00:00"/>
    <d v="2022-10-16T00:00:00"/>
    <s v="SL"/>
    <m/>
    <s v="0 SL"/>
    <n v="0"/>
    <m/>
  </r>
  <r>
    <n v="1152"/>
    <x v="17"/>
    <d v="2022-10-17T00:00:00"/>
    <s v="ESMAEL EMRAN  "/>
    <x v="18"/>
    <x v="0"/>
    <d v="2022-10-24T00:00:00"/>
    <d v="2022-10-27T00:00:00"/>
    <s v="VL"/>
    <s v="SEC 25 EO 292- FORCE LEAVE"/>
    <s v="4 VL"/>
    <n v="4"/>
    <m/>
  </r>
  <r>
    <n v="1153"/>
    <x v="17"/>
    <d v="2022-10-14T00:00:00"/>
    <s v="DEL MUNDO JONASA B."/>
    <x v="19"/>
    <x v="0"/>
    <d v="2022-10-13T00:00:00"/>
    <d v="2022-10-13T00:00:00"/>
    <s v="SL"/>
    <m/>
    <s v="1 SL"/>
    <n v="1"/>
    <m/>
  </r>
  <r>
    <n v="1154"/>
    <x v="17"/>
    <d v="2022-11-02T00:00:00"/>
    <s v="DEMATERA PEDRO B."/>
    <x v="29"/>
    <x v="0"/>
    <d v="2022-10-19T00:00:00"/>
    <d v="2022-10-20T00:00:00"/>
    <s v="SL"/>
    <m/>
    <s v="2 SL"/>
    <n v="2"/>
    <m/>
  </r>
  <r>
    <n v="1155"/>
    <x v="17"/>
    <d v="2022-10-05T00:00:00"/>
    <s v="DE GUZMAN CLEMENTE  "/>
    <x v="5"/>
    <x v="0"/>
    <d v="2022-09-28T00:00:00"/>
    <d v="2022-09-30T00:00:00"/>
    <s v="SL"/>
    <m/>
    <s v="3 SL"/>
    <n v="3"/>
    <m/>
  </r>
  <r>
    <n v="1156"/>
    <x v="17"/>
    <d v="2022-10-10T00:00:00"/>
    <s v="ROCILLO JUNE BYRONN  "/>
    <x v="23"/>
    <x v="2"/>
    <d v="2022-10-03T00:00:00"/>
    <d v="2022-10-03T00:00:00"/>
    <s v="WITHOUTPAY"/>
    <s v="SL WITHOUTPAY"/>
    <s v="1 WITHOUTPAY"/>
    <n v="1"/>
    <m/>
  </r>
  <r>
    <n v="1157"/>
    <x v="17"/>
    <d v="2022-10-17T00:00:00"/>
    <s v="JABINES MARIA SHELLY D."/>
    <x v="16"/>
    <x v="0"/>
    <d v="2022-10-14T00:00:00"/>
    <d v="2022-10-14T00:00:00"/>
    <s v="SL"/>
    <m/>
    <s v="1 SL"/>
    <n v="1"/>
    <m/>
  </r>
  <r>
    <n v="1121"/>
    <x v="18"/>
    <d v="2019-11-07T00:00:00"/>
    <s v="MARUNDAN MARIA FLOR M."/>
    <x v="5"/>
    <x v="1"/>
    <d v="2019-11-07T00:00:00"/>
    <d v="2019-11-08T00:00:00"/>
    <s v="VL"/>
    <m/>
    <s v="2 VL"/>
    <n v="2"/>
    <m/>
  </r>
  <r>
    <n v="1122"/>
    <x v="18"/>
    <d v="2019-10-31T00:00:00"/>
    <s v="BAYHON VIOLETA  "/>
    <x v="5"/>
    <x v="1"/>
    <d v="2019-10-30T00:00:00"/>
    <d v="2019-10-30T00:00:00"/>
    <s v="SL"/>
    <m/>
    <s v="1 SL"/>
    <n v="1"/>
    <m/>
  </r>
  <r>
    <n v="1123"/>
    <x v="18"/>
    <d v="2019-10-28T00:00:00"/>
    <s v="DIMAPILIS ANTHONY A."/>
    <x v="39"/>
    <x v="1"/>
    <d v="2019-10-25T00:00:00"/>
    <d v="2019-10-25T00:00:00"/>
    <s v="SL"/>
    <m/>
    <s v="1 SL"/>
    <n v="1"/>
    <m/>
  </r>
  <r>
    <n v="1124"/>
    <x v="18"/>
    <d v="2019-10-18T00:00:00"/>
    <s v="DIMAPILIS ANTHONY A."/>
    <x v="39"/>
    <x v="1"/>
    <d v="2019-10-24T00:00:00"/>
    <d v="2019-10-24T00:00:00"/>
    <s v="VL"/>
    <m/>
    <s v="1 VL"/>
    <n v="1"/>
    <m/>
  </r>
  <r>
    <n v="1125"/>
    <x v="18"/>
    <d v="2019-10-18T00:00:00"/>
    <s v="DIMAPILIS ANTHONY A."/>
    <x v="39"/>
    <x v="1"/>
    <d v="2019-10-23T00:00:00"/>
    <d v="2019-10-23T00:00:00"/>
    <s v="OTHER"/>
    <s v="SPECIAL PRIVILEGE"/>
    <s v="1 Other"/>
    <n v="1"/>
    <m/>
  </r>
  <r>
    <n v="1126"/>
    <x v="18"/>
    <d v="2019-10-28T00:00:00"/>
    <s v="DIMAPILIS JONNA T."/>
    <x v="49"/>
    <x v="1"/>
    <d v="2019-10-25T00:00:00"/>
    <d v="2019-10-25T00:00:00"/>
    <s v="SL"/>
    <m/>
    <s v="1 SL"/>
    <n v="1"/>
    <m/>
  </r>
  <r>
    <n v="1127"/>
    <x v="18"/>
    <d v="2019-10-18T00:00:00"/>
    <s v="DIMAPILIS JONNA T."/>
    <x v="49"/>
    <x v="1"/>
    <d v="2019-10-23T00:00:00"/>
    <d v="2019-10-24T00:00:00"/>
    <s v="OTHER"/>
    <s v="SPECIAL PRIVILEGE"/>
    <s v="2 Other"/>
    <n v="2"/>
    <m/>
  </r>
  <r>
    <n v="1128"/>
    <x v="18"/>
    <d v="2019-10-01T00:00:00"/>
    <s v="PAITON MARY ANN M."/>
    <x v="50"/>
    <x v="1"/>
    <d v="2019-09-30T00:00:00"/>
    <d v="2019-09-30T00:00:00"/>
    <s v="SL"/>
    <m/>
    <s v="1 SL"/>
    <n v="1"/>
    <m/>
  </r>
  <r>
    <n v="1129"/>
    <x v="18"/>
    <d v="2019-09-16T00:00:00"/>
    <s v="PAITON MARY ANN M."/>
    <x v="50"/>
    <x v="1"/>
    <d v="2019-09-12T00:00:00"/>
    <d v="2019-09-13T00:00:00"/>
    <s v="SL"/>
    <m/>
    <s v="2 SL"/>
    <n v="2"/>
    <m/>
  </r>
  <r>
    <n v="1130"/>
    <x v="18"/>
    <d v="2019-10-07T00:00:00"/>
    <s v="LANTING AILEEN D."/>
    <x v="50"/>
    <x v="1"/>
    <d v="2019-10-02T00:00:00"/>
    <d v="2019-10-02T00:00:00"/>
    <s v="SL"/>
    <m/>
    <s v="1 SL"/>
    <n v="1"/>
    <m/>
  </r>
  <r>
    <n v="1131"/>
    <x v="18"/>
    <d v="2019-09-16T00:00:00"/>
    <s v="ENRIQUEZ EDGAR P."/>
    <x v="34"/>
    <x v="1"/>
    <d v="2019-09-13T00:00:00"/>
    <d v="2019-09-13T00:00:00"/>
    <s v="SL"/>
    <m/>
    <s v="1 SL"/>
    <n v="1"/>
    <m/>
  </r>
  <r>
    <n v="1132"/>
    <x v="18"/>
    <d v="2019-11-04T00:00:00"/>
    <s v="HERNANDEZ ROBERTO M."/>
    <x v="51"/>
    <x v="1"/>
    <d v="2019-11-01T00:00:00"/>
    <d v="2019-11-30T00:00:00"/>
    <s v="SL"/>
    <m/>
    <s v="20 SL"/>
    <n v="20"/>
    <m/>
  </r>
  <r>
    <n v="1133"/>
    <x v="18"/>
    <d v="2019-10-17T00:00:00"/>
    <s v="MARINDUQUE GERRY C."/>
    <x v="19"/>
    <x v="1"/>
    <d v="2019-10-28T00:00:00"/>
    <d v="2019-10-30T00:00:00"/>
    <s v="VL"/>
    <m/>
    <s v="3 VL"/>
    <n v="3"/>
    <m/>
  </r>
  <r>
    <n v="1134"/>
    <x v="18"/>
    <d v="2019-10-18T00:00:00"/>
    <s v="SUSA NANETE B."/>
    <x v="5"/>
    <x v="1"/>
    <d v="2019-10-21T00:00:00"/>
    <d v="2019-10-22T00:00:00"/>
    <s v="VL"/>
    <m/>
    <s v="2 VL"/>
    <n v="2"/>
    <m/>
  </r>
  <r>
    <n v="1135"/>
    <x v="18"/>
    <d v="2019-10-21T00:00:00"/>
    <s v="MANALO CELSA B."/>
    <x v="28"/>
    <x v="1"/>
    <d v="2019-10-28T00:00:00"/>
    <d v="2019-10-30T00:00:00"/>
    <s v="VL"/>
    <m/>
    <s v="3 VL"/>
    <n v="3"/>
    <m/>
  </r>
  <r>
    <n v="1136"/>
    <x v="18"/>
    <d v="2019-10-04T00:00:00"/>
    <s v="MARTINEZ EMER V."/>
    <x v="9"/>
    <x v="1"/>
    <d v="2019-10-29T00:00:00"/>
    <d v="2019-10-30T00:00:00"/>
    <s v="SL"/>
    <m/>
    <s v="2 SL"/>
    <n v="2"/>
    <m/>
  </r>
  <r>
    <n v="1137"/>
    <x v="18"/>
    <d v="2019-10-31T00:00:00"/>
    <s v="ROMILLA EDITH D."/>
    <x v="52"/>
    <x v="1"/>
    <d v="2019-11-05T00:00:00"/>
    <d v="2019-11-05T00:00:00"/>
    <s v="OTHER"/>
    <s v="BIRTHDAY LEAVE"/>
    <s v="1 Other"/>
    <n v="1"/>
    <m/>
  </r>
  <r>
    <n v="1138"/>
    <x v="18"/>
    <d v="2019-10-15T00:00:00"/>
    <s v="ALCAZAR ZENAIDA S."/>
    <x v="53"/>
    <x v="1"/>
    <d v="2019-10-11T00:00:00"/>
    <d v="2019-10-11T00:00:00"/>
    <s v="SL"/>
    <m/>
    <s v="1 SL"/>
    <n v="1"/>
    <m/>
  </r>
  <r>
    <n v="1139"/>
    <x v="18"/>
    <d v="2019-10-07T00:00:00"/>
    <s v="DE GUZMAN RONALD ANDREW G."/>
    <x v="19"/>
    <x v="1"/>
    <d v="2019-10-14T00:00:00"/>
    <d v="2019-10-18T00:00:00"/>
    <s v="VL"/>
    <m/>
    <s v="5 VL"/>
    <n v="5"/>
    <m/>
  </r>
  <r>
    <n v="1140"/>
    <x v="18"/>
    <d v="2019-11-05T00:00:00"/>
    <s v="DIMARANAN RODORA G."/>
    <x v="54"/>
    <x v="1"/>
    <d v="2019-11-11T00:00:00"/>
    <d v="2019-11-11T00:00:00"/>
    <s v="OTHER"/>
    <s v="BIRTHDAY LEAVE"/>
    <s v="1 Other"/>
    <n v="1"/>
    <m/>
  </r>
  <r>
    <n v="1141"/>
    <x v="18"/>
    <d v="2019-09-04T00:00:00"/>
    <s v="GUTIERREZ LYDIA C."/>
    <x v="15"/>
    <x v="0"/>
    <d v="2019-09-05T00:00:00"/>
    <d v="2019-09-10T00:00:00"/>
    <s v="VL"/>
    <m/>
    <s v="4 VL"/>
    <n v="4"/>
    <m/>
  </r>
  <r>
    <n v="1142"/>
    <x v="18"/>
    <d v="2019-10-04T00:00:00"/>
    <s v="PANGANIBAN CRISTETA M."/>
    <x v="55"/>
    <x v="1"/>
    <d v="2019-10-29T00:00:00"/>
    <d v="2019-10-31T00:00:00"/>
    <s v="SL"/>
    <m/>
    <s v="3 SL"/>
    <n v="3"/>
    <m/>
  </r>
  <r>
    <n v="1143"/>
    <x v="18"/>
    <d v="2019-10-21T00:00:00"/>
    <s v="PANGANIBAN CRISTETA M."/>
    <x v="55"/>
    <x v="1"/>
    <d v="2019-10-28T00:00:00"/>
    <d v="2019-10-28T00:00:00"/>
    <s v="OTHER"/>
    <s v="BIRTHDAY LEAVE"/>
    <s v="1 Other"/>
    <n v="1"/>
    <m/>
  </r>
  <r>
    <n v="1144"/>
    <x v="18"/>
    <d v="2019-10-23T00:00:00"/>
    <s v="DIMAPILIS ALFREDO C."/>
    <x v="7"/>
    <x v="1"/>
    <d v="2019-10-23T00:00:00"/>
    <d v="2019-10-25T00:00:00"/>
    <s v="VL"/>
    <m/>
    <s v="3 VL"/>
    <n v="3"/>
    <m/>
  </r>
  <r>
    <n v="1145"/>
    <x v="18"/>
    <d v="2019-10-28T00:00:00"/>
    <s v="MONTENEGRO MARISSA P."/>
    <x v="56"/>
    <x v="1"/>
    <d v="2019-10-21T00:00:00"/>
    <d v="2019-10-23T00:00:00"/>
    <s v="SL"/>
    <m/>
    <s v="3 SL"/>
    <n v="3"/>
    <m/>
  </r>
  <r>
    <n v="1146"/>
    <x v="18"/>
    <d v="2019-10-28T00:00:00"/>
    <s v="BAYBAY MA. ROSA A."/>
    <x v="5"/>
    <x v="1"/>
    <d v="2019-10-22T00:00:00"/>
    <d v="2019-10-25T00:00:00"/>
    <s v="SL"/>
    <m/>
    <s v="4 SL"/>
    <n v="4"/>
    <m/>
  </r>
  <r>
    <n v="1147"/>
    <x v="18"/>
    <d v="2019-10-15T00:00:00"/>
    <s v="PASCUA LORENA D."/>
    <x v="5"/>
    <x v="1"/>
    <d v="2019-10-19T00:00:00"/>
    <d v="2019-10-20T00:00:00"/>
    <s v="VL"/>
    <m/>
    <s v="2 VL"/>
    <n v="2"/>
    <m/>
  </r>
  <r>
    <n v="1148"/>
    <x v="18"/>
    <d v="2019-11-06T00:00:00"/>
    <s v="JAVIER CARMELITA M."/>
    <x v="31"/>
    <x v="1"/>
    <d v="2019-11-07T00:00:00"/>
    <d v="2019-11-15T00:00:00"/>
    <s v="SL"/>
    <m/>
    <s v="7 SL"/>
    <n v="7"/>
    <m/>
  </r>
  <r>
    <n v="1149"/>
    <x v="18"/>
    <d v="2019-10-09T00:00:00"/>
    <s v="ROBINO OFELIA M."/>
    <x v="7"/>
    <x v="1"/>
    <d v="2019-10-28T00:00:00"/>
    <d v="2019-10-28T00:00:00"/>
    <s v="OTHER"/>
    <s v="BIRTHDAY LEAVE"/>
    <s v="1 Other"/>
    <n v="1"/>
    <m/>
  </r>
  <r>
    <n v="1150"/>
    <x v="18"/>
    <d v="2019-09-19T00:00:00"/>
    <s v="ALCAZAR AINEE JOY C."/>
    <x v="53"/>
    <x v="1"/>
    <d v="2019-09-29T00:00:00"/>
    <d v="2019-09-29T00:00:00"/>
    <s v="OTHER"/>
    <s v="BIRTHDAY LEAVE"/>
    <s v="1 Other"/>
    <n v="1"/>
    <m/>
  </r>
  <r>
    <n v="1151"/>
    <x v="18"/>
    <d v="2019-10-15T00:00:00"/>
    <s v="SANTERA MARICRIS S."/>
    <x v="5"/>
    <x v="1"/>
    <d v="2019-10-23T00:00:00"/>
    <d v="2019-10-25T00:00:00"/>
    <s v="VL"/>
    <m/>
    <s v="3 VL"/>
    <n v="3"/>
    <m/>
  </r>
  <r>
    <n v="1152"/>
    <x v="18"/>
    <d v="2019-10-04T00:00:00"/>
    <s v="BAYLA EVANGELINE C."/>
    <x v="57"/>
    <x v="1"/>
    <d v="2019-09-30T00:00:00"/>
    <d v="2019-09-30T00:00:00"/>
    <s v="SL"/>
    <m/>
    <s v="1 SL"/>
    <n v="1"/>
    <m/>
  </r>
  <r>
    <n v="1153"/>
    <x v="18"/>
    <d v="2019-10-21T00:00:00"/>
    <s v="DIMAPILIS ELIZABETH A."/>
    <x v="10"/>
    <x v="1"/>
    <d v="2019-10-23T00:00:00"/>
    <d v="2019-10-23T00:00:00"/>
    <s v="OTHER"/>
    <s v="PARENTAL OBLIGATION"/>
    <s v="1 Other"/>
    <n v="1"/>
    <m/>
  </r>
  <r>
    <n v="1154"/>
    <x v="18"/>
    <d v="2019-10-17T00:00:00"/>
    <s v="PEÑERO LILIBETH B."/>
    <x v="10"/>
    <x v="1"/>
    <d v="2019-10-17T00:00:00"/>
    <d v="2019-10-21T00:00:00"/>
    <s v="SL"/>
    <m/>
    <s v="3 SL"/>
    <n v="3"/>
    <m/>
  </r>
  <r>
    <n v="1155"/>
    <x v="18"/>
    <d v="2019-10-15T00:00:00"/>
    <s v="PEÑERO LILIBETH B."/>
    <x v="10"/>
    <x v="1"/>
    <d v="2019-10-11T00:00:00"/>
    <d v="2019-10-14T00:00:00"/>
    <s v="SL"/>
    <m/>
    <s v="2 SL"/>
    <n v="2"/>
    <m/>
  </r>
  <r>
    <n v="1156"/>
    <x v="18"/>
    <d v="2019-10-21T00:00:00"/>
    <s v="GATPANDAN DOLORES J."/>
    <x v="10"/>
    <x v="1"/>
    <d v="2019-10-23T00:00:00"/>
    <d v="2019-10-24T00:00:00"/>
    <s v="VL"/>
    <m/>
    <s v="2 VL"/>
    <n v="2"/>
    <m/>
  </r>
  <r>
    <n v="1157"/>
    <x v="18"/>
    <d v="2019-10-28T00:00:00"/>
    <s v="AMBION DORINDA A."/>
    <x v="10"/>
    <x v="1"/>
    <d v="2019-10-25T00:00:00"/>
    <d v="2019-10-25T00:00:00"/>
    <s v="SL"/>
    <m/>
    <s v="1 SL"/>
    <n v="1"/>
    <m/>
  </r>
  <r>
    <n v="1158"/>
    <x v="18"/>
    <d v="2019-10-17T00:00:00"/>
    <s v="AMBION DORINDA A."/>
    <x v="10"/>
    <x v="1"/>
    <d v="2019-10-24T00:00:00"/>
    <d v="2019-10-24T00:00:00"/>
    <s v="OTHER"/>
    <s v="ANNIVERSARY LEAVE"/>
    <s v="1 Other"/>
    <n v="1"/>
    <m/>
  </r>
  <r>
    <n v="1159"/>
    <x v="18"/>
    <d v="2019-10-21T00:00:00"/>
    <s v="AMBION DORINDA A."/>
    <x v="10"/>
    <x v="1"/>
    <d v="2019-10-18T00:00:00"/>
    <d v="2019-10-18T00:00:00"/>
    <s v="SL"/>
    <m/>
    <s v="1 SL"/>
    <n v="1"/>
    <m/>
  </r>
  <r>
    <n v="1160"/>
    <x v="18"/>
    <d v="2019-10-18T00:00:00"/>
    <s v="PARRA MARCIANA L."/>
    <x v="10"/>
    <x v="1"/>
    <d v="2019-10-21T00:00:00"/>
    <d v="2019-10-25T00:00:00"/>
    <s v="VL"/>
    <m/>
    <s v="5 VL"/>
    <n v="5"/>
    <m/>
  </r>
  <r>
    <n v="1161"/>
    <x v="18"/>
    <d v="2019-10-21T00:00:00"/>
    <s v="PARRA MARCIANA L."/>
    <x v="10"/>
    <x v="1"/>
    <d v="2019-10-16T00:00:00"/>
    <d v="2019-10-18T00:00:00"/>
    <s v="SL"/>
    <m/>
    <s v="3 SL"/>
    <n v="3"/>
    <m/>
  </r>
  <r>
    <n v="1162"/>
    <x v="18"/>
    <d v="2019-11-04T00:00:00"/>
    <s v="ERIDAO ROSALINDA P."/>
    <x v="10"/>
    <x v="1"/>
    <d v="2019-12-09T00:00:00"/>
    <d v="2019-12-10T00:00:00"/>
    <s v="VL"/>
    <m/>
    <s v="2 VL"/>
    <n v="2"/>
    <m/>
  </r>
  <r>
    <n v="1163"/>
    <x v="18"/>
    <d v="2019-10-14T00:00:00"/>
    <s v="ERIDAO ROSALINDA P."/>
    <x v="10"/>
    <x v="1"/>
    <d v="2019-10-28T00:00:00"/>
    <d v="2019-10-28T00:00:00"/>
    <s v="VL"/>
    <m/>
    <s v="1 VL"/>
    <n v="1"/>
    <m/>
  </r>
  <r>
    <n v="1164"/>
    <x v="18"/>
    <d v="2019-10-11T00:00:00"/>
    <s v="HADAP JONALYN L."/>
    <x v="10"/>
    <x v="1"/>
    <d v="2019-10-15T00:00:00"/>
    <d v="2019-10-15T00:00:00"/>
    <s v="VL"/>
    <m/>
    <s v="1 VL"/>
    <n v="1"/>
    <m/>
  </r>
  <r>
    <n v="1165"/>
    <x v="18"/>
    <d v="2019-10-11T00:00:00"/>
    <s v="CACAO ANDREA F."/>
    <x v="10"/>
    <x v="1"/>
    <d v="2019-10-15T00:00:00"/>
    <d v="2019-10-15T00:00:00"/>
    <s v="SL"/>
    <m/>
    <s v="1 SL"/>
    <n v="1"/>
    <m/>
  </r>
  <r>
    <n v="1166"/>
    <x v="18"/>
    <d v="2019-11-04T00:00:00"/>
    <s v="CORTEZ FIDELA B."/>
    <x v="58"/>
    <x v="1"/>
    <d v="2019-11-08T00:00:00"/>
    <d v="2019-11-08T00:00:00"/>
    <s v="VL"/>
    <m/>
    <s v="1 VL"/>
    <n v="1"/>
    <m/>
  </r>
  <r>
    <n v="1167"/>
    <x v="18"/>
    <d v="2019-10-16T00:00:00"/>
    <s v="CORTEZ FIDELA B."/>
    <x v="58"/>
    <x v="1"/>
    <d v="2019-10-14T00:00:00"/>
    <d v="2019-10-15T00:00:00"/>
    <s v="SL"/>
    <m/>
    <s v="2 SL"/>
    <n v="2"/>
    <m/>
  </r>
  <r>
    <n v="1168"/>
    <x v="18"/>
    <d v="2019-09-23T00:00:00"/>
    <s v="CORTEZ FIDELA B."/>
    <x v="58"/>
    <x v="1"/>
    <d v="2019-09-20T00:00:00"/>
    <d v="2019-09-20T00:00:00"/>
    <s v="SL"/>
    <m/>
    <s v="1 SL"/>
    <n v="1"/>
    <m/>
  </r>
  <r>
    <n v="1169"/>
    <x v="18"/>
    <d v="2019-09-04T00:00:00"/>
    <s v="CORTEZ FIDELA B."/>
    <x v="58"/>
    <x v="1"/>
    <d v="2019-09-03T00:00:00"/>
    <d v="2019-09-03T00:00:00"/>
    <s v="SL"/>
    <m/>
    <s v="1 SL"/>
    <n v="1"/>
    <m/>
  </r>
  <r>
    <n v="1170"/>
    <x v="18"/>
    <d v="2019-10-07T00:00:00"/>
    <s v="PERIDO MARITES V."/>
    <x v="58"/>
    <x v="1"/>
    <d v="2019-10-03T00:00:00"/>
    <d v="2019-10-03T00:00:00"/>
    <s v="SL"/>
    <m/>
    <s v="1 SL"/>
    <n v="1"/>
    <m/>
  </r>
  <r>
    <n v="1171"/>
    <x v="18"/>
    <d v="2019-09-20T00:00:00"/>
    <s v="PERIDO MARITES V."/>
    <x v="58"/>
    <x v="1"/>
    <d v="2019-09-27T00:00:00"/>
    <d v="2019-09-27T00:00:00"/>
    <s v="VL"/>
    <m/>
    <s v="1 VL"/>
    <n v="1"/>
    <m/>
  </r>
  <r>
    <n v="1172"/>
    <x v="18"/>
    <d v="2019-09-06T00:00:00"/>
    <s v="PERIDO MARITES V."/>
    <x v="58"/>
    <x v="1"/>
    <d v="2019-09-02T00:00:00"/>
    <d v="2019-09-02T00:00:00"/>
    <s v="SL"/>
    <m/>
    <s v="1 SL"/>
    <n v="1"/>
    <m/>
  </r>
  <r>
    <n v="1172"/>
    <x v="18"/>
    <d v="2019-09-06T00:00:00"/>
    <s v="PERIDO MARITES V."/>
    <x v="58"/>
    <x v="1"/>
    <d v="2019-09-05T00:00:00"/>
    <d v="2019-09-05T00:00:00"/>
    <s v="SL"/>
    <m/>
    <s v="1 SL"/>
    <n v="1"/>
    <m/>
  </r>
  <r>
    <n v="1173"/>
    <x v="18"/>
    <d v="2019-10-11T00:00:00"/>
    <s v="DE SAGUN VICTOR V."/>
    <x v="58"/>
    <x v="1"/>
    <d v="2019-10-10T00:00:00"/>
    <d v="2019-10-10T00:00:00"/>
    <s v="SL"/>
    <m/>
    <s v="1 SL"/>
    <n v="1"/>
    <m/>
  </r>
  <r>
    <n v="1174"/>
    <x v="18"/>
    <d v="2019-09-23T00:00:00"/>
    <s v="DE SAGUN VICTOR V."/>
    <x v="58"/>
    <x v="1"/>
    <d v="2019-10-01T00:00:00"/>
    <d v="2019-10-04T00:00:00"/>
    <s v="VL"/>
    <m/>
    <s v="4 VL"/>
    <n v="4"/>
    <m/>
  </r>
  <r>
    <n v="1175"/>
    <x v="18"/>
    <d v="2019-09-23T00:00:00"/>
    <s v="DE SAGUN VICTOR V."/>
    <x v="58"/>
    <x v="1"/>
    <d v="2019-09-19T00:00:00"/>
    <d v="2019-09-20T00:00:00"/>
    <s v="SL"/>
    <m/>
    <s v="2 SL"/>
    <n v="2"/>
    <m/>
  </r>
  <r>
    <n v="1176"/>
    <x v="18"/>
    <d v="2019-09-17T00:00:00"/>
    <s v="DE SAGUN VICTOR V."/>
    <x v="58"/>
    <x v="1"/>
    <d v="2019-09-13T00:00:00"/>
    <d v="2019-09-16T00:00:00"/>
    <s v="SL"/>
    <m/>
    <s v="2 SL"/>
    <n v="2"/>
    <m/>
  </r>
  <r>
    <n v="1177"/>
    <x v="18"/>
    <d v="2019-10-28T00:00:00"/>
    <s v="BORJA EDWIN G."/>
    <x v="58"/>
    <x v="1"/>
    <d v="2019-10-24T00:00:00"/>
    <d v="2019-10-25T00:00:00"/>
    <s v="SL"/>
    <m/>
    <s v="2 SL"/>
    <n v="2"/>
    <m/>
  </r>
  <r>
    <n v="1178"/>
    <x v="18"/>
    <d v="2019-10-22T00:00:00"/>
    <s v="NAVARRO RITA A."/>
    <x v="25"/>
    <x v="1"/>
    <d v="2019-10-24T00:00:00"/>
    <d v="2019-10-24T00:00:00"/>
    <s v="OTHER"/>
    <s v="BIRTHDAY LEAVE"/>
    <s v="1 Other"/>
    <n v="1"/>
    <m/>
  </r>
  <r>
    <n v="1179"/>
    <x v="18"/>
    <d v="2019-08-27T00:00:00"/>
    <s v="AMBONAN AVELINA A."/>
    <x v="59"/>
    <x v="1"/>
    <d v="2019-09-19T00:00:00"/>
    <d v="2019-09-20T00:00:00"/>
    <s v="SL"/>
    <m/>
    <s v="2 SL"/>
    <n v="2"/>
    <m/>
  </r>
  <r>
    <n v="1180"/>
    <x v="18"/>
    <d v="2019-09-23T00:00:00"/>
    <s v="DIMAPILIS MA. TRINIDAD S."/>
    <x v="59"/>
    <x v="1"/>
    <d v="2019-09-16T00:00:00"/>
    <d v="2019-09-20T00:00:00"/>
    <s v="SL"/>
    <m/>
    <s v="5 SL"/>
    <n v="5"/>
    <m/>
  </r>
  <r>
    <n v="1181"/>
    <x v="18"/>
    <d v="2019-11-06T00:00:00"/>
    <s v="LUCIANO ADELAIDA C."/>
    <x v="34"/>
    <x v="1"/>
    <d v="2019-11-05T00:00:00"/>
    <d v="2019-11-05T00:00:00"/>
    <s v="SL"/>
    <m/>
    <s v="1 SL"/>
    <n v="1"/>
    <m/>
  </r>
  <r>
    <n v="1182"/>
    <x v="18"/>
    <d v="2019-10-21T00:00:00"/>
    <s v="COSME MA VICTORIA M."/>
    <x v="7"/>
    <x v="1"/>
    <d v="2019-12-06T00:00:00"/>
    <d v="2019-12-06T00:00:00"/>
    <s v="VL"/>
    <m/>
    <s v="1 VL"/>
    <n v="1"/>
    <m/>
  </r>
  <r>
    <n v="1182"/>
    <x v="18"/>
    <d v="2019-10-22T00:00:00"/>
    <s v="COSME MA VICTORIA M."/>
    <x v="7"/>
    <x v="1"/>
    <d v="2019-12-13T00:00:00"/>
    <d v="2019-12-13T00:00:00"/>
    <s v="VL"/>
    <m/>
    <s v="1 VL"/>
    <n v="1"/>
    <m/>
  </r>
  <r>
    <n v="1182"/>
    <x v="18"/>
    <d v="2019-10-23T00:00:00"/>
    <s v="COSME MA VICTORIA M."/>
    <x v="7"/>
    <x v="1"/>
    <d v="2019-12-20T00:00:00"/>
    <d v="2019-12-20T00:00:00"/>
    <s v="VL"/>
    <m/>
    <s v="1 VL"/>
    <n v="1"/>
    <m/>
  </r>
  <r>
    <n v="1183"/>
    <x v="18"/>
    <d v="2019-10-20T00:00:00"/>
    <s v="COSME MA VICTORIA M."/>
    <x v="7"/>
    <x v="1"/>
    <d v="2019-11-22T00:00:00"/>
    <d v="2019-11-22T00:00:00"/>
    <s v="VL"/>
    <m/>
    <s v="1 VL"/>
    <n v="1"/>
    <m/>
  </r>
  <r>
    <n v="1183"/>
    <x v="18"/>
    <d v="2019-10-20T00:00:00"/>
    <s v="COSME MA VICTORIA M."/>
    <x v="7"/>
    <x v="1"/>
    <d v="2019-11-29T00:00:00"/>
    <d v="2019-11-29T00:00:00"/>
    <s v="VL"/>
    <m/>
    <s v="1 VL"/>
    <n v="1"/>
    <m/>
  </r>
  <r>
    <n v="1184"/>
    <x v="19"/>
    <d v="2019-11-11T00:00:00"/>
    <s v="AMBION PRISCO G."/>
    <x v="13"/>
    <x v="1"/>
    <d v="2020-02-11T00:00:00"/>
    <d v="2020-02-14T00:00:00"/>
    <s v="VL"/>
    <m/>
    <s v="4 VL"/>
    <n v="4"/>
    <m/>
  </r>
  <r>
    <n v="1185"/>
    <x v="19"/>
    <d v="2019-10-20T00:00:00"/>
    <s v="COSME MA VICTORIA M."/>
    <x v="7"/>
    <x v="1"/>
    <d v="2019-10-25T00:00:00"/>
    <d v="2019-10-25T00:00:00"/>
    <s v="OTHER"/>
    <s v="SOLO PARENT"/>
    <s v="1 Other"/>
    <n v="1"/>
    <m/>
  </r>
  <r>
    <n v="1185"/>
    <x v="19"/>
    <d v="2019-10-20T00:00:00"/>
    <s v="COSME MA VICTORIA M."/>
    <x v="7"/>
    <x v="1"/>
    <d v="2019-11-08T00:00:00"/>
    <d v="2019-11-09T00:00:00"/>
    <s v="OTHER"/>
    <s v="SOLO PARENT"/>
    <s v="1 Other"/>
    <n v="1"/>
    <m/>
  </r>
  <r>
    <n v="1185"/>
    <x v="19"/>
    <d v="2019-10-20T00:00:00"/>
    <s v="COSME MA VICTORIA M."/>
    <x v="7"/>
    <x v="1"/>
    <d v="2019-11-15T00:00:00"/>
    <d v="2019-11-15T00:00:00"/>
    <s v="OTHER"/>
    <s v="SOLO PARENT"/>
    <s v="1 Other"/>
    <n v="1"/>
    <m/>
  </r>
  <r>
    <n v="1186"/>
    <x v="19"/>
    <d v="2019-10-24T00:00:00"/>
    <s v="BAURILE LOURDES Q."/>
    <x v="7"/>
    <x v="1"/>
    <d v="2019-11-05T00:00:00"/>
    <d v="2019-11-05T00:00:00"/>
    <s v="VL"/>
    <m/>
    <s v="1 VL"/>
    <n v="1"/>
    <m/>
  </r>
  <r>
    <n v="1186"/>
    <x v="19"/>
    <d v="2019-10-25T00:00:00"/>
    <s v="BAURILE LOURDES Q."/>
    <x v="7"/>
    <x v="1"/>
    <d v="2019-11-12T00:00:00"/>
    <d v="2019-11-12T00:00:00"/>
    <s v="VL"/>
    <m/>
    <s v="1 VL"/>
    <n v="1"/>
    <m/>
  </r>
  <r>
    <n v="1186"/>
    <x v="19"/>
    <d v="2019-10-26T00:00:00"/>
    <s v="BAURILE LOURDES Q."/>
    <x v="7"/>
    <x v="1"/>
    <d v="2019-11-19T00:00:00"/>
    <d v="2019-11-19T00:00:00"/>
    <s v="VL"/>
    <m/>
    <s v="1 VL"/>
    <n v="1"/>
    <m/>
  </r>
  <r>
    <n v="1186"/>
    <x v="19"/>
    <d v="2019-10-27T00:00:00"/>
    <s v="BAURILE LOURDES Q."/>
    <x v="7"/>
    <x v="1"/>
    <d v="2019-11-26T00:00:00"/>
    <d v="2019-11-26T00:00:00"/>
    <s v="VL"/>
    <m/>
    <s v="1 VL"/>
    <n v="1"/>
    <m/>
  </r>
  <r>
    <n v="1186"/>
    <x v="19"/>
    <d v="2019-10-28T00:00:00"/>
    <s v="BAURILE LOURDES Q."/>
    <x v="7"/>
    <x v="1"/>
    <d v="2019-11-28T00:00:00"/>
    <d v="2019-11-28T00:00:00"/>
    <s v="VL"/>
    <m/>
    <s v="1 VL"/>
    <n v="1"/>
    <m/>
  </r>
  <r>
    <n v="1187"/>
    <x v="19"/>
    <d v="2019-10-26T00:00:00"/>
    <s v="JAVIER HILARIO  "/>
    <x v="7"/>
    <x v="1"/>
    <d v="2019-11-03T00:00:00"/>
    <d v="2019-11-03T00:00:00"/>
    <s v="OTHER"/>
    <s v="BIRTHDAY LEAVE"/>
    <s v="1 Other"/>
    <n v="1"/>
    <m/>
  </r>
  <r>
    <n v="1188"/>
    <x v="19"/>
    <d v="2019-10-21T00:00:00"/>
    <s v="TOLENTINO FE M."/>
    <x v="7"/>
    <x v="1"/>
    <d v="2019-12-23T00:00:00"/>
    <d v="2019-12-23T00:00:00"/>
    <s v="OTHER"/>
    <s v="SPECIAL PRIVILEGE"/>
    <s v="1 Other"/>
    <n v="1"/>
    <m/>
  </r>
  <r>
    <n v="1189"/>
    <x v="19"/>
    <d v="2019-10-25T00:00:00"/>
    <s v="TOLENTINO FE M."/>
    <x v="7"/>
    <x v="1"/>
    <d v="2019-12-03T00:00:00"/>
    <d v="2019-12-04T00:00:00"/>
    <s v="VL"/>
    <m/>
    <s v="2 VL"/>
    <n v="2"/>
    <m/>
  </r>
  <r>
    <n v="1190"/>
    <x v="19"/>
    <d v="2019-10-23T00:00:00"/>
    <s v="ANGCAYA IRENEO A."/>
    <x v="5"/>
    <x v="1"/>
    <d v="2019-10-24T00:00:00"/>
    <d v="2019-10-24T00:00:00"/>
    <s v="OTHER"/>
    <s v="SPECIAL PRIVILEGE"/>
    <s v="1 Other"/>
    <n v="1"/>
    <m/>
  </r>
  <r>
    <n v="1191"/>
    <x v="19"/>
    <d v="2019-10-23T00:00:00"/>
    <s v="ANGCAYA IRENEO A."/>
    <x v="5"/>
    <x v="1"/>
    <d v="2019-10-20T00:00:00"/>
    <d v="2019-10-20T00:00:00"/>
    <s v="SL"/>
    <m/>
    <s v="1 SL"/>
    <n v="1"/>
    <m/>
  </r>
  <r>
    <n v="1192"/>
    <x v="19"/>
    <d v="2019-10-11T00:00:00"/>
    <s v="ANGCAYA IRENEO A."/>
    <x v="5"/>
    <x v="1"/>
    <d v="2019-10-02T00:00:00"/>
    <d v="2019-10-12T00:00:00"/>
    <s v="SL"/>
    <m/>
    <s v="8 SL"/>
    <n v="8"/>
    <m/>
  </r>
  <r>
    <n v="1193"/>
    <x v="19"/>
    <d v="2019-09-17T00:00:00"/>
    <s v="ANGCAYA IRENEO A."/>
    <x v="5"/>
    <x v="1"/>
    <d v="2019-09-07T00:00:00"/>
    <d v="2019-09-07T00:00:00"/>
    <s v="SL"/>
    <m/>
    <s v="1 SL"/>
    <n v="1"/>
    <m/>
  </r>
  <r>
    <n v="1193"/>
    <x v="19"/>
    <d v="2019-09-17T00:00:00"/>
    <s v="ANGCAYA IRENEO A."/>
    <x v="5"/>
    <x v="1"/>
    <d v="2019-09-11T00:00:00"/>
    <d v="2019-09-14T00:00:00"/>
    <s v="SL"/>
    <m/>
    <s v="3 SL"/>
    <n v="3"/>
    <m/>
  </r>
  <r>
    <n v="1193"/>
    <x v="19"/>
    <d v="2019-09-17T00:00:00"/>
    <s v="ANGCAYA IRENEO A."/>
    <x v="5"/>
    <x v="1"/>
    <d v="2019-09-18T00:00:00"/>
    <d v="2019-09-19T00:00:00"/>
    <s v="SL"/>
    <m/>
    <s v="2 SL"/>
    <n v="2"/>
    <m/>
  </r>
  <r>
    <n v="1194"/>
    <x v="19"/>
    <d v="2019-10-22T00:00:00"/>
    <s v="DOCTORA ZENAIDA  "/>
    <x v="18"/>
    <x v="1"/>
    <d v="2019-10-28T00:00:00"/>
    <d v="2019-10-31T00:00:00"/>
    <s v="VL"/>
    <m/>
    <s v="4 VL"/>
    <n v="4"/>
    <m/>
  </r>
  <r>
    <n v="1194"/>
    <x v="19"/>
    <d v="2019-10-22T00:00:00"/>
    <s v="DOCTORA ZENAIDA  "/>
    <x v="18"/>
    <x v="1"/>
    <d v="2019-11-04T00:00:00"/>
    <d v="2019-11-08T00:00:00"/>
    <s v="VL"/>
    <m/>
    <s v="5 VL"/>
    <n v="5"/>
    <m/>
  </r>
  <r>
    <n v="1194"/>
    <x v="19"/>
    <d v="2019-10-22T00:00:00"/>
    <s v="DOCTORA ZENAIDA  "/>
    <x v="18"/>
    <x v="1"/>
    <d v="2019-11-11T00:00:00"/>
    <d v="2019-11-15T00:00:00"/>
    <s v="VL"/>
    <m/>
    <s v="5 VL"/>
    <n v="5"/>
    <m/>
  </r>
  <r>
    <n v="1195"/>
    <x v="19"/>
    <d v="2019-10-22T00:00:00"/>
    <s v="DOCTORA ZENAIDA  "/>
    <x v="18"/>
    <x v="1"/>
    <d v="2019-10-21T00:00:00"/>
    <d v="2019-10-21T00:00:00"/>
    <s v="SL"/>
    <m/>
    <s v="1 SL"/>
    <n v="1"/>
    <m/>
  </r>
  <r>
    <n v="1196"/>
    <x v="19"/>
    <d v="2019-10-17T00:00:00"/>
    <s v="DISEPEDA ROMELITO  "/>
    <x v="35"/>
    <x v="1"/>
    <d v="2019-10-21T00:00:00"/>
    <d v="2019-10-25T00:00:00"/>
    <s v="OTHER"/>
    <s v="MOURNING LEAVE"/>
    <s v="5 OTHER"/>
    <n v="5"/>
    <m/>
  </r>
  <r>
    <n v="1197"/>
    <x v="19"/>
    <d v="2019-09-25T00:00:00"/>
    <s v="DIMAPILIS DENNIS C."/>
    <x v="35"/>
    <x v="1"/>
    <d v="2019-09-23T00:00:00"/>
    <d v="2019-09-24T00:00:00"/>
    <s v="SL"/>
    <m/>
    <s v="2 SL"/>
    <n v="2"/>
    <m/>
  </r>
  <r>
    <n v="1198"/>
    <x v="19"/>
    <d v="2019-10-16T00:00:00"/>
    <s v="MONTENEGRO HELEN L."/>
    <x v="35"/>
    <x v="1"/>
    <d v="2019-10-23T00:00:00"/>
    <d v="2019-10-25T00:00:00"/>
    <s v="OTHER"/>
    <s v="SEC 25 EO 292- FORCE LEAVE"/>
    <s v="3 Other"/>
    <n v="3"/>
    <m/>
  </r>
  <r>
    <n v="1198"/>
    <x v="19"/>
    <d v="2019-10-16T00:00:00"/>
    <s v="MONTENEGRO HELEN L."/>
    <x v="35"/>
    <x v="1"/>
    <d v="2019-12-06T00:00:00"/>
    <d v="2019-12-06T00:00:00"/>
    <s v="OTHER"/>
    <s v="SEC 25 EO 292- FORCE LEAVE"/>
    <s v="1 Other"/>
    <n v="1"/>
    <m/>
  </r>
  <r>
    <n v="1198"/>
    <x v="19"/>
    <d v="2019-10-16T00:00:00"/>
    <s v="MONTENEGRO HELEN L."/>
    <x v="35"/>
    <x v="1"/>
    <d v="2019-12-20T00:00:00"/>
    <d v="2019-12-20T00:00:00"/>
    <s v="OTHER"/>
    <s v="SEC 25 EO 292- FORCE LEAVE"/>
    <s v="1 Other"/>
    <n v="1"/>
    <m/>
  </r>
  <r>
    <n v="1199"/>
    <x v="19"/>
    <d v="2019-09-29T00:00:00"/>
    <s v="SUMAONG DANILO  "/>
    <x v="60"/>
    <x v="1"/>
    <d v="2019-09-23T00:00:00"/>
    <d v="2019-09-27T00:00:00"/>
    <s v="VL"/>
    <m/>
    <s v="5 VL"/>
    <n v="5"/>
    <m/>
  </r>
  <r>
    <n v="1200"/>
    <x v="19"/>
    <d v="2019-10-21T00:00:00"/>
    <s v="PARAS TEOFILA A."/>
    <x v="13"/>
    <x v="1"/>
    <d v="2019-10-28T00:00:00"/>
    <d v="2019-10-29T00:00:00"/>
    <s v="VL"/>
    <m/>
    <s v="2 VL"/>
    <n v="2"/>
    <m/>
  </r>
  <r>
    <n v="1201"/>
    <x v="19"/>
    <d v="2019-10-21T00:00:00"/>
    <s v="SUMAGUI MARISSA D."/>
    <x v="13"/>
    <x v="1"/>
    <d v="2019-10-17T00:00:00"/>
    <d v="2019-10-17T00:00:00"/>
    <s v="SL"/>
    <m/>
    <s v="1 SL"/>
    <n v="1"/>
    <m/>
  </r>
  <r>
    <n v="1202"/>
    <x v="19"/>
    <d v="2019-10-16T00:00:00"/>
    <s v="SUMAGUI MARISSA D."/>
    <x v="13"/>
    <x v="1"/>
    <d v="2019-10-08T00:00:00"/>
    <d v="2019-10-08T00:00:00"/>
    <s v="SL"/>
    <m/>
    <s v="1 SL"/>
    <n v="1"/>
    <m/>
  </r>
  <r>
    <n v="1203"/>
    <x v="19"/>
    <d v="2019-10-16T00:00:00"/>
    <s v="SUMAGUI MARISSA D."/>
    <x v="13"/>
    <x v="1"/>
    <d v="2019-09-19T00:00:00"/>
    <d v="2019-09-19T00:00:00"/>
    <s v="SL"/>
    <m/>
    <s v="1 SL"/>
    <n v="1"/>
    <m/>
  </r>
  <r>
    <n v="1204"/>
    <x v="19"/>
    <d v="2019-10-16T00:00:00"/>
    <s v="MADRAZO ALLAN PAUL A."/>
    <x v="13"/>
    <x v="1"/>
    <d v="2019-10-08T00:00:00"/>
    <d v="2019-10-08T00:00:00"/>
    <s v="SL"/>
    <m/>
    <s v="1 SL"/>
    <n v="1"/>
    <m/>
  </r>
  <r>
    <n v="1205"/>
    <x v="19"/>
    <d v="2019-10-16T00:00:00"/>
    <s v="MADRAZO ALLAN PAUL A."/>
    <x v="13"/>
    <x v="1"/>
    <d v="2019-10-16T00:00:00"/>
    <d v="2019-10-16T00:00:00"/>
    <s v="SL"/>
    <m/>
    <s v="1 SL"/>
    <n v="1"/>
    <m/>
  </r>
  <r>
    <n v="1206"/>
    <x v="19"/>
    <d v="2019-10-21T00:00:00"/>
    <s v="MADRAZO ALLAN PAUL A."/>
    <x v="13"/>
    <x v="1"/>
    <d v="2019-10-17T00:00:00"/>
    <d v="2019-10-17T00:00:00"/>
    <s v="SL"/>
    <m/>
    <s v="1 SL"/>
    <n v="1"/>
    <m/>
  </r>
  <r>
    <n v="1207"/>
    <x v="19"/>
    <d v="2019-10-21T00:00:00"/>
    <s v="MENDOZA PRESCILA S."/>
    <x v="13"/>
    <x v="1"/>
    <d v="2019-10-18T00:00:00"/>
    <d v="2019-10-18T00:00:00"/>
    <s v="SL"/>
    <m/>
    <s v="1 SL"/>
    <n v="1"/>
    <m/>
  </r>
  <r>
    <n v="1208"/>
    <x v="19"/>
    <d v="2019-10-31T00:00:00"/>
    <s v="NOVICIO PERLITA G."/>
    <x v="0"/>
    <x v="1"/>
    <d v="2019-10-22T00:00:00"/>
    <d v="2019-10-25T00:00:00"/>
    <s v="SL"/>
    <m/>
    <s v="4 SL"/>
    <n v="4"/>
    <m/>
  </r>
  <r>
    <n v="1208"/>
    <x v="19"/>
    <d v="2019-10-31T00:00:00"/>
    <s v="NOVICIO PERLITA G."/>
    <x v="0"/>
    <x v="1"/>
    <d v="2019-10-28T00:00:00"/>
    <d v="2019-10-31T00:00:00"/>
    <s v="SL"/>
    <m/>
    <s v="4 SL"/>
    <n v="4"/>
    <m/>
  </r>
  <r>
    <n v="1209"/>
    <x v="19"/>
    <d v="2019-10-02T00:00:00"/>
    <s v="NOVICIO PERLITA G."/>
    <x v="0"/>
    <x v="1"/>
    <d v="2019-09-26T00:00:00"/>
    <d v="2019-09-27T00:00:00"/>
    <s v="SL"/>
    <m/>
    <s v="2 SL"/>
    <n v="2"/>
    <m/>
  </r>
  <r>
    <n v="1209"/>
    <x v="19"/>
    <d v="2019-10-02T00:00:00"/>
    <s v="NOVICIO PERLITA G."/>
    <x v="0"/>
    <x v="1"/>
    <d v="2019-10-01T00:00:00"/>
    <d v="2019-10-01T00:00:00"/>
    <s v="SL"/>
    <m/>
    <s v="1 SL"/>
    <n v="1"/>
    <m/>
  </r>
  <r>
    <n v="1210"/>
    <x v="19"/>
    <d v="2019-10-30T00:00:00"/>
    <s v="MARQUEZ LOLITA R."/>
    <x v="44"/>
    <x v="1"/>
    <d v="2019-10-28T00:00:00"/>
    <d v="2019-10-29T00:00:00"/>
    <s v="SL"/>
    <m/>
    <s v="2 SL"/>
    <n v="2"/>
    <m/>
  </r>
  <r>
    <n v="1211"/>
    <x v="19"/>
    <d v="2019-09-25T00:00:00"/>
    <s v="MENDOZA ARRIES N."/>
    <x v="61"/>
    <x v="1"/>
    <d v="2019-09-24T00:00:00"/>
    <d v="2019-09-24T00:00:00"/>
    <s v="SL"/>
    <m/>
    <s v="1 SL"/>
    <n v="1"/>
    <m/>
  </r>
  <r>
    <n v="1212"/>
    <x v="19"/>
    <d v="2019-09-17T00:00:00"/>
    <s v="DE VILLA OFELIA G."/>
    <x v="61"/>
    <x v="1"/>
    <d v="2019-09-10T00:00:00"/>
    <d v="2019-09-12T00:00:00"/>
    <s v="SL"/>
    <m/>
    <s v="3 SL"/>
    <n v="3"/>
    <m/>
  </r>
  <r>
    <n v="1213"/>
    <x v="19"/>
    <d v="2019-11-06T00:00:00"/>
    <s v="BAYBAY MA. PAZ R."/>
    <x v="34"/>
    <x v="1"/>
    <d v="2019-11-04T00:00:00"/>
    <d v="2019-11-05T00:00:00"/>
    <s v="SL"/>
    <m/>
    <s v="2 SL"/>
    <n v="2"/>
    <m/>
  </r>
  <r>
    <n v="1214"/>
    <x v="19"/>
    <d v="2019-10-21T00:00:00"/>
    <s v="BAYOT ELAINE B."/>
    <x v="5"/>
    <x v="1"/>
    <d v="2019-11-04T00:00:00"/>
    <d v="2019-11-08T00:00:00"/>
    <s v="OTHER"/>
    <s v="SEC 25 EO 292- FORCE LEAVE"/>
    <s v="5 Other"/>
    <n v="5"/>
    <m/>
  </r>
  <r>
    <n v="1215"/>
    <x v="19"/>
    <d v="2019-10-30T00:00:00"/>
    <s v="VILLANUEVA PABLO B."/>
    <x v="7"/>
    <x v="1"/>
    <d v="2019-10-28T00:00:00"/>
    <d v="2019-10-29T00:00:00"/>
    <s v="SL"/>
    <m/>
    <s v="2 SL"/>
    <n v="2"/>
    <m/>
  </r>
  <r>
    <n v="1216"/>
    <x v="19"/>
    <d v="2019-10-14T00:00:00"/>
    <s v="VILLANUEVA PABLO B."/>
    <x v="7"/>
    <x v="1"/>
    <d v="2019-10-10T00:00:00"/>
    <d v="2019-10-11T00:00:00"/>
    <s v="SL"/>
    <m/>
    <s v="2 SL"/>
    <n v="2"/>
    <m/>
  </r>
  <r>
    <n v="1217"/>
    <x v="19"/>
    <d v="2019-10-07T00:00:00"/>
    <s v="VILLANUEVA PABLO B."/>
    <x v="7"/>
    <x v="1"/>
    <d v="2019-10-02T00:00:00"/>
    <d v="2019-10-04T00:00:00"/>
    <s v="SL"/>
    <m/>
    <s v="3 SL"/>
    <n v="3"/>
    <m/>
  </r>
  <r>
    <n v="1218"/>
    <x v="19"/>
    <d v="2019-10-01T00:00:00"/>
    <s v="VILLANUEVA PABLO B."/>
    <x v="7"/>
    <x v="1"/>
    <d v="2019-09-11T00:00:00"/>
    <d v="2019-09-11T00:00:00"/>
    <s v="SL"/>
    <m/>
    <s v="1 SL"/>
    <n v="1"/>
    <m/>
  </r>
  <r>
    <n v="1218"/>
    <x v="19"/>
    <d v="2019-10-01T00:00:00"/>
    <s v="VILLANUEVA PABLO B."/>
    <x v="7"/>
    <x v="1"/>
    <d v="2019-09-19T00:00:00"/>
    <d v="2019-09-19T00:00:00"/>
    <s v="SL"/>
    <m/>
    <s v="1 SL"/>
    <n v="1"/>
    <m/>
  </r>
  <r>
    <n v="1218"/>
    <x v="19"/>
    <d v="2019-10-01T00:00:00"/>
    <s v="VILLANUEVA PABLO B."/>
    <x v="7"/>
    <x v="1"/>
    <d v="2019-09-30T00:00:00"/>
    <d v="2019-09-30T00:00:00"/>
    <s v="SL"/>
    <m/>
    <s v="1 SL"/>
    <n v="1"/>
    <m/>
  </r>
  <r>
    <n v="1219"/>
    <x v="19"/>
    <d v="2019-09-18T00:00:00"/>
    <s v="VILLANUEVA PABLO B."/>
    <x v="7"/>
    <x v="1"/>
    <d v="2019-09-16T00:00:00"/>
    <d v="2019-09-17T00:00:00"/>
    <s v="SL"/>
    <m/>
    <s v="2 SL"/>
    <n v="2"/>
    <m/>
  </r>
  <r>
    <n v="1220"/>
    <x v="19"/>
    <d v="2019-10-07T00:00:00"/>
    <s v="BAYBAY LINDA G."/>
    <x v="4"/>
    <x v="1"/>
    <d v="2019-10-02T00:00:00"/>
    <d v="2019-10-02T00:00:00"/>
    <s v="SL"/>
    <m/>
    <s v="1 SL"/>
    <n v="1"/>
    <m/>
  </r>
  <r>
    <n v="1221"/>
    <x v="19"/>
    <d v="2019-10-29T00:00:00"/>
    <s v="LIMBOC FLORDELIZA J."/>
    <x v="4"/>
    <x v="1"/>
    <d v="2019-10-21T00:00:00"/>
    <d v="2019-10-21T00:00:00"/>
    <s v="SL"/>
    <m/>
    <s v="1 SL"/>
    <n v="1"/>
    <m/>
  </r>
  <r>
    <n v="1221"/>
    <x v="19"/>
    <d v="2019-10-29T00:00:00"/>
    <s v="LIMBOC FLORDELIZA J."/>
    <x v="4"/>
    <x v="1"/>
    <d v="2019-10-28T00:00:00"/>
    <d v="2019-10-28T00:00:00"/>
    <s v="SL"/>
    <m/>
    <s v="1 SL"/>
    <n v="1"/>
    <m/>
  </r>
  <r>
    <n v="1222"/>
    <x v="20"/>
    <d v="2019-10-25T00:00:00"/>
    <s v="MARINDUQUE ANNE RENELYN P."/>
    <x v="62"/>
    <x v="1"/>
    <d v="2019-10-24T00:00:00"/>
    <d v="2019-10-24T00:00:00"/>
    <s v="SL"/>
    <m/>
    <s v="1 SL"/>
    <n v="1"/>
    <m/>
  </r>
  <r>
    <n v="1223"/>
    <x v="20"/>
    <d v="2019-10-18T00:00:00"/>
    <s v="DE OCAMPO MA. ELENA D."/>
    <x v="11"/>
    <x v="1"/>
    <d v="2019-10-14T00:00:00"/>
    <d v="2019-10-15T00:00:00"/>
    <s v="OTHER"/>
    <s v="SPECIAL PRIVILEGE"/>
    <s v="2 Other"/>
    <n v="2"/>
    <m/>
  </r>
  <r>
    <n v="1224"/>
    <x v="20"/>
    <d v="2019-10-31T00:00:00"/>
    <s v="GARCIA HAIZEL M."/>
    <x v="31"/>
    <x v="1"/>
    <d v="2019-10-30T00:00:00"/>
    <d v="2019-10-30T00:00:00"/>
    <s v="SL"/>
    <m/>
    <s v="1 SL"/>
    <n v="1"/>
    <m/>
  </r>
  <r>
    <n v="1225"/>
    <x v="20"/>
    <d v="2019-10-25T00:00:00"/>
    <s v="OLEGARIO NENITA A."/>
    <x v="16"/>
    <x v="1"/>
    <d v="2019-11-07T00:00:00"/>
    <d v="2019-11-08T00:00:00"/>
    <s v="VL"/>
    <m/>
    <s v="2 VL"/>
    <n v="2"/>
    <m/>
  </r>
  <r>
    <n v="1225"/>
    <x v="20"/>
    <d v="2019-10-25T00:00:00"/>
    <s v="OLEGARIO NENITA A."/>
    <x v="16"/>
    <x v="1"/>
    <d v="2019-11-11T00:00:00"/>
    <d v="2019-11-12T00:00:00"/>
    <s v="VL"/>
    <m/>
    <s v="2 VL"/>
    <n v="2"/>
    <m/>
  </r>
  <r>
    <n v="1226"/>
    <x v="20"/>
    <d v="2019-10-22T00:00:00"/>
    <s v="GARCIA HAIZEL M."/>
    <x v="31"/>
    <x v="1"/>
    <d v="2019-10-11T00:00:00"/>
    <d v="2019-10-11T00:00:00"/>
    <s v="SL"/>
    <m/>
    <s v="1 SL"/>
    <n v="1"/>
    <m/>
  </r>
  <r>
    <n v="1226"/>
    <x v="20"/>
    <d v="2019-10-22T00:00:00"/>
    <s v="GARCIA HAIZEL M."/>
    <x v="31"/>
    <x v="1"/>
    <d v="2019-10-18T00:00:00"/>
    <d v="2019-10-18T00:00:00"/>
    <s v="SL"/>
    <m/>
    <s v="1 SL"/>
    <n v="1"/>
    <m/>
  </r>
  <r>
    <n v="1227"/>
    <x v="20"/>
    <d v="2019-10-25T00:00:00"/>
    <s v="OLEGARIO NENITA A."/>
    <x v="16"/>
    <x v="1"/>
    <d v="2019-11-06T00:00:00"/>
    <d v="2019-11-06T00:00:00"/>
    <s v="OTHER"/>
    <s v="BIRTHDAY LEAVE"/>
    <s v="1 Other"/>
    <n v="1"/>
    <m/>
  </r>
  <r>
    <n v="1228"/>
    <x v="20"/>
    <d v="2019-09-09T00:00:00"/>
    <s v="OLEGARIO NENITA A."/>
    <x v="16"/>
    <x v="1"/>
    <d v="2019-09-27T00:00:00"/>
    <d v="2019-09-27T00:00:00"/>
    <s v="VL"/>
    <m/>
    <s v="1 VL"/>
    <n v="1"/>
    <m/>
  </r>
  <r>
    <n v="1228"/>
    <x v="20"/>
    <d v="2019-09-09T00:00:00"/>
    <s v="OLEGARIO NENITA A."/>
    <x v="16"/>
    <x v="1"/>
    <d v="2019-09-30T00:00:00"/>
    <d v="2019-09-30T00:00:00"/>
    <s v="VL"/>
    <m/>
    <s v="1 VL"/>
    <n v="1"/>
    <m/>
  </r>
  <r>
    <n v="1229"/>
    <x v="20"/>
    <d v="2019-09-23T00:00:00"/>
    <s v="OLEGARIO NENITA A."/>
    <x v="16"/>
    <x v="1"/>
    <d v="2019-09-25T00:00:00"/>
    <d v="2019-09-26T00:00:00"/>
    <s v="SL"/>
    <m/>
    <s v="2 SL"/>
    <n v="2"/>
    <m/>
  </r>
  <r>
    <n v="1230"/>
    <x v="20"/>
    <d v="2019-10-22T00:00:00"/>
    <s v="OLEGARIO NENITA A."/>
    <x v="16"/>
    <x v="1"/>
    <d v="2019-11-04T00:00:00"/>
    <d v="2019-11-09T00:00:00"/>
    <s v="VL"/>
    <m/>
    <s v="5 VL"/>
    <n v="5"/>
    <m/>
  </r>
  <r>
    <n v="1231"/>
    <x v="20"/>
    <d v="2019-09-02T00:00:00"/>
    <s v="OLEGARIO NENITA A."/>
    <x v="16"/>
    <x v="1"/>
    <d v="2019-09-16T00:00:00"/>
    <d v="2019-09-18T00:00:00"/>
    <s v="VL"/>
    <m/>
    <s v="3 VL"/>
    <n v="3"/>
    <m/>
  </r>
  <r>
    <n v="1232"/>
    <x v="20"/>
    <d v="2019-09-27T00:00:00"/>
    <s v="CHACON ELISA G."/>
    <x v="31"/>
    <x v="1"/>
    <d v="2019-09-23T00:00:00"/>
    <d v="2019-09-24T00:00:00"/>
    <s v="SL"/>
    <m/>
    <s v="2 SL"/>
    <n v="2"/>
    <m/>
  </r>
  <r>
    <n v="1233"/>
    <x v="20"/>
    <d v="2019-09-24T00:00:00"/>
    <s v="VELUZ DORMILUNA E."/>
    <x v="31"/>
    <x v="1"/>
    <d v="2019-09-23T00:00:00"/>
    <d v="2019-09-23T00:00:00"/>
    <s v="SL"/>
    <m/>
    <s v="1 SL"/>
    <n v="1"/>
    <m/>
  </r>
  <r>
    <n v="1234"/>
    <x v="20"/>
    <d v="2019-10-21T00:00:00"/>
    <s v="HERNANDEZ DONATO Q."/>
    <x v="5"/>
    <x v="1"/>
    <d v="2019-10-28T00:00:00"/>
    <d v="2019-10-31T00:00:00"/>
    <s v="VL"/>
    <m/>
    <s v="4 VL"/>
    <n v="4"/>
    <m/>
  </r>
  <r>
    <n v="1235"/>
    <x v="20"/>
    <d v="2019-10-22T00:00:00"/>
    <s v="OSTONAL IVY S."/>
    <x v="5"/>
    <x v="1"/>
    <d v="2019-10-15T00:00:00"/>
    <d v="2019-10-15T00:00:00"/>
    <s v="SL"/>
    <m/>
    <s v="1 SL"/>
    <n v="1"/>
    <m/>
  </r>
  <r>
    <n v="1235"/>
    <x v="20"/>
    <d v="2019-10-22T00:00:00"/>
    <s v="OSTONAL IVY S."/>
    <x v="5"/>
    <x v="1"/>
    <d v="2019-10-17T00:00:00"/>
    <d v="2019-10-18T00:00:00"/>
    <s v="SL"/>
    <m/>
    <s v="2 SL"/>
    <n v="2"/>
    <m/>
  </r>
  <r>
    <n v="1236"/>
    <x v="20"/>
    <d v="2019-10-22T00:00:00"/>
    <s v="ESTIGOY BEVERLY ANNE P."/>
    <x v="5"/>
    <x v="1"/>
    <d v="2019-10-27T00:00:00"/>
    <d v="2019-10-30T00:00:00"/>
    <s v="VL"/>
    <s v=" "/>
    <s v="3 VL"/>
    <n v="3"/>
    <m/>
  </r>
  <r>
    <n v="1237"/>
    <x v="20"/>
    <d v="2019-11-06T00:00:00"/>
    <s v="DELFINO NINA C."/>
    <x v="5"/>
    <x v="1"/>
    <d v="2019-10-28T00:00:00"/>
    <d v="2019-10-30T00:00:00"/>
    <s v="SL"/>
    <m/>
    <s v="3 SL"/>
    <n v="3"/>
    <m/>
  </r>
  <r>
    <n v="1238"/>
    <x v="20"/>
    <d v="2019-10-17T00:00:00"/>
    <s v="BAYOT ANABEL D."/>
    <x v="39"/>
    <x v="1"/>
    <d v="2019-10-24T00:00:00"/>
    <d v="2019-10-25T00:00:00"/>
    <s v="SL"/>
    <m/>
    <s v="2 SL"/>
    <n v="2"/>
    <m/>
  </r>
  <r>
    <n v="1239"/>
    <x v="20"/>
    <d v="2019-10-28T00:00:00"/>
    <s v="BAYOT ANABEL D."/>
    <x v="39"/>
    <x v="1"/>
    <d v="2019-10-21T00:00:00"/>
    <d v="2019-10-23T00:00:00"/>
    <s v="SL"/>
    <m/>
    <s v="3 SL"/>
    <n v="3"/>
    <m/>
  </r>
  <r>
    <n v="1240"/>
    <x v="20"/>
    <d v="2019-10-29T00:00:00"/>
    <s v="MABUTI ANA MARIE C."/>
    <x v="39"/>
    <x v="1"/>
    <d v="2019-10-28T00:00:00"/>
    <d v="2019-10-28T00:00:00"/>
    <s v="SL"/>
    <m/>
    <s v="1 SL"/>
    <n v="1"/>
    <m/>
  </r>
  <r>
    <n v="1241"/>
    <x v="20"/>
    <d v="2019-10-25T00:00:00"/>
    <s v="MABUTI ANA MARIE C."/>
    <x v="39"/>
    <x v="1"/>
    <d v="2019-10-24T00:00:00"/>
    <d v="2019-10-24T00:00:00"/>
    <s v="SL"/>
    <m/>
    <s v="1 SL"/>
    <n v="1"/>
    <m/>
  </r>
  <r>
    <n v="1242"/>
    <x v="20"/>
    <d v="2019-11-18T00:00:00"/>
    <s v="BAYOT ANISIA P."/>
    <x v="39"/>
    <x v="1"/>
    <d v="2019-11-11T00:00:00"/>
    <d v="2019-11-15T00:00:00"/>
    <s v="OTHER"/>
    <s v="MOURNING LEAVE"/>
    <s v="5 Other"/>
    <n v="5"/>
    <m/>
  </r>
  <r>
    <n v="1243"/>
    <x v="20"/>
    <d v="2019-10-16T00:00:00"/>
    <s v="BAYOT ANISIA P."/>
    <x v="39"/>
    <x v="1"/>
    <d v="2019-10-23T00:00:00"/>
    <d v="2019-10-25T00:00:00"/>
    <s v="VL"/>
    <m/>
    <s v="3 VL"/>
    <n v="3"/>
    <m/>
  </r>
  <r>
    <n v="1245"/>
    <x v="20"/>
    <d v="2019-10-16T00:00:00"/>
    <s v="BAYOT ANISIA P."/>
    <x v="39"/>
    <x v="1"/>
    <d v="2019-10-15T00:00:00"/>
    <d v="2019-10-15T00:00:00"/>
    <s v="SL"/>
    <m/>
    <s v="1 SL"/>
    <n v="1"/>
    <m/>
  </r>
  <r>
    <n v="1246"/>
    <x v="20"/>
    <d v="2019-10-10T00:00:00"/>
    <s v="AMORA ELISA S."/>
    <x v="39"/>
    <x v="1"/>
    <d v="2019-10-14T00:00:00"/>
    <d v="2019-10-14T00:00:00"/>
    <s v="VL"/>
    <m/>
    <s v="1 VL"/>
    <n v="1"/>
    <m/>
  </r>
  <r>
    <n v="1246"/>
    <x v="20"/>
    <d v="2019-10-10T00:00:00"/>
    <s v="AMORA ELISA S."/>
    <x v="39"/>
    <x v="1"/>
    <d v="2019-10-16T00:00:00"/>
    <d v="2019-10-16T00:00:00"/>
    <s v="VL"/>
    <m/>
    <s v="1 VL"/>
    <n v="1"/>
    <m/>
  </r>
  <r>
    <n v="1246"/>
    <x v="20"/>
    <d v="2019-10-10T00:00:00"/>
    <s v="AMORA ELISA S."/>
    <x v="39"/>
    <x v="1"/>
    <d v="2019-10-18T00:00:00"/>
    <d v="2019-10-18T00:00:00"/>
    <s v="VL"/>
    <m/>
    <s v="1 VL"/>
    <n v="1"/>
    <m/>
  </r>
  <r>
    <n v="1247"/>
    <x v="20"/>
    <d v="2019-10-16T00:00:00"/>
    <s v="DIMAPILIS ARIEL M."/>
    <x v="39"/>
    <x v="1"/>
    <d v="2019-10-14T00:00:00"/>
    <d v="2019-10-15T00:00:00"/>
    <s v="SL"/>
    <m/>
    <s v="2 SL"/>
    <n v="2"/>
    <m/>
  </r>
  <r>
    <n v="1248"/>
    <x v="20"/>
    <d v="2019-10-21T00:00:00"/>
    <s v="REPILLO AMMY LOU M."/>
    <x v="39"/>
    <x v="1"/>
    <d v="2019-10-18T00:00:00"/>
    <d v="2019-10-18T00:00:00"/>
    <s v="SL"/>
    <m/>
    <s v="1 SL"/>
    <n v="1"/>
    <m/>
  </r>
  <r>
    <n v="1249"/>
    <x v="21"/>
    <d v="2019-10-17T00:00:00"/>
    <s v="DIMAPILIS JOSEPHINE P."/>
    <x v="39"/>
    <x v="1"/>
    <d v="2019-10-23T00:00:00"/>
    <d v="2019-10-23T00:00:00"/>
    <s v="VL"/>
    <m/>
    <s v="1 VL"/>
    <n v="1"/>
    <m/>
  </r>
  <r>
    <n v="1250"/>
    <x v="21"/>
    <d v="2019-10-21T00:00:00"/>
    <s v="DUNGO PURISIMA CORAZON E."/>
    <x v="39"/>
    <x v="1"/>
    <d v="2019-10-30T00:00:00"/>
    <d v="2019-10-30T00:00:00"/>
    <s v="OTHER"/>
    <s v="SPECIAL PRIVILEGE"/>
    <s v="1 Other"/>
    <n v="1"/>
    <m/>
  </r>
  <r>
    <n v="1251"/>
    <x v="21"/>
    <d v="2019-10-16T00:00:00"/>
    <s v="VIDALLO WINNIE R."/>
    <x v="39"/>
    <x v="1"/>
    <d v="2019-10-21T00:00:00"/>
    <d v="2019-10-21T00:00:00"/>
    <s v="OTHER"/>
    <s v="BIRTHDAY LEAVE"/>
    <s v="1 OTHER"/>
    <n v="1"/>
    <m/>
  </r>
  <r>
    <n v="1252"/>
    <x v="21"/>
    <d v="2019-10-22T00:00:00"/>
    <s v="ESCAMILLAS EVELYN M."/>
    <x v="39"/>
    <x v="1"/>
    <d v="2019-10-30T00:00:00"/>
    <d v="2019-10-31T00:00:00"/>
    <s v="VL"/>
    <s v="SEC 25 EO 292- FORCE LEAVE"/>
    <s v="2 VL"/>
    <n v="2"/>
    <m/>
  </r>
  <r>
    <n v="1253"/>
    <x v="21"/>
    <d v="2019-10-23T00:00:00"/>
    <s v="DE GRANO MA. ERLINDA F."/>
    <x v="39"/>
    <x v="1"/>
    <d v="2019-10-30T00:00:00"/>
    <d v="2019-10-30T00:00:00"/>
    <s v="VL"/>
    <s v="SEC 25 EO 292- FORCE LEAVE"/>
    <s v="1 VL"/>
    <n v="1"/>
    <m/>
  </r>
  <r>
    <n v="1254"/>
    <x v="21"/>
    <d v="2019-10-24T00:00:00"/>
    <s v="DE GRANO MA. ERLINDA F."/>
    <x v="39"/>
    <x v="1"/>
    <d v="2019-10-29T00:00:00"/>
    <d v="2019-10-29T00:00:00"/>
    <s v="VL"/>
    <s v="SEC 25 EO 292- FORCE LEAVE"/>
    <s v="1 VL"/>
    <n v="1"/>
    <m/>
  </r>
  <r>
    <n v="1255"/>
    <x v="21"/>
    <d v="2019-10-29T00:00:00"/>
    <s v="SALONGA LUCY M."/>
    <x v="63"/>
    <x v="1"/>
    <d v="2019-12-23T00:00:00"/>
    <d v="2019-12-23T00:00:00"/>
    <s v="VL"/>
    <m/>
    <s v="1 VL"/>
    <n v="1"/>
    <m/>
  </r>
  <r>
    <n v="1255"/>
    <x v="21"/>
    <d v="2019-10-29T00:00:00"/>
    <s v="SALONGA LUCY M."/>
    <x v="63"/>
    <x v="1"/>
    <d v="2019-12-26T00:00:00"/>
    <d v="2019-12-27T00:00:00"/>
    <s v="VL"/>
    <m/>
    <s v="2 VL"/>
    <n v="2"/>
    <m/>
  </r>
  <r>
    <n v="1256"/>
    <x v="21"/>
    <d v="2019-10-23T00:00:00"/>
    <s v="SALONGA LUCY M."/>
    <x v="63"/>
    <x v="1"/>
    <d v="2019-10-22T00:00:00"/>
    <d v="2019-10-22T00:00:00"/>
    <s v="SL"/>
    <m/>
    <s v="1 SL"/>
    <n v="1"/>
    <m/>
  </r>
  <r>
    <n v="1257"/>
    <x v="21"/>
    <d v="2019-09-24T00:00:00"/>
    <s v="SALONGA LUCY M."/>
    <x v="63"/>
    <x v="1"/>
    <d v="2019-09-16T00:00:00"/>
    <d v="2019-09-20T00:00:00"/>
    <s v="VL"/>
    <m/>
    <s v="5 VL"/>
    <n v="5"/>
    <m/>
  </r>
  <r>
    <n v="1257"/>
    <x v="21"/>
    <d v="2019-09-24T00:00:00"/>
    <s v="SALONGA LUCY M."/>
    <x v="63"/>
    <x v="1"/>
    <d v="2019-09-26T00:00:00"/>
    <d v="2019-09-26T00:00:00"/>
    <s v="VL"/>
    <m/>
    <s v="1 VL"/>
    <n v="1"/>
    <m/>
  </r>
  <r>
    <n v="1258"/>
    <x v="21"/>
    <d v="2019-10-24T00:00:00"/>
    <s v="ALEGA ESTELITA M."/>
    <x v="53"/>
    <x v="1"/>
    <d v="2019-10-21T00:00:00"/>
    <d v="2019-10-23T00:00:00"/>
    <s v="SL"/>
    <m/>
    <s v="3 SL"/>
    <n v="3"/>
    <m/>
  </r>
  <r>
    <n v="1259"/>
    <x v="21"/>
    <d v="2019-10-28T00:00:00"/>
    <s v="BAAS TERESITA C."/>
    <x v="5"/>
    <x v="1"/>
    <d v="2019-10-25T00:00:00"/>
    <d v="2019-10-25T00:00:00"/>
    <s v="SL"/>
    <m/>
    <s v="1 SL"/>
    <n v="1"/>
    <m/>
  </r>
  <r>
    <n v="1260"/>
    <x v="21"/>
    <d v="2019-10-29T00:00:00"/>
    <s v="IGNO CRISTINA M."/>
    <x v="54"/>
    <x v="1"/>
    <d v="2019-10-29T00:00:00"/>
    <d v="2019-10-31T00:00:00"/>
    <s v="VL"/>
    <m/>
    <s v="3 VL"/>
    <n v="3"/>
    <m/>
  </r>
  <r>
    <n v="1261"/>
    <x v="21"/>
    <d v="2019-10-11T00:00:00"/>
    <s v="MARQUEZ LOLITA R."/>
    <x v="44"/>
    <x v="1"/>
    <d v="2019-10-11T00:00:00"/>
    <d v="2019-10-11T00:00:00"/>
    <s v="SL"/>
    <m/>
    <s v="1 SL"/>
    <n v="1"/>
    <m/>
  </r>
  <r>
    <n v="1262"/>
    <x v="21"/>
    <d v="2019-10-28T00:00:00"/>
    <s v="FERMA ARCELI C."/>
    <x v="44"/>
    <x v="1"/>
    <d v="2019-10-23T00:00:00"/>
    <d v="2019-10-25T00:00:00"/>
    <s v="SL"/>
    <m/>
    <s v="3 SL"/>
    <n v="3"/>
    <m/>
  </r>
  <r>
    <n v="1263"/>
    <x v="21"/>
    <d v="2022-12-05T00:00:00"/>
    <s v="ROBINO OFELIA M."/>
    <x v="7"/>
    <x v="1"/>
    <m/>
    <m/>
    <s v="OTHER"/>
    <s v="TERMINAL"/>
    <s v="0 OTHER"/>
    <n v="0"/>
    <m/>
  </r>
  <r>
    <n v="1264"/>
    <x v="21"/>
    <d v="2019-10-18T00:00:00"/>
    <s v="OLARTE GREATCHEL B."/>
    <x v="6"/>
    <x v="1"/>
    <d v="2019-10-07T00:00:00"/>
    <d v="2019-10-31T00:00:00"/>
    <s v="SL"/>
    <m/>
    <s v="19 SL"/>
    <n v="19"/>
    <m/>
  </r>
  <r>
    <n v="1265"/>
    <x v="21"/>
    <d v="2019-10-18T00:00:00"/>
    <s v="OLARTE GREATCHEL B."/>
    <x v="6"/>
    <x v="1"/>
    <d v="2019-09-30T00:00:00"/>
    <d v="2019-10-01T00:00:00"/>
    <m/>
    <m/>
    <s v="2 "/>
    <n v="2"/>
    <m/>
  </r>
  <r>
    <n v="1265"/>
    <x v="21"/>
    <d v="2019-10-18T00:00:00"/>
    <s v="OLARTE GREATCHEL B."/>
    <x v="6"/>
    <x v="1"/>
    <d v="2019-10-03T00:00:00"/>
    <d v="2019-10-04T00:00:00"/>
    <m/>
    <m/>
    <s v="2 "/>
    <n v="2"/>
    <m/>
  </r>
  <r>
    <n v="1266"/>
    <x v="21"/>
    <d v="2019-10-28T00:00:00"/>
    <s v="MALIGAYA NELITA M."/>
    <x v="12"/>
    <x v="1"/>
    <d v="2019-10-23T00:00:00"/>
    <d v="2019-10-23T00:00:00"/>
    <s v="SL"/>
    <m/>
    <s v="1 SL"/>
    <n v="1"/>
    <m/>
  </r>
  <r>
    <n v="1266"/>
    <x v="21"/>
    <d v="2019-10-29T00:00:00"/>
    <s v="MALIGAYA NELITA M."/>
    <x v="12"/>
    <x v="1"/>
    <d v="2019-10-25T00:00:00"/>
    <d v="2019-10-25T00:00:00"/>
    <s v="SL"/>
    <m/>
    <s v="1 SL"/>
    <n v="1"/>
    <m/>
  </r>
  <r>
    <n v="1267"/>
    <x v="21"/>
    <d v="2019-09-30T00:00:00"/>
    <s v="BISCOCHO JULIETA G."/>
    <x v="39"/>
    <x v="1"/>
    <m/>
    <m/>
    <s v="OTHER"/>
    <s v="SPECIAL PRIVILEGE"/>
    <s v="0 OTHER"/>
    <n v="0"/>
    <m/>
  </r>
  <r>
    <n v="1268"/>
    <x v="21"/>
    <d v="2019-10-23T00:00:00"/>
    <s v="DEL MUNDO ESTER B."/>
    <x v="13"/>
    <x v="1"/>
    <d v="2019-10-22T00:00:00"/>
    <d v="2019-10-22T00:00:00"/>
    <s v="SL"/>
    <m/>
    <s v="1 SL"/>
    <n v="1"/>
    <m/>
  </r>
  <r>
    <n v="1269"/>
    <x v="21"/>
    <d v="2019-10-23T00:00:00"/>
    <s v="DEL MUNDO HERMOGENES C."/>
    <x v="13"/>
    <x v="1"/>
    <d v="2019-10-22T00:00:00"/>
    <d v="2019-10-22T00:00:00"/>
    <s v="SL"/>
    <m/>
    <s v="1 SL"/>
    <n v="1"/>
    <m/>
  </r>
  <r>
    <n v="1270"/>
    <x v="21"/>
    <d v="2019-10-23T00:00:00"/>
    <s v="DE CASTRO JUANITA M."/>
    <x v="10"/>
    <x v="1"/>
    <d v="2019-10-22T00:00:00"/>
    <d v="2019-10-22T00:00:00"/>
    <s v="SL"/>
    <m/>
    <s v="1 SL"/>
    <n v="1"/>
    <m/>
  </r>
  <r>
    <n v="1271"/>
    <x v="21"/>
    <d v="2019-10-28T00:00:00"/>
    <s v="PAYAD MARICEL  Q."/>
    <x v="54"/>
    <x v="1"/>
    <d v="2019-10-24T00:00:00"/>
    <d v="2019-10-24T00:00:00"/>
    <s v="SL"/>
    <m/>
    <s v="1 SL"/>
    <n v="1"/>
    <m/>
  </r>
  <r>
    <n v="1272"/>
    <x v="21"/>
    <d v="2019-10-23T00:00:00"/>
    <s v="DIGO MANUEL  "/>
    <x v="7"/>
    <x v="1"/>
    <d v="2019-10-07T00:00:00"/>
    <d v="2019-11-01T00:00:00"/>
    <s v="SL"/>
    <m/>
    <s v="19 SL"/>
    <n v="19"/>
    <m/>
  </r>
  <r>
    <n v="1272"/>
    <x v="21"/>
    <d v="2019-10-23T00:00:00"/>
    <s v="DIGO MANUEL  "/>
    <x v="7"/>
    <x v="1"/>
    <d v="2019-11-04T00:00:00"/>
    <d v="2019-11-08T00:00:00"/>
    <s v="SL"/>
    <m/>
    <s v="5 SL"/>
    <n v="5"/>
    <m/>
  </r>
  <r>
    <n v="1273"/>
    <x v="21"/>
    <d v="2019-10-14T00:00:00"/>
    <s v="TORRES SONIA M."/>
    <x v="64"/>
    <x v="1"/>
    <d v="2019-10-21T00:00:00"/>
    <d v="2019-10-25T00:00:00"/>
    <s v="VL"/>
    <m/>
    <s v="5 VL"/>
    <n v="5"/>
    <m/>
  </r>
  <r>
    <n v="1274"/>
    <x v="21"/>
    <d v="2019-10-16T00:00:00"/>
    <s v="TORRES SONIA M."/>
    <x v="64"/>
    <x v="1"/>
    <d v="2019-10-15T00:00:00"/>
    <d v="2019-10-15T00:00:00"/>
    <s v="SL"/>
    <m/>
    <s v="1 SL"/>
    <n v="1"/>
    <m/>
  </r>
  <r>
    <n v="1275"/>
    <x v="21"/>
    <d v="2019-09-30T00:00:00"/>
    <s v="TORRES SONIA M."/>
    <x v="64"/>
    <x v="1"/>
    <d v="2019-09-25T00:00:00"/>
    <d v="2019-09-27T00:00:00"/>
    <s v="SL"/>
    <m/>
    <s v="3 SL"/>
    <n v="3"/>
    <m/>
  </r>
  <r>
    <n v="1276"/>
    <x v="21"/>
    <d v="2019-10-29T00:00:00"/>
    <s v="MARINDUQUE MARISSA M."/>
    <x v="64"/>
    <x v="1"/>
    <d v="2019-10-29T00:00:00"/>
    <d v="2019-10-30T00:00:00"/>
    <s v="VL"/>
    <m/>
    <s v="2 VL"/>
    <n v="2"/>
    <m/>
  </r>
  <r>
    <n v="1277"/>
    <x v="21"/>
    <d v="2019-10-28T00:00:00"/>
    <s v="MARINDUQUE MARISSA M."/>
    <x v="64"/>
    <x v="1"/>
    <d v="2019-10-28T00:00:00"/>
    <d v="2019-10-28T00:00:00"/>
    <s v="OTHER"/>
    <s v="SPECIAL PRIVILEGE"/>
    <s v="1 Other"/>
    <n v="1"/>
    <m/>
  </r>
  <r>
    <n v="1278"/>
    <x v="21"/>
    <d v="2019-10-04T00:00:00"/>
    <s v="MARINDUQUE MARISSA M."/>
    <x v="64"/>
    <x v="1"/>
    <d v="2019-10-04T00:00:00"/>
    <d v="2019-10-04T00:00:00"/>
    <s v="SL"/>
    <m/>
    <s v="1 SL"/>
    <n v="1"/>
    <m/>
  </r>
  <r>
    <n v="1279"/>
    <x v="21"/>
    <d v="2019-10-28T00:00:00"/>
    <s v="BAYHON GEORGE G."/>
    <x v="64"/>
    <x v="1"/>
    <d v="2019-10-04T00:00:00"/>
    <d v="2019-10-04T00:00:00"/>
    <s v="VL"/>
    <m/>
    <s v="1 VL"/>
    <n v="1"/>
    <m/>
  </r>
  <r>
    <n v="1280"/>
    <x v="21"/>
    <d v="2019-10-16T00:00:00"/>
    <s v="BAYHON GEORGE G."/>
    <x v="64"/>
    <x v="1"/>
    <d v="2019-10-22T00:00:00"/>
    <d v="2019-10-22T00:00:00"/>
    <s v="VL"/>
    <m/>
    <s v="1 VL"/>
    <n v="1"/>
    <m/>
  </r>
  <r>
    <n v="1281"/>
    <x v="21"/>
    <d v="2019-10-28T00:00:00"/>
    <s v="BAYOT RUMER M."/>
    <x v="64"/>
    <x v="1"/>
    <d v="2019-10-25T00:00:00"/>
    <d v="2019-10-25T00:00:00"/>
    <s v="SL"/>
    <m/>
    <s v="1 SL"/>
    <n v="1"/>
    <m/>
  </r>
  <r>
    <n v="1282"/>
    <x v="21"/>
    <d v="2019-11-03T00:00:00"/>
    <s v="MENDOZA LOURDES G."/>
    <x v="52"/>
    <x v="1"/>
    <d v="2019-10-30T00:00:00"/>
    <d v="2019-10-31T00:00:00"/>
    <s v="SL"/>
    <m/>
    <s v="2 SL"/>
    <n v="2"/>
    <m/>
  </r>
  <r>
    <n v="1282"/>
    <x v="21"/>
    <d v="2019-11-03T00:00:00"/>
    <s v="MENDOZA LOURDES G."/>
    <x v="52"/>
    <x v="1"/>
    <d v="2019-11-02T00:00:00"/>
    <d v="2019-11-02T00:00:00"/>
    <s v="SL"/>
    <m/>
    <s v="1 SL"/>
    <n v="1"/>
    <m/>
  </r>
  <r>
    <n v="1283"/>
    <x v="21"/>
    <d v="2019-10-25T00:00:00"/>
    <s v="MENDOZA LOURDES G."/>
    <x v="52"/>
    <x v="1"/>
    <d v="2019-10-23T00:00:00"/>
    <d v="2019-10-24T00:00:00"/>
    <s v="SL"/>
    <m/>
    <s v="2 SL"/>
    <n v="2"/>
    <m/>
  </r>
  <r>
    <n v="1284"/>
    <x v="21"/>
    <d v="2019-09-13T00:00:00"/>
    <s v="MENDOZA LOURDES G."/>
    <x v="52"/>
    <x v="1"/>
    <d v="2019-09-10T00:00:00"/>
    <d v="2019-09-10T00:00:00"/>
    <s v="SL"/>
    <m/>
    <s v="1 SL"/>
    <n v="1"/>
    <m/>
  </r>
  <r>
    <n v="1285"/>
    <x v="21"/>
    <d v="2019-09-09T00:00:00"/>
    <s v="MENDOZA LOURDES G."/>
    <x v="52"/>
    <x v="1"/>
    <d v="2019-09-05T00:00:00"/>
    <d v="2019-09-05T00:00:00"/>
    <s v="SL"/>
    <m/>
    <s v="1 SL"/>
    <n v="1"/>
    <m/>
  </r>
  <r>
    <n v="1286"/>
    <x v="21"/>
    <d v="2019-10-28T00:00:00"/>
    <s v="AUDITOR AILEEN D."/>
    <x v="5"/>
    <x v="1"/>
    <d v="2019-10-23T00:00:00"/>
    <d v="2019-10-25T00:00:00"/>
    <s v="SL"/>
    <m/>
    <s v="3 SL"/>
    <n v="3"/>
    <m/>
  </r>
  <r>
    <n v="1287"/>
    <x v="21"/>
    <d v="2019-09-23T00:00:00"/>
    <s v="AUDITOR AILEEN D."/>
    <x v="5"/>
    <x v="1"/>
    <d v="2019-09-19T00:00:00"/>
    <d v="2019-09-20T00:00:00"/>
    <s v="SL"/>
    <m/>
    <s v="2 SL"/>
    <n v="2"/>
    <m/>
  </r>
  <r>
    <n v="1288"/>
    <x v="21"/>
    <d v="2019-09-02T00:00:00"/>
    <s v="AUDITOR AILEEN D."/>
    <x v="5"/>
    <x v="1"/>
    <d v="2019-09-06T00:00:00"/>
    <d v="2019-09-06T00:00:00"/>
    <s v="VL"/>
    <m/>
    <s v="1 VL"/>
    <n v="1"/>
    <m/>
  </r>
  <r>
    <n v="1288"/>
    <x v="21"/>
    <d v="2019-09-02T00:00:00"/>
    <s v="AUDITOR AILEEN D."/>
    <x v="5"/>
    <x v="1"/>
    <d v="2019-09-09T00:00:00"/>
    <d v="2019-09-11T00:00:00"/>
    <s v="VL"/>
    <m/>
    <s v="3 VL"/>
    <n v="3"/>
    <m/>
  </r>
  <r>
    <n v="1289"/>
    <x v="21"/>
    <d v="2019-09-05T00:00:00"/>
    <s v="FLAVIER ADORACION  "/>
    <x v="49"/>
    <x v="1"/>
    <d v="2019-09-04T00:00:00"/>
    <d v="2019-09-04T00:00:00"/>
    <s v="SL"/>
    <m/>
    <s v="1 SL"/>
    <n v="1"/>
    <m/>
  </r>
  <r>
    <n v="1290"/>
    <x v="21"/>
    <d v="2019-10-08T00:00:00"/>
    <s v="COTONER NELIA C."/>
    <x v="65"/>
    <x v="1"/>
    <d v="2019-10-14T00:00:00"/>
    <d v="2019-10-15T00:00:00"/>
    <s v="VL"/>
    <m/>
    <s v="2 VL"/>
    <n v="2"/>
    <m/>
  </r>
  <r>
    <n v="1291"/>
    <x v="21"/>
    <d v="2019-10-14T00:00:00"/>
    <s v="MOLOD EMMA D."/>
    <x v="48"/>
    <x v="1"/>
    <d v="2019-10-24T00:00:00"/>
    <d v="2019-10-24T00:00:00"/>
    <s v="OTHER"/>
    <s v="SPECIAL PRIVILEGE"/>
    <s v="1 Other"/>
    <n v="1"/>
    <m/>
  </r>
  <r>
    <n v="1292"/>
    <x v="21"/>
    <d v="2019-09-17T00:00:00"/>
    <s v="DE OCAMPO MARISSA B."/>
    <x v="66"/>
    <x v="1"/>
    <d v="2019-09-16T00:00:00"/>
    <d v="2019-09-16T00:00:00"/>
    <s v="SL"/>
    <m/>
    <s v="1 SL"/>
    <n v="1"/>
    <m/>
  </r>
  <r>
    <n v="1293"/>
    <x v="21"/>
    <d v="2019-10-21T00:00:00"/>
    <s v="DE OCAMPO MARISSA B."/>
    <x v="66"/>
    <x v="1"/>
    <d v="2019-10-16T00:00:00"/>
    <d v="2019-10-18T00:00:00"/>
    <s v="SL"/>
    <m/>
    <s v="3 SL"/>
    <n v="3"/>
    <m/>
  </r>
  <r>
    <n v="1294"/>
    <x v="21"/>
    <d v="2019-10-21T00:00:00"/>
    <s v="DE OCAMPO MARISSA B."/>
    <x v="66"/>
    <x v="1"/>
    <d v="2019-10-24T00:00:00"/>
    <d v="2019-10-24T00:00:00"/>
    <s v="VL"/>
    <m/>
    <s v="1 VL"/>
    <n v="1"/>
    <m/>
  </r>
  <r>
    <n v="1295"/>
    <x v="21"/>
    <d v="2019-09-25T00:00:00"/>
    <s v="SEDUCON LUCIO F."/>
    <x v="65"/>
    <x v="1"/>
    <d v="2019-09-23T00:00:00"/>
    <d v="2019-09-24T00:00:00"/>
    <s v="SL"/>
    <m/>
    <s v="2 SL"/>
    <n v="2"/>
    <m/>
  </r>
  <r>
    <n v="1296"/>
    <x v="21"/>
    <d v="2019-09-16T00:00:00"/>
    <s v="OLIVAR MARINA B."/>
    <x v="65"/>
    <x v="1"/>
    <d v="2019-09-13T00:00:00"/>
    <d v="2019-09-13T00:00:00"/>
    <s v="SL"/>
    <m/>
    <s v="1 SL"/>
    <n v="1"/>
    <m/>
  </r>
  <r>
    <n v="1297"/>
    <x v="21"/>
    <d v="2019-10-22T00:00:00"/>
    <s v="OLIVAR MARINA B."/>
    <x v="65"/>
    <x v="1"/>
    <d v="2019-10-19T00:00:00"/>
    <d v="2019-10-19T00:00:00"/>
    <s v="SL"/>
    <m/>
    <s v="1 SL"/>
    <n v="1"/>
    <m/>
  </r>
  <r>
    <n v="1298"/>
    <x v="21"/>
    <d v="2019-10-07T00:00:00"/>
    <s v="SEDUCON LUCIO F."/>
    <x v="65"/>
    <x v="1"/>
    <d v="2019-10-03T00:00:00"/>
    <d v="2019-10-03T00:00:00"/>
    <s v="SL"/>
    <m/>
    <s v="1 SL"/>
    <n v="1"/>
    <m/>
  </r>
  <r>
    <n v="1299"/>
    <x v="21"/>
    <d v="2019-10-15T00:00:00"/>
    <s v="SEDUCON LUCIO F."/>
    <x v="65"/>
    <x v="1"/>
    <d v="2019-10-14T00:00:00"/>
    <d v="2019-10-14T00:00:00"/>
    <s v="SL"/>
    <m/>
    <s v="1 SL"/>
    <n v="1"/>
    <m/>
  </r>
  <r>
    <n v="1300"/>
    <x v="21"/>
    <d v="2019-10-22T00:00:00"/>
    <s v="SEDUCON LUCIO F."/>
    <x v="65"/>
    <x v="1"/>
    <d v="2019-10-18T00:00:00"/>
    <d v="2019-10-18T00:00:00"/>
    <s v="SL"/>
    <m/>
    <s v="1 SL"/>
    <n v="1"/>
    <m/>
  </r>
  <r>
    <n v="1300"/>
    <x v="21"/>
    <d v="2019-10-22T00:00:00"/>
    <s v="SEDUCON LUCIO F."/>
    <x v="65"/>
    <x v="1"/>
    <d v="2019-10-22T00:00:00"/>
    <d v="2019-10-22T00:00:00"/>
    <s v="SL"/>
    <m/>
    <s v="1 SL"/>
    <n v="1"/>
    <m/>
  </r>
  <r>
    <n v="1301"/>
    <x v="21"/>
    <d v="2019-09-16T00:00:00"/>
    <s v="CRUZADA MAGDALENA A."/>
    <x v="65"/>
    <x v="1"/>
    <d v="2019-09-13T00:00:00"/>
    <d v="2019-09-13T00:00:00"/>
    <s v="SL"/>
    <m/>
    <s v="1 SL"/>
    <n v="1"/>
    <m/>
  </r>
  <r>
    <n v="1302"/>
    <x v="21"/>
    <d v="2019-10-08T00:00:00"/>
    <s v="VELUZ DORMILUNA E."/>
    <x v="31"/>
    <x v="1"/>
    <d v="2019-10-07T00:00:00"/>
    <d v="2019-10-07T00:00:00"/>
    <s v="SL"/>
    <m/>
    <s v="1 SL"/>
    <n v="1"/>
    <m/>
  </r>
  <r>
    <n v="1303"/>
    <x v="21"/>
    <d v="2019-10-16T00:00:00"/>
    <s v="CRUZADA MAGDALENA A."/>
    <x v="65"/>
    <x v="1"/>
    <d v="2019-10-23T00:00:00"/>
    <d v="2019-10-24T00:00:00"/>
    <s v="VL"/>
    <m/>
    <s v="2 VL"/>
    <n v="2"/>
    <m/>
  </r>
  <r>
    <n v="1304"/>
    <x v="21"/>
    <d v="2019-11-05T00:00:00"/>
    <s v="MACASPAC ELVIRA V."/>
    <x v="65"/>
    <x v="1"/>
    <d v="2019-11-04T00:00:00"/>
    <d v="2019-11-04T00:00:00"/>
    <s v="SL"/>
    <m/>
    <s v="1 SL"/>
    <n v="1"/>
    <m/>
  </r>
  <r>
    <n v="1305"/>
    <x v="21"/>
    <d v="2019-10-29T00:00:00"/>
    <s v="MALUBAY MELINDA D."/>
    <x v="66"/>
    <x v="1"/>
    <d v="2019-10-22T00:00:00"/>
    <d v="2019-10-24T00:00:00"/>
    <s v="SL"/>
    <m/>
    <s v="3 SL"/>
    <n v="3"/>
    <m/>
  </r>
  <r>
    <n v="1306"/>
    <x v="21"/>
    <d v="2019-10-17T00:00:00"/>
    <s v="MALUBAY MELINDA D."/>
    <x v="66"/>
    <x v="1"/>
    <d v="2019-10-25T00:00:00"/>
    <d v="2019-10-25T00:00:00"/>
    <s v="VL"/>
    <m/>
    <s v="1 VL"/>
    <n v="1"/>
    <m/>
  </r>
  <r>
    <n v="1306"/>
    <x v="21"/>
    <d v="2019-10-17T00:00:00"/>
    <s v="MALUBAY MELINDA D."/>
    <x v="66"/>
    <x v="1"/>
    <d v="2019-10-28T00:00:00"/>
    <d v="2019-10-29T00:00:00"/>
    <s v="VL"/>
    <m/>
    <s v="2 VL"/>
    <n v="2"/>
    <m/>
  </r>
  <r>
    <n v="1307"/>
    <x v="21"/>
    <d v="2019-10-25T00:00:00"/>
    <s v="MENDOZA NORA A."/>
    <x v="6"/>
    <x v="1"/>
    <d v="2019-10-02T00:00:00"/>
    <d v="2019-10-02T00:00:00"/>
    <s v="SL"/>
    <m/>
    <s v="1 SL"/>
    <n v="1"/>
    <m/>
  </r>
  <r>
    <n v="1307"/>
    <x v="21"/>
    <d v="2019-10-25T00:00:00"/>
    <s v="MENDOZA NORA A."/>
    <x v="6"/>
    <x v="1"/>
    <d v="2019-10-14T00:00:00"/>
    <d v="2019-10-14T00:00:00"/>
    <s v="SL"/>
    <m/>
    <s v="1 SL"/>
    <n v="1"/>
    <m/>
  </r>
  <r>
    <n v="1308"/>
    <x v="21"/>
    <d v="2019-10-28T00:00:00"/>
    <s v="MANALO EDITHA V."/>
    <x v="6"/>
    <x v="1"/>
    <d v="2019-10-22T00:00:00"/>
    <d v="2019-10-22T00:00:00"/>
    <s v="OTHER"/>
    <s v="SPECIAL PRIVILEGE"/>
    <s v="1 OTHER"/>
    <n v="1"/>
    <m/>
  </r>
  <r>
    <n v="1309"/>
    <x v="21"/>
    <d v="2019-10-21T00:00:00"/>
    <s v="ANACAY LEVIE B."/>
    <x v="5"/>
    <x v="1"/>
    <d v="2019-10-14T00:00:00"/>
    <d v="2019-10-14T00:00:00"/>
    <s v="SL"/>
    <m/>
    <s v="1 SL"/>
    <n v="1"/>
    <m/>
  </r>
  <r>
    <n v="1310"/>
    <x v="21"/>
    <d v="2019-11-04T00:00:00"/>
    <s v="ROCILLO CECILLA A."/>
    <x v="6"/>
    <x v="1"/>
    <d v="2019-10-29T00:00:00"/>
    <d v="2019-10-29T00:00:00"/>
    <s v="SL"/>
    <m/>
    <s v="1 SL"/>
    <n v="1"/>
    <m/>
  </r>
  <r>
    <n v="1311"/>
    <x v="21"/>
    <d v="2019-10-29T00:00:00"/>
    <s v="ENMACIO LEILA A."/>
    <x v="6"/>
    <x v="1"/>
    <d v="2019-10-09T00:00:00"/>
    <d v="2019-10-09T00:00:00"/>
    <s v="SL"/>
    <m/>
    <s v="1 SL"/>
    <n v="1"/>
    <m/>
  </r>
  <r>
    <n v="1311"/>
    <x v="21"/>
    <d v="2019-10-29T00:00:00"/>
    <s v="ENMACIO LEILA A."/>
    <x v="6"/>
    <x v="1"/>
    <d v="2019-10-14T00:00:00"/>
    <d v="2019-10-14T00:00:00"/>
    <s v="SL"/>
    <m/>
    <s v="1 SL"/>
    <n v="1"/>
    <m/>
  </r>
  <r>
    <n v="1312"/>
    <x v="21"/>
    <d v="2019-09-23T00:00:00"/>
    <s v="DEL MUNDO ROSALLE A."/>
    <x v="52"/>
    <x v="1"/>
    <d v="2019-09-18T00:00:00"/>
    <d v="2019-09-20T00:00:00"/>
    <s v="SL"/>
    <m/>
    <s v="3 SL"/>
    <n v="3"/>
    <m/>
  </r>
  <r>
    <n v="1313"/>
    <x v="21"/>
    <d v="2019-11-04T00:00:00"/>
    <s v="DEL MUNDO ROSALLE A."/>
    <x v="52"/>
    <x v="1"/>
    <d v="2019-10-30T00:00:00"/>
    <d v="2019-10-31T00:00:00"/>
    <s v="SL"/>
    <m/>
    <s v="2 SL"/>
    <n v="2"/>
    <m/>
  </r>
  <r>
    <n v="1314"/>
    <x v="21"/>
    <d v="2019-10-21T00:00:00"/>
    <s v="MALIGAYA NELITA M."/>
    <x v="12"/>
    <x v="1"/>
    <d v="2019-10-17T00:00:00"/>
    <d v="2019-10-18T00:00:00"/>
    <s v="SL"/>
    <m/>
    <s v="2 SL"/>
    <n v="2"/>
    <m/>
  </r>
  <r>
    <n v="1315"/>
    <x v="21"/>
    <d v="2019-11-04T00:00:00"/>
    <s v="DIMAPILIS VILMA T."/>
    <x v="12"/>
    <x v="1"/>
    <d v="2019-11-15T00:00:00"/>
    <d v="2019-11-15T00:00:00"/>
    <s v="VL"/>
    <m/>
    <s v="1 VL"/>
    <n v="1"/>
    <m/>
  </r>
  <r>
    <n v="1315"/>
    <x v="21"/>
    <d v="2019-11-04T00:00:00"/>
    <s v="DIMAPILIS VILMA T."/>
    <x v="12"/>
    <x v="1"/>
    <d v="2019-11-29T00:00:00"/>
    <d v="2019-11-29T00:00:00"/>
    <s v="VL"/>
    <m/>
    <s v="1 VL"/>
    <n v="1"/>
    <m/>
  </r>
  <r>
    <n v="1316"/>
    <x v="21"/>
    <d v="2019-10-23T00:00:00"/>
    <s v="DIMARANAN PERPETUA F."/>
    <x v="67"/>
    <x v="1"/>
    <d v="2019-10-01T00:00:00"/>
    <d v="2019-10-02T00:00:00"/>
    <s v="SL"/>
    <m/>
    <s v="2 SL"/>
    <n v="2"/>
    <m/>
  </r>
  <r>
    <n v="1316"/>
    <x v="21"/>
    <d v="2019-10-24T00:00:00"/>
    <s v="DIMARANAN PERPETUA F."/>
    <x v="67"/>
    <x v="1"/>
    <d v="2019-10-07T00:00:00"/>
    <d v="2019-10-07T00:00:00"/>
    <s v="SL"/>
    <m/>
    <s v="1 SL"/>
    <n v="1"/>
    <m/>
  </r>
  <r>
    <n v="1316"/>
    <x v="21"/>
    <d v="2019-10-25T00:00:00"/>
    <s v="DIMARANAN PERPETUA F."/>
    <x v="67"/>
    <x v="1"/>
    <d v="2019-10-09T00:00:00"/>
    <d v="2019-10-10T00:00:00"/>
    <s v="SL"/>
    <m/>
    <s v="2 SL"/>
    <n v="2"/>
    <m/>
  </r>
  <r>
    <n v="1317"/>
    <x v="21"/>
    <d v="2019-10-23T00:00:00"/>
    <s v="DIMARANAN PERPETUA F."/>
    <x v="67"/>
    <x v="1"/>
    <d v="2019-10-14T00:00:00"/>
    <d v="2019-10-18T00:00:00"/>
    <s v="VL"/>
    <m/>
    <s v="5 VL"/>
    <n v="5"/>
    <m/>
  </r>
  <r>
    <n v="1317"/>
    <x v="21"/>
    <d v="2019-10-23T00:00:00"/>
    <s v="DIMARANAN PERPETUA F."/>
    <x v="67"/>
    <x v="1"/>
    <d v="2019-10-21T00:00:00"/>
    <d v="2019-10-22T00:00:00"/>
    <s v="VL"/>
    <m/>
    <s v="2 VL"/>
    <n v="2"/>
    <m/>
  </r>
  <r>
    <n v="1318"/>
    <x v="21"/>
    <d v="2019-10-30T00:00:00"/>
    <s v="DIMARANAN PERPETUA F."/>
    <x v="67"/>
    <x v="1"/>
    <d v="2019-10-29T00:00:00"/>
    <d v="2019-10-29T00:00:00"/>
    <s v="SL"/>
    <m/>
    <s v="1 SL"/>
    <n v="1"/>
    <m/>
  </r>
  <r>
    <n v="1319"/>
    <x v="21"/>
    <d v="2019-10-09T00:00:00"/>
    <s v="DE VILLA MYRNA D."/>
    <x v="12"/>
    <x v="1"/>
    <d v="2019-10-10T00:00:00"/>
    <d v="2019-10-10T00:00:00"/>
    <s v="SL"/>
    <m/>
    <s v="1 SL"/>
    <n v="1"/>
    <m/>
  </r>
  <r>
    <n v="1320"/>
    <x v="21"/>
    <d v="2019-10-22T00:00:00"/>
    <s v="DE VILLA MYRNA D."/>
    <x v="12"/>
    <x v="1"/>
    <d v="2019-10-21T00:00:00"/>
    <d v="2019-10-21T00:00:00"/>
    <s v="SL"/>
    <m/>
    <s v="1 SL"/>
    <n v="1"/>
    <m/>
  </r>
  <r>
    <n v="1321"/>
    <x v="21"/>
    <d v="2019-10-29T00:00:00"/>
    <s v="DE VILLA MYRNA D."/>
    <x v="12"/>
    <x v="1"/>
    <d v="2019-10-28T00:00:00"/>
    <d v="2019-10-28T00:00:00"/>
    <s v="SL"/>
    <m/>
    <s v="1 SL"/>
    <n v="1"/>
    <m/>
  </r>
  <r>
    <n v="1322"/>
    <x v="21"/>
    <d v="2019-10-25T00:00:00"/>
    <s v="DE VILLA MYRNA D."/>
    <x v="12"/>
    <x v="1"/>
    <d v="2019-11-04T00:00:00"/>
    <d v="2019-11-05T00:00:00"/>
    <s v="VL"/>
    <m/>
    <s v="2 VL"/>
    <n v="2"/>
    <m/>
  </r>
  <r>
    <n v="1323"/>
    <x v="21"/>
    <d v="2019-10-25T00:00:00"/>
    <s v="ORTIZ TRINIDAD D."/>
    <x v="12"/>
    <x v="1"/>
    <d v="2019-10-24T00:00:00"/>
    <d v="2019-10-24T00:00:00"/>
    <s v="SL"/>
    <m/>
    <s v="1 SL"/>
    <n v="1"/>
    <m/>
  </r>
  <r>
    <n v="1324"/>
    <x v="21"/>
    <d v="2019-11-12T00:00:00"/>
    <s v="DIMARANAN RODORA G."/>
    <x v="54"/>
    <x v="1"/>
    <d v="2019-11-21T00:00:00"/>
    <d v="2019-11-21T00:00:00"/>
    <s v="VL"/>
    <m/>
    <s v="1 VL"/>
    <n v="1"/>
    <m/>
  </r>
  <r>
    <n v="1324"/>
    <x v="21"/>
    <d v="2019-11-12T00:00:00"/>
    <s v="DIMARANAN RODORA G."/>
    <x v="54"/>
    <x v="1"/>
    <d v="2019-12-10T00:00:00"/>
    <d v="2019-12-12T00:00:00"/>
    <s v="VL"/>
    <m/>
    <s v="3 VL"/>
    <n v="3"/>
    <m/>
  </r>
  <r>
    <n v="1324"/>
    <x v="21"/>
    <d v="2019-11-12T00:00:00"/>
    <s v="DIMARANAN RODORA G."/>
    <x v="54"/>
    <x v="1"/>
    <d v="2019-12-20T00:00:00"/>
    <d v="2019-12-20T00:00:00"/>
    <s v="VL"/>
    <m/>
    <s v="1 VL"/>
    <n v="1"/>
    <m/>
  </r>
  <r>
    <n v="1325"/>
    <x v="22"/>
    <d v="2019-10-17T00:00:00"/>
    <s v="LIMBOC FLORDELIZA J."/>
    <x v="4"/>
    <x v="1"/>
    <d v="2019-10-14T00:00:00"/>
    <d v="2019-10-14T00:00:00"/>
    <s v="SL"/>
    <m/>
    <s v="1 SL"/>
    <n v="1"/>
    <m/>
  </r>
  <r>
    <n v="1326"/>
    <x v="23"/>
    <d v="2019-10-04T00:00:00"/>
    <s v="LIMBOC FLORDELIZA J."/>
    <x v="4"/>
    <x v="1"/>
    <d v="2019-10-03T00:00:00"/>
    <d v="2019-10-03T00:00:00"/>
    <s v="SL"/>
    <m/>
    <s v="1 SL"/>
    <n v="1"/>
    <m/>
  </r>
  <r>
    <n v="1327"/>
    <x v="23"/>
    <d v="2019-09-27T00:00:00"/>
    <s v="LIMBOC FLORDELIZA J."/>
    <x v="4"/>
    <x v="1"/>
    <d v="2019-09-25T00:00:00"/>
    <d v="2019-09-26T00:00:00"/>
    <s v="SL"/>
    <m/>
    <s v="2 SL"/>
    <n v="2"/>
    <m/>
  </r>
  <r>
    <n v="1328"/>
    <x v="23"/>
    <d v="2019-09-18T00:00:00"/>
    <s v="LIMBOC FLORDELIZA J."/>
    <x v="4"/>
    <x v="1"/>
    <d v="2019-09-17T00:00:00"/>
    <d v="2019-09-17T00:00:00"/>
    <s v="SL"/>
    <m/>
    <s v="1 SL"/>
    <n v="1"/>
    <m/>
  </r>
  <r>
    <n v="1329"/>
    <x v="23"/>
    <d v="2019-09-03T00:00:00"/>
    <s v="LIMBOC FLORDELIZA J."/>
    <x v="4"/>
    <x v="1"/>
    <d v="2019-09-02T00:00:00"/>
    <d v="2019-09-02T00:00:00"/>
    <s v="SL"/>
    <m/>
    <s v="1 SL"/>
    <n v="1"/>
    <m/>
  </r>
  <r>
    <n v="1330"/>
    <x v="23"/>
    <d v="2019-10-01T00:00:00"/>
    <s v="BUGARIN MA. ANA M."/>
    <x v="4"/>
    <x v="1"/>
    <d v="2019-09-27T00:00:00"/>
    <d v="2019-09-27T00:00:00"/>
    <s v="VL"/>
    <m/>
    <s v="1 VL"/>
    <n v="1"/>
    <m/>
  </r>
  <r>
    <n v="1330"/>
    <x v="23"/>
    <d v="2019-10-01T00:00:00"/>
    <s v="BUGARIN MA. ANA M."/>
    <x v="4"/>
    <x v="1"/>
    <d v="2019-09-29T00:00:00"/>
    <d v="2019-09-29T00:00:00"/>
    <s v="VL"/>
    <m/>
    <s v="1 VL"/>
    <n v="1"/>
    <m/>
  </r>
  <r>
    <n v="1331"/>
    <x v="23"/>
    <d v="2019-10-29T00:00:00"/>
    <s v="BUGARIN MA. ANA M."/>
    <x v="4"/>
    <x v="1"/>
    <d v="2019-10-28T00:00:00"/>
    <d v="2019-10-28T00:00:00"/>
    <s v="SL"/>
    <m/>
    <s v="1 SL"/>
    <n v="1"/>
    <m/>
  </r>
  <r>
    <n v="1332"/>
    <x v="23"/>
    <d v="2019-10-28T00:00:00"/>
    <s v="ANGCAYA RUFINA P."/>
    <x v="5"/>
    <x v="1"/>
    <d v="2019-10-25T00:00:00"/>
    <d v="2019-10-25T00:00:00"/>
    <s v="SL"/>
    <m/>
    <s v="1 SL"/>
    <n v="1"/>
    <m/>
  </r>
  <r>
    <n v="1333"/>
    <x v="23"/>
    <d v="2019-10-11T00:00:00"/>
    <s v="ANGCAYA RUFINA P."/>
    <x v="5"/>
    <x v="1"/>
    <d v="2019-10-11T00:00:00"/>
    <d v="2019-10-11T00:00:00"/>
    <s v="SL"/>
    <m/>
    <s v="1 SL"/>
    <n v="1"/>
    <m/>
  </r>
  <r>
    <n v="1334"/>
    <x v="23"/>
    <d v="2019-09-24T00:00:00"/>
    <s v="ANGCAYA RUFINA P."/>
    <x v="5"/>
    <x v="1"/>
    <d v="2019-09-20T00:00:00"/>
    <d v="2019-09-20T00:00:00"/>
    <s v="SL"/>
    <m/>
    <s v="1 SL"/>
    <n v="1"/>
    <m/>
  </r>
  <r>
    <n v="1335"/>
    <x v="23"/>
    <d v="2019-10-17T00:00:00"/>
    <s v="TOLENTINO CAROLINA E."/>
    <x v="4"/>
    <x v="1"/>
    <d v="2019-10-24T00:00:00"/>
    <d v="2019-10-25T00:00:00"/>
    <s v="VL"/>
    <m/>
    <s v="2 VL"/>
    <n v="2"/>
    <m/>
  </r>
  <r>
    <n v="1335"/>
    <x v="23"/>
    <d v="2019-10-17T00:00:00"/>
    <s v="TOLENTINO CAROLINA E."/>
    <x v="4"/>
    <x v="1"/>
    <d v="2019-10-28T00:00:00"/>
    <d v="2019-10-29T00:00:00"/>
    <s v="VL"/>
    <m/>
    <s v="2 VL"/>
    <n v="2"/>
    <m/>
  </r>
  <r>
    <n v="1336"/>
    <x v="23"/>
    <d v="2019-11-03T00:00:00"/>
    <s v="LABARDA GINA L."/>
    <x v="7"/>
    <x v="1"/>
    <d v="2019-11-18T00:00:00"/>
    <d v="2019-11-18T00:00:00"/>
    <s v="VL"/>
    <m/>
    <s v="1 VL"/>
    <n v="1"/>
    <m/>
  </r>
  <r>
    <n v="1336"/>
    <x v="23"/>
    <d v="2019-11-03T00:00:00"/>
    <s v="LABARDA GINA L."/>
    <x v="7"/>
    <x v="1"/>
    <d v="2019-11-22T00:00:00"/>
    <d v="2019-11-22T00:00:00"/>
    <s v="VL"/>
    <m/>
    <s v="1 VL"/>
    <n v="1"/>
    <m/>
  </r>
  <r>
    <n v="1336"/>
    <x v="23"/>
    <d v="2019-11-03T00:00:00"/>
    <s v="LABARDA GINA L."/>
    <x v="7"/>
    <x v="1"/>
    <d v="2019-11-18T00:00:00"/>
    <d v="2019-11-18T00:00:00"/>
    <s v="VL"/>
    <m/>
    <s v="1 VL"/>
    <n v="1"/>
    <m/>
  </r>
  <r>
    <n v="1336"/>
    <x v="23"/>
    <d v="2019-11-03T00:00:00"/>
    <s v="LABARDA GINA L."/>
    <x v="7"/>
    <x v="1"/>
    <d v="2019-11-18T00:00:00"/>
    <d v="2019-11-18T00:00:00"/>
    <s v="VL"/>
    <m/>
    <s v="1 VL"/>
    <n v="1"/>
    <m/>
  </r>
  <r>
    <n v="1336"/>
    <x v="23"/>
    <d v="2019-11-03T00:00:00"/>
    <s v="LABARDA GINA L."/>
    <x v="7"/>
    <x v="1"/>
    <d v="2019-11-18T00:00:00"/>
    <d v="2019-11-18T00:00:00"/>
    <s v="VL"/>
    <m/>
    <s v="1 VL"/>
    <n v="1"/>
    <m/>
  </r>
  <r>
    <n v="1337"/>
    <x v="23"/>
    <d v="2019-10-17T00:00:00"/>
    <s v="BAURILE LOURDES Q."/>
    <x v="7"/>
    <x v="1"/>
    <d v="2019-10-16T00:00:00"/>
    <d v="2019-10-16T00:00:00"/>
    <s v="SL"/>
    <m/>
    <s v="1 SL"/>
    <n v="1"/>
    <m/>
  </r>
  <r>
    <n v="1338"/>
    <x v="23"/>
    <d v="2019-10-12T00:00:00"/>
    <s v="ANACAY ANICETA P."/>
    <x v="5"/>
    <x v="1"/>
    <d v="2019-10-21T00:00:00"/>
    <d v="2019-10-21T00:00:00"/>
    <s v="VL"/>
    <m/>
    <s v="1 VL"/>
    <n v="1"/>
    <m/>
  </r>
  <r>
    <n v="1338"/>
    <x v="23"/>
    <d v="2019-10-12T00:00:00"/>
    <s v="ANACAY ANICETA P."/>
    <x v="5"/>
    <x v="1"/>
    <d v="2019-10-24T00:00:00"/>
    <d v="2019-10-25T00:00:00"/>
    <s v="VL"/>
    <m/>
    <s v="2 VL"/>
    <n v="2"/>
    <m/>
  </r>
  <r>
    <n v="1339"/>
    <x v="23"/>
    <d v="2019-10-18T00:00:00"/>
    <s v="ANACAY ANICETA P."/>
    <x v="5"/>
    <x v="1"/>
    <d v="2019-10-16T00:00:00"/>
    <d v="2019-10-17T00:00:00"/>
    <s v="SL"/>
    <m/>
    <s v="2 SL"/>
    <n v="2"/>
    <m/>
  </r>
  <r>
    <n v="1340"/>
    <x v="23"/>
    <d v="2019-10-12T00:00:00"/>
    <s v="ANACAY ANICETA P."/>
    <x v="5"/>
    <x v="1"/>
    <d v="2019-10-11T00:00:00"/>
    <d v="2019-10-11T00:00:00"/>
    <s v="SL"/>
    <m/>
    <s v="1 SL"/>
    <n v="1"/>
    <m/>
  </r>
  <r>
    <n v="1341"/>
    <x v="23"/>
    <d v="2019-09-14T00:00:00"/>
    <s v="ANACAY ANICETA P."/>
    <x v="5"/>
    <x v="1"/>
    <d v="2019-09-13T00:00:00"/>
    <d v="2019-09-13T00:00:00"/>
    <s v="SL"/>
    <m/>
    <s v="1 SL"/>
    <n v="1"/>
    <m/>
  </r>
  <r>
    <n v="1342"/>
    <x v="23"/>
    <d v="2019-10-08T00:00:00"/>
    <s v="LUCIANO ADELAIDA C."/>
    <x v="34"/>
    <x v="1"/>
    <d v="2019-10-04T00:00:00"/>
    <d v="2019-10-04T00:00:00"/>
    <s v="SL"/>
    <m/>
    <s v="1 SL"/>
    <n v="1"/>
    <m/>
  </r>
  <r>
    <n v="1342"/>
    <x v="23"/>
    <d v="2019-10-08T00:00:00"/>
    <s v="LUCIANO ADELAIDA C."/>
    <x v="34"/>
    <x v="1"/>
    <d v="2019-10-07T00:00:00"/>
    <d v="2019-10-07T00:00:00"/>
    <s v="SL"/>
    <m/>
    <s v="1 SL"/>
    <n v="1"/>
    <m/>
  </r>
  <r>
    <n v="1343"/>
    <x v="23"/>
    <d v="2019-10-23T00:00:00"/>
    <s v="LUCIANO ADELAIDA C."/>
    <x v="34"/>
    <x v="1"/>
    <d v="2019-10-22T00:00:00"/>
    <d v="2019-10-22T00:00:00"/>
    <s v="SL"/>
    <m/>
    <s v="1 SL"/>
    <n v="1"/>
    <m/>
  </r>
  <r>
    <n v="1344"/>
    <x v="23"/>
    <d v="2019-09-18T00:00:00"/>
    <s v="MENDOZA JUANITO N."/>
    <x v="7"/>
    <x v="1"/>
    <d v="2019-09-18T00:00:00"/>
    <d v="2019-09-18T00:00:00"/>
    <s v="VL"/>
    <m/>
    <s v="1 VL"/>
    <n v="1"/>
    <m/>
  </r>
  <r>
    <n v="1345"/>
    <x v="23"/>
    <d v="2019-10-29T00:00:00"/>
    <s v="ANGCAYA MARLON J."/>
    <x v="5"/>
    <x v="1"/>
    <d v="2019-10-24T00:00:00"/>
    <d v="2019-10-26T00:00:00"/>
    <s v="SL"/>
    <m/>
    <s v="3 SL"/>
    <n v="3"/>
    <m/>
  </r>
  <r>
    <n v="1346"/>
    <x v="23"/>
    <d v="2019-10-24T00:00:00"/>
    <s v="PALADAN VICENTE  "/>
    <x v="18"/>
    <x v="1"/>
    <d v="2019-10-23T00:00:00"/>
    <d v="2019-10-23T00:00:00"/>
    <s v="SL"/>
    <m/>
    <s v="1 SL"/>
    <n v="1"/>
    <m/>
  </r>
  <r>
    <n v="1347"/>
    <x v="23"/>
    <d v="2019-10-26T00:00:00"/>
    <s v="MARASIGAN DANIEL  "/>
    <x v="18"/>
    <x v="1"/>
    <d v="2019-10-24T00:00:00"/>
    <d v="2019-10-24T00:00:00"/>
    <s v="SL"/>
    <m/>
    <s v="1 SL"/>
    <n v="1"/>
    <m/>
  </r>
  <r>
    <n v="1348"/>
    <x v="23"/>
    <d v="2019-10-08T00:00:00"/>
    <s v="MARASIGAN DANIEL  "/>
    <x v="18"/>
    <x v="1"/>
    <d v="2019-10-07T00:00:00"/>
    <d v="2019-10-07T00:00:00"/>
    <s v="SL"/>
    <m/>
    <s v="1 SL"/>
    <n v="1"/>
    <m/>
  </r>
  <r>
    <n v="1349"/>
    <x v="23"/>
    <d v="2019-10-25T00:00:00"/>
    <s v="RODRIGUEZ GREGORIO  "/>
    <x v="18"/>
    <x v="1"/>
    <d v="2019-10-24T00:00:00"/>
    <d v="2019-10-24T00:00:00"/>
    <s v="SL"/>
    <m/>
    <s v="1 SL"/>
    <n v="1"/>
    <m/>
  </r>
  <r>
    <n v="1350"/>
    <x v="23"/>
    <d v="2019-09-19T00:00:00"/>
    <s v="MERCADO NAZARIO  "/>
    <x v="18"/>
    <x v="1"/>
    <d v="2019-09-16T00:00:00"/>
    <d v="2019-09-18T00:00:00"/>
    <s v="SL"/>
    <m/>
    <s v="3 SL"/>
    <n v="3"/>
    <m/>
  </r>
  <r>
    <n v="1351"/>
    <x v="23"/>
    <d v="2019-09-30T00:00:00"/>
    <s v="RODRIGUEZ IGNACIO  "/>
    <x v="18"/>
    <x v="1"/>
    <d v="2019-09-24T00:00:00"/>
    <d v="2019-09-25T00:00:00"/>
    <s v="SL"/>
    <m/>
    <s v="2 SL"/>
    <n v="2"/>
    <m/>
  </r>
  <r>
    <n v="1351"/>
    <x v="23"/>
    <d v="2019-09-30T00:00:00"/>
    <s v="RODRIGUEZ IGNACIO  "/>
    <x v="18"/>
    <x v="1"/>
    <d v="2019-09-27T00:00:00"/>
    <d v="2019-09-27T00:00:00"/>
    <s v="SL"/>
    <m/>
    <s v="1 SL"/>
    <n v="1"/>
    <m/>
  </r>
  <r>
    <n v="1352"/>
    <x v="23"/>
    <d v="2019-10-19T00:00:00"/>
    <s v="PAYAD ALEXANDER  "/>
    <x v="18"/>
    <x v="1"/>
    <d v="2019-10-10T00:00:00"/>
    <d v="2019-10-10T00:00:00"/>
    <s v="SL"/>
    <m/>
    <s v="1 SL"/>
    <n v="1"/>
    <m/>
  </r>
  <r>
    <n v="1352"/>
    <x v="23"/>
    <d v="2019-10-19T00:00:00"/>
    <s v="PAYAD ALEXANDER  "/>
    <x v="18"/>
    <x v="1"/>
    <d v="2019-10-12T00:00:00"/>
    <d v="2019-10-14T00:00:00"/>
    <s v="SL"/>
    <m/>
    <s v="3 SL"/>
    <n v="3"/>
    <m/>
  </r>
  <r>
    <n v="1352"/>
    <x v="23"/>
    <d v="2019-10-19T00:00:00"/>
    <s v="PAYAD ALEXANDER  "/>
    <x v="18"/>
    <x v="1"/>
    <d v="2019-10-16T00:00:00"/>
    <d v="2019-10-17T00:00:00"/>
    <s v="SL"/>
    <m/>
    <s v="2 SL"/>
    <n v="2"/>
    <m/>
  </r>
  <r>
    <n v="1353"/>
    <x v="23"/>
    <d v="2019-10-14T00:00:00"/>
    <s v="MACAPUNO FELIX  "/>
    <x v="18"/>
    <x v="1"/>
    <d v="2019-10-11T00:00:00"/>
    <d v="2019-10-11T00:00:00"/>
    <s v="SL"/>
    <m/>
    <s v="1 SL"/>
    <n v="1"/>
    <m/>
  </r>
  <r>
    <n v="1354"/>
    <x v="23"/>
    <d v="2019-10-28T00:00:00"/>
    <s v="BANICO PILAR B."/>
    <x v="31"/>
    <x v="1"/>
    <d v="2019-10-25T00:00:00"/>
    <d v="2019-10-25T00:00:00"/>
    <s v="SL"/>
    <m/>
    <s v="1 SL"/>
    <n v="1"/>
    <m/>
  </r>
  <r>
    <n v="1355"/>
    <x v="23"/>
    <d v="2019-10-17T00:00:00"/>
    <s v="FERMA MARIA VICTORIA D."/>
    <x v="31"/>
    <x v="1"/>
    <d v="2019-10-16T00:00:00"/>
    <d v="2019-10-16T00:00:00"/>
    <s v="SL"/>
    <m/>
    <s v="1 SL"/>
    <n v="1"/>
    <m/>
  </r>
  <r>
    <n v="1356"/>
    <x v="23"/>
    <d v="2019-10-07T00:00:00"/>
    <s v="PETIL GLENDA D."/>
    <x v="31"/>
    <x v="1"/>
    <d v="2019-12-04T00:00:00"/>
    <d v="2019-12-04T00:00:00"/>
    <s v="SL"/>
    <m/>
    <s v="1 SL"/>
    <n v="1"/>
    <m/>
  </r>
  <r>
    <n v="1357"/>
    <x v="23"/>
    <d v="2019-10-28T00:00:00"/>
    <s v="PEREY AIRENE O."/>
    <x v="31"/>
    <x v="1"/>
    <d v="2019-10-24T00:00:00"/>
    <d v="2019-10-24T00:00:00"/>
    <s v="SL"/>
    <m/>
    <s v="1 SL"/>
    <n v="1"/>
    <m/>
  </r>
  <r>
    <n v="1358"/>
    <x v="23"/>
    <d v="2019-10-18T00:00:00"/>
    <s v="PEREY AIRENE O."/>
    <x v="31"/>
    <x v="1"/>
    <d v="2019-10-17T00:00:00"/>
    <d v="2019-10-17T00:00:00"/>
    <s v="SL"/>
    <m/>
    <s v="1 SL"/>
    <n v="1"/>
    <m/>
  </r>
  <r>
    <n v="1359"/>
    <x v="23"/>
    <d v="2019-09-19T00:00:00"/>
    <s v="PEREY AIRENE O."/>
    <x v="31"/>
    <x v="1"/>
    <d v="2019-09-16T00:00:00"/>
    <d v="2019-09-16T00:00:00"/>
    <s v="SL"/>
    <m/>
    <s v="1 SL"/>
    <n v="1"/>
    <m/>
  </r>
  <r>
    <n v="1360"/>
    <x v="23"/>
    <d v="2019-09-12T00:00:00"/>
    <s v="PEREY AIRENE O."/>
    <x v="31"/>
    <x v="1"/>
    <d v="2019-09-11T00:00:00"/>
    <d v="2019-09-11T00:00:00"/>
    <s v="SL"/>
    <m/>
    <s v="1 SL"/>
    <n v="1"/>
    <m/>
  </r>
  <r>
    <n v="1361"/>
    <x v="23"/>
    <d v="2019-10-28T00:00:00"/>
    <s v="CASTILLO FLORDELIZA T."/>
    <x v="31"/>
    <x v="1"/>
    <d v="2019-10-24T00:00:00"/>
    <d v="2019-10-24T00:00:00"/>
    <s v="SL"/>
    <m/>
    <s v="1 SL"/>
    <n v="1"/>
    <m/>
  </r>
  <r>
    <n v="1362"/>
    <x v="23"/>
    <d v="2019-09-20T00:00:00"/>
    <s v="CASTILLO FLORDELIZA T."/>
    <x v="31"/>
    <x v="1"/>
    <d v="2019-09-12T00:00:00"/>
    <d v="2019-09-14T00:00:00"/>
    <s v="VL"/>
    <m/>
    <s v="2 VL"/>
    <n v="2"/>
    <m/>
  </r>
  <r>
    <n v="1362"/>
    <x v="23"/>
    <d v="2019-09-20T00:00:00"/>
    <s v="CASTILLO FLORDELIZA T."/>
    <x v="31"/>
    <x v="1"/>
    <d v="2019-09-16T00:00:00"/>
    <d v="2019-09-17T00:00:00"/>
    <s v="VL"/>
    <m/>
    <s v="2 VL"/>
    <n v="2"/>
    <m/>
  </r>
  <r>
    <n v="1362"/>
    <x v="23"/>
    <d v="2019-09-21T00:00:00"/>
    <s v="CASTILLO FLORDELIZA T."/>
    <x v="31"/>
    <x v="1"/>
    <d v="2019-09-16T00:00:00"/>
    <d v="2019-09-17T00:00:00"/>
    <s v="VL"/>
    <m/>
    <s v="2 VL"/>
    <n v="2"/>
    <m/>
  </r>
  <r>
    <n v="1363"/>
    <x v="23"/>
    <d v="2019-10-14T00:00:00"/>
    <s v="VELUZ DORMILUNA E."/>
    <x v="31"/>
    <x v="1"/>
    <d v="2019-10-11T00:00:00"/>
    <d v="2019-10-11T00:00:00"/>
    <s v="SL"/>
    <m/>
    <s v="1 SL"/>
    <n v="1"/>
    <m/>
  </r>
  <r>
    <n v="1364"/>
    <x v="23"/>
    <d v="2019-09-18T00:00:00"/>
    <s v="MENDOZA JUANITO N."/>
    <x v="7"/>
    <x v="1"/>
    <d v="2019-09-28T00:00:00"/>
    <d v="2019-09-28T00:00:00"/>
    <s v="VL"/>
    <m/>
    <s v="1 VL"/>
    <n v="1"/>
    <m/>
  </r>
  <r>
    <n v="1365"/>
    <x v="24"/>
    <d v="2019-09-24T00:00:00"/>
    <s v="MENDOZA JUANITO N."/>
    <x v="7"/>
    <x v="1"/>
    <d v="2019-09-21T00:00:00"/>
    <d v="2019-09-22T00:00:00"/>
    <s v="SL"/>
    <m/>
    <s v="2 SL"/>
    <n v="2"/>
    <m/>
  </r>
  <r>
    <n v="1366"/>
    <x v="24"/>
    <d v="2019-10-15T00:00:00"/>
    <s v="HERNANDEZ CORNELIO A."/>
    <x v="31"/>
    <x v="1"/>
    <d v="2019-10-23T00:00:00"/>
    <d v="2019-10-24T00:00:00"/>
    <s v="VL"/>
    <m/>
    <s v="2 VL"/>
    <n v="2"/>
    <m/>
  </r>
  <r>
    <n v="1367"/>
    <x v="24"/>
    <d v="2019-11-05T00:00:00"/>
    <s v="MACASPAC JOSE VICTOR P."/>
    <x v="21"/>
    <x v="1"/>
    <d v="2019-11-10T00:00:00"/>
    <d v="2019-11-11T00:00:00"/>
    <s v="OTHER"/>
    <s v="SEC 25 EO 292- FORCE LEAVE"/>
    <s v="1 OTHER"/>
    <n v="1"/>
    <m/>
  </r>
  <r>
    <n v="1368"/>
    <x v="24"/>
    <d v="2019-11-05T00:00:00"/>
    <s v="MACASPAC JOSE VICTOR P."/>
    <x v="21"/>
    <x v="1"/>
    <d v="2019-11-04T00:00:00"/>
    <d v="2019-11-04T00:00:00"/>
    <s v="OTHER"/>
    <s v="SPECIAL PRIVILEGE"/>
    <s v="1 OTHER"/>
    <n v="1"/>
    <m/>
  </r>
  <r>
    <n v="1369"/>
    <x v="24"/>
    <d v="2019-09-24T00:00:00"/>
    <s v="ESTRANGCO MERCY U."/>
    <x v="21"/>
    <x v="1"/>
    <d v="2019-09-27T00:00:00"/>
    <d v="2019-09-27T00:00:00"/>
    <s v="OTHER"/>
    <s v="BIRTHDAY LEAVE"/>
    <s v="1 OTHER"/>
    <n v="1"/>
    <m/>
  </r>
  <r>
    <n v="1370"/>
    <x v="24"/>
    <d v="2019-09-19T00:00:00"/>
    <s v="HERNANDEZ MARIO A."/>
    <x v="21"/>
    <x v="1"/>
    <d v="2019-09-16T00:00:00"/>
    <d v="2019-09-16T00:00:00"/>
    <s v="SL"/>
    <m/>
    <s v="1 SL"/>
    <n v="1"/>
    <m/>
  </r>
  <r>
    <n v="1371"/>
    <x v="24"/>
    <d v="2019-09-19T00:00:00"/>
    <s v="DIMARANAN REYNALDO R."/>
    <x v="63"/>
    <x v="1"/>
    <d v="2019-09-17T00:00:00"/>
    <d v="2019-09-18T00:00:00"/>
    <s v="SL"/>
    <m/>
    <s v="2 SL"/>
    <n v="2"/>
    <m/>
  </r>
  <r>
    <n v="1372"/>
    <x v="24"/>
    <d v="2019-10-10T00:00:00"/>
    <s v="ANGCAYA FRANCIS A."/>
    <x v="5"/>
    <x v="1"/>
    <d v="2019-10-23T00:00:00"/>
    <d v="2019-10-25T00:00:00"/>
    <s v="OTHER"/>
    <s v="SEC 25 EO 292- FORCE LEAVE"/>
    <s v="3 OTHER"/>
    <n v="3"/>
    <m/>
  </r>
  <r>
    <n v="1373"/>
    <x v="24"/>
    <d v="2019-10-29T00:00:00"/>
    <s v="GABEJA MHAR G."/>
    <x v="21"/>
    <x v="1"/>
    <d v="2019-10-26T00:00:00"/>
    <d v="2019-10-28T00:00:00"/>
    <s v="SL"/>
    <m/>
    <s v="3 SL"/>
    <n v="3"/>
    <m/>
  </r>
  <r>
    <n v="1374"/>
    <x v="24"/>
    <d v="2019-10-07T00:00:00"/>
    <s v="GABEJA MHAR G."/>
    <x v="21"/>
    <x v="1"/>
    <d v="2019-09-29T00:00:00"/>
    <d v="2019-09-30T00:00:00"/>
    <s v="SL"/>
    <m/>
    <s v="2 SL"/>
    <n v="2"/>
    <m/>
  </r>
  <r>
    <n v="1375"/>
    <x v="24"/>
    <d v="2019-11-11T00:00:00"/>
    <s v="MAESTRECAMPO LORENA A."/>
    <x v="54"/>
    <x v="1"/>
    <d v="2019-11-26T00:00:00"/>
    <d v="2019-11-26T00:00:00"/>
    <s v="VL"/>
    <m/>
    <s v="1 VL"/>
    <n v="1"/>
    <m/>
  </r>
  <r>
    <n v="1375"/>
    <x v="24"/>
    <d v="2019-11-11T00:00:00"/>
    <s v="MAESTRECAMPO LORENA A."/>
    <x v="54"/>
    <x v="1"/>
    <d v="2019-12-02T00:00:00"/>
    <d v="2019-12-02T00:00:00"/>
    <s v="VL"/>
    <m/>
    <s v="1 VL"/>
    <n v="1"/>
    <m/>
  </r>
  <r>
    <n v="1375"/>
    <x v="24"/>
    <d v="2019-11-11T00:00:00"/>
    <s v="MAESTRECAMPO LORENA A."/>
    <x v="54"/>
    <x v="1"/>
    <d v="2019-12-09T00:00:00"/>
    <d v="2019-12-09T00:00:00"/>
    <s v="VL"/>
    <m/>
    <s v="1 VL"/>
    <n v="1"/>
    <m/>
  </r>
  <r>
    <n v="1376"/>
    <x v="24"/>
    <d v="2019-11-21T00:00:00"/>
    <s v="GUTIERREZ LYDIA C."/>
    <x v="15"/>
    <x v="0"/>
    <d v="2019-11-04T00:00:00"/>
    <d v="2019-11-04T00:00:00"/>
    <s v="OTHER"/>
    <m/>
    <s v="1 OTHER"/>
    <n v="1"/>
    <m/>
  </r>
  <r>
    <n v="1376"/>
    <x v="24"/>
    <d v="2019-11-21T00:00:00"/>
    <s v="GUTIERREZ LYDIA C."/>
    <x v="15"/>
    <x v="0"/>
    <d v="2019-11-26T00:00:00"/>
    <d v="2019-11-26T00:00:00"/>
    <s v="OTHER"/>
    <m/>
    <s v="1 OTHER"/>
    <n v="1"/>
    <m/>
  </r>
  <r>
    <n v="1377"/>
    <x v="24"/>
    <d v="2019-10-03T00:00:00"/>
    <s v="BORJA NECY M."/>
    <x v="56"/>
    <x v="1"/>
    <d v="2019-10-02T00:00:00"/>
    <d v="2019-10-02T00:00:00"/>
    <s v="SL"/>
    <m/>
    <s v="1 SL"/>
    <n v="1"/>
    <m/>
  </r>
  <r>
    <n v="1378"/>
    <x v="24"/>
    <d v="2019-10-15T00:00:00"/>
    <s v="BORJA NECY M."/>
    <x v="56"/>
    <x v="1"/>
    <d v="2019-10-14T00:00:00"/>
    <d v="2019-10-14T00:00:00"/>
    <s v="SL"/>
    <m/>
    <s v="1 SL"/>
    <n v="1"/>
    <m/>
  </r>
  <r>
    <n v="1379"/>
    <x v="24"/>
    <d v="2019-10-11T00:00:00"/>
    <s v="BORJA NECY M."/>
    <x v="56"/>
    <x v="1"/>
    <d v="2019-10-23T00:00:00"/>
    <d v="2019-10-25T00:00:00"/>
    <s v="VL"/>
    <m/>
    <s v="3 VL"/>
    <n v="3"/>
    <m/>
  </r>
  <r>
    <n v="1380"/>
    <x v="24"/>
    <d v="2019-09-27T00:00:00"/>
    <s v="TAÑEDO MARIA EVELYN C."/>
    <x v="56"/>
    <x v="1"/>
    <d v="2019-10-04T00:00:00"/>
    <d v="2019-10-04T00:00:00"/>
    <s v="VL"/>
    <m/>
    <s v="1 VL"/>
    <n v="1"/>
    <m/>
  </r>
  <r>
    <n v="1381"/>
    <x v="24"/>
    <d v="2019-10-15T00:00:00"/>
    <s v="TAÑEDO MARIA EVELYN C."/>
    <x v="56"/>
    <x v="1"/>
    <d v="2019-10-14T00:00:00"/>
    <d v="2019-10-14T00:00:00"/>
    <s v="SL"/>
    <m/>
    <s v="1 SL"/>
    <n v="1"/>
    <m/>
  </r>
  <r>
    <n v="1382"/>
    <x v="24"/>
    <d v="2019-09-24T00:00:00"/>
    <s v="MONTENEGRO MARISSA P."/>
    <x v="56"/>
    <x v="1"/>
    <d v="2019-09-23T00:00:00"/>
    <d v="2019-09-23T00:00:00"/>
    <s v="SL"/>
    <m/>
    <s v="1 SL"/>
    <n v="1"/>
    <m/>
  </r>
  <r>
    <n v="1383"/>
    <x v="24"/>
    <d v="2019-10-02T00:00:00"/>
    <s v="MONTENEGRO MARISSA P."/>
    <x v="56"/>
    <x v="1"/>
    <d v="2019-10-01T00:00:00"/>
    <d v="2019-10-01T00:00:00"/>
    <s v="SL"/>
    <m/>
    <s v="1 SL"/>
    <n v="1"/>
    <m/>
  </r>
  <r>
    <n v="1384"/>
    <x v="24"/>
    <d v="2019-10-14T00:00:00"/>
    <s v="MONTENEGRO MARISSA P."/>
    <x v="56"/>
    <x v="1"/>
    <d v="2019-10-23T00:00:00"/>
    <d v="2019-10-24T00:00:00"/>
    <s v="VL"/>
    <m/>
    <s v="2 VL"/>
    <n v="2"/>
    <m/>
  </r>
  <r>
    <n v="1385"/>
    <x v="24"/>
    <d v="2019-11-05T00:00:00"/>
    <s v="TAÑEDO MARIA EVELYN C."/>
    <x v="56"/>
    <x v="1"/>
    <d v="2019-11-04T00:00:00"/>
    <d v="2019-11-04T00:00:00"/>
    <s v="SL"/>
    <m/>
    <s v="1 SL"/>
    <n v="1"/>
    <m/>
  </r>
  <r>
    <n v="1386"/>
    <x v="24"/>
    <d v="2019-11-06T00:00:00"/>
    <s v="DELFINO NINA C."/>
    <x v="5"/>
    <x v="1"/>
    <d v="2019-10-01T00:00:00"/>
    <d v="2019-10-01T00:00:00"/>
    <s v="VL"/>
    <m/>
    <s v="1 VL"/>
    <n v="1"/>
    <m/>
  </r>
  <r>
    <n v="1387"/>
    <x v="24"/>
    <d v="2019-11-06T00:00:00"/>
    <s v="DELFINO NINA C."/>
    <x v="5"/>
    <x v="1"/>
    <d v="2019-10-18T00:00:00"/>
    <d v="2019-10-18T00:00:00"/>
    <s v="SL"/>
    <m/>
    <s v="1 SL"/>
    <n v="1"/>
    <m/>
  </r>
  <r>
    <n v="1387"/>
    <x v="24"/>
    <d v="2019-11-07T00:00:00"/>
    <s v="DELFINO NINA C."/>
    <x v="5"/>
    <x v="1"/>
    <d v="2019-10-27T00:00:00"/>
    <d v="2019-10-27T00:00:00"/>
    <s v="SL"/>
    <m/>
    <s v="1 SL"/>
    <n v="1"/>
    <m/>
  </r>
  <r>
    <n v="1388"/>
    <x v="24"/>
    <d v="2019-11-05T00:00:00"/>
    <s v="LIMBOC FLORDELIZA J."/>
    <x v="4"/>
    <x v="1"/>
    <d v="2019-11-04T00:00:00"/>
    <d v="2019-11-04T00:00:00"/>
    <s v="SL"/>
    <m/>
    <s v="1 SL"/>
    <n v="1"/>
    <m/>
  </r>
  <r>
    <n v="1389"/>
    <x v="24"/>
    <d v="2019-11-06T00:00:00"/>
    <s v="SALONGA LUCY M."/>
    <x v="63"/>
    <x v="1"/>
    <d v="2019-11-05T00:00:00"/>
    <d v="2019-11-05T00:00:00"/>
    <s v="SL"/>
    <m/>
    <s v="1 SL"/>
    <n v="1"/>
    <m/>
  </r>
  <r>
    <n v="1390"/>
    <x v="24"/>
    <d v="2019-11-06T00:00:00"/>
    <s v="AMBAT MARILOU M."/>
    <x v="63"/>
    <x v="1"/>
    <d v="2019-11-13T00:00:00"/>
    <d v="2019-11-16T00:00:00"/>
    <s v="VL"/>
    <m/>
    <s v="4 VL"/>
    <n v="4"/>
    <m/>
  </r>
  <r>
    <n v="1391"/>
    <x v="24"/>
    <d v="2019-11-04T00:00:00"/>
    <s v="OLIVAR MARINA B."/>
    <x v="65"/>
    <x v="1"/>
    <d v="2019-11-03T00:00:00"/>
    <d v="2019-11-03T00:00:00"/>
    <s v="SL"/>
    <m/>
    <s v="1 SL"/>
    <n v="1"/>
    <m/>
  </r>
  <r>
    <n v="1392"/>
    <x v="24"/>
    <d v="2019-11-19T00:00:00"/>
    <s v="COTONER NELIA C."/>
    <x v="65"/>
    <x v="1"/>
    <d v="2019-11-28T00:00:00"/>
    <d v="2019-11-29T00:00:00"/>
    <s v="VL"/>
    <m/>
    <s v="2 VL"/>
    <n v="2"/>
    <m/>
  </r>
  <r>
    <n v="1393"/>
    <x v="24"/>
    <d v="2019-09-27T00:00:00"/>
    <s v="HERNANDO MERIC B."/>
    <x v="56"/>
    <x v="1"/>
    <d v="2019-09-23T00:00:00"/>
    <d v="2019-09-23T00:00:00"/>
    <s v="SL"/>
    <m/>
    <s v="1 SL"/>
    <n v="1"/>
    <m/>
  </r>
  <r>
    <n v="1393"/>
    <x v="24"/>
    <d v="2019-09-27T00:00:00"/>
    <s v="HERNANDO MERIC B."/>
    <x v="56"/>
    <x v="1"/>
    <d v="2019-09-25T00:00:00"/>
    <d v="2019-09-26T00:00:00"/>
    <s v="SL"/>
    <m/>
    <s v="2 SL"/>
    <n v="2"/>
    <m/>
  </r>
  <r>
    <n v="1394"/>
    <x v="24"/>
    <d v="2019-09-24T00:00:00"/>
    <s v="HERNANDO MERIC B."/>
    <x v="56"/>
    <x v="1"/>
    <d v="2019-09-30T00:00:00"/>
    <d v="2019-10-01T00:00:00"/>
    <s v="VL"/>
    <m/>
    <s v="2 VL"/>
    <n v="2"/>
    <m/>
  </r>
  <r>
    <n v="1395"/>
    <x v="24"/>
    <d v="2019-11-22T00:00:00"/>
    <s v="ESPIRITU RONALD M."/>
    <x v="39"/>
    <x v="1"/>
    <d v="2019-11-21T00:00:00"/>
    <d v="2019-11-21T00:00:00"/>
    <s v="SL"/>
    <m/>
    <s v="1 SL"/>
    <n v="1"/>
    <m/>
  </r>
  <r>
    <n v="1396"/>
    <x v="24"/>
    <d v="2019-10-30T00:00:00"/>
    <s v="PARRA VICTORIA S."/>
    <x v="63"/>
    <x v="1"/>
    <d v="2019-12-23T00:00:00"/>
    <d v="2019-12-23T00:00:00"/>
    <s v="OTHER"/>
    <s v="SEC 25 EO 292- FORCE LEAVE"/>
    <s v="1 OTHER"/>
    <n v="1"/>
    <m/>
  </r>
  <r>
    <n v="1396"/>
    <x v="24"/>
    <d v="2019-10-30T00:00:00"/>
    <s v="PARRA VICTORIA S."/>
    <x v="63"/>
    <x v="1"/>
    <d v="2019-12-26T00:00:00"/>
    <d v="2019-12-26T00:00:00"/>
    <s v="OTHER"/>
    <m/>
    <s v="1 OTHER"/>
    <n v="1"/>
    <m/>
  </r>
  <r>
    <n v="1396"/>
    <x v="24"/>
    <d v="2019-10-30T00:00:00"/>
    <s v="PARRA VICTORIA S."/>
    <x v="63"/>
    <x v="1"/>
    <d v="2019-12-28T00:00:00"/>
    <d v="2019-12-28T00:00:00"/>
    <s v="OTHER"/>
    <m/>
    <s v="1 OTHER"/>
    <n v="1"/>
    <m/>
  </r>
  <r>
    <n v="1397"/>
    <x v="24"/>
    <d v="2019-11-20T00:00:00"/>
    <s v="PARRA VICTORIA S."/>
    <x v="63"/>
    <x v="1"/>
    <d v="2019-11-11T00:00:00"/>
    <d v="2019-11-14T00:00:00"/>
    <s v="VL"/>
    <m/>
    <s v="4 VL"/>
    <n v="4"/>
    <m/>
  </r>
  <r>
    <n v="1397"/>
    <x v="24"/>
    <d v="2019-11-20T00:00:00"/>
    <s v="PARRA VICTORIA S."/>
    <x v="63"/>
    <x v="1"/>
    <d v="2019-11-16T00:00:00"/>
    <d v="2019-11-16T00:00:00"/>
    <s v="VL"/>
    <m/>
    <s v="1 VL"/>
    <n v="1"/>
    <m/>
  </r>
  <r>
    <n v="1397"/>
    <x v="24"/>
    <d v="2019-11-20T00:00:00"/>
    <s v="PARRA VICTORIA S."/>
    <x v="63"/>
    <x v="1"/>
    <d v="2019-11-18T00:00:00"/>
    <d v="2019-11-19T00:00:00"/>
    <s v="VL"/>
    <m/>
    <s v="2 VL"/>
    <n v="2"/>
    <m/>
  </r>
  <r>
    <n v="1398"/>
    <x v="24"/>
    <d v="2019-10-30T00:00:00"/>
    <s v="PARRA VICTORIA S."/>
    <x v="63"/>
    <x v="1"/>
    <d v="2019-12-04T00:00:00"/>
    <d v="2019-12-04T00:00:00"/>
    <s v="OTHER"/>
    <s v="ANNIVERSARY LEAVE"/>
    <s v="1 OTHER"/>
    <n v="1"/>
    <m/>
  </r>
  <r>
    <n v="1399"/>
    <x v="24"/>
    <d v="2019-11-07T00:00:00"/>
    <s v="HERNANDEZ CORNELIO A."/>
    <x v="31"/>
    <x v="1"/>
    <d v="2019-11-06T00:00:00"/>
    <d v="2019-11-06T00:00:00"/>
    <s v="SL"/>
    <m/>
    <s v="1 SL"/>
    <n v="1"/>
    <m/>
  </r>
  <r>
    <n v="1400"/>
    <x v="24"/>
    <d v="2019-11-05T00:00:00"/>
    <s v="FERMA MARIA VICTORIA D."/>
    <x v="31"/>
    <x v="1"/>
    <d v="2019-11-12T00:00:00"/>
    <d v="2019-11-12T00:00:00"/>
    <s v="VL"/>
    <m/>
    <s v="1 VL"/>
    <n v="1"/>
    <m/>
  </r>
  <r>
    <n v="1401"/>
    <x v="24"/>
    <d v="2019-11-07T00:00:00"/>
    <s v="FERMA MARIA VICTORIA D."/>
    <x v="31"/>
    <x v="1"/>
    <d v="2019-11-06T00:00:00"/>
    <d v="2019-11-06T00:00:00"/>
    <s v="SL"/>
    <m/>
    <s v="1 SL"/>
    <n v="1"/>
    <m/>
  </r>
  <r>
    <n v="1402"/>
    <x v="24"/>
    <d v="2019-11-07T00:00:00"/>
    <s v="PEREY AIRENE O."/>
    <x v="31"/>
    <x v="1"/>
    <d v="2019-11-04T00:00:00"/>
    <d v="2019-11-05T00:00:00"/>
    <s v="SL"/>
    <m/>
    <s v="2 SL"/>
    <n v="2"/>
    <m/>
  </r>
  <r>
    <n v="1403"/>
    <x v="24"/>
    <d v="2019-11-07T00:00:00"/>
    <s v="CHACON ELISA G."/>
    <x v="31"/>
    <x v="1"/>
    <d v="2019-11-15T00:00:00"/>
    <d v="2019-11-15T00:00:00"/>
    <s v="OTHER"/>
    <s v="BIRTHDAY LEAVE"/>
    <s v="1 OTHER"/>
    <n v="1"/>
    <m/>
  </r>
  <r>
    <n v="1404"/>
    <x v="24"/>
    <d v="2019-11-08T00:00:00"/>
    <s v="LEPARDO ROWENA R."/>
    <x v="31"/>
    <x v="1"/>
    <d v="2019-11-15T00:00:00"/>
    <d v="2019-11-15T00:00:00"/>
    <s v="OTHER"/>
    <s v="SOLO PARENT"/>
    <s v="1 OTHER"/>
    <n v="1"/>
    <m/>
  </r>
  <r>
    <n v="1405"/>
    <x v="24"/>
    <d v="2019-11-13T00:00:00"/>
    <s v="OLEGARIO NENITA A."/>
    <x v="16"/>
    <x v="1"/>
    <d v="2019-11-13T00:00:00"/>
    <d v="2019-11-14T00:00:00"/>
    <s v="SL"/>
    <m/>
    <s v="2 SL"/>
    <n v="2"/>
    <m/>
  </r>
  <r>
    <n v="1406"/>
    <x v="24"/>
    <d v="2019-11-13T00:00:00"/>
    <s v="PETIL GLENDA D."/>
    <x v="31"/>
    <x v="1"/>
    <d v="2019-11-12T00:00:00"/>
    <d v="2019-11-12T00:00:00"/>
    <s v="SL"/>
    <m/>
    <s v="1 SL"/>
    <n v="1"/>
    <m/>
  </r>
  <r>
    <n v="1407"/>
    <x v="24"/>
    <d v="2019-10-07T00:00:00"/>
    <s v="GATPANDAN NENITA M."/>
    <x v="16"/>
    <x v="1"/>
    <d v="2019-10-04T00:00:00"/>
    <d v="2019-10-04T00:00:00"/>
    <s v="SL"/>
    <m/>
    <s v="1 SL"/>
    <n v="1"/>
    <m/>
  </r>
  <r>
    <n v="1408"/>
    <x v="24"/>
    <d v="2019-11-12T00:00:00"/>
    <s v="GATPANDAN NENITA M."/>
    <x v="16"/>
    <x v="1"/>
    <d v="2019-11-11T00:00:00"/>
    <d v="2019-11-11T00:00:00"/>
    <s v="SL"/>
    <m/>
    <s v="1 SL"/>
    <n v="1"/>
    <m/>
  </r>
  <r>
    <n v="1409"/>
    <x v="24"/>
    <d v="2019-11-15T00:00:00"/>
    <s v="VELUZ DORMILUNA E."/>
    <x v="31"/>
    <x v="1"/>
    <d v="2019-11-14T00:00:00"/>
    <d v="2019-11-14T00:00:00"/>
    <s v="SL"/>
    <m/>
    <s v="1 SL"/>
    <n v="1"/>
    <m/>
  </r>
  <r>
    <n v="1410"/>
    <x v="24"/>
    <d v="2019-11-06T00:00:00"/>
    <s v="VELUZ DORMILUNA E."/>
    <x v="31"/>
    <x v="1"/>
    <d v="2019-11-05T00:00:00"/>
    <d v="2019-11-05T00:00:00"/>
    <s v="SL"/>
    <m/>
    <s v="1 SL"/>
    <n v="1"/>
    <m/>
  </r>
  <r>
    <n v="1411"/>
    <x v="24"/>
    <d v="2019-11-22T00:00:00"/>
    <s v="GARCIA HAIZEL M."/>
    <x v="31"/>
    <x v="1"/>
    <d v="2019-11-21T00:00:00"/>
    <d v="2019-11-21T00:00:00"/>
    <s v="SL"/>
    <m/>
    <s v="1 SL"/>
    <n v="1"/>
    <m/>
  </r>
  <r>
    <n v="1412"/>
    <x v="24"/>
    <d v="2019-11-07T00:00:00"/>
    <s v="GARCIA HAIZEL M."/>
    <x v="31"/>
    <x v="1"/>
    <d v="2019-11-06T00:00:00"/>
    <d v="2019-11-06T00:00:00"/>
    <s v="SL"/>
    <m/>
    <s v="1 SL"/>
    <n v="1"/>
    <m/>
  </r>
  <r>
    <n v="1413"/>
    <x v="24"/>
    <d v="2019-07-01T00:00:00"/>
    <s v="PATERNO PAULINO P."/>
    <x v="63"/>
    <x v="1"/>
    <d v="2019-07-01T00:00:00"/>
    <d v="2019-07-05T00:00:00"/>
    <s v="SL"/>
    <m/>
    <s v="5 SL"/>
    <n v="5"/>
    <m/>
  </r>
  <r>
    <n v="1413"/>
    <x v="24"/>
    <d v="2019-07-01T00:00:00"/>
    <s v="PATERNO PAULINO P."/>
    <x v="63"/>
    <x v="1"/>
    <d v="2019-07-08T00:00:00"/>
    <d v="2019-07-12T00:00:00"/>
    <s v="SL"/>
    <m/>
    <s v="5 SL"/>
    <n v="5"/>
    <m/>
  </r>
  <r>
    <n v="1413"/>
    <x v="24"/>
    <d v="2019-07-01T00:00:00"/>
    <s v="PATERNO PAULINO P."/>
    <x v="63"/>
    <x v="1"/>
    <d v="2019-07-15T00:00:00"/>
    <d v="2019-07-19T00:00:00"/>
    <s v="SL"/>
    <m/>
    <s v="5 SL"/>
    <n v="5"/>
    <m/>
  </r>
  <r>
    <n v="1413"/>
    <x v="24"/>
    <d v="2019-07-01T00:00:00"/>
    <s v="PATERNO PAULINO P."/>
    <x v="63"/>
    <x v="1"/>
    <d v="2019-07-22T00:00:00"/>
    <d v="2019-07-25T00:00:00"/>
    <s v="SL"/>
    <m/>
    <s v="4 SL"/>
    <n v="4"/>
    <m/>
  </r>
  <r>
    <n v="1414"/>
    <x v="24"/>
    <d v="2019-11-19T00:00:00"/>
    <s v="DIMAPILIS DENNIS C."/>
    <x v="35"/>
    <x v="1"/>
    <d v="2019-11-28T00:00:00"/>
    <d v="2019-11-29T00:00:00"/>
    <s v="VL"/>
    <m/>
    <s v="2 VL"/>
    <n v="2"/>
    <m/>
  </r>
  <r>
    <n v="1414"/>
    <x v="24"/>
    <d v="2019-11-19T00:00:00"/>
    <s v="DIMAPILIS DENNIS C."/>
    <x v="35"/>
    <x v="1"/>
    <d v="2019-12-23T00:00:00"/>
    <d v="2019-12-23T00:00:00"/>
    <s v="VL"/>
    <m/>
    <s v="1 VL"/>
    <n v="1"/>
    <m/>
  </r>
  <r>
    <n v="1414"/>
    <x v="24"/>
    <d v="2019-11-19T00:00:00"/>
    <s v="DIMAPILIS DENNIS C."/>
    <x v="35"/>
    <x v="1"/>
    <d v="2019-12-26T00:00:00"/>
    <d v="2019-12-27T00:00:00"/>
    <s v="VL"/>
    <m/>
    <s v="2 VL"/>
    <n v="2"/>
    <m/>
  </r>
  <r>
    <n v="1415"/>
    <x v="24"/>
    <d v="2019-11-27T00:00:00"/>
    <s v="SUÑIGA CARLOS J."/>
    <x v="28"/>
    <x v="1"/>
    <d v="2019-12-02T00:00:00"/>
    <d v="2019-12-04T00:00:00"/>
    <s v="VL"/>
    <m/>
    <s v="3 VL"/>
    <n v="3"/>
    <m/>
  </r>
  <r>
    <n v="1416"/>
    <x v="24"/>
    <d v="2019-11-14T00:00:00"/>
    <s v="BUNGCASAN REGINALDO JR. B."/>
    <x v="28"/>
    <x v="1"/>
    <d v="2019-11-12T00:00:00"/>
    <d v="2019-11-13T00:00:00"/>
    <s v="SL"/>
    <m/>
    <s v="2 SL"/>
    <n v="2"/>
    <m/>
  </r>
  <r>
    <n v="1417"/>
    <x v="24"/>
    <d v="2019-11-25T00:00:00"/>
    <s v="LAGUARDIA JOSELITO R."/>
    <x v="8"/>
    <x v="1"/>
    <d v="2019-12-17T00:00:00"/>
    <d v="2019-12-19T00:00:00"/>
    <s v="OTHER"/>
    <m/>
    <s v="3 OTHER"/>
    <n v="3"/>
    <m/>
  </r>
  <r>
    <n v="1417"/>
    <x v="24"/>
    <d v="2019-11-25T00:00:00"/>
    <s v="LAGUARDIA JOSELITO R."/>
    <x v="8"/>
    <x v="1"/>
    <d v="2019-12-26T00:00:00"/>
    <d v="2019-12-27T00:00:00"/>
    <s v="OTHER"/>
    <m/>
    <s v="2 OTHER"/>
    <n v="2"/>
    <m/>
  </r>
  <r>
    <n v="1418"/>
    <x v="24"/>
    <d v="2019-11-13T00:00:00"/>
    <s v="MALUBAY MELINDA D."/>
    <x v="66"/>
    <x v="1"/>
    <d v="2019-11-14T00:00:00"/>
    <d v="2019-11-14T00:00:00"/>
    <s v="OTHER"/>
    <s v="DOMESTIC EMERGENCY"/>
    <s v="1 OTHER"/>
    <n v="1"/>
    <m/>
  </r>
  <r>
    <n v="1419"/>
    <x v="24"/>
    <d v="2019-11-25T00:00:00"/>
    <s v="MALUBAY MELINDA D."/>
    <x v="66"/>
    <x v="1"/>
    <d v="2019-11-22T00:00:00"/>
    <d v="2019-11-22T00:00:00"/>
    <s v="SL"/>
    <m/>
    <s v="1 SL"/>
    <n v="1"/>
    <m/>
  </r>
  <r>
    <n v="1420"/>
    <x v="24"/>
    <d v="2019-11-06T00:00:00"/>
    <s v="ALCANTARA RIZALINA B."/>
    <x v="53"/>
    <x v="1"/>
    <d v="2019-11-04T00:00:00"/>
    <d v="2019-11-05T00:00:00"/>
    <s v="SL"/>
    <m/>
    <s v="2 SL"/>
    <n v="2"/>
    <m/>
  </r>
  <r>
    <n v="1421"/>
    <x v="24"/>
    <d v="2019-10-30T00:00:00"/>
    <s v="ALCANTARA RIZALINA B."/>
    <x v="53"/>
    <x v="1"/>
    <d v="2019-10-21T00:00:00"/>
    <d v="2019-10-21T00:00:00"/>
    <s v="SL"/>
    <m/>
    <s v="1 SL"/>
    <n v="1"/>
    <m/>
  </r>
  <r>
    <n v="1421"/>
    <x v="24"/>
    <d v="2019-10-30T00:00:00"/>
    <s v="ALCANTARA RIZALINA B."/>
    <x v="53"/>
    <x v="1"/>
    <d v="2019-10-24T00:00:00"/>
    <d v="2019-10-24T00:00:00"/>
    <s v="SL"/>
    <m/>
    <s v="1 SL"/>
    <n v="1"/>
    <m/>
  </r>
  <r>
    <n v="1422"/>
    <x v="24"/>
    <d v="2019-11-19T00:00:00"/>
    <s v="AUDITOR AILEEN D."/>
    <x v="5"/>
    <x v="1"/>
    <d v="2019-11-18T00:00:00"/>
    <d v="2019-11-18T00:00:00"/>
    <s v="SL"/>
    <m/>
    <s v="1 SL"/>
    <n v="1"/>
    <m/>
  </r>
  <r>
    <n v="1423"/>
    <x v="24"/>
    <d v="2019-11-19T00:00:00"/>
    <s v="PAITON MARY ANN M."/>
    <x v="50"/>
    <x v="1"/>
    <d v="2019-12-16T00:00:00"/>
    <d v="2019-12-20T00:00:00"/>
    <s v="VL"/>
    <m/>
    <s v="5 VL"/>
    <n v="5"/>
    <m/>
  </r>
  <r>
    <n v="1424"/>
    <x v="24"/>
    <d v="2019-11-04T00:00:00"/>
    <s v="PAITON MARY ANN M."/>
    <x v="50"/>
    <x v="1"/>
    <d v="2019-11-13T00:00:00"/>
    <d v="2019-11-13T00:00:00"/>
    <s v="OTHER"/>
    <m/>
    <s v="1 OTHER"/>
    <n v="1"/>
    <m/>
  </r>
  <r>
    <n v="1425"/>
    <x v="24"/>
    <d v="2019-11-05T00:00:00"/>
    <s v="MENDOZA ARRIES N."/>
    <x v="61"/>
    <x v="1"/>
    <d v="2019-12-19T00:00:00"/>
    <d v="2019-12-20T00:00:00"/>
    <s v="OTHER"/>
    <m/>
    <s v="2 OTHER"/>
    <n v="2"/>
    <m/>
  </r>
  <r>
    <n v="1425"/>
    <x v="24"/>
    <d v="2019-11-05T00:00:00"/>
    <s v="MENDOZA ARRIES N."/>
    <x v="61"/>
    <x v="1"/>
    <d v="2019-12-23T00:00:00"/>
    <d v="2019-12-23T00:00:00"/>
    <s v="OTHER"/>
    <m/>
    <s v="1 OTHER"/>
    <n v="1"/>
    <m/>
  </r>
  <r>
    <n v="1425"/>
    <x v="24"/>
    <d v="2019-11-05T00:00:00"/>
    <s v="MENDOZA ARRIES N."/>
    <x v="61"/>
    <x v="1"/>
    <d v="2019-12-26T00:00:00"/>
    <d v="2019-12-27T00:00:00"/>
    <s v="OTHER"/>
    <m/>
    <s v="2 OTHER"/>
    <n v="2"/>
    <m/>
  </r>
  <r>
    <n v="1426"/>
    <x v="24"/>
    <d v="2019-11-19T00:00:00"/>
    <s v="DE VILLA OFELIA G."/>
    <x v="61"/>
    <x v="1"/>
    <d v="2019-11-15T00:00:00"/>
    <d v="2019-11-16T00:00:00"/>
    <s v="SL"/>
    <m/>
    <s v="1 SL"/>
    <n v="1"/>
    <m/>
  </r>
  <r>
    <n v="1427"/>
    <x v="24"/>
    <d v="2019-11-20T00:00:00"/>
    <s v="DE VILLA OFELIA G."/>
    <x v="61"/>
    <x v="1"/>
    <d v="2019-11-12T00:00:00"/>
    <d v="2019-11-14T00:00:00"/>
    <s v="SL"/>
    <m/>
    <s v="3 SL"/>
    <n v="3"/>
    <m/>
  </r>
  <r>
    <n v="1428"/>
    <x v="24"/>
    <d v="2019-11-26T00:00:00"/>
    <s v="HERNANDEZ ROBERTO M."/>
    <x v="51"/>
    <x v="1"/>
    <d v="2019-12-02T00:00:00"/>
    <d v="2019-12-04T00:00:00"/>
    <s v="OTHER"/>
    <s v="SPECIAL PRIVILEGE"/>
    <s v="3 OTHER"/>
    <n v="3"/>
    <m/>
  </r>
  <r>
    <n v="1429"/>
    <x v="24"/>
    <d v="2019-10-15T00:00:00"/>
    <s v="PEÑAFIEL MELISSA Q."/>
    <x v="56"/>
    <x v="1"/>
    <d v="2019-10-22T00:00:00"/>
    <d v="2019-10-22T00:00:00"/>
    <s v="OTHER"/>
    <s v="BIRTHDAY LEAVE"/>
    <s v="1 OTHER"/>
    <n v="1"/>
    <m/>
  </r>
  <r>
    <n v="1430"/>
    <x v="25"/>
    <d v="2019-11-27T00:00:00"/>
    <s v="LUCIANO ADELAIDA C."/>
    <x v="34"/>
    <x v="1"/>
    <d v="2019-11-22T00:00:00"/>
    <d v="2019-11-22T00:00:00"/>
    <s v="SL"/>
    <m/>
    <s v="1 SL"/>
    <n v="1"/>
    <m/>
  </r>
  <r>
    <n v="1430"/>
    <x v="25"/>
    <d v="2019-11-27T00:00:00"/>
    <s v="LUCIANO ADELAIDA C."/>
    <x v="34"/>
    <x v="1"/>
    <d v="2019-11-25T00:00:00"/>
    <d v="2019-11-26T00:00:00"/>
    <s v="SL"/>
    <m/>
    <s v="2 SL"/>
    <n v="2"/>
    <m/>
  </r>
  <r>
    <n v="1431"/>
    <x v="25"/>
    <d v="2019-11-22T00:00:00"/>
    <s v="CORTEZ MARCOS NOEL A."/>
    <x v="64"/>
    <x v="1"/>
    <d v="2019-11-19T00:00:00"/>
    <d v="2019-11-21T00:00:00"/>
    <s v="SL"/>
    <m/>
    <s v="3 SL"/>
    <n v="3"/>
    <m/>
  </r>
  <r>
    <n v="1432"/>
    <x v="25"/>
    <d v="2019-11-22T00:00:00"/>
    <s v="CARAAN ANNABELLE F."/>
    <x v="19"/>
    <x v="1"/>
    <d v="2019-11-19T00:00:00"/>
    <d v="2019-11-19T00:00:00"/>
    <s v="OTHER"/>
    <s v="DOMESTIC EMERGENCY"/>
    <s v="1 OTHER"/>
    <n v="1"/>
    <m/>
  </r>
  <r>
    <n v="1433"/>
    <x v="25"/>
    <d v="2019-11-22T00:00:00"/>
    <s v="ANGCAYA OFELIA G."/>
    <x v="5"/>
    <x v="1"/>
    <d v="2019-11-20T00:00:00"/>
    <d v="2019-11-20T00:00:00"/>
    <s v="OTHER"/>
    <s v="DOMESTIC EMERGENCY"/>
    <s v="1 OTHER"/>
    <n v="1"/>
    <m/>
  </r>
  <r>
    <n v="1434"/>
    <x v="25"/>
    <d v="2019-12-02T00:00:00"/>
    <s v="HERNANDEZ ROBERTO M."/>
    <x v="51"/>
    <x v="1"/>
    <d v="2019-12-05T00:00:00"/>
    <d v="2019-12-06T00:00:00"/>
    <s v="OTHER"/>
    <s v="SEC 25 EO 292- FORCE LEAVE"/>
    <s v="2 OTHER"/>
    <n v="2"/>
    <m/>
  </r>
  <r>
    <n v="1434"/>
    <x v="25"/>
    <d v="2019-12-03T00:00:00"/>
    <s v="HERNANDEZ ROBERTO M."/>
    <x v="51"/>
    <x v="1"/>
    <d v="2019-12-09T00:00:00"/>
    <d v="2019-12-11T00:00:00"/>
    <s v="OTHER"/>
    <m/>
    <s v="3 OTHER"/>
    <n v="3"/>
    <m/>
  </r>
  <r>
    <n v="1435"/>
    <x v="25"/>
    <d v="2019-11-22T00:00:00"/>
    <s v="ANGCAYA OFELIA G."/>
    <x v="5"/>
    <x v="1"/>
    <d v="2019-11-21T00:00:00"/>
    <d v="2019-11-22T00:00:00"/>
    <s v="SL"/>
    <m/>
    <s v="2 SL"/>
    <n v="2"/>
    <m/>
  </r>
  <r>
    <n v="1436"/>
    <x v="25"/>
    <d v="2019-12-10T00:00:00"/>
    <s v="BAYOT RUMER M."/>
    <x v="64"/>
    <x v="1"/>
    <d v="2019-12-09T00:00:00"/>
    <d v="2019-12-09T00:00:00"/>
    <s v="SL"/>
    <m/>
    <s v="1 SL"/>
    <n v="1"/>
    <m/>
  </r>
  <r>
    <n v="1437"/>
    <x v="25"/>
    <d v="2019-12-11T00:00:00"/>
    <s v="ANGCAYA OFELIA G."/>
    <x v="5"/>
    <x v="1"/>
    <d v="2019-12-09T00:00:00"/>
    <d v="2019-12-09T00:00:00"/>
    <s v="SL"/>
    <m/>
    <s v="1 SL"/>
    <n v="1"/>
    <m/>
  </r>
  <r>
    <n v="1438"/>
    <x v="25"/>
    <d v="2019-12-02T00:00:00"/>
    <s v="BAYBAY MA. PAZ R."/>
    <x v="34"/>
    <x v="1"/>
    <d v="2019-12-16T00:00:00"/>
    <d v="2019-12-20T00:00:00"/>
    <s v="OTHER"/>
    <s v="SEC 25 EO 292- FORCE LEAVE"/>
    <s v="5 OTHER"/>
    <n v="5"/>
    <m/>
  </r>
  <r>
    <n v="1439"/>
    <x v="25"/>
    <d v="2019-12-02T00:00:00"/>
    <s v="BAYBAY MA. PAZ R."/>
    <x v="34"/>
    <x v="1"/>
    <d v="2019-11-25T00:00:00"/>
    <d v="2019-11-27T00:00:00"/>
    <s v="SL"/>
    <m/>
    <s v="3 SL"/>
    <n v="3"/>
    <m/>
  </r>
  <r>
    <n v="1440"/>
    <x v="25"/>
    <d v="2019-12-02T00:00:00"/>
    <s v="ALCANTARA RIZALINA B."/>
    <x v="53"/>
    <x v="1"/>
    <d v="2019-12-13T00:00:00"/>
    <d v="2019-12-13T00:00:00"/>
    <s v="OTHER"/>
    <s v="SEC 25 EO 292- FORCE LEAVE"/>
    <s v="1 OTHER"/>
    <n v="1"/>
    <m/>
  </r>
  <r>
    <n v="1440"/>
    <x v="25"/>
    <d v="2019-12-02T00:00:00"/>
    <s v="ALCANTARA RIZALINA B."/>
    <x v="53"/>
    <x v="1"/>
    <d v="2019-12-18T00:00:00"/>
    <d v="2019-12-18T00:00:00"/>
    <s v="OTHER"/>
    <s v="SEC 25 EO 292- FORCE LEAVE"/>
    <s v="1 OTHER"/>
    <n v="1"/>
    <m/>
  </r>
  <r>
    <n v="1440"/>
    <x v="25"/>
    <d v="2019-12-02T00:00:00"/>
    <s v="ALCANTARA RIZALINA B."/>
    <x v="53"/>
    <x v="1"/>
    <d v="2019-12-23T00:00:00"/>
    <d v="2019-12-23T00:00:00"/>
    <s v="OTHER"/>
    <s v="SEC 25 EO 292- FORCE LEAVE"/>
    <s v="1 OTHER"/>
    <n v="1"/>
    <m/>
  </r>
  <r>
    <n v="1440"/>
    <x v="25"/>
    <d v="2019-12-02T00:00:00"/>
    <s v="ALCANTARA RIZALINA B."/>
    <x v="53"/>
    <x v="1"/>
    <d v="2019-12-26T00:00:00"/>
    <d v="2019-12-27T00:00:00"/>
    <s v="OTHER"/>
    <s v="SEC 25 EO 292- FORCE LEAVE"/>
    <s v="2 OTHER"/>
    <n v="2"/>
    <m/>
  </r>
  <r>
    <n v="1441"/>
    <x v="25"/>
    <d v="2019-11-26T00:00:00"/>
    <s v="DIMARANAN REYNALDO R."/>
    <x v="63"/>
    <x v="1"/>
    <d v="2019-11-19T00:00:00"/>
    <d v="2019-11-19T00:00:00"/>
    <s v="SL"/>
    <m/>
    <s v="1 SL"/>
    <n v="1"/>
    <m/>
  </r>
  <r>
    <n v="1442"/>
    <x v="25"/>
    <d v="2019-11-26T00:00:00"/>
    <s v="UNTALAN DIVINA R."/>
    <x v="39"/>
    <x v="1"/>
    <d v="2019-11-25T00:00:00"/>
    <d v="2019-11-25T00:00:00"/>
    <s v="SL"/>
    <m/>
    <s v="1 SL"/>
    <n v="1"/>
    <m/>
  </r>
  <r>
    <n v="1443"/>
    <x v="25"/>
    <d v="2019-12-02T00:00:00"/>
    <s v="PINALES GLORIA P."/>
    <x v="31"/>
    <x v="1"/>
    <d v="2019-12-12T00:00:00"/>
    <d v="2019-12-12T00:00:00"/>
    <s v="VL"/>
    <m/>
    <s v="1 VL"/>
    <n v="1"/>
    <m/>
  </r>
  <r>
    <n v="1444"/>
    <x v="25"/>
    <d v="2019-10-29T00:00:00"/>
    <s v="CORTEZ MARCOS NOEL A."/>
    <x v="64"/>
    <x v="1"/>
    <d v="2019-10-23T00:00:00"/>
    <d v="2019-10-25T00:00:00"/>
    <s v="SL"/>
    <m/>
    <s v="3 SL"/>
    <n v="3"/>
    <m/>
  </r>
  <r>
    <n v="1445"/>
    <x v="25"/>
    <d v="2019-12-02T00:00:00"/>
    <s v="DE VILLA OFELIA G."/>
    <x v="61"/>
    <x v="1"/>
    <d v="2019-11-28T00:00:00"/>
    <d v="2019-11-29T00:00:00"/>
    <s v="SL"/>
    <m/>
    <s v="2 SL"/>
    <n v="2"/>
    <m/>
  </r>
  <r>
    <n v="1446"/>
    <x v="25"/>
    <d v="2019-12-09T00:00:00"/>
    <s v="ALEGRE VIVENCIO A."/>
    <x v="8"/>
    <x v="1"/>
    <d v="2019-12-20T00:00:00"/>
    <d v="2019-12-20T00:00:00"/>
    <s v="OTHER"/>
    <m/>
    <s v="1 OTHER"/>
    <n v="1"/>
    <m/>
  </r>
  <r>
    <n v="1447"/>
    <x v="25"/>
    <d v="2019-12-09T00:00:00"/>
    <s v="ALEGRE VIVENCIO A."/>
    <x v="8"/>
    <x v="1"/>
    <d v="2019-12-18T00:00:00"/>
    <d v="2019-12-19T00:00:00"/>
    <s v="VL"/>
    <m/>
    <s v="2 VL"/>
    <n v="2"/>
    <m/>
  </r>
  <r>
    <n v="1448"/>
    <x v="25"/>
    <d v="2019-12-09T00:00:00"/>
    <s v="PANALIGAN GIL L."/>
    <x v="8"/>
    <x v="1"/>
    <d v="2019-12-06T00:00:00"/>
    <d v="2019-12-06T00:00:00"/>
    <s v="SL"/>
    <m/>
    <s v="1 SL"/>
    <n v="1"/>
    <m/>
  </r>
  <r>
    <n v="1449"/>
    <x v="25"/>
    <d v="2019-12-02T00:00:00"/>
    <s v="FERMA ARCELI C."/>
    <x v="44"/>
    <x v="1"/>
    <d v="2019-11-18T00:00:00"/>
    <d v="2019-11-22T00:00:00"/>
    <s v="OTHER"/>
    <s v="MOURNING LEAVE"/>
    <s v="5 OTHER"/>
    <n v="5"/>
    <m/>
  </r>
  <r>
    <n v="1449"/>
    <x v="25"/>
    <d v="2019-12-02T00:00:00"/>
    <s v="FERMA ARCELI C."/>
    <x v="44"/>
    <x v="1"/>
    <d v="2019-11-25T00:00:00"/>
    <d v="2019-11-26T00:00:00"/>
    <s v="OTHER"/>
    <s v="MOURNING LEAVE"/>
    <s v="2 OTHER"/>
    <n v="2"/>
    <m/>
  </r>
  <r>
    <n v="1450"/>
    <x v="25"/>
    <d v="2019-12-02T00:00:00"/>
    <s v="FERMA ARCELI C."/>
    <x v="44"/>
    <x v="1"/>
    <d v="2019-11-27T00:00:00"/>
    <d v="2019-11-28T00:00:00"/>
    <s v="SL"/>
    <m/>
    <s v="2 SL"/>
    <n v="2"/>
    <m/>
  </r>
  <r>
    <n v="1451"/>
    <x v="25"/>
    <d v="2019-12-02T00:00:00"/>
    <s v="FERMA ARCELI C."/>
    <x v="44"/>
    <x v="1"/>
    <d v="2019-11-05T00:00:00"/>
    <d v="2019-11-05T00:00:00"/>
    <s v="SL"/>
    <m/>
    <s v="1 SL"/>
    <n v="1"/>
    <m/>
  </r>
  <r>
    <n v="1451"/>
    <x v="25"/>
    <d v="2019-12-02T00:00:00"/>
    <s v="FERMA ARCELI C."/>
    <x v="44"/>
    <x v="1"/>
    <d v="2019-11-13T00:00:00"/>
    <d v="2019-11-13T00:00:00"/>
    <s v="SL"/>
    <m/>
    <s v="1 SL"/>
    <n v="1"/>
    <m/>
  </r>
  <r>
    <n v="1452"/>
    <x v="25"/>
    <d v="2019-12-09T00:00:00"/>
    <s v="LUCIANO ADELAIDA C."/>
    <x v="34"/>
    <x v="1"/>
    <d v="2019-12-26T00:00:00"/>
    <d v="2019-12-27T00:00:00"/>
    <s v="OTHER"/>
    <s v="SEC 25 EO 292- FORCE LEAVE"/>
    <s v="2 OTHER"/>
    <n v="2"/>
    <m/>
  </r>
  <r>
    <n v="1453"/>
    <x v="25"/>
    <d v="2019-12-02T00:00:00"/>
    <s v="MANALO ELIADA F."/>
    <x v="11"/>
    <x v="1"/>
    <d v="2019-12-19T00:00:00"/>
    <d v="2019-12-20T00:00:00"/>
    <s v="VL"/>
    <m/>
    <s v="2 VL"/>
    <n v="2"/>
    <m/>
  </r>
  <r>
    <n v="1453"/>
    <x v="25"/>
    <d v="2019-12-02T00:00:00"/>
    <s v="MANALO ELIADA F."/>
    <x v="11"/>
    <x v="1"/>
    <d v="2019-12-23T00:00:00"/>
    <d v="2019-12-23T00:00:00"/>
    <s v="VL"/>
    <m/>
    <s v="1 VL"/>
    <n v="1"/>
    <m/>
  </r>
  <r>
    <n v="1453"/>
    <x v="25"/>
    <d v="2019-12-02T00:00:00"/>
    <s v="MANALO ELIADA F."/>
    <x v="11"/>
    <x v="1"/>
    <d v="2019-12-26T00:00:00"/>
    <d v="2019-12-27T00:00:00"/>
    <s v="VL"/>
    <m/>
    <s v="2 VL"/>
    <n v="2"/>
    <m/>
  </r>
  <r>
    <n v="1454"/>
    <x v="25"/>
    <d v="2019-12-05T00:00:00"/>
    <s v="MARINDUQUE ANNE RENELYN P."/>
    <x v="62"/>
    <x v="1"/>
    <d v="2019-12-26T00:00:00"/>
    <d v="2019-12-27T00:00:00"/>
    <s v="VL"/>
    <m/>
    <s v="2 VL"/>
    <n v="2"/>
    <m/>
  </r>
  <r>
    <n v="1455"/>
    <x v="25"/>
    <d v="2019-12-05T00:00:00"/>
    <s v="MARINDUQUE ANNE RENELYN P."/>
    <x v="62"/>
    <x v="1"/>
    <d v="2019-12-11T00:00:00"/>
    <d v="2019-12-12T00:00:00"/>
    <s v="OTHER"/>
    <s v="SEC 25 EO 292- FORCE LEAVE"/>
    <s v="2 OTHER"/>
    <n v="2"/>
    <m/>
  </r>
  <r>
    <n v="1456"/>
    <x v="25"/>
    <d v="2019-12-05T00:00:00"/>
    <s v="MARINDUQUE ANNE RENELYN P."/>
    <x v="62"/>
    <x v="1"/>
    <d v="2019-12-04T00:00:00"/>
    <d v="2019-12-04T00:00:00"/>
    <s v="SL"/>
    <m/>
    <s v="1 SL"/>
    <n v="1"/>
    <m/>
  </r>
  <r>
    <n v="1457"/>
    <x v="25"/>
    <d v="2019-12-06T00:00:00"/>
    <s v="REYES ELSA T."/>
    <x v="11"/>
    <x v="1"/>
    <d v="2019-12-27T00:00:00"/>
    <d v="2019-12-27T00:00:00"/>
    <s v="OTHER"/>
    <m/>
    <s v="1 OTHER"/>
    <n v="1"/>
    <m/>
  </r>
  <r>
    <n v="1458"/>
    <x v="25"/>
    <d v="2019-12-05T00:00:00"/>
    <s v="LANTING AILEEN D."/>
    <x v="50"/>
    <x v="1"/>
    <d v="2019-12-11T00:00:00"/>
    <d v="2019-12-11T00:00:00"/>
    <s v="VL"/>
    <m/>
    <s v="1 VL"/>
    <n v="1"/>
    <m/>
  </r>
  <r>
    <n v="1459"/>
    <x v="25"/>
    <d v="2019-12-09T00:00:00"/>
    <s v="LANTING AILEEN D."/>
    <x v="50"/>
    <x v="1"/>
    <d v="2019-12-06T00:00:00"/>
    <d v="2019-12-06T00:00:00"/>
    <s v="SL"/>
    <m/>
    <s v="1 SL"/>
    <n v="1"/>
    <m/>
  </r>
  <r>
    <n v="1460"/>
    <x v="25"/>
    <d v="2019-11-16T00:00:00"/>
    <s v="MENDOZA JUANITO N."/>
    <x v="7"/>
    <x v="1"/>
    <d v="2019-11-23T00:00:00"/>
    <d v="2019-11-23T00:00:00"/>
    <s v="OTHER"/>
    <m/>
    <s v="0 OTHER"/>
    <n v="0"/>
    <m/>
  </r>
  <r>
    <n v="1461"/>
    <x v="25"/>
    <d v="2019-11-18T00:00:00"/>
    <s v="ANARNA CRISTINA F."/>
    <x v="5"/>
    <x v="1"/>
    <d v="2019-12-02T00:00:00"/>
    <d v="2019-12-02T00:00:00"/>
    <s v="OTHER"/>
    <s v="SEC 25 EO 292- FORCE LEAVE"/>
    <s v="1 OTHER"/>
    <n v="1"/>
    <m/>
  </r>
  <r>
    <n v="1461"/>
    <x v="25"/>
    <d v="2019-11-18T00:00:00"/>
    <s v="ANARNA CRISTINA F."/>
    <x v="5"/>
    <x v="1"/>
    <d v="2019-12-09T00:00:00"/>
    <d v="2019-12-10T00:00:00"/>
    <s v="OTHER"/>
    <s v="SEC 25 EO 292- FORCE LEAVE"/>
    <s v="2 OTHER"/>
    <n v="2"/>
    <m/>
  </r>
  <r>
    <n v="1461"/>
    <x v="25"/>
    <d v="2019-11-18T00:00:00"/>
    <s v="ANARNA CRISTINA F."/>
    <x v="5"/>
    <x v="1"/>
    <d v="2019-12-16T00:00:00"/>
    <d v="2019-12-17T00:00:00"/>
    <s v="OTHER"/>
    <s v="SEC 25 EO 292- FORCE LEAVE"/>
    <s v="2 OTHER"/>
    <n v="2"/>
    <m/>
  </r>
  <r>
    <n v="1462"/>
    <x v="25"/>
    <d v="2019-12-26T00:00:00"/>
    <s v="DE OCAMPO MA. ELENA D."/>
    <x v="11"/>
    <x v="1"/>
    <d v="2019-12-26T00:00:00"/>
    <d v="2019-12-27T00:00:00"/>
    <s v="OTHER"/>
    <s v="SEC 25 EO 292- FORCE LEAVE"/>
    <s v="2 OTHER"/>
    <n v="2"/>
    <m/>
  </r>
  <r>
    <n v="1463"/>
    <x v="25"/>
    <d v="2019-12-16T00:00:00"/>
    <s v="DE OCAMPO MA. ELENA D."/>
    <x v="11"/>
    <x v="1"/>
    <d v="2019-12-16T00:00:00"/>
    <d v="2019-12-18T00:00:00"/>
    <s v="OTHER"/>
    <s v="SEC 25 EO 292- FORCE LEAVE"/>
    <s v="3 OTHER"/>
    <n v="3"/>
    <m/>
  </r>
  <r>
    <n v="1464"/>
    <x v="25"/>
    <d v="2019-11-14T00:00:00"/>
    <s v="VILLAVIRAY MA. CANDELARIA D."/>
    <x v="7"/>
    <x v="1"/>
    <d v="2019-11-20T00:00:00"/>
    <d v="2019-11-21T00:00:00"/>
    <s v="OTHER"/>
    <s v="SEC 25 EO 292- FORCE LEAVE"/>
    <s v="2 OTHER"/>
    <n v="2"/>
    <m/>
  </r>
  <r>
    <n v="1464"/>
    <x v="25"/>
    <d v="2019-11-14T00:00:00"/>
    <s v="VILLAVIRAY MA. CANDELARIA D."/>
    <x v="7"/>
    <x v="1"/>
    <d v="2019-11-24T00:00:00"/>
    <d v="2019-11-24T00:00:00"/>
    <s v="OTHER"/>
    <s v="SEC 25 EO 292- FORCE LEAVE"/>
    <s v="1 OTHER"/>
    <n v="1"/>
    <m/>
  </r>
  <r>
    <n v="1464"/>
    <x v="25"/>
    <d v="2019-11-14T00:00:00"/>
    <s v="VILLAVIRAY MA. CANDELARIA D."/>
    <x v="7"/>
    <x v="1"/>
    <d v="2019-11-27T00:00:00"/>
    <d v="2019-11-28T00:00:00"/>
    <s v="OTHER"/>
    <s v="SEC 25 EO 292- FORCE LEAVE"/>
    <s v="2 OTHER"/>
    <n v="2"/>
    <m/>
  </r>
  <r>
    <n v="1465"/>
    <x v="25"/>
    <d v="2019-12-10T00:00:00"/>
    <s v="DE OCAMPO MARISSA B."/>
    <x v="66"/>
    <x v="1"/>
    <d v="2019-12-04T00:00:00"/>
    <d v="2019-12-04T00:00:00"/>
    <s v="OTHER"/>
    <s v="DOMESTIC EMERGENCY"/>
    <s v="1 OTHER"/>
    <n v="1"/>
    <m/>
  </r>
  <r>
    <n v="1465"/>
    <x v="25"/>
    <d v="2019-12-10T00:00:00"/>
    <s v="DE OCAMPO MARISSA B."/>
    <x v="66"/>
    <x v="1"/>
    <d v="2019-12-09T00:00:00"/>
    <d v="2019-12-09T00:00:00"/>
    <s v="OTHER"/>
    <s v="DOMESTIC EMERGENCY"/>
    <s v="1 OTHER"/>
    <n v="1"/>
    <m/>
  </r>
  <r>
    <n v="1466"/>
    <x v="25"/>
    <d v="2019-11-13T00:00:00"/>
    <s v="MADRAZO ALLAN PAUL A."/>
    <x v="13"/>
    <x v="1"/>
    <d v="2019-11-04T00:00:00"/>
    <d v="2019-11-04T00:00:00"/>
    <s v="SL"/>
    <m/>
    <s v="1 SL"/>
    <n v="1"/>
    <m/>
  </r>
  <r>
    <n v="1467"/>
    <x v="25"/>
    <d v="2019-11-13T00:00:00"/>
    <s v="SUMAGUI MARISSA D."/>
    <x v="13"/>
    <x v="1"/>
    <d v="2019-11-04T00:00:00"/>
    <d v="2019-11-04T00:00:00"/>
    <s v="SL"/>
    <m/>
    <s v="1 SL"/>
    <n v="1"/>
    <m/>
  </r>
  <r>
    <n v="1468"/>
    <x v="25"/>
    <d v="2019-11-28T00:00:00"/>
    <s v="GOMEZ EMMA M."/>
    <x v="13"/>
    <x v="1"/>
    <d v="2019-11-22T00:00:00"/>
    <d v="2019-11-22T00:00:00"/>
    <s v="SL"/>
    <m/>
    <s v="1 SL"/>
    <n v="1"/>
    <m/>
  </r>
  <r>
    <n v="1468"/>
    <x v="25"/>
    <d v="2019-11-28T00:00:00"/>
    <s v="GOMEZ EMMA M."/>
    <x v="13"/>
    <x v="1"/>
    <d v="2019-11-27T00:00:00"/>
    <d v="2019-11-27T00:00:00"/>
    <s v="SL"/>
    <m/>
    <s v="1 SL"/>
    <n v="1"/>
    <m/>
  </r>
  <r>
    <n v="1469"/>
    <x v="25"/>
    <d v="2019-11-05T00:00:00"/>
    <s v="GOMEZ EMMA M."/>
    <x v="13"/>
    <x v="1"/>
    <d v="2019-11-04T00:00:00"/>
    <d v="2019-11-04T00:00:00"/>
    <s v="SL"/>
    <m/>
    <s v="1 SL"/>
    <n v="1"/>
    <m/>
  </r>
  <r>
    <n v="1470"/>
    <x v="25"/>
    <d v="2019-12-03T00:00:00"/>
    <s v="MENDOZA PRESCILA S."/>
    <x v="13"/>
    <x v="1"/>
    <d v="2019-12-02T00:00:00"/>
    <d v="2019-12-02T00:00:00"/>
    <s v="SL"/>
    <m/>
    <s v="1 SL"/>
    <n v="1"/>
    <m/>
  </r>
  <r>
    <n v="1471"/>
    <x v="25"/>
    <d v="2019-11-11T00:00:00"/>
    <s v="MENDOZA PRESCILA S."/>
    <x v="13"/>
    <x v="1"/>
    <d v="2019-11-07T00:00:00"/>
    <d v="2019-11-07T00:00:00"/>
    <s v="SL"/>
    <m/>
    <s v="1 SL"/>
    <n v="1"/>
    <m/>
  </r>
  <r>
    <n v="1472"/>
    <x v="25"/>
    <d v="2019-09-17T00:00:00"/>
    <s v="VILLAVIRAY MAR CLYDE D."/>
    <x v="19"/>
    <x v="1"/>
    <d v="2019-10-23T00:00:00"/>
    <d v="2019-10-25T00:00:00"/>
    <s v="VL"/>
    <m/>
    <s v="3 VL"/>
    <n v="3"/>
    <m/>
  </r>
  <r>
    <n v="1472"/>
    <x v="25"/>
    <d v="2019-09-17T00:00:00"/>
    <s v="VILLAVIRAY MAR CLYDE D."/>
    <x v="19"/>
    <x v="1"/>
    <d v="2019-10-28T00:00:00"/>
    <d v="2019-10-28T00:00:00"/>
    <s v="VL"/>
    <m/>
    <s v="1 VL"/>
    <n v="1"/>
    <m/>
  </r>
  <r>
    <n v="1473"/>
    <x v="25"/>
    <d v="2019-11-22T00:00:00"/>
    <s v="MIRANDO EDITH B."/>
    <x v="48"/>
    <x v="1"/>
    <d v="2019-12-03T00:00:00"/>
    <d v="2019-12-03T00:00:00"/>
    <s v="OTHER"/>
    <s v="DOMESTIC EMERGENCY"/>
    <s v="1 OTHER"/>
    <n v="1"/>
    <m/>
  </r>
  <r>
    <n v="1474"/>
    <x v="25"/>
    <d v="2019-11-25T00:00:00"/>
    <s v="MIRANDA ROBERTO D."/>
    <x v="19"/>
    <x v="1"/>
    <m/>
    <m/>
    <s v="OTHER"/>
    <s v="TERMINAL LEAVE"/>
    <s v="0 OTHER"/>
    <n v="0"/>
    <m/>
  </r>
  <r>
    <n v="1475"/>
    <x v="25"/>
    <d v="2019-11-07T00:00:00"/>
    <s v="DE OCAMPO MA. ELENA D."/>
    <x v="11"/>
    <x v="1"/>
    <d v="2019-11-06T00:00:00"/>
    <d v="2019-11-06T00:00:00"/>
    <s v="SL"/>
    <m/>
    <s v="1 SL"/>
    <n v="1"/>
    <m/>
  </r>
  <r>
    <n v="1476"/>
    <x v="25"/>
    <d v="2019-10-29T00:00:00"/>
    <s v="CALANOG ALMA P."/>
    <x v="62"/>
    <x v="1"/>
    <d v="2019-11-07T00:00:00"/>
    <d v="2019-11-08T00:00:00"/>
    <s v="VL"/>
    <m/>
    <s v="2 VL"/>
    <n v="2"/>
    <m/>
  </r>
  <r>
    <n v="1476"/>
    <x v="25"/>
    <d v="2019-10-29T00:00:00"/>
    <s v="CALANOG ALMA P."/>
    <x v="62"/>
    <x v="1"/>
    <d v="2019-11-11T00:00:00"/>
    <d v="2019-11-11T00:00:00"/>
    <s v="VL"/>
    <m/>
    <s v="1 VL"/>
    <n v="1"/>
    <m/>
  </r>
  <r>
    <n v="1477"/>
    <x v="25"/>
    <d v="2019-11-27T00:00:00"/>
    <s v="ANGCAYA JUANITO A."/>
    <x v="5"/>
    <x v="1"/>
    <d v="2019-12-03T00:00:00"/>
    <d v="2019-12-06T00:00:00"/>
    <s v="OTHER"/>
    <s v="SEC 25 EO 292- FORCE LEAVE"/>
    <s v="4 OTHER"/>
    <n v="4"/>
    <m/>
  </r>
  <r>
    <n v="1478"/>
    <x v="25"/>
    <d v="2019-12-02T00:00:00"/>
    <s v="PANALIGAN GIL L."/>
    <x v="8"/>
    <x v="1"/>
    <d v="2019-12-20T00:00:00"/>
    <d v="2019-12-20T00:00:00"/>
    <s v="OTHER"/>
    <s v="SEC 25 EO 292- FORCE LEAVE"/>
    <s v="1 OTHER"/>
    <n v="1"/>
    <m/>
  </r>
  <r>
    <n v="1478"/>
    <x v="25"/>
    <d v="2019-12-02T00:00:00"/>
    <s v="PANALIGAN GIL L."/>
    <x v="8"/>
    <x v="1"/>
    <d v="2019-12-23T00:00:00"/>
    <d v="2019-12-23T00:00:00"/>
    <s v="OTHER"/>
    <s v="SEC 25 EO 292- FORCE LEAVE"/>
    <s v="1 OTHER"/>
    <n v="1"/>
    <m/>
  </r>
  <r>
    <n v="1478"/>
    <x v="25"/>
    <d v="2019-12-02T00:00:00"/>
    <s v="PANALIGAN GIL L."/>
    <x v="8"/>
    <x v="1"/>
    <d v="2019-12-26T00:00:00"/>
    <d v="2019-12-27T00:00:00"/>
    <s v="OTHER"/>
    <s v="SEC 25 EO 292- FORCE LEAVE"/>
    <s v="2 OTHER"/>
    <n v="2"/>
    <m/>
  </r>
  <r>
    <n v="1479"/>
    <x v="25"/>
    <d v="2019-12-02T00:00:00"/>
    <s v="PERENA RUBILINDA C."/>
    <x v="34"/>
    <x v="1"/>
    <d v="2019-12-02T00:00:00"/>
    <d v="2019-12-02T00:00:00"/>
    <s v="VL"/>
    <m/>
    <s v="1 VL"/>
    <n v="1"/>
    <m/>
  </r>
  <r>
    <n v="1480"/>
    <x v="25"/>
    <d v="2019-12-02T00:00:00"/>
    <s v="MONTENEGRO RODELIO A."/>
    <x v="13"/>
    <x v="1"/>
    <d v="2019-11-27T00:00:00"/>
    <d v="2019-11-29T00:00:00"/>
    <s v="SL"/>
    <m/>
    <s v="3 SL"/>
    <n v="3"/>
    <m/>
  </r>
  <r>
    <n v="1481"/>
    <x v="25"/>
    <d v="2019-12-04T00:00:00"/>
    <s v="MALABANAN ALMA A."/>
    <x v="54"/>
    <x v="1"/>
    <d v="2019-12-11T00:00:00"/>
    <d v="2019-12-13T00:00:00"/>
    <s v="VL"/>
    <m/>
    <s v="3 VL"/>
    <n v="3"/>
    <m/>
  </r>
  <r>
    <n v="1482"/>
    <x v="25"/>
    <d v="2019-12-02T00:00:00"/>
    <s v="HERNANDEZ ROBERTO M."/>
    <x v="51"/>
    <x v="1"/>
    <d v="2019-12-12T00:00:00"/>
    <d v="2019-12-13T00:00:00"/>
    <s v="VL"/>
    <m/>
    <s v="2 VL"/>
    <n v="2"/>
    <m/>
  </r>
  <r>
    <n v="1482"/>
    <x v="25"/>
    <d v="2019-12-02T00:00:00"/>
    <s v="HERNANDEZ ROBERTO M."/>
    <x v="51"/>
    <x v="1"/>
    <d v="2019-12-16T00:00:00"/>
    <d v="2019-12-20T00:00:00"/>
    <s v="VL"/>
    <m/>
    <s v="5 VL"/>
    <n v="5"/>
    <m/>
  </r>
  <r>
    <n v="1482"/>
    <x v="25"/>
    <d v="2019-12-02T00:00:00"/>
    <s v="HERNANDEZ ROBERTO M."/>
    <x v="51"/>
    <x v="1"/>
    <d v="2019-12-23T00:00:00"/>
    <d v="2019-12-23T00:00:00"/>
    <s v="VL"/>
    <m/>
    <s v="1 VL"/>
    <n v="1"/>
    <m/>
  </r>
  <r>
    <n v="1482"/>
    <x v="25"/>
    <d v="2019-12-02T00:00:00"/>
    <s v="HERNANDEZ ROBERTO M."/>
    <x v="51"/>
    <x v="1"/>
    <d v="2019-12-26T00:00:00"/>
    <d v="2019-12-27T00:00:00"/>
    <s v="VL"/>
    <m/>
    <s v="2 VL"/>
    <n v="2"/>
    <m/>
  </r>
  <r>
    <n v="1"/>
    <x v="26"/>
    <d v="2020-01-02T00:00:00"/>
    <s v="HAPITA MELANIE A."/>
    <x v="5"/>
    <x v="0"/>
    <d v="2020-01-16T00:00:00"/>
    <d v="2020-01-17T00:00:00"/>
    <s v="VL"/>
    <m/>
    <s v="2 VL"/>
    <n v="2"/>
    <m/>
  </r>
  <r>
    <n v="1"/>
    <x v="26"/>
    <d v="2020-01-02T00:00:00"/>
    <s v="HAPITA MELANIE A."/>
    <x v="5"/>
    <x v="0"/>
    <d v="2020-01-20T00:00:00"/>
    <d v="2020-01-21T00:00:00"/>
    <s v="VL"/>
    <m/>
    <s v="2 VL"/>
    <n v="2"/>
    <m/>
  </r>
  <r>
    <n v="2"/>
    <x v="26"/>
    <d v="2020-01-02T00:00:00"/>
    <s v="SOLANOY KARENE  "/>
    <x v="5"/>
    <x v="1"/>
    <d v="2020-01-15T00:00:00"/>
    <d v="2020-01-17T00:00:00"/>
    <s v="VL"/>
    <m/>
    <s v="3 VL"/>
    <n v="3"/>
    <m/>
  </r>
  <r>
    <n v="2"/>
    <x v="26"/>
    <d v="2020-01-02T00:00:00"/>
    <s v="SOLANOY KARENE  "/>
    <x v="5"/>
    <x v="1"/>
    <d v="2020-01-21T00:00:00"/>
    <d v="2020-01-21T00:00:00"/>
    <s v="VL"/>
    <m/>
    <s v="1 VL"/>
    <n v="1"/>
    <m/>
  </r>
  <r>
    <n v="3"/>
    <x v="26"/>
    <d v="2020-01-02T00:00:00"/>
    <s v="DOGNIDON MARLYN P."/>
    <x v="5"/>
    <x v="1"/>
    <d v="2020-01-16T00:00:00"/>
    <d v="2020-01-17T00:00:00"/>
    <s v="VL"/>
    <m/>
    <s v="2 VL"/>
    <n v="2"/>
    <m/>
  </r>
  <r>
    <n v="3"/>
    <x v="26"/>
    <d v="2020-01-02T00:00:00"/>
    <s v="DOGNIDON MARLYN P."/>
    <x v="5"/>
    <x v="1"/>
    <d v="2020-01-20T00:00:00"/>
    <d v="2020-01-21T00:00:00"/>
    <s v="VL"/>
    <m/>
    <s v="2 VL"/>
    <n v="2"/>
    <m/>
  </r>
  <r>
    <n v="4"/>
    <x v="26"/>
    <d v="2019-12-10T00:00:00"/>
    <s v="MARTINEZ BELEN B."/>
    <x v="56"/>
    <x v="1"/>
    <d v="2019-12-09T00:00:00"/>
    <d v="2019-12-09T00:00:00"/>
    <s v="SL"/>
    <m/>
    <s v="1 SL"/>
    <n v="1"/>
    <m/>
  </r>
  <r>
    <n v="5"/>
    <x v="26"/>
    <d v="2019-11-26T00:00:00"/>
    <s v="PENALES GUILLERMA B."/>
    <x v="56"/>
    <x v="1"/>
    <d v="2019-12-10T00:00:00"/>
    <d v="2019-12-12T00:00:00"/>
    <s v="VL"/>
    <m/>
    <s v="3 VL"/>
    <n v="3"/>
    <m/>
  </r>
  <r>
    <n v="6"/>
    <x v="26"/>
    <d v="2019-11-26T00:00:00"/>
    <s v="PENALES GUILLERMA B."/>
    <x v="56"/>
    <x v="1"/>
    <d v="2019-11-25T00:00:00"/>
    <d v="2019-11-25T00:00:00"/>
    <s v="SL"/>
    <m/>
    <s v="1 SL"/>
    <n v="1"/>
    <m/>
  </r>
  <r>
    <n v="7"/>
    <x v="26"/>
    <d v="2019-12-20T00:00:00"/>
    <s v="PEÑAFIEL MELISSA Q."/>
    <x v="56"/>
    <x v="1"/>
    <d v="2019-12-19T00:00:00"/>
    <d v="2019-12-20T00:00:00"/>
    <s v="OTHER"/>
    <s v="MOURNING LEAVE"/>
    <s v="2 OTHER"/>
    <n v="2"/>
    <m/>
  </r>
  <r>
    <n v="7"/>
    <x v="26"/>
    <d v="2019-12-20T00:00:00"/>
    <s v="PEÑAFIEL MELISSA Q."/>
    <x v="56"/>
    <x v="1"/>
    <d v="2019-12-23T00:00:00"/>
    <d v="2019-12-23T00:00:00"/>
    <s v="OTHER"/>
    <s v="MOURNING LEAVE"/>
    <s v="1 OTHER"/>
    <n v="1"/>
    <m/>
  </r>
  <r>
    <n v="8"/>
    <x v="26"/>
    <d v="2019-12-05T00:00:00"/>
    <s v="PEÑAFIEL MELISSA Q."/>
    <x v="56"/>
    <x v="1"/>
    <d v="2019-12-11T00:00:00"/>
    <d v="2019-12-11T00:00:00"/>
    <s v="VL"/>
    <m/>
    <s v="1 VL"/>
    <n v="1"/>
    <m/>
  </r>
  <r>
    <n v="8"/>
    <x v="26"/>
    <d v="2019-12-05T00:00:00"/>
    <s v="PEÑAFIEL MELISSA Q."/>
    <x v="56"/>
    <x v="1"/>
    <d v="2019-12-16T00:00:00"/>
    <d v="2019-12-16T00:00:00"/>
    <s v="VL"/>
    <m/>
    <s v="1 VL"/>
    <n v="1"/>
    <m/>
  </r>
  <r>
    <n v="8"/>
    <x v="26"/>
    <d v="2019-12-05T00:00:00"/>
    <s v="PEÑAFIEL MELISSA Q."/>
    <x v="56"/>
    <x v="1"/>
    <d v="2019-12-26T00:00:00"/>
    <d v="2019-12-26T00:00:00"/>
    <s v="VL"/>
    <m/>
    <s v="1 VL"/>
    <n v="1"/>
    <m/>
  </r>
  <r>
    <n v="9"/>
    <x v="26"/>
    <d v="2019-12-27T00:00:00"/>
    <s v="MONTENEGRO MARISSA P."/>
    <x v="56"/>
    <x v="1"/>
    <d v="2019-12-23T00:00:00"/>
    <d v="2019-12-23T00:00:00"/>
    <s v="SL"/>
    <m/>
    <s v="1 SL"/>
    <n v="1"/>
    <m/>
  </r>
  <r>
    <n v="9"/>
    <x v="26"/>
    <d v="2019-12-27T00:00:00"/>
    <s v="MONTENEGRO MARISSA P."/>
    <x v="56"/>
    <x v="1"/>
    <d v="2019-12-26T00:00:00"/>
    <d v="2019-12-26T00:00:00"/>
    <s v="SL"/>
    <m/>
    <s v="1 SL"/>
    <n v="1"/>
    <m/>
  </r>
  <r>
    <n v="10"/>
    <x v="26"/>
    <d v="2020-01-02T00:00:00"/>
    <s v="TAÑEDO MARIA EVELYN C."/>
    <x v="56"/>
    <x v="1"/>
    <d v="2019-12-26T00:00:00"/>
    <d v="2019-12-27T00:00:00"/>
    <s v="SL"/>
    <m/>
    <s v="2 SL"/>
    <n v="2"/>
    <m/>
  </r>
  <r>
    <n v="11"/>
    <x v="26"/>
    <d v="2019-12-23T00:00:00"/>
    <s v="BORJA NECY M."/>
    <x v="56"/>
    <x v="1"/>
    <d v="2019-12-26T00:00:00"/>
    <d v="2019-12-26T00:00:00"/>
    <s v="SL"/>
    <m/>
    <s v="1 SL"/>
    <n v="1"/>
    <m/>
  </r>
  <r>
    <n v="12"/>
    <x v="26"/>
    <d v="2019-12-02T00:00:00"/>
    <s v="TAÑEDO MARIA EVELYN C."/>
    <x v="56"/>
    <x v="1"/>
    <d v="2019-12-10T00:00:00"/>
    <d v="2019-12-10T00:00:00"/>
    <s v="VL"/>
    <m/>
    <s v="1 VL"/>
    <n v="1"/>
    <m/>
  </r>
  <r>
    <n v="13"/>
    <x v="26"/>
    <d v="2019-11-26T00:00:00"/>
    <s v="TAÑEDO MARIA EVELYN C."/>
    <x v="56"/>
    <x v="1"/>
    <d v="2019-11-22T00:00:00"/>
    <d v="2019-11-22T00:00:00"/>
    <s v="SL"/>
    <m/>
    <s v="1 SL"/>
    <n v="1"/>
    <m/>
  </r>
  <r>
    <n v="13"/>
    <x v="26"/>
    <d v="2019-11-26T00:00:00"/>
    <s v="TAÑEDO MARIA EVELYN C."/>
    <x v="56"/>
    <x v="1"/>
    <d v="2019-11-26T00:00:00"/>
    <d v="2019-11-26T00:00:00"/>
    <s v="SL"/>
    <m/>
    <s v="1 SL"/>
    <n v="1"/>
    <m/>
  </r>
  <r>
    <n v="14"/>
    <x v="26"/>
    <d v="2019-11-26T00:00:00"/>
    <s v="MONTENEGRO MARISSA P."/>
    <x v="56"/>
    <x v="1"/>
    <d v="2019-12-03T00:00:00"/>
    <d v="2019-12-04T00:00:00"/>
    <s v="VL"/>
    <m/>
    <s v="2 VL"/>
    <n v="2"/>
    <m/>
  </r>
  <r>
    <n v="15"/>
    <x v="26"/>
    <d v="2019-11-20T00:00:00"/>
    <s v="MONTENEGRO MARISSA P."/>
    <x v="56"/>
    <x v="1"/>
    <d v="2019-11-19T00:00:00"/>
    <d v="2019-11-19T00:00:00"/>
    <s v="SL"/>
    <m/>
    <s v="1 SL"/>
    <n v="1"/>
    <m/>
  </r>
  <r>
    <n v="16"/>
    <x v="26"/>
    <d v="2019-11-28T00:00:00"/>
    <s v="HERNANDO MERIC B."/>
    <x v="56"/>
    <x v="1"/>
    <d v="2019-11-27T00:00:00"/>
    <d v="2019-11-27T00:00:00"/>
    <s v="SL"/>
    <m/>
    <s v="1 SL"/>
    <n v="1"/>
    <m/>
  </r>
  <r>
    <n v="17"/>
    <x v="26"/>
    <d v="2019-12-09T00:00:00"/>
    <s v="BORJA NECY M."/>
    <x v="56"/>
    <x v="1"/>
    <d v="2019-12-27T00:00:00"/>
    <d v="2019-12-27T00:00:00"/>
    <s v="VL"/>
    <m/>
    <s v="1 VL"/>
    <n v="1"/>
    <m/>
  </r>
  <r>
    <n v="18"/>
    <x v="26"/>
    <d v="2019-11-27T00:00:00"/>
    <s v="BORJA NECY M."/>
    <x v="56"/>
    <x v="1"/>
    <d v="2019-11-26T00:00:00"/>
    <d v="2019-11-26T00:00:00"/>
    <s v="SL"/>
    <m/>
    <s v="1 SL"/>
    <n v="1"/>
    <m/>
  </r>
  <r>
    <n v="19"/>
    <x v="26"/>
    <d v="2019-12-02T00:00:00"/>
    <s v="BORJA NECY M."/>
    <x v="56"/>
    <x v="1"/>
    <d v="2019-12-12T00:00:00"/>
    <d v="2019-12-12T00:00:00"/>
    <s v="VL"/>
    <m/>
    <s v="1 VL"/>
    <n v="1"/>
    <m/>
  </r>
  <r>
    <n v="20"/>
    <x v="26"/>
    <d v="2019-12-12T00:00:00"/>
    <s v="DE VILLA OFELIA G."/>
    <x v="61"/>
    <x v="1"/>
    <d v="2019-12-09T00:00:00"/>
    <d v="2019-12-09T00:00:00"/>
    <s v="SL"/>
    <m/>
    <s v="1 SL"/>
    <n v="1"/>
    <m/>
  </r>
  <r>
    <n v="21"/>
    <x v="26"/>
    <d v="2020-01-06T00:00:00"/>
    <s v="BUGARIN MA. ANA M."/>
    <x v="4"/>
    <x v="1"/>
    <d v="2020-01-02T00:00:00"/>
    <d v="2020-01-03T00:00:00"/>
    <s v="VL"/>
    <m/>
    <s v="2 VL"/>
    <n v="2"/>
    <m/>
  </r>
  <r>
    <n v="22"/>
    <x v="26"/>
    <d v="2020-01-02T00:00:00"/>
    <s v="TOLENTINO CAROLINA E."/>
    <x v="4"/>
    <x v="1"/>
    <d v="2019-12-23T00:00:00"/>
    <d v="2019-12-23T00:00:00"/>
    <s v="SL"/>
    <m/>
    <s v="1 SL"/>
    <n v="1"/>
    <m/>
  </r>
  <r>
    <n v="23"/>
    <x v="26"/>
    <d v="2019-12-02T00:00:00"/>
    <s v="ANGCAYA RUFINA P."/>
    <x v="5"/>
    <x v="1"/>
    <d v="2019-12-23T00:00:00"/>
    <d v="2019-12-23T00:00:00"/>
    <s v="OTHER"/>
    <s v="PARENTAL OBLIGATION"/>
    <s v="1 OTHER"/>
    <n v="1"/>
    <m/>
  </r>
  <r>
    <n v="24"/>
    <x v="26"/>
    <d v="2019-12-02T00:00:00"/>
    <s v="ANGCAYA RUFINA P."/>
    <x v="5"/>
    <x v="1"/>
    <d v="2019-11-29T00:00:00"/>
    <d v="2019-11-29T00:00:00"/>
    <s v="SL"/>
    <m/>
    <s v="1 SL"/>
    <n v="1"/>
    <m/>
  </r>
  <r>
    <n v="25"/>
    <x v="26"/>
    <d v="2019-12-02T00:00:00"/>
    <s v="ANGCAYA RUFINA P."/>
    <x v="5"/>
    <x v="1"/>
    <d v="2019-12-26T00:00:00"/>
    <d v="2019-12-27T00:00:00"/>
    <s v="VL"/>
    <m/>
    <s v="2 VL"/>
    <n v="2"/>
    <m/>
  </r>
  <r>
    <n v="26"/>
    <x v="26"/>
    <d v="2019-12-12T00:00:00"/>
    <s v="ANGCAYA RUFINA P."/>
    <x v="5"/>
    <x v="1"/>
    <d v="2019-12-11T00:00:00"/>
    <d v="2019-12-11T00:00:00"/>
    <s v="SL"/>
    <m/>
    <s v="1 SL"/>
    <n v="1"/>
    <m/>
  </r>
  <r>
    <n v="27"/>
    <x v="26"/>
    <d v="2019-11-22T00:00:00"/>
    <s v="BAYBAY LINDA G."/>
    <x v="4"/>
    <x v="1"/>
    <d v="2019-11-29T00:00:00"/>
    <d v="2019-11-29T00:00:00"/>
    <s v="OTHER"/>
    <s v="SPECIAL PRIVILEGE"/>
    <s v="1 OTHER"/>
    <n v="1"/>
    <m/>
  </r>
  <r>
    <n v="28"/>
    <x v="26"/>
    <d v="2019-11-14T00:00:00"/>
    <s v="BAYBAY LINDA G."/>
    <x v="4"/>
    <x v="1"/>
    <d v="2019-11-13T00:00:00"/>
    <d v="2019-11-13T00:00:00"/>
    <s v="SL"/>
    <m/>
    <s v="1 SL"/>
    <n v="1"/>
    <m/>
  </r>
  <r>
    <n v="29"/>
    <x v="26"/>
    <d v="2019-12-02T00:00:00"/>
    <s v="BUGARIN MA. ANA M."/>
    <x v="4"/>
    <x v="1"/>
    <d v="2019-12-06T00:00:00"/>
    <d v="2019-12-06T00:00:00"/>
    <s v="VL"/>
    <m/>
    <s v="1 VL"/>
    <n v="1"/>
    <m/>
  </r>
  <r>
    <n v="29"/>
    <x v="26"/>
    <d v="2019-12-02T00:00:00"/>
    <s v="BUGARIN MA. ANA M."/>
    <x v="4"/>
    <x v="1"/>
    <d v="2019-12-09T00:00:00"/>
    <d v="2019-12-09T00:00:00"/>
    <s v="VL"/>
    <m/>
    <s v="1 VL"/>
    <n v="1"/>
    <m/>
  </r>
  <r>
    <n v="29"/>
    <x v="26"/>
    <d v="2019-12-02T00:00:00"/>
    <s v="BUGARIN MA. ANA M."/>
    <x v="4"/>
    <x v="1"/>
    <d v="2019-12-16T00:00:00"/>
    <d v="2019-12-16T00:00:00"/>
    <s v="VL"/>
    <m/>
    <s v="1 VL"/>
    <n v="1"/>
    <m/>
  </r>
  <r>
    <n v="29"/>
    <x v="26"/>
    <d v="2019-12-02T00:00:00"/>
    <s v="BUGARIN MA. ANA M."/>
    <x v="4"/>
    <x v="1"/>
    <d v="2019-12-26T00:00:00"/>
    <d v="2019-12-26T00:00:00"/>
    <s v="VL"/>
    <m/>
    <s v="1 VL"/>
    <n v="1"/>
    <m/>
  </r>
  <r>
    <n v="30"/>
    <x v="26"/>
    <d v="2019-11-14T00:00:00"/>
    <s v="BUGARIN MA. ANA M."/>
    <x v="4"/>
    <x v="1"/>
    <d v="2019-11-13T00:00:00"/>
    <d v="2019-11-20T00:00:00"/>
    <s v="VL"/>
    <m/>
    <s v="6 VL"/>
    <n v="6"/>
    <m/>
  </r>
  <r>
    <n v="31"/>
    <x v="26"/>
    <d v="2019-11-12T00:00:00"/>
    <s v="JAVIER ELISEO B."/>
    <x v="4"/>
    <x v="1"/>
    <d v="2019-11-07T00:00:00"/>
    <d v="2019-11-08T00:00:00"/>
    <s v="SL"/>
    <m/>
    <s v="2 SL"/>
    <n v="2"/>
    <m/>
  </r>
  <r>
    <n v="31"/>
    <x v="26"/>
    <d v="2019-11-12T00:00:00"/>
    <s v="JAVIER ELISEO B."/>
    <x v="4"/>
    <x v="1"/>
    <d v="2019-11-11T00:00:00"/>
    <d v="2019-11-11T00:00:00"/>
    <s v="SL"/>
    <m/>
    <s v="1 SL"/>
    <n v="1"/>
    <m/>
  </r>
  <r>
    <n v="32"/>
    <x v="26"/>
    <d v="2019-11-29T00:00:00"/>
    <s v="MATIENZO NORMITA S."/>
    <x v="4"/>
    <x v="1"/>
    <d v="2019-12-17T00:00:00"/>
    <d v="2019-12-20T00:00:00"/>
    <s v="VL"/>
    <m/>
    <s v="4 VL"/>
    <n v="4"/>
    <m/>
  </r>
  <r>
    <n v="33"/>
    <x v="26"/>
    <d v="2019-10-17T00:00:00"/>
    <s v="TOLENTINO CAROLINA E."/>
    <x v="4"/>
    <x v="1"/>
    <d v="2019-11-22T00:00:00"/>
    <d v="2019-11-22T00:00:00"/>
    <s v="SL"/>
    <m/>
    <s v="1 SL"/>
    <n v="1"/>
    <m/>
  </r>
  <r>
    <n v="34"/>
    <x v="26"/>
    <d v="2019-12-10T00:00:00"/>
    <s v="FERMA MARIA I."/>
    <x v="4"/>
    <x v="1"/>
    <d v="2019-12-26T00:00:00"/>
    <d v="2019-12-27T00:00:00"/>
    <s v="OTHER"/>
    <s v="SPECIAL PRIVILEGE"/>
    <s v="2 OTHER"/>
    <n v="2"/>
    <m/>
  </r>
  <r>
    <n v="35"/>
    <x v="26"/>
    <d v="2019-03-28T00:00:00"/>
    <s v="LIMBOC FLORDELIZA J."/>
    <x v="4"/>
    <x v="1"/>
    <d v="2019-11-22T00:00:00"/>
    <d v="2019-11-22T00:00:00"/>
    <s v="SL"/>
    <m/>
    <s v="1 SL"/>
    <n v="1"/>
    <m/>
  </r>
  <r>
    <n v="35"/>
    <x v="26"/>
    <d v="2019-03-28T00:00:00"/>
    <s v="LIMBOC FLORDELIZA J."/>
    <x v="4"/>
    <x v="1"/>
    <d v="2019-11-26T00:00:00"/>
    <d v="2019-11-26T00:00:00"/>
    <s v="SL"/>
    <m/>
    <s v="1 SL"/>
    <n v="1"/>
    <m/>
  </r>
  <r>
    <n v="36"/>
    <x v="26"/>
    <d v="2019-11-20T00:00:00"/>
    <s v="LIMBOC FLORDELIZA J."/>
    <x v="4"/>
    <x v="1"/>
    <d v="2019-11-18T00:00:00"/>
    <d v="2019-11-18T00:00:00"/>
    <s v="SL"/>
    <m/>
    <s v="1 SL"/>
    <n v="1"/>
    <m/>
  </r>
  <r>
    <n v="37"/>
    <x v="26"/>
    <d v="2019-11-12T00:00:00"/>
    <s v="LIMBOC FLORDELIZA J."/>
    <x v="4"/>
    <x v="1"/>
    <d v="2019-11-08T00:00:00"/>
    <d v="2019-11-08T00:00:00"/>
    <s v="SL"/>
    <m/>
    <s v="1 SL"/>
    <n v="1"/>
    <m/>
  </r>
  <r>
    <n v="38"/>
    <x v="26"/>
    <d v="2020-01-06T00:00:00"/>
    <s v="VERGARA TERESITA J."/>
    <x v="5"/>
    <x v="1"/>
    <d v="2020-01-07T00:00:00"/>
    <d v="2020-01-09T00:00:00"/>
    <s v="VL"/>
    <m/>
    <s v="3 VL"/>
    <n v="3"/>
    <m/>
  </r>
  <r>
    <n v="39"/>
    <x v="26"/>
    <d v="2020-01-02T00:00:00"/>
    <s v="DELFINO NINA C."/>
    <x v="5"/>
    <x v="1"/>
    <d v="2020-01-10T00:00:00"/>
    <d v="2020-01-10T00:00:00"/>
    <s v="VL"/>
    <m/>
    <s v="1 VL"/>
    <n v="1"/>
    <m/>
  </r>
  <r>
    <n v="39"/>
    <x v="26"/>
    <d v="2020-01-02T00:00:00"/>
    <s v="DELFINO NINA C."/>
    <x v="5"/>
    <x v="1"/>
    <d v="2020-01-13T00:00:00"/>
    <d v="2020-01-16T00:00:00"/>
    <s v="VL"/>
    <m/>
    <s v="4 VL"/>
    <n v="4"/>
    <m/>
  </r>
  <r>
    <n v="40"/>
    <x v="26"/>
    <d v="2020-01-02T00:00:00"/>
    <s v="DELFINO NINA C."/>
    <x v="5"/>
    <x v="1"/>
    <d v="2020-01-02T00:00:00"/>
    <d v="2020-01-03T00:00:00"/>
    <s v="OTHER"/>
    <m/>
    <s v="2 OTHER"/>
    <n v="2"/>
    <m/>
  </r>
  <r>
    <n v="40"/>
    <x v="26"/>
    <d v="2020-01-02T00:00:00"/>
    <s v="DELFINO NINA C."/>
    <x v="5"/>
    <x v="1"/>
    <d v="2020-01-05T00:00:00"/>
    <d v="2020-01-09T00:00:00"/>
    <s v="VL"/>
    <m/>
    <s v="5 VL"/>
    <n v="5"/>
    <m/>
  </r>
  <r>
    <n v="41"/>
    <x v="26"/>
    <d v="2020-01-02T00:00:00"/>
    <s v="DELFINO NINA C."/>
    <x v="5"/>
    <x v="1"/>
    <d v="2019-12-27T00:00:00"/>
    <d v="2019-12-27T00:00:00"/>
    <s v="SL"/>
    <m/>
    <s v="1 SL"/>
    <n v="1"/>
    <m/>
  </r>
  <r>
    <n v="41"/>
    <x v="26"/>
    <d v="2020-01-02T00:00:00"/>
    <s v="DELFINO NINA C."/>
    <x v="5"/>
    <x v="1"/>
    <d v="2019-12-29T00:00:00"/>
    <d v="2019-12-29T00:00:00"/>
    <s v="SL"/>
    <m/>
    <s v="1 SL"/>
    <n v="1"/>
    <m/>
  </r>
  <r>
    <n v="41"/>
    <x v="26"/>
    <d v="2020-01-02T00:00:00"/>
    <s v="DELFINO NINA C."/>
    <x v="5"/>
    <x v="1"/>
    <d v="2019-12-31T00:00:00"/>
    <d v="2019-12-31T00:00:00"/>
    <s v="SL"/>
    <m/>
    <s v="1 SL"/>
    <n v="1"/>
    <m/>
  </r>
  <r>
    <n v="42"/>
    <x v="27"/>
    <d v="2019-12-11T00:00:00"/>
    <s v="MONTENEGRO HENRY S."/>
    <x v="11"/>
    <x v="1"/>
    <d v="2019-12-26T00:00:00"/>
    <d v="2019-12-27T00:00:00"/>
    <s v="OTHER"/>
    <s v="MC# 6"/>
    <s v="2 OTHER"/>
    <n v="2"/>
    <m/>
  </r>
  <r>
    <n v="43"/>
    <x v="27"/>
    <d v="2019-12-11T00:00:00"/>
    <s v="MONTENEGRO HENRY S."/>
    <x v="11"/>
    <x v="1"/>
    <d v="2019-12-18T00:00:00"/>
    <d v="2019-12-20T00:00:00"/>
    <s v="OTHER"/>
    <s v="SEC 25 EO 292- FORCE LEAVE"/>
    <s v="3 OTHER"/>
    <n v="3"/>
    <m/>
  </r>
  <r>
    <n v="44"/>
    <x v="27"/>
    <d v="2019-11-12T00:00:00"/>
    <s v="MANALO ELIADA F."/>
    <x v="11"/>
    <x v="1"/>
    <d v="2019-11-11T00:00:00"/>
    <d v="2019-11-11T00:00:00"/>
    <s v="SL"/>
    <m/>
    <s v="1 SL"/>
    <n v="1"/>
    <m/>
  </r>
  <r>
    <n v="45"/>
    <x v="27"/>
    <d v="2019-12-17T00:00:00"/>
    <s v="REOSA CECILIA A."/>
    <x v="11"/>
    <x v="1"/>
    <d v="2019-12-17T00:00:00"/>
    <d v="2019-12-19T00:00:00"/>
    <s v="OTHER"/>
    <s v="SEC 25 EO 292- FORCE LEAVE"/>
    <s v="3 OTHER"/>
    <n v="3"/>
    <m/>
  </r>
  <r>
    <n v="46"/>
    <x v="27"/>
    <d v="2019-11-14T00:00:00"/>
    <s v="REOSA CECILIA A."/>
    <x v="11"/>
    <x v="1"/>
    <d v="2019-11-12T00:00:00"/>
    <d v="2019-11-13T00:00:00"/>
    <s v="SL"/>
    <m/>
    <s v="2 SL"/>
    <n v="2"/>
    <m/>
  </r>
  <r>
    <n v="47"/>
    <x v="27"/>
    <d v="2019-12-09T00:00:00"/>
    <s v="AMBION LAMBERTO A."/>
    <x v="62"/>
    <x v="1"/>
    <d v="2019-12-26T00:00:00"/>
    <d v="2019-12-27T00:00:00"/>
    <s v="OTHER"/>
    <s v="SEC 25 EO 292- FORCE LEAVE"/>
    <s v="2 OTHER"/>
    <n v="2"/>
    <m/>
  </r>
  <r>
    <n v="48"/>
    <x v="27"/>
    <d v="2019-12-09T00:00:00"/>
    <s v="AMBION LAMBERTO A."/>
    <x v="62"/>
    <x v="1"/>
    <d v="2019-12-18T00:00:00"/>
    <d v="2019-12-20T00:00:00"/>
    <s v="OTHER"/>
    <s v="SEC 25 EO 292- FORCE LEAVE"/>
    <s v="3 OTHER"/>
    <n v="3"/>
    <m/>
  </r>
  <r>
    <n v="49"/>
    <x v="27"/>
    <d v="2019-12-09T00:00:00"/>
    <s v="CALANOG ALMA P."/>
    <x v="62"/>
    <x v="1"/>
    <d v="2019-12-19T00:00:00"/>
    <d v="2019-12-20T00:00:00"/>
    <s v="OTHER"/>
    <s v="SEC 25 EO 292- FORCE LEAVE"/>
    <s v="2 OTHER"/>
    <n v="2"/>
    <m/>
  </r>
  <r>
    <n v="49"/>
    <x v="27"/>
    <d v="2019-12-09T00:00:00"/>
    <s v="CALANOG ALMA P."/>
    <x v="62"/>
    <x v="1"/>
    <d v="2019-12-23T00:00:00"/>
    <d v="2019-12-23T00:00:00"/>
    <s v="OTHER"/>
    <s v="SEC 25 EO 292- FORCE LEAVE"/>
    <s v="1 OTHER"/>
    <n v="1"/>
    <m/>
  </r>
  <r>
    <n v="49"/>
    <x v="27"/>
    <d v="2019-12-10T00:00:00"/>
    <s v="CALANOG ALMA P."/>
    <x v="62"/>
    <x v="1"/>
    <d v="2019-12-26T00:00:00"/>
    <d v="2019-12-27T00:00:00"/>
    <s v="OTHER"/>
    <s v="SEC 25 EO 292- FORCE LEAVE"/>
    <s v="2 OTHER"/>
    <n v="2"/>
    <m/>
  </r>
  <r>
    <n v="50"/>
    <x v="27"/>
    <d v="2019-12-13T00:00:00"/>
    <s v="REYES NORALYN B."/>
    <x v="11"/>
    <x v="1"/>
    <d v="2019-12-23T00:00:00"/>
    <d v="2019-12-23T00:00:00"/>
    <s v="VL"/>
    <m/>
    <s v="1 VL"/>
    <n v="1"/>
    <m/>
  </r>
  <r>
    <n v="50"/>
    <x v="27"/>
    <d v="2019-12-13T00:00:00"/>
    <s v="REYES NORALYN B."/>
    <x v="11"/>
    <x v="1"/>
    <d v="2019-12-26T00:00:00"/>
    <d v="2019-12-27T00:00:00"/>
    <s v="VL"/>
    <m/>
    <s v="2 VL"/>
    <n v="2"/>
    <m/>
  </r>
  <r>
    <n v="51"/>
    <x v="27"/>
    <d v="2019-12-13T00:00:00"/>
    <s v="REYES NORALYN B."/>
    <x v="11"/>
    <x v="1"/>
    <d v="2019-12-20T00:00:00"/>
    <d v="2019-12-20T00:00:00"/>
    <s v="VL"/>
    <m/>
    <s v="1 VL"/>
    <n v="1"/>
    <m/>
  </r>
  <r>
    <n v="52"/>
    <x v="27"/>
    <d v="2020-01-03T00:00:00"/>
    <s v="VERGARA ANACIETA M."/>
    <x v="10"/>
    <x v="1"/>
    <d v="2020-01-08T00:00:00"/>
    <d v="2020-01-09T00:00:00"/>
    <s v="OTHER"/>
    <s v="SEC 21 EO 292- SPECIAL PRIVILEGE"/>
    <s v="2 OTHER"/>
    <n v="2"/>
    <m/>
  </r>
  <r>
    <n v="53"/>
    <x v="27"/>
    <d v="2019-12-13T00:00:00"/>
    <s v="PEÑAFLORIDA LORYN B."/>
    <x v="10"/>
    <x v="1"/>
    <d v="2019-12-12T00:00:00"/>
    <d v="2019-12-12T00:00:00"/>
    <s v="SL"/>
    <m/>
    <s v="1 SL"/>
    <n v="1"/>
    <m/>
  </r>
  <r>
    <n v="54"/>
    <x v="27"/>
    <d v="2019-12-19T00:00:00"/>
    <s v="BAYLA EVANGELINE C."/>
    <x v="57"/>
    <x v="1"/>
    <d v="2019-12-26T00:00:00"/>
    <d v="2019-12-27T00:00:00"/>
    <s v="VL"/>
    <m/>
    <s v="2 VL"/>
    <n v="2"/>
    <m/>
  </r>
  <r>
    <n v="55"/>
    <x v="27"/>
    <d v="2019-11-14T00:00:00"/>
    <s v="CACAO ANDREA F."/>
    <x v="10"/>
    <x v="1"/>
    <d v="2019-11-11T00:00:00"/>
    <d v="2019-11-13T00:00:00"/>
    <s v="SL"/>
    <m/>
    <s v="3 SL"/>
    <n v="3"/>
    <m/>
  </r>
  <r>
    <n v="56"/>
    <x v="27"/>
    <d v="2019-11-13T00:00:00"/>
    <s v="ABENA WINNIE ROSE M."/>
    <x v="10"/>
    <x v="1"/>
    <d v="2019-11-18T00:00:00"/>
    <d v="2019-11-18T00:00:00"/>
    <s v="OTHER"/>
    <s v="SOLO PARENT"/>
    <s v="1 OTHER"/>
    <n v="1"/>
    <m/>
  </r>
  <r>
    <n v="57"/>
    <x v="27"/>
    <d v="2019-11-16T00:00:00"/>
    <s v="ROZUL FLORENCIA M."/>
    <x v="10"/>
    <x v="1"/>
    <d v="2019-11-27T00:00:00"/>
    <d v="2019-11-27T00:00:00"/>
    <s v="OTHER"/>
    <s v="MOURNING LEAVE"/>
    <s v="1 OTHER"/>
    <n v="1"/>
    <m/>
  </r>
  <r>
    <n v="58"/>
    <x v="27"/>
    <d v="2019-11-26T00:00:00"/>
    <s v="SEPINO BRIGIDA M."/>
    <x v="10"/>
    <x v="1"/>
    <d v="2019-12-16T00:00:00"/>
    <d v="2019-12-19T00:00:00"/>
    <s v="VL"/>
    <m/>
    <s v="4 VL"/>
    <n v="4"/>
    <m/>
  </r>
  <r>
    <n v="59"/>
    <x v="27"/>
    <d v="2019-11-27T00:00:00"/>
    <s v="VERGARA ANACIETA M."/>
    <x v="10"/>
    <x v="1"/>
    <d v="2019-11-26T00:00:00"/>
    <d v="2019-11-26T00:00:00"/>
    <s v="SL"/>
    <m/>
    <s v="1 SL"/>
    <n v="1"/>
    <m/>
  </r>
  <r>
    <n v="60"/>
    <x v="27"/>
    <d v="2019-12-12T00:00:00"/>
    <s v="AMBION DORINDA A."/>
    <x v="10"/>
    <x v="1"/>
    <d v="2019-12-11T00:00:00"/>
    <d v="2019-12-11T00:00:00"/>
    <s v="SL"/>
    <m/>
    <s v="1 SL"/>
    <n v="1"/>
    <m/>
  </r>
  <r>
    <n v="61"/>
    <x v="27"/>
    <d v="2019-12-16T00:00:00"/>
    <s v="BAYOT MERCED M."/>
    <x v="59"/>
    <x v="1"/>
    <d v="2019-12-23T00:00:00"/>
    <d v="2019-12-23T00:00:00"/>
    <s v="VL"/>
    <m/>
    <s v="1 VL"/>
    <n v="1"/>
    <m/>
  </r>
  <r>
    <n v="61"/>
    <x v="27"/>
    <d v="2019-12-16T00:00:00"/>
    <s v="BAYOT MERCED M."/>
    <x v="59"/>
    <x v="1"/>
    <d v="2019-12-26T00:00:00"/>
    <d v="2019-12-27T00:00:00"/>
    <s v="VL"/>
    <m/>
    <s v="2 VL"/>
    <n v="2"/>
    <m/>
  </r>
  <r>
    <n v="62"/>
    <x v="27"/>
    <d v="2019-12-16T00:00:00"/>
    <s v="BAYOT MERCED M."/>
    <x v="59"/>
    <x v="1"/>
    <d v="2019-12-20T00:00:00"/>
    <d v="2019-12-20T00:00:00"/>
    <s v="VL"/>
    <m/>
    <s v="1 VL"/>
    <n v="1"/>
    <m/>
  </r>
  <r>
    <n v="63"/>
    <x v="27"/>
    <d v="2019-12-16T00:00:00"/>
    <s v="SEÑA MARILYN B."/>
    <x v="59"/>
    <x v="1"/>
    <d v="2019-12-23T00:00:00"/>
    <d v="2019-12-23T00:00:00"/>
    <s v="VL"/>
    <m/>
    <s v="1 VL"/>
    <n v="1"/>
    <m/>
  </r>
  <r>
    <n v="63"/>
    <x v="27"/>
    <d v="2019-12-16T00:00:00"/>
    <s v="SEÑA MARILYN B."/>
    <x v="59"/>
    <x v="1"/>
    <d v="2019-12-26T00:00:00"/>
    <d v="2019-12-27T00:00:00"/>
    <s v="VL"/>
    <m/>
    <s v="2 VL"/>
    <n v="2"/>
    <m/>
  </r>
  <r>
    <n v="64"/>
    <x v="27"/>
    <d v="2019-12-16T00:00:00"/>
    <s v="DIMAPILIS MA. TRINIDAD S."/>
    <x v="59"/>
    <x v="1"/>
    <d v="2019-12-23T00:00:00"/>
    <d v="2019-12-23T00:00:00"/>
    <s v="VL"/>
    <m/>
    <s v="1 VL"/>
    <n v="1"/>
    <m/>
  </r>
  <r>
    <n v="64"/>
    <x v="27"/>
    <d v="2019-12-16T00:00:00"/>
    <s v="DIMAPILIS MA. TRINIDAD S."/>
    <x v="59"/>
    <x v="1"/>
    <d v="2019-12-26T00:00:00"/>
    <d v="2019-12-27T00:00:00"/>
    <s v="VL"/>
    <m/>
    <s v="2 VL"/>
    <n v="2"/>
    <m/>
  </r>
  <r>
    <n v="65"/>
    <x v="27"/>
    <d v="2020-01-02T00:00:00"/>
    <s v="AMBONAN AVELINA A."/>
    <x v="59"/>
    <x v="1"/>
    <d v="2019-12-23T00:00:00"/>
    <d v="2019-12-23T00:00:00"/>
    <s v="VL"/>
    <m/>
    <s v="1 VL"/>
    <n v="1"/>
    <m/>
  </r>
  <r>
    <n v="65"/>
    <x v="27"/>
    <d v="2020-01-02T00:00:00"/>
    <s v="AMBONAN AVELINA A."/>
    <x v="59"/>
    <x v="1"/>
    <d v="2019-12-26T00:00:00"/>
    <d v="2019-12-27T00:00:00"/>
    <s v="VL"/>
    <m/>
    <s v="2 VL"/>
    <n v="2"/>
    <m/>
  </r>
  <r>
    <n v="66"/>
    <x v="27"/>
    <d v="2019-12-16T00:00:00"/>
    <s v="AMBONAN AVELINA A."/>
    <x v="59"/>
    <x v="1"/>
    <d v="2019-12-16T00:00:00"/>
    <d v="2019-12-20T00:00:00"/>
    <s v="VL"/>
    <m/>
    <s v="5 VL"/>
    <n v="5"/>
    <m/>
  </r>
  <r>
    <n v="67"/>
    <x v="27"/>
    <d v="2019-11-17T00:00:00"/>
    <s v="BORJA EDWIN G."/>
    <x v="58"/>
    <x v="1"/>
    <d v="2019-11-22T00:00:00"/>
    <d v="2019-11-22T00:00:00"/>
    <s v="OTHER"/>
    <s v="SEC 25 EO 292- FORCE LEAVE"/>
    <s v="1 OTHER"/>
    <n v="1"/>
    <m/>
  </r>
  <r>
    <n v="67"/>
    <x v="27"/>
    <d v="2019-11-17T00:00:00"/>
    <s v="BORJA EDWIN G."/>
    <x v="58"/>
    <x v="1"/>
    <d v="2019-12-17T00:00:00"/>
    <d v="2019-12-17T00:00:00"/>
    <s v="OTHER"/>
    <s v="SEC 25 EO 292- FORCE LEAVE"/>
    <s v="1 OTHER"/>
    <n v="1"/>
    <m/>
  </r>
  <r>
    <n v="67"/>
    <x v="27"/>
    <d v="2019-11-17T00:00:00"/>
    <s v="BORJA EDWIN G."/>
    <x v="58"/>
    <x v="1"/>
    <d v="2019-12-19T00:00:00"/>
    <d v="2019-12-19T00:00:00"/>
    <s v="OTHER"/>
    <s v="SEC 25 EO 292- FORCE LEAVE"/>
    <s v="1 OTHER"/>
    <n v="1"/>
    <m/>
  </r>
  <r>
    <n v="67"/>
    <x v="27"/>
    <d v="2019-11-17T00:00:00"/>
    <s v="BORJA EDWIN G."/>
    <x v="58"/>
    <x v="1"/>
    <d v="2019-12-23T00:00:00"/>
    <d v="2019-12-23T00:00:00"/>
    <s v="OTHER"/>
    <s v="SEC 25 EO 292- FORCE LEAVE"/>
    <s v="1 OTHER"/>
    <n v="1"/>
    <m/>
  </r>
  <r>
    <n v="67"/>
    <x v="27"/>
    <d v="2019-11-17T00:00:00"/>
    <s v="BORJA EDWIN G."/>
    <x v="58"/>
    <x v="1"/>
    <d v="2019-12-27T00:00:00"/>
    <d v="2019-12-27T00:00:00"/>
    <s v="OTHER"/>
    <s v="SEC 25 EO 292- FORCE LEAVE"/>
    <s v="1 OTHER"/>
    <n v="1"/>
    <m/>
  </r>
  <r>
    <n v="68"/>
    <x v="27"/>
    <d v="2019-12-10T00:00:00"/>
    <s v="PERIDO MARITES V."/>
    <x v="58"/>
    <x v="1"/>
    <d v="2019-12-18T00:00:00"/>
    <d v="2019-12-18T00:00:00"/>
    <s v="OTHER"/>
    <s v="BIRTHDAY LEAVE"/>
    <s v="1 OTHER"/>
    <n v="1"/>
    <m/>
  </r>
  <r>
    <n v="69"/>
    <x v="27"/>
    <d v="2019-12-21T00:00:00"/>
    <s v="PERIDO MARITES V."/>
    <x v="58"/>
    <x v="1"/>
    <d v="2019-11-28T00:00:00"/>
    <d v="2019-11-28T00:00:00"/>
    <s v="SL"/>
    <m/>
    <s v="1 SL"/>
    <n v="1"/>
    <m/>
  </r>
  <r>
    <n v="70"/>
    <x v="27"/>
    <d v="2019-12-04T00:00:00"/>
    <s v="BORJA EDWIN G."/>
    <x v="58"/>
    <x v="1"/>
    <d v="2019-12-20T00:00:00"/>
    <d v="2019-12-20T00:00:00"/>
    <s v="OTHER"/>
    <s v="ANNIVERSARY LEAVE"/>
    <s v="1 OTHER"/>
    <n v="1"/>
    <m/>
  </r>
  <r>
    <n v="71"/>
    <x v="27"/>
    <d v="2019-11-18T00:00:00"/>
    <s v="PERIDO MARITES V."/>
    <x v="58"/>
    <x v="1"/>
    <d v="2019-11-11T00:00:00"/>
    <d v="2019-11-11T00:00:00"/>
    <s v="SL"/>
    <m/>
    <s v="1 SL"/>
    <n v="1"/>
    <m/>
  </r>
  <r>
    <n v="72"/>
    <x v="27"/>
    <d v="2019-12-04T00:00:00"/>
    <s v="BORJA EDWIN G."/>
    <x v="58"/>
    <x v="1"/>
    <d v="2019-12-02T00:00:00"/>
    <d v="2019-12-03T00:00:00"/>
    <s v="SL"/>
    <m/>
    <s v="2 SL"/>
    <n v="2"/>
    <m/>
  </r>
  <r>
    <n v="73"/>
    <x v="27"/>
    <d v="2019-11-28T00:00:00"/>
    <s v="SEPINO BRIGIDA M."/>
    <x v="10"/>
    <x v="1"/>
    <d v="2019-11-26T00:00:00"/>
    <d v="2019-11-26T00:00:00"/>
    <s v="SL"/>
    <m/>
    <s v="1 SL"/>
    <n v="1"/>
    <m/>
  </r>
  <r>
    <n v="74"/>
    <x v="27"/>
    <d v="2019-11-18T00:00:00"/>
    <s v="PARRA MARCIANA L."/>
    <x v="10"/>
    <x v="1"/>
    <d v="2019-11-11T00:00:00"/>
    <d v="2019-11-15T00:00:00"/>
    <s v="OTHER"/>
    <s v="MOURNING LEAVE"/>
    <s v="5 OTHER"/>
    <n v="5"/>
    <m/>
  </r>
  <r>
    <n v="75"/>
    <x v="27"/>
    <d v="2019-12-12T00:00:00"/>
    <s v="PARRA MARCIANA L."/>
    <x v="10"/>
    <x v="1"/>
    <d v="2019-11-18T00:00:00"/>
    <d v="2019-11-18T00:00:00"/>
    <s v="OTHER"/>
    <s v="SPECIAL PRIVILEGE"/>
    <s v="1 OTHER"/>
    <n v="1"/>
    <m/>
  </r>
  <r>
    <n v="76"/>
    <x v="27"/>
    <d v="2020-01-06T00:00:00"/>
    <s v="PENALES GLORIA P."/>
    <x v="64"/>
    <x v="1"/>
    <d v="2020-01-13T00:00:00"/>
    <d v="2020-01-13T00:00:00"/>
    <s v="OTHER"/>
    <s v="SPECIAL PRIVILEGE"/>
    <s v="1 OTHER"/>
    <n v="1"/>
    <m/>
  </r>
  <r>
    <n v="77"/>
    <x v="27"/>
    <d v="2020-01-06T00:00:00"/>
    <s v="TORRES SONIA M."/>
    <x v="64"/>
    <x v="1"/>
    <d v="2020-01-02T00:00:00"/>
    <d v="2020-01-03T00:00:00"/>
    <s v="OTHER"/>
    <s v="DOMESTIC EMERGENCY"/>
    <s v="2 OTHER"/>
    <n v="2"/>
    <m/>
  </r>
  <r>
    <n v="78"/>
    <x v="27"/>
    <d v="2019-12-23T00:00:00"/>
    <s v="MONTENEGRO HELEN L."/>
    <x v="35"/>
    <x v="1"/>
    <d v="2019-12-26T00:00:00"/>
    <d v="2019-12-27T00:00:00"/>
    <s v="OTHER"/>
    <s v="MOURNING LEAVE"/>
    <s v="2 OTHER"/>
    <n v="2"/>
    <m/>
  </r>
  <r>
    <n v="78"/>
    <x v="27"/>
    <d v="2019-12-23T00:00:00"/>
    <s v="MONTENEGRO HELEN L."/>
    <x v="35"/>
    <x v="1"/>
    <d v="2020-01-02T00:00:00"/>
    <d v="2020-01-03T00:00:00"/>
    <s v="OTHER"/>
    <s v="MOURNING LEAVE"/>
    <s v="2 OTHER"/>
    <n v="2"/>
    <m/>
  </r>
  <r>
    <n v="78"/>
    <x v="27"/>
    <d v="2019-12-23T00:00:00"/>
    <s v="MONTENEGRO HELEN L."/>
    <x v="35"/>
    <x v="1"/>
    <d v="2020-01-06T00:00:00"/>
    <d v="2020-01-06T00:00:00"/>
    <s v="OTHER"/>
    <s v="MOURNING LEAVE"/>
    <s v="1 OTHER"/>
    <n v="1"/>
    <m/>
  </r>
  <r>
    <n v="79"/>
    <x v="27"/>
    <d v="2019-12-16T00:00:00"/>
    <s v="VILLAVIRAY MA. CANDELARIA D."/>
    <x v="7"/>
    <x v="1"/>
    <d v="2019-12-22T00:00:00"/>
    <d v="2019-12-23T00:00:00"/>
    <s v="OTHER"/>
    <s v="SPECIAL PRIVILEGE"/>
    <s v="1 OTHER"/>
    <n v="1"/>
    <m/>
  </r>
  <r>
    <n v="79"/>
    <x v="27"/>
    <d v="2019-12-16T00:00:00"/>
    <s v="VILLAVIRAY MA. CANDELARIA D."/>
    <x v="7"/>
    <x v="1"/>
    <d v="2019-12-26T00:00:00"/>
    <d v="2019-12-26T00:00:00"/>
    <s v="OTHER"/>
    <s v="SPECIAL PRIVILEGE"/>
    <s v="1 OTHER"/>
    <n v="1"/>
    <m/>
  </r>
  <r>
    <n v="80"/>
    <x v="27"/>
    <d v="2019-12-18T00:00:00"/>
    <s v="DIGO MANUEL  "/>
    <x v="7"/>
    <x v="1"/>
    <d v="2019-11-11T00:00:00"/>
    <d v="2019-11-15T00:00:00"/>
    <s v="SL"/>
    <m/>
    <s v="5 SL"/>
    <n v="5"/>
    <m/>
  </r>
  <r>
    <n v="80"/>
    <x v="27"/>
    <d v="2019-12-18T00:00:00"/>
    <s v="DIGO MANUEL  "/>
    <x v="7"/>
    <x v="1"/>
    <d v="2019-11-18T00:00:00"/>
    <d v="2019-11-22T00:00:00"/>
    <s v="SL"/>
    <m/>
    <s v="5 SL"/>
    <n v="5"/>
    <m/>
  </r>
  <r>
    <n v="80"/>
    <x v="27"/>
    <d v="2019-12-18T00:00:00"/>
    <s v="DIGO MANUEL  "/>
    <x v="7"/>
    <x v="1"/>
    <d v="2019-11-25T00:00:00"/>
    <d v="2019-11-29T00:00:00"/>
    <s v="SL"/>
    <m/>
    <s v="5 SL"/>
    <n v="5"/>
    <m/>
  </r>
  <r>
    <n v="80"/>
    <x v="27"/>
    <d v="2019-12-18T00:00:00"/>
    <s v="DIGO MANUEL  "/>
    <x v="7"/>
    <x v="1"/>
    <d v="2019-12-01T00:00:00"/>
    <d v="2019-12-06T00:00:00"/>
    <s v="SL"/>
    <m/>
    <s v="5 SL"/>
    <n v="5"/>
    <m/>
  </r>
  <r>
    <n v="80"/>
    <x v="27"/>
    <d v="2019-12-18T00:00:00"/>
    <s v="DIGO MANUEL  "/>
    <x v="7"/>
    <x v="1"/>
    <d v="2019-12-09T00:00:00"/>
    <d v="2019-12-13T00:00:00"/>
    <s v="SL"/>
    <m/>
    <s v="5 SL"/>
    <n v="5"/>
    <m/>
  </r>
  <r>
    <n v="80"/>
    <x v="27"/>
    <d v="2019-12-18T00:00:00"/>
    <s v="DIGO MANUEL  "/>
    <x v="7"/>
    <x v="1"/>
    <d v="2019-12-16T00:00:00"/>
    <d v="2019-12-20T00:00:00"/>
    <s v="SL"/>
    <m/>
    <s v="5 SL"/>
    <n v="5"/>
    <m/>
  </r>
  <r>
    <n v="80"/>
    <x v="27"/>
    <d v="2019-12-18T00:00:00"/>
    <s v="DIGO MANUEL  "/>
    <x v="7"/>
    <x v="1"/>
    <d v="2019-12-23T00:00:00"/>
    <d v="2019-12-23T00:00:00"/>
    <s v="SL"/>
    <m/>
    <s v="1 SL"/>
    <n v="1"/>
    <m/>
  </r>
  <r>
    <n v="80"/>
    <x v="27"/>
    <d v="2019-12-18T00:00:00"/>
    <s v="DIGO MANUEL  "/>
    <x v="7"/>
    <x v="1"/>
    <d v="2019-12-26T00:00:00"/>
    <d v="2019-12-27T00:00:00"/>
    <s v="SL"/>
    <m/>
    <s v="2 SL"/>
    <n v="2"/>
    <m/>
  </r>
  <r>
    <n v="81"/>
    <x v="27"/>
    <d v="2019-12-18T00:00:00"/>
    <s v="VILLANUEVA PABLO B."/>
    <x v="7"/>
    <x v="1"/>
    <d v="2019-12-11T00:00:00"/>
    <d v="2019-12-11T00:00:00"/>
    <s v="SL"/>
    <m/>
    <s v="1 SL"/>
    <n v="1"/>
    <m/>
  </r>
  <r>
    <n v="81"/>
    <x v="27"/>
    <d v="2019-12-18T00:00:00"/>
    <s v="VILLANUEVA PABLO B."/>
    <x v="7"/>
    <x v="1"/>
    <d v="2019-12-16T00:00:00"/>
    <d v="2019-12-17T00:00:00"/>
    <s v="SL"/>
    <m/>
    <s v="2 SL"/>
    <n v="2"/>
    <m/>
  </r>
  <r>
    <n v="82"/>
    <x v="27"/>
    <d v="2019-12-13T00:00:00"/>
    <s v="MALUBAY MELINDA D."/>
    <x v="66"/>
    <x v="1"/>
    <d v="2019-12-23T00:00:00"/>
    <d v="2019-12-23T00:00:00"/>
    <s v="OTHER"/>
    <s v="SEC 25 EO 292- FORCE LEAVE"/>
    <s v="1 OTHER"/>
    <n v="1"/>
    <m/>
  </r>
  <r>
    <n v="82"/>
    <x v="27"/>
    <d v="2019-12-13T00:00:00"/>
    <s v="MALUBAY MELINDA D."/>
    <x v="66"/>
    <x v="1"/>
    <d v="2019-12-27T00:00:00"/>
    <d v="2019-12-27T00:00:00"/>
    <s v="OTHER"/>
    <s v="SEC 25 EO 292- FORCE LEAVE"/>
    <s v="1 OTHER"/>
    <n v="1"/>
    <m/>
  </r>
  <r>
    <n v="83"/>
    <x v="27"/>
    <d v="2019-12-13T00:00:00"/>
    <s v="MOLOD EMMA D."/>
    <x v="48"/>
    <x v="1"/>
    <d v="2019-12-20T00:00:00"/>
    <d v="2019-12-20T00:00:00"/>
    <s v="VL"/>
    <m/>
    <s v="1 VL"/>
    <n v="1"/>
    <m/>
  </r>
  <r>
    <n v="83"/>
    <x v="27"/>
    <d v="2019-12-13T00:00:00"/>
    <s v="MOLOD EMMA D."/>
    <x v="48"/>
    <x v="1"/>
    <d v="2019-12-27T00:00:00"/>
    <d v="2019-12-27T00:00:00"/>
    <s v="VL"/>
    <m/>
    <s v="1 VL"/>
    <n v="1"/>
    <m/>
  </r>
  <r>
    <n v="84"/>
    <x v="27"/>
    <d v="2019-12-02T00:00:00"/>
    <s v="ESCAMILLAS EVELYN M."/>
    <x v="39"/>
    <x v="1"/>
    <d v="2019-12-09T00:00:00"/>
    <d v="2019-12-09T00:00:00"/>
    <s v="OTHER"/>
    <s v="BIRTHDAY LEAVE"/>
    <s v="1 OTHER"/>
    <n v="1"/>
    <m/>
  </r>
  <r>
    <n v="85"/>
    <x v="27"/>
    <d v="2019-12-02T00:00:00"/>
    <s v="ESCAMILLAS EVELYN M."/>
    <x v="39"/>
    <x v="1"/>
    <d v="2019-12-06T00:00:00"/>
    <d v="2019-12-06T00:00:00"/>
    <s v="VL"/>
    <m/>
    <s v="1 VL"/>
    <n v="1"/>
    <m/>
  </r>
  <r>
    <n v="86"/>
    <x v="27"/>
    <d v="2019-12-05T00:00:00"/>
    <s v="JORGE CAROLINA M."/>
    <x v="39"/>
    <x v="1"/>
    <d v="2019-12-12T00:00:00"/>
    <d v="2019-12-12T00:00:00"/>
    <s v="OTHER"/>
    <s v="BIRTHDAY LEAVE"/>
    <s v="1 OTHER"/>
    <n v="1"/>
    <m/>
  </r>
  <r>
    <n v="87"/>
    <x v="27"/>
    <d v="2019-12-06T00:00:00"/>
    <s v="JORGE CAROLINA M."/>
    <x v="39"/>
    <x v="1"/>
    <d v="2019-12-26T00:00:00"/>
    <d v="2019-12-27T00:00:00"/>
    <s v="VL"/>
    <m/>
    <s v="2 VL"/>
    <n v="2"/>
    <m/>
  </r>
  <r>
    <n v="88"/>
    <x v="27"/>
    <d v="2019-12-04T00:00:00"/>
    <s v="DUNGO PURISIMA CORAZON E."/>
    <x v="39"/>
    <x v="1"/>
    <d v="2019-12-06T00:00:00"/>
    <d v="2019-12-06T00:00:00"/>
    <s v="OTHER"/>
    <s v="SPECIAL PRIVILEGE"/>
    <s v="1 OTHER"/>
    <n v="1"/>
    <m/>
  </r>
  <r>
    <n v="89"/>
    <x v="27"/>
    <d v="2019-12-04T00:00:00"/>
    <s v="GUAÑEZO MA. GINA P."/>
    <x v="39"/>
    <x v="1"/>
    <d v="2019-12-11T00:00:00"/>
    <d v="2019-12-13T00:00:00"/>
    <s v="OTHER"/>
    <s v="SEC 25 EO 292- FORCE LEAVE"/>
    <s v="3 OTHER"/>
    <n v="3"/>
    <m/>
  </r>
  <r>
    <n v="90"/>
    <x v="27"/>
    <d v="2019-12-17T00:00:00"/>
    <s v="BAYOT ANISIA P."/>
    <x v="39"/>
    <x v="1"/>
    <d v="2019-12-16T00:00:00"/>
    <d v="2019-12-16T00:00:00"/>
    <s v="SL"/>
    <m/>
    <s v="1 SL"/>
    <n v="1"/>
    <m/>
  </r>
  <r>
    <n v="91"/>
    <x v="27"/>
    <d v="2020-01-04T00:00:00"/>
    <s v="DIMAPILIS ARIEL M."/>
    <x v="39"/>
    <x v="1"/>
    <d v="2020-01-11T00:00:00"/>
    <d v="2020-01-11T00:00:00"/>
    <s v="OTHER"/>
    <s v="BIRTHDAY LEAVE"/>
    <s v="1 OTHER"/>
    <n v="1"/>
    <m/>
  </r>
  <r>
    <n v="92"/>
    <x v="27"/>
    <d v="2019-12-11T00:00:00"/>
    <s v="DIMAPILIS ARIEL M."/>
    <x v="39"/>
    <x v="1"/>
    <d v="2019-12-07T00:00:00"/>
    <d v="2019-12-07T00:00:00"/>
    <s v="OTHER"/>
    <s v="EMERGENCY LEAVE"/>
    <s v="1 OTHER"/>
    <n v="1"/>
    <m/>
  </r>
  <r>
    <n v="93"/>
    <x v="27"/>
    <d v="2020-01-09T00:00:00"/>
    <s v="EVANGELISTA NORENA S."/>
    <x v="39"/>
    <x v="1"/>
    <d v="2020-01-08T00:00:00"/>
    <d v="2020-01-08T00:00:00"/>
    <s v="SL"/>
    <m/>
    <s v="1 SL"/>
    <n v="1"/>
    <m/>
  </r>
  <r>
    <n v="94"/>
    <x v="27"/>
    <d v="2019-11-06T00:00:00"/>
    <s v="EVANGELISTA NORENA S."/>
    <x v="39"/>
    <x v="1"/>
    <d v="2019-10-25T00:00:00"/>
    <d v="2019-10-25T00:00:00"/>
    <s v="SL"/>
    <m/>
    <s v="1 SL"/>
    <n v="1"/>
    <m/>
  </r>
  <r>
    <n v="94"/>
    <x v="27"/>
    <d v="2019-11-06T00:00:00"/>
    <s v="EVANGELISTA NORENA S."/>
    <x v="39"/>
    <x v="1"/>
    <d v="2019-10-28T00:00:00"/>
    <d v="2019-10-28T00:00:00"/>
    <s v="SL"/>
    <m/>
    <s v="1 SL"/>
    <n v="1"/>
    <m/>
  </r>
  <r>
    <n v="95"/>
    <x v="27"/>
    <d v="2019-11-06T00:00:00"/>
    <s v="EVANGELISTA NORENA S."/>
    <x v="39"/>
    <x v="1"/>
    <d v="2019-11-04T00:00:00"/>
    <d v="2019-11-04T00:00:00"/>
    <s v="SL"/>
    <m/>
    <s v="1 SL"/>
    <n v="1"/>
    <m/>
  </r>
  <r>
    <n v="96"/>
    <x v="27"/>
    <d v="2019-12-12T00:00:00"/>
    <s v="DE GRANO LIUSA R."/>
    <x v="39"/>
    <x v="1"/>
    <d v="2019-12-20T00:00:00"/>
    <d v="2019-12-20T00:00:00"/>
    <s v="OTHER"/>
    <s v="SEC 25 EO 292- FORCE LEAVE"/>
    <s v="1 OTHER"/>
    <n v="1"/>
    <m/>
  </r>
  <r>
    <n v="97"/>
    <x v="27"/>
    <d v="2020-01-02T00:00:00"/>
    <s v="NOVICIO PERLITA G."/>
    <x v="0"/>
    <x v="1"/>
    <d v="2019-12-26T00:00:00"/>
    <d v="2019-12-27T00:00:00"/>
    <s v="SL"/>
    <m/>
    <s v="2 SL"/>
    <n v="2"/>
    <m/>
  </r>
  <r>
    <n v="98"/>
    <x v="27"/>
    <d v="2019-12-19T00:00:00"/>
    <s v="MARTINEZ BELEN B."/>
    <x v="56"/>
    <x v="1"/>
    <d v="2019-12-18T00:00:00"/>
    <d v="2019-12-18T00:00:00"/>
    <s v="SL"/>
    <m/>
    <s v="1 SL"/>
    <n v="1"/>
    <m/>
  </r>
  <r>
    <n v="99"/>
    <x v="27"/>
    <d v="2019-12-20T00:00:00"/>
    <s v="FERMA AMELITA V."/>
    <x v="25"/>
    <x v="1"/>
    <d v="2019-12-27T00:00:00"/>
    <d v="2019-12-27T00:00:00"/>
    <s v="VL"/>
    <m/>
    <s v="1 VL"/>
    <n v="1"/>
    <m/>
  </r>
  <r>
    <n v="100"/>
    <x v="27"/>
    <d v="2020-01-03T00:00:00"/>
    <s v="AUDITOR AILEEN D."/>
    <x v="5"/>
    <x v="1"/>
    <d v="2019-12-27T00:00:00"/>
    <d v="2019-12-27T00:00:00"/>
    <s v="SL"/>
    <m/>
    <s v="1 SL"/>
    <n v="1"/>
    <m/>
  </r>
  <r>
    <n v="100"/>
    <x v="27"/>
    <d v="2020-01-03T00:00:00"/>
    <s v="AUDITOR AILEEN D."/>
    <x v="5"/>
    <x v="1"/>
    <d v="2020-01-02T00:00:00"/>
    <d v="2020-01-02T00:00:00"/>
    <s v="SL"/>
    <m/>
    <s v="1 SL"/>
    <n v="1"/>
    <m/>
  </r>
  <r>
    <n v="101"/>
    <x v="27"/>
    <d v="2019-12-23T00:00:00"/>
    <s v="AUDITOR AILEEN D."/>
    <x v="5"/>
    <x v="1"/>
    <d v="2019-12-26T00:00:00"/>
    <d v="2019-12-26T00:00:00"/>
    <s v="OTHER"/>
    <s v="BIRTHDAY LEAVE"/>
    <s v="1 OTHER"/>
    <n v="1"/>
    <m/>
  </r>
  <r>
    <n v="102"/>
    <x v="27"/>
    <d v="2019-12-27T00:00:00"/>
    <s v="DEL MUNDO ROSALLE A."/>
    <x v="52"/>
    <x v="1"/>
    <d v="2019-12-26T00:00:00"/>
    <d v="2019-12-27T00:00:00"/>
    <s v="SL"/>
    <m/>
    <s v="2 SL"/>
    <n v="2"/>
    <m/>
  </r>
  <r>
    <n v="103"/>
    <x v="27"/>
    <d v="2020-01-03T00:00:00"/>
    <s v="DE VILLA MYRNA D."/>
    <x v="12"/>
    <x v="1"/>
    <d v="2020-01-17T00:00:00"/>
    <d v="2020-01-17T00:00:00"/>
    <s v="VL"/>
    <m/>
    <s v="1 VL"/>
    <n v="1"/>
    <m/>
  </r>
  <r>
    <n v="103"/>
    <x v="27"/>
    <d v="2020-01-04T00:00:00"/>
    <s v="DE VILLA MYRNA D."/>
    <x v="12"/>
    <x v="1"/>
    <d v="2020-02-03T00:00:00"/>
    <d v="2020-02-03T00:00:00"/>
    <s v="VL"/>
    <m/>
    <s v="1 VL"/>
    <n v="1"/>
    <m/>
  </r>
  <r>
    <n v="104"/>
    <x v="27"/>
    <d v="2020-01-30T00:00:00"/>
    <s v="DE VILLA MYRNA D."/>
    <x v="12"/>
    <x v="1"/>
    <d v="2020-01-20T00:00:00"/>
    <d v="2020-01-24T00:00:00"/>
    <s v="OTHER"/>
    <s v="EMERGENCY LEAVE"/>
    <s v="5 OTHER"/>
    <n v="5"/>
    <m/>
  </r>
  <r>
    <n v="105"/>
    <x v="27"/>
    <d v="2020-01-07T00:00:00"/>
    <s v="DE VILLA MYRNA D."/>
    <x v="12"/>
    <x v="1"/>
    <d v="2020-01-06T00:00:00"/>
    <d v="2020-01-06T00:00:00"/>
    <s v="OTHER"/>
    <s v="SPECIAL PRIVILEGE"/>
    <s v="1 OTHER"/>
    <n v="1"/>
    <m/>
  </r>
  <r>
    <n v="106"/>
    <x v="27"/>
    <d v="2019-12-16T00:00:00"/>
    <s v="DE VILLA MYRNA D."/>
    <x v="12"/>
    <x v="1"/>
    <d v="2019-12-23T00:00:00"/>
    <d v="2019-12-23T00:00:00"/>
    <s v="VL"/>
    <m/>
    <s v="1 VL"/>
    <n v="1"/>
    <m/>
  </r>
  <r>
    <n v="106"/>
    <x v="27"/>
    <d v="2019-12-16T00:00:00"/>
    <s v="DE VILLA MYRNA D."/>
    <x v="12"/>
    <x v="1"/>
    <d v="2019-12-26T00:00:00"/>
    <d v="2019-12-27T00:00:00"/>
    <s v="VL"/>
    <m/>
    <s v="2 VL"/>
    <n v="2"/>
    <m/>
  </r>
  <r>
    <n v="107"/>
    <x v="27"/>
    <d v="2019-12-16T00:00:00"/>
    <s v="DE VILLA MYRNA D."/>
    <x v="12"/>
    <x v="1"/>
    <d v="2019-12-09T00:00:00"/>
    <d v="2019-12-11T00:00:00"/>
    <s v="VL"/>
    <m/>
    <s v="3 VL"/>
    <n v="3"/>
    <m/>
  </r>
  <r>
    <n v="108"/>
    <x v="27"/>
    <d v="2019-12-16T00:00:00"/>
    <s v="DE VILLA MYRNA D."/>
    <x v="12"/>
    <x v="1"/>
    <d v="2019-11-29T00:00:00"/>
    <d v="2019-11-29T00:00:00"/>
    <s v="SL"/>
    <m/>
    <s v="1 SL"/>
    <n v="1"/>
    <m/>
  </r>
  <r>
    <n v="108"/>
    <x v="27"/>
    <d v="2019-12-16T00:00:00"/>
    <s v="DE VILLA MYRNA D."/>
    <x v="12"/>
    <x v="1"/>
    <d v="2019-12-02T00:00:00"/>
    <d v="2019-12-02T00:00:00"/>
    <s v="SL"/>
    <m/>
    <s v="1 SL"/>
    <n v="1"/>
    <m/>
  </r>
  <r>
    <n v="108"/>
    <x v="27"/>
    <d v="2019-12-16T00:00:00"/>
    <s v="DE VILLA MYRNA D."/>
    <x v="12"/>
    <x v="1"/>
    <d v="2019-12-04T00:00:00"/>
    <d v="2019-12-04T00:00:00"/>
    <s v="SL"/>
    <m/>
    <s v="1 SL"/>
    <n v="1"/>
    <m/>
  </r>
  <r>
    <n v="109"/>
    <x v="27"/>
    <d v="2019-11-26T00:00:00"/>
    <s v="DE VILLA MYRNA D."/>
    <x v="12"/>
    <x v="1"/>
    <d v="2019-11-25T00:00:00"/>
    <d v="2019-11-25T00:00:00"/>
    <s v="SL"/>
    <m/>
    <s v="1 SL"/>
    <n v="1"/>
    <m/>
  </r>
  <r>
    <n v="110"/>
    <x v="27"/>
    <d v="2019-11-26T00:00:00"/>
    <s v="DE VILLA MYRNA D."/>
    <x v="12"/>
    <x v="1"/>
    <d v="2019-11-18T00:00:00"/>
    <d v="2019-11-18T00:00:00"/>
    <s v="SL"/>
    <m/>
    <s v="1 SL"/>
    <n v="1"/>
    <m/>
  </r>
  <r>
    <n v="111"/>
    <x v="27"/>
    <d v="2019-11-07T00:00:00"/>
    <s v="DE VILLA MYRNA D."/>
    <x v="12"/>
    <x v="1"/>
    <d v="2019-11-06T00:00:00"/>
    <d v="2019-11-06T00:00:00"/>
    <s v="SL"/>
    <m/>
    <s v="1 SL"/>
    <n v="1"/>
    <m/>
  </r>
  <r>
    <n v="112"/>
    <x v="27"/>
    <d v="2019-12-04T00:00:00"/>
    <s v="MACASPAC ELVIRA V."/>
    <x v="65"/>
    <x v="1"/>
    <d v="2019-12-20T00:00:00"/>
    <d v="2019-12-20T00:00:00"/>
    <s v="VL"/>
    <m/>
    <s v="1 VL"/>
    <n v="1"/>
    <m/>
  </r>
  <r>
    <n v="112"/>
    <x v="27"/>
    <d v="2019-12-04T00:00:00"/>
    <s v="MACASPAC ELVIRA V."/>
    <x v="65"/>
    <x v="1"/>
    <d v="2019-12-23T00:00:00"/>
    <d v="2019-12-23T00:00:00"/>
    <s v="VL"/>
    <m/>
    <s v="1 VL"/>
    <n v="1"/>
    <m/>
  </r>
  <r>
    <n v="113"/>
    <x v="27"/>
    <d v="2020-01-10T00:00:00"/>
    <s v="SEDUCON LUCIO F."/>
    <x v="65"/>
    <x v="1"/>
    <d v="2020-01-09T00:00:00"/>
    <d v="2020-01-09T00:00:00"/>
    <s v="SL"/>
    <m/>
    <s v="1 SL"/>
    <n v="1"/>
    <m/>
  </r>
  <r>
    <n v="114"/>
    <x v="27"/>
    <d v="2019-12-05T00:00:00"/>
    <s v="SEDUCON LUCIO F."/>
    <x v="65"/>
    <x v="1"/>
    <d v="2019-12-12T00:00:00"/>
    <d v="2019-12-13T00:00:00"/>
    <s v="OTHER"/>
    <s v="MC# 6"/>
    <s v="2 OTHER"/>
    <n v="2"/>
    <m/>
  </r>
  <r>
    <n v="115"/>
    <x v="27"/>
    <d v="2019-12-05T00:00:00"/>
    <s v="SEDUCON LUCIO F."/>
    <x v="65"/>
    <x v="1"/>
    <d v="2019-12-04T00:00:00"/>
    <d v="2019-12-04T00:00:00"/>
    <s v="SL"/>
    <m/>
    <s v="1 SL"/>
    <n v="1"/>
    <m/>
  </r>
  <r>
    <n v="116"/>
    <x v="27"/>
    <d v="2019-12-04T00:00:00"/>
    <s v="CRUZADA MAGDALENA A."/>
    <x v="65"/>
    <x v="1"/>
    <d v="2019-12-11T00:00:00"/>
    <d v="2019-12-13T00:00:00"/>
    <s v="VL"/>
    <m/>
    <s v="3 VL"/>
    <n v="3"/>
    <m/>
  </r>
  <r>
    <n v="117"/>
    <x v="27"/>
    <d v="2019-12-04T00:00:00"/>
    <s v="CRUZADA MAGDALENA A."/>
    <x v="65"/>
    <x v="1"/>
    <d v="2019-12-27T00:00:00"/>
    <d v="2019-12-27T00:00:00"/>
    <s v="OTHER"/>
    <s v="MC# 6"/>
    <s v="1 OTHER"/>
    <n v="1"/>
    <m/>
  </r>
  <r>
    <n v="118"/>
    <x v="27"/>
    <d v="2020-01-07T00:00:00"/>
    <s v="MALUBAY MELINDA D."/>
    <x v="66"/>
    <x v="1"/>
    <d v="2020-01-08T00:00:00"/>
    <d v="2020-01-09T00:00:00"/>
    <s v="OTHER"/>
    <s v="SPECIAL PRIVILEGE"/>
    <s v="2 OTHER"/>
    <n v="2"/>
    <m/>
  </r>
  <r>
    <n v="119"/>
    <x v="27"/>
    <d v="2019-12-02T00:00:00"/>
    <s v="DE OCAMPO MARISSA B."/>
    <x v="66"/>
    <x v="1"/>
    <d v="2019-11-29T00:00:00"/>
    <d v="2019-11-29T00:00:00"/>
    <s v="SL"/>
    <m/>
    <s v="1 SL"/>
    <n v="1"/>
    <m/>
  </r>
  <r>
    <n v="120"/>
    <x v="27"/>
    <d v="2019-11-29T00:00:00"/>
    <s v="OLIVAR MARINA B."/>
    <x v="65"/>
    <x v="1"/>
    <d v="2019-12-16T00:00:00"/>
    <d v="2019-12-19T00:00:00"/>
    <s v="SL"/>
    <m/>
    <s v="4 SL"/>
    <n v="4"/>
    <m/>
  </r>
  <r>
    <n v="120"/>
    <x v="27"/>
    <d v="2019-11-29T00:00:00"/>
    <s v="OLIVAR MARINA B."/>
    <x v="65"/>
    <x v="1"/>
    <d v="2019-12-23T00:00:00"/>
    <d v="2019-12-23T00:00:00"/>
    <s v="SL"/>
    <m/>
    <s v="1 SL"/>
    <n v="1"/>
    <m/>
  </r>
  <r>
    <n v="120"/>
    <x v="27"/>
    <d v="2019-11-29T00:00:00"/>
    <s v="OLIVAR MARINA B."/>
    <x v="65"/>
    <x v="1"/>
    <d v="2019-12-26T00:00:00"/>
    <d v="2019-12-26T00:00:00"/>
    <s v="SL"/>
    <m/>
    <s v="1 SL"/>
    <n v="1"/>
    <m/>
  </r>
  <r>
    <n v="121"/>
    <x v="27"/>
    <d v="2019-11-29T00:00:00"/>
    <s v="OLIVAR MARINA B."/>
    <x v="65"/>
    <x v="1"/>
    <d v="2019-12-02T00:00:00"/>
    <d v="2019-12-05T00:00:00"/>
    <s v="SL"/>
    <m/>
    <s v="4 SL"/>
    <n v="4"/>
    <m/>
  </r>
  <r>
    <n v="121"/>
    <x v="27"/>
    <d v="2019-11-30T00:00:00"/>
    <s v="OLIVAR MARINA B."/>
    <x v="65"/>
    <x v="1"/>
    <d v="2019-12-09T00:00:00"/>
    <d v="2019-12-12T00:00:00"/>
    <s v="SL"/>
    <m/>
    <s v="4 SL"/>
    <n v="4"/>
    <m/>
  </r>
  <r>
    <n v="122"/>
    <x v="27"/>
    <d v="2019-12-20T00:00:00"/>
    <s v="MARQUEZ LOLITA R."/>
    <x v="44"/>
    <x v="1"/>
    <d v="2019-12-20T00:00:00"/>
    <d v="2019-12-20T00:00:00"/>
    <s v="OTHER"/>
    <s v="TERMINAL LEAVE"/>
    <s v="1 OTHER"/>
    <n v="1"/>
    <m/>
  </r>
  <r>
    <n v="123"/>
    <x v="27"/>
    <d v="2020-01-06T00:00:00"/>
    <s v="REYES ELSA T."/>
    <x v="11"/>
    <x v="1"/>
    <d v="2020-01-03T00:00:00"/>
    <d v="2020-01-03T00:00:00"/>
    <s v="OTHER"/>
    <s v="DOMESTIC EMERGENCY"/>
    <s v="1 OTHER"/>
    <n v="1"/>
    <m/>
  </r>
  <r>
    <n v="124"/>
    <x v="27"/>
    <d v="2019-12-12T00:00:00"/>
    <s v="FLAVIER ADORACION  "/>
    <x v="49"/>
    <x v="1"/>
    <d v="2019-12-05T00:00:00"/>
    <d v="2019-12-06T00:00:00"/>
    <s v="SL"/>
    <m/>
    <s v="2 SL"/>
    <n v="2"/>
    <m/>
  </r>
  <r>
    <n v="125"/>
    <x v="27"/>
    <d v="2019-12-11T00:00:00"/>
    <s v="LUCIANO ADELAIDA C."/>
    <x v="34"/>
    <x v="1"/>
    <d v="2019-12-23T00:00:00"/>
    <d v="2019-12-23T00:00:00"/>
    <s v="OTHER"/>
    <s v="DOMESTIC EMERGENCY"/>
    <s v="1 OTHER"/>
    <n v="1"/>
    <m/>
  </r>
  <r>
    <n v="126"/>
    <x v="27"/>
    <d v="2020-01-06T00:00:00"/>
    <s v="PAITON MARY ANN M."/>
    <x v="50"/>
    <x v="1"/>
    <d v="2019-12-27T00:00:00"/>
    <d v="2019-12-27T00:00:00"/>
    <s v="SL"/>
    <m/>
    <s v="1 SL"/>
    <n v="1"/>
    <m/>
  </r>
  <r>
    <n v="126"/>
    <x v="27"/>
    <d v="2020-01-06T00:00:00"/>
    <s v="PAITON MARY ANN M."/>
    <x v="50"/>
    <x v="1"/>
    <d v="2020-01-03T00:00:00"/>
    <d v="2020-01-03T00:00:00"/>
    <s v="SL"/>
    <m/>
    <s v="1 SL"/>
    <n v="1"/>
    <m/>
  </r>
  <r>
    <n v="127"/>
    <x v="27"/>
    <d v="2019-12-19T00:00:00"/>
    <s v="DE VILLA OFELIA G."/>
    <x v="61"/>
    <x v="1"/>
    <d v="2019-12-19T00:00:00"/>
    <d v="2019-12-20T00:00:00"/>
    <s v="OTHER"/>
    <s v="SEC 25 EO 292- FORCE LEAVE"/>
    <s v="2 OTHER"/>
    <n v="2"/>
    <m/>
  </r>
  <r>
    <n v="127"/>
    <x v="27"/>
    <d v="2019-12-23T00:00:00"/>
    <s v="DE VILLA OFELIA G."/>
    <x v="61"/>
    <x v="1"/>
    <d v="2019-12-23T00:00:00"/>
    <d v="2019-12-23T00:00:00"/>
    <s v="OTHER"/>
    <s v="SEC 25 EO 292- FORCE LEAVE"/>
    <s v="1 OTHER"/>
    <n v="1"/>
    <m/>
  </r>
  <r>
    <n v="127"/>
    <x v="27"/>
    <d v="2019-12-26T00:00:00"/>
    <s v="DE VILLA OFELIA G."/>
    <x v="61"/>
    <x v="1"/>
    <d v="2019-12-26T00:00:00"/>
    <d v="2019-12-27T00:00:00"/>
    <s v="OTHER"/>
    <s v="SEC 25 EO 292- FORCE LEAVE"/>
    <s v="2 OTHER"/>
    <n v="2"/>
    <m/>
  </r>
  <r>
    <n v="128"/>
    <x v="27"/>
    <d v="2019-12-13T00:00:00"/>
    <s v="PANGANIBAN CRISTETA M."/>
    <x v="55"/>
    <x v="1"/>
    <d v="2019-12-18T00:00:00"/>
    <d v="2019-12-20T00:00:00"/>
    <s v="VL"/>
    <m/>
    <s v="3 VL"/>
    <n v="3"/>
    <m/>
  </r>
  <r>
    <n v="128"/>
    <x v="27"/>
    <d v="2019-12-13T00:00:00"/>
    <s v="PANGANIBAN CRISTETA M."/>
    <x v="55"/>
    <x v="1"/>
    <d v="2019-12-16T00:00:00"/>
    <d v="2019-12-17T00:00:00"/>
    <s v="VL"/>
    <m/>
    <s v="2 VL"/>
    <n v="2"/>
    <m/>
  </r>
  <r>
    <n v="129"/>
    <x v="27"/>
    <d v="2019-12-13T00:00:00"/>
    <s v="CORTEZ NERIFE H."/>
    <x v="15"/>
    <x v="1"/>
    <d v="2019-12-18T00:00:00"/>
    <d v="2019-12-20T00:00:00"/>
    <s v="OTHER"/>
    <s v="SEC 25 EO 292- FORCE LEAVE"/>
    <s v="3 OTHER"/>
    <n v="3"/>
    <m/>
  </r>
  <r>
    <n v="129"/>
    <x v="27"/>
    <d v="2019-12-13T00:00:00"/>
    <s v="CORTEZ NERIFE H."/>
    <x v="15"/>
    <x v="1"/>
    <d v="2019-12-26T00:00:00"/>
    <d v="2019-12-27T00:00:00"/>
    <s v="OTHER"/>
    <s v="SEC 25 EO 292- FORCE LEAVE"/>
    <s v="2 OTHER"/>
    <n v="2"/>
    <m/>
  </r>
  <r>
    <n v="130"/>
    <x v="27"/>
    <d v="2019-12-17T00:00:00"/>
    <s v="PENALES GLORIA P."/>
    <x v="64"/>
    <x v="1"/>
    <d v="2019-12-27T00:00:00"/>
    <d v="2019-12-27T00:00:00"/>
    <s v="OTHER"/>
    <s v="SPECIAL PRIVILEGE"/>
    <s v="1 OTHER"/>
    <n v="1"/>
    <m/>
  </r>
  <r>
    <n v="131"/>
    <x v="27"/>
    <d v="2019-12-19T00:00:00"/>
    <s v="ANGCAYA OFELIA G."/>
    <x v="5"/>
    <x v="1"/>
    <d v="2019-12-17T00:00:00"/>
    <d v="2019-12-17T00:00:00"/>
    <s v="SL"/>
    <m/>
    <s v="1 SL"/>
    <n v="1"/>
    <m/>
  </r>
  <r>
    <n v="132"/>
    <x v="27"/>
    <d v="2019-12-23T00:00:00"/>
    <s v="TORRES SONIA M."/>
    <x v="64"/>
    <x v="1"/>
    <d v="2019-12-18T00:00:00"/>
    <d v="2019-12-20T00:00:00"/>
    <s v="OTHER"/>
    <m/>
    <s v="3 OTHER"/>
    <n v="3"/>
    <m/>
  </r>
  <r>
    <n v="133"/>
    <x v="27"/>
    <d v="2019-12-13T00:00:00"/>
    <s v="TORRES SONIA M."/>
    <x v="64"/>
    <x v="1"/>
    <d v="2019-12-10T00:00:00"/>
    <d v="2019-12-12T00:00:00"/>
    <s v="SL"/>
    <m/>
    <s v="3 SL"/>
    <n v="3"/>
    <m/>
  </r>
  <r>
    <n v="134"/>
    <x v="27"/>
    <d v="2019-11-25T00:00:00"/>
    <s v="RODRIGUEZ JOEL  "/>
    <x v="18"/>
    <x v="1"/>
    <d v="2019-11-23T00:00:00"/>
    <d v="2019-11-24T00:00:00"/>
    <s v="SL"/>
    <m/>
    <s v="0 SL"/>
    <n v="0"/>
    <m/>
  </r>
  <r>
    <n v="135"/>
    <x v="27"/>
    <d v="2019-11-14T00:00:00"/>
    <s v="FERMA ROMEO  "/>
    <x v="18"/>
    <x v="1"/>
    <d v="2019-11-11T00:00:00"/>
    <d v="2019-11-13T00:00:00"/>
    <s v="SL"/>
    <m/>
    <s v="3 SL"/>
    <n v="3"/>
    <m/>
  </r>
  <r>
    <n v="136"/>
    <x v="27"/>
    <d v="2019-11-17T00:00:00"/>
    <s v="DOCTORA ZENAIDA  "/>
    <x v="18"/>
    <x v="1"/>
    <d v="2019-11-06T00:00:00"/>
    <d v="2019-11-06T00:00:00"/>
    <s v="SL"/>
    <m/>
    <s v="1 SL"/>
    <n v="1"/>
    <m/>
  </r>
  <r>
    <n v="136"/>
    <x v="27"/>
    <d v="2019-11-17T00:00:00"/>
    <s v="DOCTORA ZENAIDA  "/>
    <x v="18"/>
    <x v="1"/>
    <d v="2019-11-09T00:00:00"/>
    <d v="2019-11-13T00:00:00"/>
    <s v="SL"/>
    <m/>
    <s v="3 SL"/>
    <n v="3"/>
    <m/>
  </r>
  <r>
    <n v="136"/>
    <x v="27"/>
    <d v="2019-11-17T00:00:00"/>
    <s v="DOCTORA ZENAIDA  "/>
    <x v="18"/>
    <x v="1"/>
    <d v="2019-11-16T00:00:00"/>
    <d v="2019-11-16T00:00:00"/>
    <s v="SL"/>
    <m/>
    <s v="0 SL"/>
    <n v="0"/>
    <m/>
  </r>
  <r>
    <n v="137"/>
    <x v="27"/>
    <d v="2019-12-02T00:00:00"/>
    <s v="DOCTORA ZENAIDA  "/>
    <x v="18"/>
    <x v="1"/>
    <d v="2019-11-25T00:00:00"/>
    <d v="2019-11-29T00:00:00"/>
    <s v="SL"/>
    <m/>
    <s v="5 SL"/>
    <n v="5"/>
    <m/>
  </r>
  <r>
    <n v="138"/>
    <x v="27"/>
    <d v="2019-12-06T00:00:00"/>
    <s v="MONTENEGRO EDWIN D."/>
    <x v="13"/>
    <x v="1"/>
    <d v="2019-12-16T00:00:00"/>
    <d v="2019-12-20T00:00:00"/>
    <s v="VL"/>
    <m/>
    <s v="5 VL"/>
    <n v="5"/>
    <m/>
  </r>
  <r>
    <n v="139"/>
    <x v="27"/>
    <d v="2019-11-18T00:00:00"/>
    <s v="MONTENEGRO EDWIN D."/>
    <x v="13"/>
    <x v="1"/>
    <d v="2019-11-14T00:00:00"/>
    <d v="2019-11-15T00:00:00"/>
    <s v="SL"/>
    <m/>
    <s v="2 SL"/>
    <n v="2"/>
    <m/>
  </r>
  <r>
    <n v="140"/>
    <x v="27"/>
    <d v="2019-12-20T00:00:00"/>
    <s v="PARRA MARCIANA L."/>
    <x v="10"/>
    <x v="1"/>
    <d v="2019-12-16T00:00:00"/>
    <d v="2019-12-17T00:00:00"/>
    <s v="SL"/>
    <m/>
    <s v="2 SL"/>
    <n v="2"/>
    <m/>
  </r>
  <r>
    <n v="140"/>
    <x v="27"/>
    <d v="2019-12-20T00:00:00"/>
    <s v="PARRA MARCIANA L."/>
    <x v="10"/>
    <x v="1"/>
    <d v="2019-12-19T00:00:00"/>
    <d v="2019-12-19T00:00:00"/>
    <s v="SL"/>
    <m/>
    <s v="1 SL"/>
    <n v="1"/>
    <m/>
  </r>
  <r>
    <n v="141"/>
    <x v="27"/>
    <d v="2020-01-03T00:00:00"/>
    <s v="SUSA NANETE B."/>
    <x v="5"/>
    <x v="1"/>
    <d v="2020-01-02T00:00:00"/>
    <d v="2020-01-02T00:00:00"/>
    <s v="SL"/>
    <m/>
    <s v="1 SL"/>
    <n v="1"/>
    <m/>
  </r>
  <r>
    <n v="142"/>
    <x v="27"/>
    <d v="2019-12-02T00:00:00"/>
    <s v="SUSA NANETE B."/>
    <x v="5"/>
    <x v="1"/>
    <d v="2019-12-31T00:00:00"/>
    <d v="2019-12-31T00:00:00"/>
    <s v="VL"/>
    <m/>
    <s v="1 VL"/>
    <n v="1"/>
    <m/>
  </r>
  <r>
    <n v="143"/>
    <x v="27"/>
    <d v="2019-12-12T00:00:00"/>
    <s v="BAYBAY MA. ROSA A."/>
    <x v="5"/>
    <x v="1"/>
    <d v="2019-12-27T00:00:00"/>
    <d v="2019-12-27T00:00:00"/>
    <s v="OTHER"/>
    <s v="ANNIVERSARY LEAVE"/>
    <s v="1 OTHER"/>
    <n v="1"/>
    <m/>
  </r>
  <r>
    <n v="144"/>
    <x v="27"/>
    <d v="2019-12-23T00:00:00"/>
    <s v="BAYBAY MA. ROSA A."/>
    <x v="5"/>
    <x v="1"/>
    <d v="2019-12-20T00:00:00"/>
    <d v="2019-12-20T00:00:00"/>
    <s v="SL"/>
    <m/>
    <s v="1 SL"/>
    <n v="1"/>
    <m/>
  </r>
  <r>
    <n v="145"/>
    <x v="27"/>
    <d v="2019-12-12T00:00:00"/>
    <s v="BAYBAY MA. ROSA A."/>
    <x v="5"/>
    <x v="1"/>
    <d v="2019-12-11T00:00:00"/>
    <d v="2019-12-11T00:00:00"/>
    <s v="SL"/>
    <m/>
    <s v="1 SL"/>
    <n v="1"/>
    <m/>
  </r>
  <r>
    <n v="146"/>
    <x v="27"/>
    <d v="2019-12-09T00:00:00"/>
    <s v="VELUZ DORMILUNA E."/>
    <x v="31"/>
    <x v="1"/>
    <d v="2019-12-06T00:00:00"/>
    <d v="2019-12-06T00:00:00"/>
    <s v="SL"/>
    <m/>
    <s v="1 SL"/>
    <n v="1"/>
    <m/>
  </r>
  <r>
    <n v="147"/>
    <x v="27"/>
    <d v="2019-11-26T00:00:00"/>
    <s v="VELUZ DORMILUNA E."/>
    <x v="31"/>
    <x v="1"/>
    <d v="2019-11-25T00:00:00"/>
    <d v="2019-11-25T00:00:00"/>
    <s v="SL"/>
    <m/>
    <s v="1 SL"/>
    <n v="1"/>
    <m/>
  </r>
  <r>
    <n v="148"/>
    <x v="27"/>
    <d v="2019-12-09T00:00:00"/>
    <s v="FERMA MARIA VICTORIA D."/>
    <x v="31"/>
    <x v="1"/>
    <d v="2019-12-18T00:00:00"/>
    <d v="2019-12-19T00:00:00"/>
    <s v="OTHER"/>
    <s v="SEC 25 EO 292- FORCE LEAVE"/>
    <s v="2 OTHER"/>
    <n v="2"/>
    <m/>
  </r>
  <r>
    <n v="148"/>
    <x v="27"/>
    <d v="2019-12-09T00:00:00"/>
    <s v="FERMA MARIA VICTORIA D."/>
    <x v="31"/>
    <x v="1"/>
    <d v="2019-12-26T00:00:00"/>
    <d v="2019-12-27T00:00:00"/>
    <s v="OTHER"/>
    <s v="SEC 25 EO 292- FORCE LEAVE"/>
    <s v="2 OTHER"/>
    <n v="2"/>
    <m/>
  </r>
  <r>
    <n v="149"/>
    <x v="27"/>
    <d v="2019-12-09T00:00:00"/>
    <s v="FERMA MARIA VICTORIA D."/>
    <x v="31"/>
    <x v="1"/>
    <d v="2019-12-17T00:00:00"/>
    <d v="2019-12-17T00:00:00"/>
    <s v="OTHER"/>
    <s v="SPECIAL PRIVILEGE"/>
    <s v="1 OTHER"/>
    <n v="1"/>
    <m/>
  </r>
  <r>
    <n v="150"/>
    <x v="27"/>
    <d v="2019-12-12T00:00:00"/>
    <s v="FERMA MARIA VICTORIA D."/>
    <x v="31"/>
    <x v="1"/>
    <d v="2019-12-11T00:00:00"/>
    <d v="2019-12-11T00:00:00"/>
    <s v="SL"/>
    <m/>
    <s v="1 SL"/>
    <n v="1"/>
    <m/>
  </r>
  <r>
    <n v="152"/>
    <x v="27"/>
    <d v="2019-12-05T00:00:00"/>
    <s v="FERMA MARIA VICTORIA D."/>
    <x v="31"/>
    <x v="1"/>
    <d v="2019-12-04T00:00:00"/>
    <d v="2019-12-04T00:00:00"/>
    <s v="SL"/>
    <m/>
    <s v="1 SL"/>
    <n v="1"/>
    <m/>
  </r>
  <r>
    <n v="153"/>
    <x v="27"/>
    <d v="2019-12-04T00:00:00"/>
    <s v="CHACON ELISA G."/>
    <x v="31"/>
    <x v="1"/>
    <d v="2019-12-01T00:00:00"/>
    <d v="2019-12-01T00:00:00"/>
    <s v="SL"/>
    <m/>
    <s v="0 SL"/>
    <n v="0"/>
    <m/>
  </r>
  <r>
    <n v="154"/>
    <x v="27"/>
    <d v="2019-12-04T00:00:00"/>
    <s v="CHACON ELISA G."/>
    <x v="31"/>
    <x v="1"/>
    <d v="2019-11-28T00:00:00"/>
    <d v="2019-11-29T00:00:00"/>
    <s v="SL"/>
    <m/>
    <s v="2 SL"/>
    <n v="2"/>
    <m/>
  </r>
  <r>
    <n v="155"/>
    <x v="27"/>
    <d v="2019-12-09T00:00:00"/>
    <s v="PETIL GLENDA D."/>
    <x v="31"/>
    <x v="1"/>
    <d v="2019-12-16T00:00:00"/>
    <d v="2019-12-18T00:00:00"/>
    <s v="OTHER"/>
    <s v="SEC 25 EO 292- FORCE LEAVE"/>
    <s v="3 OTHER"/>
    <n v="3"/>
    <m/>
  </r>
  <r>
    <n v="155"/>
    <x v="27"/>
    <d v="2019-12-09T00:00:00"/>
    <s v="PETIL GLENDA D."/>
    <x v="31"/>
    <x v="1"/>
    <d v="2019-12-26T00:00:00"/>
    <d v="2019-12-27T00:00:00"/>
    <s v="OTHER"/>
    <s v="SEC 25 EO 292- FORCE LEAVE"/>
    <s v="2 OTHER"/>
    <n v="2"/>
    <m/>
  </r>
  <r>
    <n v="156"/>
    <x v="27"/>
    <d v="2019-12-16T00:00:00"/>
    <s v="PETIL GLENDA D."/>
    <x v="31"/>
    <x v="1"/>
    <d v="2019-12-09T00:00:00"/>
    <d v="2019-12-09T00:00:00"/>
    <s v="SL"/>
    <m/>
    <s v="1 SL"/>
    <n v="1"/>
    <m/>
  </r>
  <r>
    <n v="156"/>
    <x v="27"/>
    <d v="2019-12-16T00:00:00"/>
    <s v="PETIL GLENDA D."/>
    <x v="31"/>
    <x v="1"/>
    <d v="2019-12-13T00:00:00"/>
    <d v="2019-12-13T00:00:00"/>
    <s v="SL"/>
    <m/>
    <s v="1 SL"/>
    <n v="1"/>
    <m/>
  </r>
  <r>
    <n v="157"/>
    <x v="27"/>
    <d v="2019-12-05T00:00:00"/>
    <s v="PETIL GLENDA D."/>
    <x v="31"/>
    <x v="1"/>
    <d v="2019-12-04T00:00:00"/>
    <d v="2019-12-04T00:00:00"/>
    <s v="SL"/>
    <m/>
    <s v="1 SL"/>
    <n v="1"/>
    <m/>
  </r>
  <r>
    <n v="158"/>
    <x v="27"/>
    <d v="2019-12-05T00:00:00"/>
    <s v="PEREY AIRENE O."/>
    <x v="31"/>
    <x v="1"/>
    <d v="2019-12-11T00:00:00"/>
    <d v="2019-12-12T00:00:00"/>
    <s v="OTHER"/>
    <s v="SEC 25 EO 292- FORCE LEAVE"/>
    <s v="2 OTHER"/>
    <n v="2"/>
    <m/>
  </r>
  <r>
    <n v="158"/>
    <x v="27"/>
    <d v="2019-12-05T00:00:00"/>
    <s v="PEREY AIRENE O."/>
    <x v="31"/>
    <x v="1"/>
    <d v="2019-12-26T00:00:00"/>
    <d v="2019-12-27T00:00:00"/>
    <s v="OTHER"/>
    <s v="SEC 25 EO 292- FORCE LEAVE"/>
    <s v="2 OTHER"/>
    <n v="2"/>
    <m/>
  </r>
  <r>
    <n v="159"/>
    <x v="27"/>
    <d v="2019-12-18T00:00:00"/>
    <s v="BANICO PILAR B."/>
    <x v="31"/>
    <x v="1"/>
    <d v="2019-12-18T00:00:00"/>
    <d v="2019-12-20T00:00:00"/>
    <s v="OTHER"/>
    <s v="SEC 25 EO 292- FORCE LEAVE"/>
    <s v="3 OTHER"/>
    <n v="3"/>
    <m/>
  </r>
  <r>
    <n v="159"/>
    <x v="27"/>
    <d v="2019-12-26T00:00:00"/>
    <s v="BANICO PILAR B."/>
    <x v="31"/>
    <x v="1"/>
    <d v="2019-12-26T00:00:00"/>
    <d v="2019-12-27T00:00:00"/>
    <s v="OTHER"/>
    <s v="SEC 25 EO 292- FORCE LEAVE"/>
    <s v="2 OTHER"/>
    <n v="2"/>
    <m/>
  </r>
  <r>
    <n v="160"/>
    <x v="27"/>
    <d v="2019-11-20T00:00:00"/>
    <s v="LEPARDO ROWENA R."/>
    <x v="31"/>
    <x v="1"/>
    <d v="2019-12-26T00:00:00"/>
    <d v="2019-12-27T00:00:00"/>
    <s v="VL"/>
    <m/>
    <s v="2 VL"/>
    <n v="2"/>
    <m/>
  </r>
  <r>
    <n v="161"/>
    <x v="27"/>
    <d v="2019-12-06T00:00:00"/>
    <s v="LEPARDO ROWENA R."/>
    <x v="31"/>
    <x v="1"/>
    <d v="2019-12-12T00:00:00"/>
    <d v="2019-12-12T00:00:00"/>
    <s v="OTHER"/>
    <s v="SOLO PARENT"/>
    <s v="1 OTHER"/>
    <n v="1"/>
    <m/>
  </r>
  <r>
    <n v="162"/>
    <x v="27"/>
    <d v="2020-01-03T00:00:00"/>
    <s v="CASTILLO FLORDELIZA T."/>
    <x v="31"/>
    <x v="1"/>
    <d v="2019-12-26T00:00:00"/>
    <d v="2019-12-28T00:00:00"/>
    <s v="SL"/>
    <m/>
    <s v="2 SL"/>
    <n v="2"/>
    <m/>
  </r>
  <r>
    <n v="163"/>
    <x v="27"/>
    <d v="2019-11-21T00:00:00"/>
    <s v="CASTILLO FLORDELIZA T."/>
    <x v="31"/>
    <x v="1"/>
    <d v="2019-11-28T00:00:00"/>
    <d v="2019-11-29T00:00:00"/>
    <s v="OTHER"/>
    <s v="MOURNING LEAVE"/>
    <s v="2 OTHER"/>
    <n v="2"/>
    <m/>
  </r>
  <r>
    <n v="163"/>
    <x v="27"/>
    <d v="2019-11-21T00:00:00"/>
    <s v="CASTILLO FLORDELIZA T."/>
    <x v="31"/>
    <x v="1"/>
    <d v="2019-12-02T00:00:00"/>
    <d v="2019-12-03T00:00:00"/>
    <s v="OTHER"/>
    <s v="MOURNING LEAVE"/>
    <s v="2 OTHER"/>
    <n v="2"/>
    <m/>
  </r>
  <r>
    <n v="163"/>
    <x v="27"/>
    <d v="2019-11-21T00:00:00"/>
    <s v="CASTILLO FLORDELIZA T."/>
    <x v="31"/>
    <x v="1"/>
    <d v="2019-12-05T00:00:00"/>
    <d v="2019-12-07T00:00:00"/>
    <s v="VL"/>
    <m/>
    <s v="2 VL"/>
    <n v="2"/>
    <m/>
  </r>
  <r>
    <n v="164"/>
    <x v="27"/>
    <d v="2019-12-05T00:00:00"/>
    <s v="CASTILLO FLORDELIZA T."/>
    <x v="31"/>
    <x v="1"/>
    <d v="2019-11-22T00:00:00"/>
    <d v="2019-11-23T00:00:00"/>
    <s v="VL"/>
    <m/>
    <s v="1 VL"/>
    <n v="1"/>
    <m/>
  </r>
  <r>
    <n v="164"/>
    <x v="27"/>
    <d v="2019-12-05T00:00:00"/>
    <s v="CASTILLO FLORDELIZA T."/>
    <x v="31"/>
    <x v="1"/>
    <d v="2019-11-25T00:00:00"/>
    <d v="2019-11-26T00:00:00"/>
    <s v="VL"/>
    <m/>
    <s v="2 VL"/>
    <n v="2"/>
    <m/>
  </r>
  <r>
    <n v="164"/>
    <x v="27"/>
    <d v="2019-12-05T00:00:00"/>
    <s v="CASTILLO FLORDELIZA T."/>
    <x v="31"/>
    <x v="1"/>
    <d v="2019-11-28T00:00:00"/>
    <d v="2019-11-29T00:00:00"/>
    <s v="VL"/>
    <m/>
    <s v="2 VL"/>
    <n v="2"/>
    <m/>
  </r>
  <r>
    <n v="165"/>
    <x v="27"/>
    <d v="2019-12-16T00:00:00"/>
    <s v="TORRES DINAH G."/>
    <x v="31"/>
    <x v="1"/>
    <d v="2019-12-23T00:00:00"/>
    <d v="2019-12-23T00:00:00"/>
    <s v="OTHER"/>
    <s v="SEC 25 EO 292- FORCE LEAVE"/>
    <s v="1 OTHER"/>
    <n v="1"/>
    <m/>
  </r>
  <r>
    <n v="165"/>
    <x v="27"/>
    <d v="2019-12-16T00:00:00"/>
    <s v="TORRES DINAH G."/>
    <x v="31"/>
    <x v="1"/>
    <d v="2019-12-26T00:00:00"/>
    <d v="2019-12-26T00:00:00"/>
    <s v="OTHER"/>
    <s v="SEC 25 EO 292- FORCE LEAVE"/>
    <s v="1 OTHER"/>
    <n v="1"/>
    <m/>
  </r>
  <r>
    <n v="166"/>
    <x v="27"/>
    <d v="2019-12-13T00:00:00"/>
    <s v="GARCIA HAIZEL M."/>
    <x v="31"/>
    <x v="1"/>
    <d v="2019-12-12T00:00:00"/>
    <d v="2019-12-12T00:00:00"/>
    <s v="SL"/>
    <m/>
    <s v="1 SL"/>
    <n v="1"/>
    <m/>
  </r>
  <r>
    <n v="167"/>
    <x v="27"/>
    <d v="2019-12-02T00:00:00"/>
    <s v="GARCIA HAIZEL M."/>
    <x v="31"/>
    <x v="1"/>
    <d v="2019-11-29T00:00:00"/>
    <d v="2019-11-29T00:00:00"/>
    <s v="SL"/>
    <m/>
    <s v="1 SL"/>
    <n v="1"/>
    <m/>
  </r>
  <r>
    <n v="168"/>
    <x v="27"/>
    <d v="2020-01-03T00:00:00"/>
    <s v="DE GUZMAN RONALD ANDREW G."/>
    <x v="19"/>
    <x v="1"/>
    <d v="2020-01-23T00:00:00"/>
    <d v="2020-01-24T00:00:00"/>
    <s v="VL"/>
    <m/>
    <s v="2 VL"/>
    <n v="2"/>
    <m/>
  </r>
  <r>
    <n v="168"/>
    <x v="27"/>
    <d v="2020-01-03T00:00:00"/>
    <s v="DE GUZMAN RONALD ANDREW G."/>
    <x v="19"/>
    <x v="1"/>
    <d v="2020-01-28T00:00:00"/>
    <d v="2020-01-28T00:00:00"/>
    <s v="VL"/>
    <m/>
    <s v="1 VL"/>
    <n v="1"/>
    <m/>
  </r>
  <r>
    <n v="169"/>
    <x v="27"/>
    <d v="2020-01-03T00:00:00"/>
    <s v="DE GUZMAN RONALD ANDREW G."/>
    <x v="19"/>
    <x v="1"/>
    <d v="2020-01-20T00:00:00"/>
    <d v="2020-01-21T00:00:00"/>
    <s v="VL"/>
    <m/>
    <s v="2 VL"/>
    <n v="2"/>
    <m/>
  </r>
  <r>
    <n v="170"/>
    <x v="27"/>
    <d v="2019-12-03T00:00:00"/>
    <s v="LEGASPI DOLORES B."/>
    <x v="19"/>
    <x v="1"/>
    <d v="2019-11-29T00:00:00"/>
    <d v="2019-11-29T00:00:00"/>
    <s v="SL"/>
    <m/>
    <s v="1 SL"/>
    <n v="1"/>
    <m/>
  </r>
  <r>
    <n v="171"/>
    <x v="27"/>
    <d v="2019-12-02T00:00:00"/>
    <s v="ALCAZAR ZENAIDA S."/>
    <x v="53"/>
    <x v="1"/>
    <d v="2019-12-11T00:00:00"/>
    <d v="2019-12-11T00:00:00"/>
    <s v="VL"/>
    <m/>
    <s v="1 VL"/>
    <n v="1"/>
    <m/>
  </r>
  <r>
    <n v="171"/>
    <x v="27"/>
    <d v="2019-12-02T00:00:00"/>
    <s v="ALCAZAR ZENAIDA S."/>
    <x v="53"/>
    <x v="1"/>
    <d v="2019-12-13T00:00:00"/>
    <d v="2019-12-13T00:00:00"/>
    <s v="VL"/>
    <m/>
    <s v="1 VL"/>
    <n v="1"/>
    <m/>
  </r>
  <r>
    <n v="172"/>
    <x v="27"/>
    <d v="2019-11-25T00:00:00"/>
    <s v="MARINDUQUE GERRY C."/>
    <x v="19"/>
    <x v="1"/>
    <d v="2019-11-25T00:00:00"/>
    <d v="2019-11-25T00:00:00"/>
    <s v="VL"/>
    <m/>
    <s v="1 VL"/>
    <n v="1"/>
    <m/>
  </r>
  <r>
    <n v="173"/>
    <x v="27"/>
    <d v="2019-11-22T00:00:00"/>
    <s v="ALVAREZ GRACITA S."/>
    <x v="19"/>
    <x v="1"/>
    <d v="2019-12-04T00:00:00"/>
    <d v="2019-12-04T00:00:00"/>
    <s v="VL"/>
    <m/>
    <s v="1 VL"/>
    <n v="1"/>
    <m/>
  </r>
  <r>
    <n v="174"/>
    <x v="27"/>
    <d v="2020-01-02T00:00:00"/>
    <s v="MIRANDO EDITH B."/>
    <x v="48"/>
    <x v="1"/>
    <d v="2019-12-26T00:00:00"/>
    <d v="2019-12-26T00:00:00"/>
    <s v="SL"/>
    <m/>
    <s v="1 SL"/>
    <n v="1"/>
    <m/>
  </r>
  <r>
    <n v="175"/>
    <x v="27"/>
    <d v="2019-11-22T00:00:00"/>
    <s v="MIRANDO EDITH B."/>
    <x v="48"/>
    <x v="1"/>
    <d v="2019-12-27T00:00:00"/>
    <d v="2019-12-27T00:00:00"/>
    <s v="OTHER"/>
    <s v="SPECIAL PRIVILEGE"/>
    <s v="1 OTHER"/>
    <n v="1"/>
    <m/>
  </r>
  <r>
    <n v="176"/>
    <x v="27"/>
    <d v="2019-12-12T00:00:00"/>
    <s v="ALFEREZ JOSEPHINE R."/>
    <x v="8"/>
    <x v="1"/>
    <d v="2019-12-20T00:00:00"/>
    <d v="2019-12-20T00:00:00"/>
    <s v="VL"/>
    <m/>
    <s v="1 VL"/>
    <n v="1"/>
    <m/>
  </r>
  <r>
    <n v="176"/>
    <x v="27"/>
    <d v="2019-12-12T00:00:00"/>
    <s v="ALFEREZ JOSEPHINE R."/>
    <x v="8"/>
    <x v="1"/>
    <d v="2019-12-26T00:00:00"/>
    <d v="2019-12-26T00:00:00"/>
    <s v="VL"/>
    <m/>
    <s v="1 VL"/>
    <n v="1"/>
    <m/>
  </r>
  <r>
    <n v="177"/>
    <x v="27"/>
    <d v="2019-12-16T00:00:00"/>
    <s v="ALFEREZ JOSEPHINE R."/>
    <x v="8"/>
    <x v="1"/>
    <d v="2019-12-12T00:00:00"/>
    <d v="2019-12-12T00:00:00"/>
    <s v="SL"/>
    <m/>
    <s v="1 SL"/>
    <n v="1"/>
    <m/>
  </r>
  <r>
    <n v="178"/>
    <x v="27"/>
    <d v="2019-11-29T00:00:00"/>
    <s v="ALFEREZ JOSEPHINE R."/>
    <x v="8"/>
    <x v="1"/>
    <d v="2019-12-06T00:00:00"/>
    <d v="2019-12-06T00:00:00"/>
    <s v="VL"/>
    <m/>
    <s v="1 VL"/>
    <n v="1"/>
    <m/>
  </r>
  <r>
    <n v="179"/>
    <x v="27"/>
    <d v="2019-12-10T00:00:00"/>
    <s v="ALFEREZ JOSEPHINE R."/>
    <x v="8"/>
    <x v="1"/>
    <d v="2019-12-05T00:00:00"/>
    <d v="2019-12-05T00:00:00"/>
    <s v="SL"/>
    <m/>
    <s v="1 SL"/>
    <n v="1"/>
    <m/>
  </r>
  <r>
    <n v="180"/>
    <x v="27"/>
    <d v="2019-12-09T00:00:00"/>
    <s v="EGASAN DELIA J."/>
    <x v="19"/>
    <x v="1"/>
    <d v="2019-12-19T00:00:00"/>
    <d v="2019-12-19T00:00:00"/>
    <s v="VL"/>
    <m/>
    <s v="1 VL"/>
    <n v="1"/>
    <m/>
  </r>
  <r>
    <n v="180"/>
    <x v="27"/>
    <d v="2019-12-09T00:00:00"/>
    <s v="EGASAN DELIA J."/>
    <x v="19"/>
    <x v="1"/>
    <d v="2019-12-27T00:00:00"/>
    <d v="2019-12-27T00:00:00"/>
    <s v="VL"/>
    <m/>
    <s v="1 VL"/>
    <n v="1"/>
    <m/>
  </r>
  <r>
    <n v="181"/>
    <x v="27"/>
    <d v="2019-11-29T00:00:00"/>
    <s v="MALIGAYO YOLANDA D."/>
    <x v="19"/>
    <x v="1"/>
    <d v="2019-12-10T00:00:00"/>
    <d v="2019-12-10T00:00:00"/>
    <s v="VL"/>
    <m/>
    <s v="1 VL"/>
    <n v="1"/>
    <m/>
  </r>
  <r>
    <n v="181"/>
    <x v="27"/>
    <d v="2019-11-29T00:00:00"/>
    <s v="MALIGAYO YOLANDA D."/>
    <x v="19"/>
    <x v="1"/>
    <d v="2019-12-09T00:00:00"/>
    <d v="2019-12-09T00:00:00"/>
    <s v="VL"/>
    <m/>
    <s v="1 VL"/>
    <n v="1"/>
    <m/>
  </r>
  <r>
    <n v="181"/>
    <x v="27"/>
    <d v="2019-11-29T00:00:00"/>
    <s v="MALIGAYO YOLANDA D."/>
    <x v="19"/>
    <x v="1"/>
    <d v="2019-12-26T00:00:00"/>
    <d v="2019-12-26T00:00:00"/>
    <s v="VL"/>
    <m/>
    <s v="1 VL"/>
    <n v="1"/>
    <m/>
  </r>
  <r>
    <n v="182"/>
    <x v="27"/>
    <d v="2019-12-11T00:00:00"/>
    <s v="MALIGAYO YOLANDA D."/>
    <x v="19"/>
    <x v="1"/>
    <d v="2019-12-06T00:00:00"/>
    <d v="2019-12-06T00:00:00"/>
    <s v="SL"/>
    <m/>
    <s v="1 SL"/>
    <n v="1"/>
    <m/>
  </r>
  <r>
    <n v="183"/>
    <x v="27"/>
    <d v="2019-12-03T00:00:00"/>
    <s v="ALCAZAR ZENAIDA S."/>
    <x v="53"/>
    <x v="1"/>
    <d v="2019-11-27T00:00:00"/>
    <d v="2019-11-27T00:00:00"/>
    <s v="SL"/>
    <m/>
    <s v="1 SL"/>
    <n v="1"/>
    <m/>
  </r>
  <r>
    <n v="184"/>
    <x v="27"/>
    <d v="2019-12-04T00:00:00"/>
    <s v="CRIZALDO THELMA U."/>
    <x v="19"/>
    <x v="1"/>
    <d v="2019-12-12T00:00:00"/>
    <d v="2019-12-12T00:00:00"/>
    <s v="VL"/>
    <m/>
    <s v="1 VL"/>
    <n v="1"/>
    <m/>
  </r>
  <r>
    <n v="185"/>
    <x v="27"/>
    <d v="2019-12-27T00:00:00"/>
    <s v="VILLAVIRAY MAR CLYDE D."/>
    <x v="19"/>
    <x v="1"/>
    <d v="2020-01-29T00:00:00"/>
    <d v="2020-01-31T00:00:00"/>
    <s v="OTHER"/>
    <s v="SPECIAL PRIVILEGE"/>
    <s v="3 OTHER"/>
    <n v="3"/>
    <m/>
  </r>
  <r>
    <n v="186"/>
    <x v="27"/>
    <d v="2019-12-20T00:00:00"/>
    <s v="CRIZALDO THELMA U."/>
    <x v="19"/>
    <x v="1"/>
    <d v="2019-12-26T00:00:00"/>
    <d v="2019-12-27T00:00:00"/>
    <s v="VL"/>
    <m/>
    <s v="2 VL"/>
    <n v="2"/>
    <m/>
  </r>
  <r>
    <n v="187"/>
    <x v="27"/>
    <d v="2019-12-18T00:00:00"/>
    <s v="CRIZALDO THELMA U."/>
    <x v="19"/>
    <x v="1"/>
    <d v="2019-12-16T00:00:00"/>
    <d v="2019-12-16T00:00:00"/>
    <s v="SL"/>
    <m/>
    <s v="1 SL"/>
    <n v="1"/>
    <m/>
  </r>
  <r>
    <n v="188"/>
    <x v="27"/>
    <d v="2019-12-18T00:00:00"/>
    <s v="CRIZALDO THELMA U."/>
    <x v="19"/>
    <x v="1"/>
    <d v="2019-12-06T00:00:00"/>
    <d v="2019-12-06T00:00:00"/>
    <s v="SL"/>
    <m/>
    <s v="1 SL"/>
    <n v="1"/>
    <m/>
  </r>
  <r>
    <n v="188"/>
    <x v="27"/>
    <d v="2019-12-18T00:00:00"/>
    <s v="CRIZALDO THELMA U."/>
    <x v="19"/>
    <x v="1"/>
    <d v="2019-12-09T00:00:00"/>
    <d v="2019-12-09T00:00:00"/>
    <s v="SL"/>
    <m/>
    <s v="1 SL"/>
    <n v="1"/>
    <m/>
  </r>
  <r>
    <n v="189"/>
    <x v="27"/>
    <d v="2019-12-10T00:00:00"/>
    <s v="VILLAVIRAY MAR CLYDE D."/>
    <x v="19"/>
    <x v="1"/>
    <d v="2019-12-17T00:00:00"/>
    <d v="2019-12-18T00:00:00"/>
    <s v="OTHER"/>
    <s v="SEC 25 EO 292- FORCE LEAVE"/>
    <s v="2 OTHER"/>
    <n v="2"/>
    <m/>
  </r>
  <r>
    <n v="189"/>
    <x v="27"/>
    <d v="2019-12-10T00:00:00"/>
    <s v="VILLAVIRAY MAR CLYDE D."/>
    <x v="19"/>
    <x v="1"/>
    <d v="2019-12-23T00:00:00"/>
    <d v="2019-12-23T00:00:00"/>
    <s v="OTHER"/>
    <s v="SEC 25 EO 292- FORCE LEAVE"/>
    <s v="1 OTHER"/>
    <n v="1"/>
    <m/>
  </r>
  <r>
    <n v="189"/>
    <x v="27"/>
    <d v="2019-12-10T00:00:00"/>
    <s v="VILLAVIRAY MAR CLYDE D."/>
    <x v="19"/>
    <x v="1"/>
    <d v="2019-12-27T00:00:00"/>
    <d v="2019-12-27T00:00:00"/>
    <s v="OTHER"/>
    <s v="SEC 25 EO 292- FORCE LEAVE"/>
    <s v="1 OTHER"/>
    <n v="1"/>
    <m/>
  </r>
  <r>
    <n v="190"/>
    <x v="27"/>
    <d v="2019-12-12T00:00:00"/>
    <s v="VIDALLO WINNIE R."/>
    <x v="39"/>
    <x v="1"/>
    <d v="2019-12-05T00:00:00"/>
    <d v="2019-12-06T00:00:00"/>
    <s v="SL"/>
    <m/>
    <s v="2 SL"/>
    <n v="2"/>
    <m/>
  </r>
  <r>
    <n v="190"/>
    <x v="27"/>
    <d v="2019-12-12T00:00:00"/>
    <s v="VIDALLO WINNIE R."/>
    <x v="39"/>
    <x v="1"/>
    <d v="2019-12-09T00:00:00"/>
    <d v="2019-12-09T00:00:00"/>
    <s v="SL"/>
    <m/>
    <s v="1 SL"/>
    <n v="1"/>
    <m/>
  </r>
  <r>
    <n v="191"/>
    <x v="27"/>
    <d v="2019-12-12T00:00:00"/>
    <s v="BURAZON CARIDAD A."/>
    <x v="39"/>
    <x v="1"/>
    <d v="2019-12-26T00:00:00"/>
    <d v="2019-12-27T00:00:00"/>
    <s v="VL"/>
    <m/>
    <s v="2 VL"/>
    <n v="2"/>
    <m/>
  </r>
  <r>
    <n v="192"/>
    <x v="27"/>
    <d v="2019-12-13T00:00:00"/>
    <s v="MABUTI ANA MARIE C."/>
    <x v="39"/>
    <x v="1"/>
    <d v="2019-12-27T00:00:00"/>
    <d v="2019-12-27T00:00:00"/>
    <s v="OTHER"/>
    <s v="SPECIAL PRIVILEGE"/>
    <s v="1 OTHER"/>
    <n v="1"/>
    <m/>
  </r>
  <r>
    <n v="193"/>
    <x v="27"/>
    <d v="2019-12-13T00:00:00"/>
    <s v="MABUTI ANA MARIE C."/>
    <x v="39"/>
    <x v="1"/>
    <d v="2019-12-26T00:00:00"/>
    <d v="2019-12-26T00:00:00"/>
    <s v="VL"/>
    <m/>
    <s v="1 VL"/>
    <n v="1"/>
    <m/>
  </r>
  <r>
    <n v="194"/>
    <x v="27"/>
    <d v="2019-12-13T00:00:00"/>
    <s v="MABUTI ANA MARIE C."/>
    <x v="39"/>
    <x v="1"/>
    <d v="2019-12-09T00:00:00"/>
    <d v="2019-12-09T00:00:00"/>
    <s v="SL"/>
    <m/>
    <s v="1 SL"/>
    <n v="1"/>
    <m/>
  </r>
  <r>
    <n v="195"/>
    <x v="27"/>
    <d v="2019-12-18T00:00:00"/>
    <s v="OLEGARIO NENITA A."/>
    <x v="16"/>
    <x v="1"/>
    <d v="2019-12-17T00:00:00"/>
    <d v="2019-12-17T00:00:00"/>
    <s v="SL"/>
    <m/>
    <s v="1 SL"/>
    <n v="1"/>
    <m/>
  </r>
  <r>
    <n v="196"/>
    <x v="27"/>
    <d v="2019-12-12T00:00:00"/>
    <s v="ESPIRITU RONALD M."/>
    <x v="39"/>
    <x v="1"/>
    <d v="2019-12-19T00:00:00"/>
    <d v="2019-12-19T00:00:00"/>
    <s v="VL"/>
    <m/>
    <s v="1 VL"/>
    <n v="1"/>
    <m/>
  </r>
  <r>
    <n v="197"/>
    <x v="27"/>
    <d v="2019-12-17T00:00:00"/>
    <s v="ESPIRITU RONALD M."/>
    <x v="39"/>
    <x v="1"/>
    <d v="2019-12-16T00:00:00"/>
    <d v="2019-12-16T00:00:00"/>
    <s v="SL"/>
    <m/>
    <s v="1 SL"/>
    <n v="1"/>
    <m/>
  </r>
  <r>
    <n v="198"/>
    <x v="27"/>
    <d v="2019-11-07T00:00:00"/>
    <s v="ESPIRITU RONALD M."/>
    <x v="39"/>
    <x v="1"/>
    <d v="2019-11-14T00:00:00"/>
    <d v="2019-11-14T00:00:00"/>
    <m/>
    <m/>
    <s v="1 "/>
    <n v="1"/>
    <m/>
  </r>
  <r>
    <n v="199"/>
    <x v="27"/>
    <d v="2019-12-05T00:00:00"/>
    <s v="UNTALAN DIVINA R."/>
    <x v="39"/>
    <x v="1"/>
    <d v="2019-12-09T00:00:00"/>
    <d v="2019-12-09T00:00:00"/>
    <s v="OTHER"/>
    <s v="SEC 25 EO 292- FORCE LEAVE"/>
    <s v="1 OTHER"/>
    <n v="1"/>
    <m/>
  </r>
  <r>
    <n v="199"/>
    <x v="27"/>
    <d v="2019-12-05T00:00:00"/>
    <s v="UNTALAN DIVINA R."/>
    <x v="39"/>
    <x v="1"/>
    <d v="2019-12-23T00:00:00"/>
    <d v="2019-12-23T00:00:00"/>
    <s v="OTHER"/>
    <s v="SEC 25 EO 292- FORCE LEAVE"/>
    <s v="1 OTHER"/>
    <n v="1"/>
    <m/>
  </r>
  <r>
    <n v="199"/>
    <x v="27"/>
    <d v="2019-12-05T00:00:00"/>
    <s v="UNTALAN DIVINA R."/>
    <x v="39"/>
    <x v="1"/>
    <d v="2019-12-26T00:00:00"/>
    <d v="2019-12-26T00:00:00"/>
    <s v="OTHER"/>
    <s v="SEC 25 EO 292- FORCE LEAVE"/>
    <s v="1 OTHER"/>
    <n v="1"/>
    <m/>
  </r>
  <r>
    <n v="200"/>
    <x v="27"/>
    <d v="2019-11-11T00:00:00"/>
    <s v="UNTALAN DIVINA R."/>
    <x v="39"/>
    <x v="1"/>
    <d v="2019-11-20T00:00:00"/>
    <d v="2019-11-20T00:00:00"/>
    <s v="VL"/>
    <m/>
    <s v="1 VL"/>
    <n v="1"/>
    <m/>
  </r>
  <r>
    <n v="201"/>
    <x v="27"/>
    <d v="2019-11-11T00:00:00"/>
    <s v="ALEGA ESTELITA M."/>
    <x v="53"/>
    <x v="1"/>
    <d v="2019-11-08T00:00:00"/>
    <d v="2019-11-08T00:00:00"/>
    <s v="SL"/>
    <m/>
    <s v="1 SL"/>
    <n v="1"/>
    <m/>
  </r>
  <r>
    <n v="202"/>
    <x v="28"/>
    <d v="2019-11-12T00:00:00"/>
    <s v="DIMAPILIS ELVIRA S."/>
    <x v="39"/>
    <x v="1"/>
    <d v="2019-12-06T00:00:00"/>
    <d v="2019-12-06T00:00:00"/>
    <s v="VL"/>
    <m/>
    <s v="1 VL"/>
    <n v="1"/>
    <m/>
  </r>
  <r>
    <n v="202"/>
    <x v="28"/>
    <d v="2019-11-12T00:00:00"/>
    <s v="DIMAPILIS ELVIRA S."/>
    <x v="39"/>
    <x v="1"/>
    <d v="2019-12-09T00:00:00"/>
    <d v="2019-12-09T00:00:00"/>
    <s v="VL"/>
    <m/>
    <s v="1 VL"/>
    <n v="1"/>
    <m/>
  </r>
  <r>
    <n v="203"/>
    <x v="28"/>
    <d v="2019-12-02T00:00:00"/>
    <s v="VIDALLO WINNIE R."/>
    <x v="39"/>
    <x v="1"/>
    <d v="2019-11-28T00:00:00"/>
    <d v="2019-11-29T00:00:00"/>
    <s v="SL"/>
    <m/>
    <s v="2 SL"/>
    <n v="2"/>
    <m/>
  </r>
  <r>
    <n v="204"/>
    <x v="28"/>
    <d v="2019-11-19T00:00:00"/>
    <s v="VIDALLO WINNIE R."/>
    <x v="39"/>
    <x v="1"/>
    <d v="2019-11-18T00:00:00"/>
    <d v="2019-11-18T00:00:00"/>
    <s v="SL"/>
    <m/>
    <s v="1 SL"/>
    <n v="1"/>
    <m/>
  </r>
  <r>
    <n v="205"/>
    <x v="28"/>
    <d v="2019-11-19T00:00:00"/>
    <s v="VIDALLO WINNIE R."/>
    <x v="39"/>
    <x v="1"/>
    <d v="2019-11-04T00:00:00"/>
    <d v="2019-11-04T00:00:00"/>
    <s v="SL"/>
    <m/>
    <s v="1 SL"/>
    <n v="1"/>
    <m/>
  </r>
  <r>
    <n v="205"/>
    <x v="28"/>
    <d v="2019-11-19T00:00:00"/>
    <s v="VIDALLO WINNIE R."/>
    <x v="39"/>
    <x v="1"/>
    <d v="2019-11-07T00:00:00"/>
    <d v="2019-11-08T00:00:00"/>
    <s v="SL"/>
    <m/>
    <s v="2 SL"/>
    <n v="2"/>
    <m/>
  </r>
  <r>
    <n v="206"/>
    <x v="28"/>
    <d v="2019-11-19T00:00:00"/>
    <s v="GUAÑEZO MARY ANNE P."/>
    <x v="39"/>
    <x v="1"/>
    <d v="2019-12-12T00:00:00"/>
    <d v="2019-12-12T00:00:00"/>
    <s v="OTHER"/>
    <s v="SPECIAL PRIVILEGE"/>
    <s v="1 OTHER"/>
    <n v="1"/>
    <m/>
  </r>
  <r>
    <n v="207"/>
    <x v="28"/>
    <d v="2019-11-25T00:00:00"/>
    <s v="GUAÑEZO MARY ANNE P."/>
    <x v="39"/>
    <x v="1"/>
    <d v="2019-12-11T00:00:00"/>
    <d v="2019-12-11T00:00:00"/>
    <s v="VL"/>
    <m/>
    <s v="1 VL"/>
    <n v="1"/>
    <m/>
  </r>
  <r>
    <n v="208"/>
    <x v="28"/>
    <d v="2019-11-25T00:00:00"/>
    <s v="ESCAMILLAS EVELYN M."/>
    <x v="39"/>
    <x v="1"/>
    <d v="2019-11-29T00:00:00"/>
    <d v="2019-11-29T00:00:00"/>
    <s v="VL"/>
    <m/>
    <s v="1 VL"/>
    <n v="1"/>
    <m/>
  </r>
  <r>
    <n v="209"/>
    <x v="28"/>
    <d v="2019-12-16T00:00:00"/>
    <s v="DUNGO PURISIMA CORAZON E."/>
    <x v="39"/>
    <x v="1"/>
    <d v="2019-12-26T00:00:00"/>
    <d v="2019-12-26T00:00:00"/>
    <s v="OTHER"/>
    <s v="SEC 25 EO 292- FORCE LEAVE"/>
    <s v="1 OTHER"/>
    <n v="1"/>
    <m/>
  </r>
  <r>
    <n v="210"/>
    <x v="28"/>
    <d v="2019-12-12T00:00:00"/>
    <s v="DUNGO PURISIMA CORAZON E."/>
    <x v="39"/>
    <x v="1"/>
    <d v="2019-12-23T00:00:00"/>
    <d v="2019-12-23T00:00:00"/>
    <s v="OTHER"/>
    <s v="SEC 25 EO 292- FORCE LEAVE"/>
    <s v="1 OTHER"/>
    <n v="1"/>
    <m/>
  </r>
  <r>
    <n v="211"/>
    <x v="28"/>
    <d v="2019-11-20T00:00:00"/>
    <s v="DUNGO PURISIMA CORAZON E."/>
    <x v="39"/>
    <x v="1"/>
    <d v="2019-11-28T00:00:00"/>
    <d v="2019-11-29T00:00:00"/>
    <s v="OTHER"/>
    <s v="SEC 25 EO 292- FORCE LEAVE"/>
    <s v="2 OTHER"/>
    <n v="2"/>
    <m/>
  </r>
  <r>
    <n v="212"/>
    <x v="28"/>
    <d v="2019-11-05T00:00:00"/>
    <s v="DUNGO PURISIMA CORAZON E."/>
    <x v="39"/>
    <x v="1"/>
    <d v="2019-10-31T00:00:00"/>
    <d v="2019-10-31T00:00:00"/>
    <s v="SL"/>
    <m/>
    <s v="1 SL"/>
    <n v="1"/>
    <m/>
  </r>
  <r>
    <n v="213"/>
    <x v="28"/>
    <d v="2020-01-06T00:00:00"/>
    <s v="DIMAPILIS JOSEPHINE P."/>
    <x v="39"/>
    <x v="1"/>
    <d v="2020-01-02T00:00:00"/>
    <d v="2020-01-02T00:00:00"/>
    <s v="SL"/>
    <m/>
    <s v="1 SL"/>
    <n v="1"/>
    <m/>
  </r>
  <r>
    <n v="214"/>
    <x v="28"/>
    <d v="2019-11-14T00:00:00"/>
    <s v="DIMAPILIS JOSEPHINE P."/>
    <x v="39"/>
    <x v="1"/>
    <d v="2019-12-02T00:00:00"/>
    <d v="2019-12-03T00:00:00"/>
    <s v="VL"/>
    <m/>
    <s v="2 VL"/>
    <n v="2"/>
    <m/>
  </r>
  <r>
    <n v="214"/>
    <x v="28"/>
    <d v="2019-11-14T00:00:00"/>
    <s v="DIMAPILIS JOSEPHINE P."/>
    <x v="39"/>
    <x v="1"/>
    <d v="2019-12-26T00:00:00"/>
    <d v="2019-12-27T00:00:00"/>
    <s v="VL"/>
    <m/>
    <s v="2 VL"/>
    <n v="2"/>
    <m/>
  </r>
  <r>
    <n v="215"/>
    <x v="28"/>
    <d v="2019-12-05T00:00:00"/>
    <s v="DIMAPILIS JOSEPHINE P."/>
    <x v="39"/>
    <x v="1"/>
    <d v="2019-12-04T00:00:00"/>
    <d v="2019-12-04T00:00:00"/>
    <s v="VL"/>
    <m/>
    <s v="1 VL"/>
    <n v="1"/>
    <m/>
  </r>
  <r>
    <n v="216"/>
    <x v="28"/>
    <d v="2019-12-02T00:00:00"/>
    <s v="DIMAPILIS JOSEPHINE P."/>
    <x v="39"/>
    <x v="1"/>
    <d v="2019-11-28T00:00:00"/>
    <d v="2019-11-29T00:00:00"/>
    <s v="SL"/>
    <m/>
    <s v="2 SL"/>
    <n v="2"/>
    <m/>
  </r>
  <r>
    <n v="217"/>
    <x v="28"/>
    <d v="2019-12-16T00:00:00"/>
    <s v="BAYOT RUMER M."/>
    <x v="64"/>
    <x v="1"/>
    <d v="2019-12-27T00:00:00"/>
    <d v="2019-12-27T00:00:00"/>
    <s v="VL"/>
    <m/>
    <s v="1 VL"/>
    <n v="1"/>
    <m/>
  </r>
  <r>
    <n v="218"/>
    <x v="28"/>
    <d v="2019-12-27T00:00:00"/>
    <s v="BAYOT RUMER M."/>
    <x v="64"/>
    <x v="1"/>
    <d v="2019-12-23T00:00:00"/>
    <d v="2019-12-23T00:00:00"/>
    <s v="SL"/>
    <m/>
    <s v="1 SL"/>
    <n v="1"/>
    <m/>
  </r>
  <r>
    <n v="218"/>
    <x v="28"/>
    <d v="2019-12-27T00:00:00"/>
    <s v="BAYOT RUMER M."/>
    <x v="64"/>
    <x v="1"/>
    <d v="2019-12-26T00:00:00"/>
    <d v="2019-12-26T00:00:00"/>
    <s v="SL"/>
    <m/>
    <s v="1 SL"/>
    <n v="1"/>
    <m/>
  </r>
  <r>
    <n v="219"/>
    <x v="28"/>
    <d v="2019-12-27T00:00:00"/>
    <s v="GATPANDAN NENITA M."/>
    <x v="16"/>
    <x v="1"/>
    <d v="2019-12-20T00:00:00"/>
    <d v="2019-12-20T00:00:00"/>
    <s v="SL"/>
    <m/>
    <s v="1 SL"/>
    <n v="1"/>
    <m/>
  </r>
  <r>
    <n v="219"/>
    <x v="28"/>
    <d v="2019-12-27T00:00:00"/>
    <s v="GATPANDAN NENITA M."/>
    <x v="16"/>
    <x v="1"/>
    <d v="2019-12-26T00:00:00"/>
    <d v="2019-12-26T00:00:00"/>
    <s v="SL"/>
    <m/>
    <s v="1 SL"/>
    <n v="1"/>
    <m/>
  </r>
  <r>
    <n v="220"/>
    <x v="28"/>
    <d v="2019-12-11T00:00:00"/>
    <s v="GOMEZ EMMA M."/>
    <x v="13"/>
    <x v="1"/>
    <d v="2019-12-10T00:00:00"/>
    <d v="2019-12-10T00:00:00"/>
    <s v="SL"/>
    <m/>
    <s v="1 SL"/>
    <n v="1"/>
    <m/>
  </r>
  <r>
    <n v="221"/>
    <x v="28"/>
    <d v="2019-12-20T00:00:00"/>
    <s v="MENDOZA PRESCILA S."/>
    <x v="13"/>
    <x v="1"/>
    <d v="2019-12-18T00:00:00"/>
    <d v="2019-12-18T00:00:00"/>
    <s v="SL"/>
    <m/>
    <s v="1 SL"/>
    <n v="1"/>
    <m/>
  </r>
  <r>
    <n v="222"/>
    <x v="28"/>
    <d v="2019-10-30T00:00:00"/>
    <s v="DIMAPILIS ALFREDO C."/>
    <x v="7"/>
    <x v="1"/>
    <d v="2019-11-04T00:00:00"/>
    <d v="2019-11-06T00:00:00"/>
    <s v="VL"/>
    <m/>
    <s v="3 VL"/>
    <n v="3"/>
    <m/>
  </r>
  <r>
    <n v="223"/>
    <x v="28"/>
    <d v="2019-12-23T00:00:00"/>
    <s v="OCAMPO ORLANDO R."/>
    <x v="13"/>
    <x v="1"/>
    <d v="2019-12-20T00:00:00"/>
    <d v="2019-12-20T00:00:00"/>
    <s v="SL"/>
    <m/>
    <s v="1 SL"/>
    <n v="1"/>
    <m/>
  </r>
  <r>
    <n v="224"/>
    <x v="28"/>
    <d v="2020-01-02T00:00:00"/>
    <s v="PARAS TEOFILA A."/>
    <x v="13"/>
    <x v="1"/>
    <d v="2019-12-26T00:00:00"/>
    <d v="2019-12-27T00:00:00"/>
    <s v="SL"/>
    <m/>
    <s v="2 SL"/>
    <n v="2"/>
    <m/>
  </r>
  <r>
    <n v="225"/>
    <x v="28"/>
    <d v="2019-12-18T00:00:00"/>
    <s v="SUMAGUI MARISSA D."/>
    <x v="13"/>
    <x v="1"/>
    <d v="2019-12-17T00:00:00"/>
    <d v="2019-12-17T00:00:00"/>
    <s v="SL"/>
    <m/>
    <s v="1 SL"/>
    <n v="1"/>
    <m/>
  </r>
  <r>
    <n v="226"/>
    <x v="28"/>
    <d v="2019-12-18T00:00:00"/>
    <s v="SUMAGUI MARISSA D."/>
    <x v="13"/>
    <x v="1"/>
    <d v="2019-12-13T00:00:00"/>
    <d v="2019-12-13T00:00:00"/>
    <s v="SL"/>
    <m/>
    <s v="1 SL"/>
    <n v="1"/>
    <m/>
  </r>
  <r>
    <n v="227"/>
    <x v="28"/>
    <d v="2019-12-18T00:00:00"/>
    <s v="SUMAGUI MARISSA D."/>
    <x v="13"/>
    <x v="1"/>
    <d v="2019-12-09T00:00:00"/>
    <d v="2019-12-09T00:00:00"/>
    <s v="OTHER"/>
    <s v="BIRTHDAY LEAVE"/>
    <s v="1 OTHER"/>
    <n v="1"/>
    <m/>
  </r>
  <r>
    <n v="228"/>
    <x v="28"/>
    <d v="2019-12-18T00:00:00"/>
    <s v="SUMAGUI MARISSA D."/>
    <x v="13"/>
    <x v="1"/>
    <d v="2019-12-04T00:00:00"/>
    <d v="2019-12-04T00:00:00"/>
    <s v="SL"/>
    <m/>
    <s v="1 SL"/>
    <n v="1"/>
    <m/>
  </r>
  <r>
    <n v="229"/>
    <x v="28"/>
    <d v="2019-12-18T00:00:00"/>
    <s v="MADRAZO ALLAN PAUL A."/>
    <x v="13"/>
    <x v="1"/>
    <d v="2019-12-17T00:00:00"/>
    <d v="2019-12-17T00:00:00"/>
    <s v="SL"/>
    <m/>
    <s v="1 SL"/>
    <n v="1"/>
    <m/>
  </r>
  <r>
    <n v="230"/>
    <x v="28"/>
    <d v="2019-12-18T00:00:00"/>
    <s v="MADRAZO ALLAN PAUL A."/>
    <x v="13"/>
    <x v="1"/>
    <d v="2019-12-13T00:00:00"/>
    <d v="2019-12-13T00:00:00"/>
    <s v="SL"/>
    <m/>
    <s v="1 SL"/>
    <n v="1"/>
    <m/>
  </r>
  <r>
    <n v="231"/>
    <x v="28"/>
    <d v="2019-12-18T00:00:00"/>
    <s v="MADRAZO ALLAN PAUL A."/>
    <x v="13"/>
    <x v="1"/>
    <d v="2019-12-09T00:00:00"/>
    <d v="2019-12-09T00:00:00"/>
    <s v="SL"/>
    <m/>
    <s v="1 SL"/>
    <n v="1"/>
    <m/>
  </r>
  <r>
    <n v="232"/>
    <x v="28"/>
    <d v="2019-12-18T00:00:00"/>
    <s v="MADRAZO ALLAN PAUL A."/>
    <x v="13"/>
    <x v="1"/>
    <d v="2019-12-04T00:00:00"/>
    <d v="2019-12-04T00:00:00"/>
    <s v="SL"/>
    <m/>
    <s v="1 SL"/>
    <n v="1"/>
    <m/>
  </r>
  <r>
    <n v="233"/>
    <x v="28"/>
    <d v="2020-02-10T00:00:00"/>
    <s v="BANICO PILAR B."/>
    <x v="31"/>
    <x v="1"/>
    <d v="2020-02-12T00:00:00"/>
    <d v="2020-02-14T00:00:00"/>
    <s v="OTHER"/>
    <s v="CALAMITY LEAVE"/>
    <s v="3 OTHER"/>
    <n v="3"/>
    <m/>
  </r>
  <r>
    <n v="234"/>
    <x v="28"/>
    <d v="2020-01-22T00:00:00"/>
    <s v="GATPANDAN NENITA M."/>
    <x v="16"/>
    <x v="1"/>
    <d v="2020-01-15T00:00:00"/>
    <d v="2020-01-17T00:00:00"/>
    <s v="OTHER"/>
    <s v="EMERGENCY LEAVE"/>
    <s v="3 OTHER"/>
    <n v="3"/>
    <m/>
  </r>
  <r>
    <n v="234"/>
    <x v="28"/>
    <d v="2020-01-22T00:00:00"/>
    <s v="GATPANDAN NENITA M."/>
    <x v="16"/>
    <x v="1"/>
    <d v="2020-01-20T00:00:00"/>
    <d v="2020-01-21T00:00:00"/>
    <s v="OTHER"/>
    <s v="EMERGENCY LEAVE"/>
    <s v="2 OTHER"/>
    <n v="2"/>
    <m/>
  </r>
  <r>
    <n v="235"/>
    <x v="28"/>
    <d v="2020-01-30T00:00:00"/>
    <s v="TORRES DINAH G."/>
    <x v="31"/>
    <x v="1"/>
    <d v="2020-02-03T00:00:00"/>
    <d v="2020-02-06T00:00:00"/>
    <s v="OTHER"/>
    <s v="CALAMITY LEAVE"/>
    <s v="4 OTHER"/>
    <n v="4"/>
    <m/>
  </r>
  <r>
    <n v="236"/>
    <x v="28"/>
    <d v="2020-01-20T00:00:00"/>
    <s v="TORRES DINAH G."/>
    <x v="31"/>
    <x v="1"/>
    <d v="2020-01-21T00:00:00"/>
    <d v="2020-01-22T00:00:00"/>
    <s v="VL"/>
    <m/>
    <s v="2 VL"/>
    <n v="2"/>
    <m/>
  </r>
  <r>
    <n v="237"/>
    <x v="28"/>
    <d v="2020-02-05T00:00:00"/>
    <s v="CHACON ELISA G."/>
    <x v="31"/>
    <x v="1"/>
    <d v="2020-02-12T00:00:00"/>
    <d v="2020-02-12T00:00:00"/>
    <s v="OTHER"/>
    <s v="CALAMITY LEAVE"/>
    <s v="1 OTHER"/>
    <n v="1"/>
    <m/>
  </r>
  <r>
    <n v="237"/>
    <x v="28"/>
    <d v="2020-02-05T00:00:00"/>
    <s v="CHACON ELISA G."/>
    <x v="31"/>
    <x v="1"/>
    <d v="2020-02-14T00:00:00"/>
    <d v="2020-02-14T00:00:00"/>
    <s v="OTHER"/>
    <s v="CALAMITY LEAVE"/>
    <s v="1 OTHER"/>
    <n v="1"/>
    <m/>
  </r>
  <r>
    <n v="238"/>
    <x v="28"/>
    <d v="2020-01-27T00:00:00"/>
    <s v="CHACON ELISA G."/>
    <x v="31"/>
    <x v="1"/>
    <d v="2020-01-15T00:00:00"/>
    <d v="2020-01-15T00:00:00"/>
    <s v="OTHER"/>
    <s v="CALAMITY LEAVE"/>
    <s v="1 OTHER"/>
    <n v="1"/>
    <m/>
  </r>
  <r>
    <n v="238"/>
    <x v="28"/>
    <d v="2020-01-27T00:00:00"/>
    <s v="CHACON ELISA G."/>
    <x v="31"/>
    <x v="1"/>
    <d v="2020-02-07T00:00:00"/>
    <d v="2020-02-07T00:00:00"/>
    <s v="OTHER"/>
    <s v="CALAMITY LEAVE"/>
    <s v="1 OTHER"/>
    <n v="1"/>
    <m/>
  </r>
  <r>
    <n v="238"/>
    <x v="28"/>
    <d v="2020-01-27T00:00:00"/>
    <s v="CHACON ELISA G."/>
    <x v="31"/>
    <x v="1"/>
    <d v="2020-02-10T00:00:00"/>
    <d v="2020-02-10T00:00:00"/>
    <s v="OTHER"/>
    <s v="CALAMITY LEAVE"/>
    <s v="1 OTHER"/>
    <n v="1"/>
    <m/>
  </r>
  <r>
    <n v="239"/>
    <x v="28"/>
    <d v="2020-02-03T00:00:00"/>
    <s v="VELUZ DORMILUNA E."/>
    <x v="31"/>
    <x v="1"/>
    <d v="2020-01-30T00:00:00"/>
    <d v="2020-01-31T00:00:00"/>
    <s v="OTHER"/>
    <s v="CALAMITY LEAVE"/>
    <s v="2 OTHER"/>
    <n v="2"/>
    <m/>
  </r>
  <r>
    <n v="240"/>
    <x v="28"/>
    <d v="2020-01-20T00:00:00"/>
    <s v="VELUZ DORMILUNA E."/>
    <x v="31"/>
    <x v="1"/>
    <d v="2020-01-15T00:00:00"/>
    <d v="2020-01-17T00:00:00"/>
    <s v="OTHER"/>
    <s v="CALAMITY LEAVE"/>
    <s v="3 OTHER"/>
    <n v="3"/>
    <m/>
  </r>
  <r>
    <n v="241"/>
    <x v="28"/>
    <d v="2020-01-08T00:00:00"/>
    <s v="VELUZ DORMILUNA E."/>
    <x v="31"/>
    <x v="1"/>
    <d v="2020-01-07T00:00:00"/>
    <d v="2020-01-07T00:00:00"/>
    <s v="SL"/>
    <m/>
    <s v="1 SL"/>
    <n v="1"/>
    <m/>
  </r>
  <r>
    <n v="242"/>
    <x v="28"/>
    <d v="2020-01-03T00:00:00"/>
    <s v="VELUZ DORMILUNA E."/>
    <x v="31"/>
    <x v="1"/>
    <d v="2020-01-02T00:00:00"/>
    <d v="2020-01-02T00:00:00"/>
    <s v="SL"/>
    <m/>
    <s v="1 SL"/>
    <n v="1"/>
    <m/>
  </r>
  <r>
    <n v="243"/>
    <x v="28"/>
    <d v="2020-01-03T00:00:00"/>
    <s v="VELUZ DORMILUNA E."/>
    <x v="31"/>
    <x v="1"/>
    <d v="2019-12-27T00:00:00"/>
    <d v="2019-12-27T00:00:00"/>
    <s v="SL"/>
    <m/>
    <s v="1 SL"/>
    <n v="1"/>
    <m/>
  </r>
  <r>
    <n v="244"/>
    <x v="28"/>
    <d v="2020-02-03T00:00:00"/>
    <s v="PEREY GENNILYN  "/>
    <x v="1"/>
    <x v="0"/>
    <d v="2020-02-03T00:00:00"/>
    <d v="2020-02-03T00:00:00"/>
    <s v="OTHER"/>
    <s v="CALAMITY LEAVE"/>
    <s v="1 OTHER"/>
    <n v="1"/>
    <m/>
  </r>
  <r>
    <n v="244"/>
    <x v="28"/>
    <d v="2020-02-13T00:00:00"/>
    <s v="PEREY GENNILYN  "/>
    <x v="1"/>
    <x v="0"/>
    <d v="2020-02-13T00:00:00"/>
    <d v="2020-02-13T00:00:00"/>
    <s v="OTHER"/>
    <s v="CALAMITY LEAVE"/>
    <s v="1 OTHER"/>
    <n v="1"/>
    <m/>
  </r>
  <r>
    <n v="244"/>
    <x v="28"/>
    <d v="2020-02-14T00:00:00"/>
    <s v="PEREY GENNILYN  "/>
    <x v="1"/>
    <x v="0"/>
    <d v="2020-02-14T00:00:00"/>
    <d v="2020-02-14T00:00:00"/>
    <s v="OTHER"/>
    <s v="CALAMITY LEAVE"/>
    <s v="1 OTHER"/>
    <n v="1"/>
    <m/>
  </r>
  <r>
    <n v="245"/>
    <x v="28"/>
    <d v="2020-01-31T00:00:00"/>
    <s v="PEREY AIRENE O."/>
    <x v="31"/>
    <x v="1"/>
    <d v="2020-02-10T00:00:00"/>
    <d v="2020-02-12T00:00:00"/>
    <s v="OTHER"/>
    <s v="CALAMITY LEAVE"/>
    <s v="3 OTHER"/>
    <n v="3"/>
    <m/>
  </r>
  <r>
    <n v="246"/>
    <x v="28"/>
    <d v="2020-01-27T00:00:00"/>
    <s v="PEREY AIRENE O."/>
    <x v="31"/>
    <x v="1"/>
    <d v="2020-01-24T00:00:00"/>
    <d v="2020-01-24T00:00:00"/>
    <s v="OTHER"/>
    <s v="CALAMITY LEAVE"/>
    <s v="1 OTHER"/>
    <n v="1"/>
    <m/>
  </r>
  <r>
    <n v="246"/>
    <x v="28"/>
    <d v="2020-01-27T00:00:00"/>
    <s v="PEREY AIRENE O."/>
    <x v="31"/>
    <x v="1"/>
    <d v="2020-01-17T00:00:00"/>
    <d v="2020-01-17T00:00:00"/>
    <s v="OTHER"/>
    <s v="CALAMITY LEAVE"/>
    <s v="1 OTHER"/>
    <n v="1"/>
    <m/>
  </r>
  <r>
    <n v="247"/>
    <x v="28"/>
    <d v="2020-02-21T00:00:00"/>
    <s v="FERMA MARIA VICTORIA D."/>
    <x v="31"/>
    <x v="1"/>
    <d v="2020-02-19T00:00:00"/>
    <d v="2020-02-20T00:00:00"/>
    <s v="SL"/>
    <m/>
    <s v="2 SL"/>
    <n v="2"/>
    <m/>
  </r>
  <r>
    <n v="248"/>
    <x v="28"/>
    <d v="2020-02-06T00:00:00"/>
    <s v="FERMA MARIA VICTORIA D."/>
    <x v="31"/>
    <x v="1"/>
    <d v="2020-02-12T00:00:00"/>
    <d v="2020-02-12T00:00:00"/>
    <s v="OTHER"/>
    <s v="CALAMITY LEAVE"/>
    <s v="1 OTHER"/>
    <n v="1"/>
    <m/>
  </r>
  <r>
    <n v="249"/>
    <x v="28"/>
    <d v="2020-02-03T00:00:00"/>
    <s v="FERMA MARIA VICTORIA D."/>
    <x v="31"/>
    <x v="1"/>
    <d v="2020-01-30T00:00:00"/>
    <d v="2020-01-31T00:00:00"/>
    <s v="OTHER"/>
    <s v="CALAMITY LEAVE"/>
    <s v="2 OTHER"/>
    <n v="2"/>
    <m/>
  </r>
  <r>
    <n v="250"/>
    <x v="28"/>
    <d v="2020-01-15T00:00:00"/>
    <s v="FERMA MARIA VICTORIA D."/>
    <x v="31"/>
    <x v="1"/>
    <d v="2020-01-20T00:00:00"/>
    <d v="2020-01-20T00:00:00"/>
    <s v="OTHER"/>
    <s v="CALAMITY LEAVE"/>
    <s v="1 OTHER"/>
    <n v="1"/>
    <m/>
  </r>
  <r>
    <n v="251"/>
    <x v="28"/>
    <d v="2020-01-27T00:00:00"/>
    <s v="FERMA MARIA VICTORIA D."/>
    <x v="31"/>
    <x v="1"/>
    <d v="2020-01-16T00:00:00"/>
    <d v="2020-01-16T00:00:00"/>
    <s v="OTHER"/>
    <s v="CALAMITY LEAVE"/>
    <s v="1 OTHER"/>
    <n v="1"/>
    <m/>
  </r>
  <r>
    <n v="252"/>
    <x v="28"/>
    <d v="2020-01-08T00:00:00"/>
    <s v="FERMA MARIA VICTORIA D."/>
    <x v="31"/>
    <x v="1"/>
    <d v="2020-01-07T00:00:00"/>
    <d v="2020-01-07T00:00:00"/>
    <s v="SL"/>
    <m/>
    <s v="1 SL"/>
    <n v="1"/>
    <m/>
  </r>
  <r>
    <n v="253"/>
    <x v="28"/>
    <d v="2020-01-28T00:00:00"/>
    <s v="PETIL GLENDA D."/>
    <x v="31"/>
    <x v="1"/>
    <d v="2020-01-31T00:00:00"/>
    <d v="2020-01-31T00:00:00"/>
    <s v="OTHER"/>
    <s v="CALAMITY LEAVE"/>
    <s v="1 OTHER"/>
    <n v="1"/>
    <m/>
  </r>
  <r>
    <n v="253"/>
    <x v="28"/>
    <d v="2020-01-28T00:00:00"/>
    <s v="PETIL GLENDA D."/>
    <x v="31"/>
    <x v="1"/>
    <d v="2020-02-03T00:00:00"/>
    <d v="2020-02-03T00:00:00"/>
    <s v="OTHER"/>
    <s v="CALAMITY LEAVE"/>
    <s v="1 OTHER"/>
    <n v="1"/>
    <m/>
  </r>
  <r>
    <n v="253"/>
    <x v="28"/>
    <d v="2020-01-28T00:00:00"/>
    <s v="PETIL GLENDA D."/>
    <x v="31"/>
    <x v="1"/>
    <d v="2020-02-10T00:00:00"/>
    <d v="2020-02-10T00:00:00"/>
    <s v="OTHER"/>
    <s v="CALAMITY LEAVE"/>
    <s v="1 OTHER"/>
    <n v="1"/>
    <m/>
  </r>
  <r>
    <n v="254"/>
    <x v="28"/>
    <d v="2020-01-27T00:00:00"/>
    <s v="PETIL GLENDA D."/>
    <x v="31"/>
    <x v="1"/>
    <d v="2020-01-24T00:00:00"/>
    <d v="2020-01-24T00:00:00"/>
    <s v="OTHER"/>
    <s v="CALAMITY LEAVE"/>
    <s v="1 OTHER"/>
    <n v="1"/>
    <m/>
  </r>
  <r>
    <n v="254"/>
    <x v="28"/>
    <d v="2020-01-27T00:00:00"/>
    <s v="PETIL GLENDA D."/>
    <x v="31"/>
    <x v="1"/>
    <d v="2020-01-15T00:00:00"/>
    <d v="2020-01-15T00:00:00"/>
    <s v="OTHER"/>
    <s v="CALAMITY LEAVE"/>
    <s v="1 OTHER"/>
    <n v="1"/>
    <m/>
  </r>
  <r>
    <n v="255"/>
    <x v="28"/>
    <d v="2020-01-09T00:00:00"/>
    <s v="PETIL GLENDA D."/>
    <x v="31"/>
    <x v="1"/>
    <d v="2020-01-08T00:00:00"/>
    <d v="2020-01-08T00:00:00"/>
    <s v="SL"/>
    <m/>
    <s v="1 SL"/>
    <n v="1"/>
    <m/>
  </r>
  <r>
    <n v="256"/>
    <x v="28"/>
    <d v="2020-01-27T00:00:00"/>
    <s v="GARCIA HAIZEL M."/>
    <x v="31"/>
    <x v="1"/>
    <d v="2020-02-04T00:00:00"/>
    <d v="2020-02-04T00:00:00"/>
    <s v="OTHER"/>
    <s v="CALAMITY LEAVE"/>
    <s v="1 OTHER"/>
    <n v="1"/>
    <m/>
  </r>
  <r>
    <n v="256"/>
    <x v="28"/>
    <d v="2020-01-27T00:00:00"/>
    <s v="GARCIA HAIZEL M."/>
    <x v="31"/>
    <x v="1"/>
    <d v="2020-02-13T00:00:00"/>
    <d v="2020-02-13T00:00:00"/>
    <s v="OTHER"/>
    <s v="CALAMITY LEAVE"/>
    <s v="1 OTHER"/>
    <n v="1"/>
    <m/>
  </r>
  <r>
    <n v="256"/>
    <x v="28"/>
    <d v="2020-01-27T00:00:00"/>
    <s v="GARCIA HAIZEL M."/>
    <x v="31"/>
    <x v="1"/>
    <d v="2020-02-14T00:00:00"/>
    <d v="2020-02-14T00:00:00"/>
    <s v="OTHER"/>
    <s v="CALAMITY LEAVE"/>
    <s v="1 OTHER"/>
    <n v="1"/>
    <m/>
  </r>
  <r>
    <n v="257"/>
    <x v="28"/>
    <d v="2020-01-20T00:00:00"/>
    <s v="GARCIA HAIZEL M."/>
    <x v="31"/>
    <x v="1"/>
    <d v="2020-01-15T00:00:00"/>
    <d v="2020-01-15T00:00:00"/>
    <s v="OTHER"/>
    <s v="CALAMITY LEAVE"/>
    <s v="1 OTHER"/>
    <n v="1"/>
    <m/>
  </r>
  <r>
    <n v="257"/>
    <x v="28"/>
    <d v="2020-01-20T00:00:00"/>
    <s v="GARCIA HAIZEL M."/>
    <x v="31"/>
    <x v="1"/>
    <d v="2020-01-17T00:00:00"/>
    <d v="2020-01-17T00:00:00"/>
    <s v="OTHER"/>
    <s v="CALAMITY LEAVE"/>
    <s v="1 OTHER"/>
    <n v="1"/>
    <m/>
  </r>
  <r>
    <n v="258"/>
    <x v="28"/>
    <d v="2020-01-06T00:00:00"/>
    <s v="GARCIA HAIZEL M."/>
    <x v="31"/>
    <x v="1"/>
    <d v="2020-01-16T00:00:00"/>
    <d v="2020-01-16T00:00:00"/>
    <s v="OTHER"/>
    <s v="BIRTHDAY LEAVE"/>
    <s v="1 OTHER"/>
    <n v="1"/>
    <m/>
  </r>
  <r>
    <n v="259"/>
    <x v="28"/>
    <d v="2020-01-06T00:00:00"/>
    <s v="GARCIA HAIZEL M."/>
    <x v="31"/>
    <x v="1"/>
    <d v="2020-01-02T00:00:00"/>
    <d v="2020-01-03T00:00:00"/>
    <s v="SL"/>
    <m/>
    <s v="2 SL"/>
    <n v="2"/>
    <m/>
  </r>
  <r>
    <n v="260"/>
    <x v="28"/>
    <d v="2020-01-06T00:00:00"/>
    <s v="GARCIA HAIZEL M."/>
    <x v="31"/>
    <x v="1"/>
    <d v="2019-12-26T00:00:00"/>
    <d v="2019-12-27T00:00:00"/>
    <s v="SL"/>
    <m/>
    <s v="2 SL"/>
    <n v="2"/>
    <m/>
  </r>
  <r>
    <n v="261"/>
    <x v="28"/>
    <d v="2020-01-30T00:00:00"/>
    <s v="CASTILLO FLORDELIZA T."/>
    <x v="31"/>
    <x v="1"/>
    <d v="2020-01-22T00:00:00"/>
    <d v="2020-01-22T00:00:00"/>
    <s v="OTHER"/>
    <s v="CALAMITY LEAVE"/>
    <s v="1 OTHER"/>
    <n v="1"/>
    <m/>
  </r>
  <r>
    <n v="261"/>
    <x v="28"/>
    <d v="2020-01-30T00:00:00"/>
    <s v="CASTILLO FLORDELIZA T."/>
    <x v="31"/>
    <x v="1"/>
    <d v="2020-02-07T00:00:00"/>
    <d v="2020-02-07T00:00:00"/>
    <s v="OTHER"/>
    <s v="CALAMITY LEAVE"/>
    <s v="1 OTHER"/>
    <n v="1"/>
    <m/>
  </r>
  <r>
    <n v="261"/>
    <x v="28"/>
    <d v="2020-01-30T00:00:00"/>
    <s v="CASTILLO FLORDELIZA T."/>
    <x v="31"/>
    <x v="1"/>
    <d v="2020-02-12T00:00:00"/>
    <d v="2020-02-12T00:00:00"/>
    <s v="OTHER"/>
    <s v="CALAMITY LEAVE"/>
    <s v="1 OTHER"/>
    <n v="1"/>
    <m/>
  </r>
  <r>
    <n v="262"/>
    <x v="28"/>
    <d v="2020-01-24T00:00:00"/>
    <s v="CASTILLO FLORDELIZA T."/>
    <x v="31"/>
    <x v="1"/>
    <d v="2020-01-23T00:00:00"/>
    <d v="2020-01-23T00:00:00"/>
    <s v="OTHER"/>
    <s v="CALAMITY LEAVE"/>
    <s v="1 OTHER"/>
    <n v="1"/>
    <m/>
  </r>
  <r>
    <n v="263"/>
    <x v="28"/>
    <d v="2020-02-28T00:00:00"/>
    <s v="LEPARDO ROWENA R."/>
    <x v="31"/>
    <x v="1"/>
    <d v="2020-03-06T00:00:00"/>
    <d v="2020-03-06T00:00:00"/>
    <s v="OTHER"/>
    <s v="MC# 6"/>
    <s v="1 OTHER"/>
    <n v="1"/>
    <m/>
  </r>
  <r>
    <n v="264"/>
    <x v="28"/>
    <d v="2020-02-17T00:00:00"/>
    <s v="LEPARDO ROWENA R."/>
    <x v="31"/>
    <x v="1"/>
    <d v="2020-02-24T00:00:00"/>
    <d v="2020-02-24T00:00:00"/>
    <s v="OTHER"/>
    <s v="SOLO PARENT"/>
    <s v="1 OTHER"/>
    <n v="1"/>
    <m/>
  </r>
  <r>
    <n v="265"/>
    <x v="28"/>
    <d v="2020-02-05T00:00:00"/>
    <s v="LEPARDO ROWENA R."/>
    <x v="31"/>
    <x v="1"/>
    <d v="2020-01-29T00:00:00"/>
    <d v="2020-01-31T00:00:00"/>
    <s v="OTHER"/>
    <s v="CALAMITY LEAVE"/>
    <s v="3 OTHER"/>
    <n v="3"/>
    <m/>
  </r>
  <r>
    <n v="265"/>
    <x v="28"/>
    <d v="2020-02-05T00:00:00"/>
    <s v="LEPARDO ROWENA R."/>
    <x v="31"/>
    <x v="1"/>
    <d v="2020-02-03T00:00:00"/>
    <d v="2020-02-04T00:00:00"/>
    <s v="OTHER"/>
    <s v="CALAMITY LEAVE"/>
    <s v="2 OTHER"/>
    <n v="2"/>
    <m/>
  </r>
  <r>
    <n v="266"/>
    <x v="28"/>
    <d v="2020-01-30T00:00:00"/>
    <s v="HERNANDEZ CORNELIO A."/>
    <x v="31"/>
    <x v="1"/>
    <d v="2020-01-29T00:00:00"/>
    <d v="2020-01-29T00:00:00"/>
    <s v="OTHER"/>
    <s v="CALAMITY LEAVE"/>
    <s v="1 OTHER"/>
    <n v="1"/>
    <m/>
  </r>
  <r>
    <n v="266"/>
    <x v="28"/>
    <d v="2020-01-30T00:00:00"/>
    <s v="HERNANDEZ CORNELIO A."/>
    <x v="31"/>
    <x v="1"/>
    <d v="2020-01-31T00:00:00"/>
    <d v="2020-01-31T00:00:00"/>
    <s v="OTHER"/>
    <s v="CALAMITY LEAVE"/>
    <s v="1 OTHER"/>
    <n v="1"/>
    <m/>
  </r>
  <r>
    <n v="267"/>
    <x v="28"/>
    <d v="2020-01-17T00:00:00"/>
    <s v="HERNANDEZ CORNELIO A."/>
    <x v="31"/>
    <x v="1"/>
    <d v="2020-01-09T00:00:00"/>
    <d v="2020-01-10T00:00:00"/>
    <s v="SL"/>
    <m/>
    <s v="2 SL"/>
    <n v="2"/>
    <m/>
  </r>
  <r>
    <n v="268"/>
    <x v="28"/>
    <d v="2019-12-13T00:00:00"/>
    <s v="CARAAN FELIX M."/>
    <x v="19"/>
    <x v="1"/>
    <d v="2019-12-19T00:00:00"/>
    <d v="2019-12-22T00:00:00"/>
    <s v="OTHER"/>
    <s v="SEC 25 EO 292- FORCE LEAVE"/>
    <s v="2 OTHER"/>
    <n v="2"/>
    <m/>
  </r>
  <r>
    <n v="268"/>
    <x v="28"/>
    <d v="2019-12-13T00:00:00"/>
    <s v="CARAAN FELIX M."/>
    <x v="19"/>
    <x v="1"/>
    <d v="2019-12-26T00:00:00"/>
    <d v="2019-12-26T00:00:00"/>
    <s v="OTHER"/>
    <s v="SEC 25 EO 292- FORCE LEAVE"/>
    <s v="1 OTHER"/>
    <n v="1"/>
    <m/>
  </r>
  <r>
    <n v="269"/>
    <x v="28"/>
    <d v="2019-12-17T00:00:00"/>
    <s v="MARINDUQUE ANNE RENELYN P."/>
    <x v="62"/>
    <x v="1"/>
    <d v="2019-12-16T00:00:00"/>
    <d v="2019-12-16T00:00:00"/>
    <s v="SL"/>
    <m/>
    <s v="1 SL"/>
    <n v="1"/>
    <m/>
  </r>
  <r>
    <n v="270"/>
    <x v="28"/>
    <d v="2020-01-08T00:00:00"/>
    <s v="VILLANUEVA PABLO B."/>
    <x v="7"/>
    <x v="1"/>
    <d v="2019-12-27T00:00:00"/>
    <d v="2019-12-27T00:00:00"/>
    <s v="SL"/>
    <m/>
    <s v="1 SL"/>
    <n v="1"/>
    <m/>
  </r>
  <r>
    <n v="271"/>
    <x v="28"/>
    <d v="2019-12-12T00:00:00"/>
    <s v="ENMACIO LEILA A."/>
    <x v="6"/>
    <x v="1"/>
    <d v="2019-12-20T00:00:00"/>
    <d v="2019-12-20T00:00:00"/>
    <s v="VL"/>
    <m/>
    <s v="1 VL"/>
    <n v="1"/>
    <m/>
  </r>
  <r>
    <n v="272"/>
    <x v="28"/>
    <d v="2019-12-12T00:00:00"/>
    <s v="ENMACIO LEILA A."/>
    <x v="6"/>
    <x v="1"/>
    <d v="2019-12-04T00:00:00"/>
    <d v="2019-12-04T00:00:00"/>
    <s v="SL"/>
    <m/>
    <s v="1 SL"/>
    <n v="1"/>
    <m/>
  </r>
  <r>
    <n v="273"/>
    <x v="28"/>
    <d v="2019-12-13T00:00:00"/>
    <s v="OLARTE GREATCHEL B."/>
    <x v="6"/>
    <x v="1"/>
    <d v="2019-12-04T00:00:00"/>
    <d v="2019-12-06T00:00:00"/>
    <s v="SL"/>
    <m/>
    <s v="3 SL"/>
    <n v="3"/>
    <m/>
  </r>
  <r>
    <n v="274"/>
    <x v="28"/>
    <d v="2019-11-28T00:00:00"/>
    <s v="ENMACIO LEILA A."/>
    <x v="6"/>
    <x v="1"/>
    <d v="2019-11-14T00:00:00"/>
    <d v="2019-11-15T00:00:00"/>
    <s v="SL"/>
    <m/>
    <s v="2 SL"/>
    <n v="2"/>
    <m/>
  </r>
  <r>
    <n v="275"/>
    <x v="28"/>
    <d v="2020-01-20T00:00:00"/>
    <s v="PAITON MARY ANN M."/>
    <x v="50"/>
    <x v="1"/>
    <d v="2020-01-15T00:00:00"/>
    <d v="2020-01-17T00:00:00"/>
    <s v="SL"/>
    <m/>
    <s v="3 SL"/>
    <n v="3"/>
    <m/>
  </r>
  <r>
    <n v="276"/>
    <x v="28"/>
    <m/>
    <s v="ROMILLA EDITH D."/>
    <x v="52"/>
    <x v="1"/>
    <d v="2020-01-22T00:00:00"/>
    <d v="2020-01-22T00:00:00"/>
    <s v="OTHER"/>
    <s v="MC# 6"/>
    <s v="1 OTHER"/>
    <n v="1"/>
    <m/>
  </r>
  <r>
    <n v="277"/>
    <x v="28"/>
    <m/>
    <s v="ROMILLA EDITH D."/>
    <x v="52"/>
    <x v="1"/>
    <d v="2020-01-15T00:00:00"/>
    <d v="2020-01-21T00:00:00"/>
    <s v="OTHER"/>
    <s v="CALAMITY LEAVE"/>
    <s v="5 OTHER"/>
    <n v="5"/>
    <m/>
  </r>
  <r>
    <n v="278"/>
    <x v="28"/>
    <d v="2020-02-11T00:00:00"/>
    <s v="PERENA RUBILINDA C."/>
    <x v="34"/>
    <x v="1"/>
    <d v="2020-02-13T00:00:00"/>
    <d v="2020-02-14T00:00:00"/>
    <s v="OTHER"/>
    <s v="CALAMITY LEAVE"/>
    <s v="2 OTHER"/>
    <n v="2"/>
    <m/>
  </r>
  <r>
    <n v="279"/>
    <x v="28"/>
    <d v="2020-02-03T00:00:00"/>
    <s v="PERENA RUBILINDA C."/>
    <x v="34"/>
    <x v="1"/>
    <d v="2020-01-29T00:00:00"/>
    <d v="2020-01-31T00:00:00"/>
    <s v="OTHER"/>
    <s v="CALAMITY LEAVE"/>
    <s v="3 OTHER"/>
    <n v="3"/>
    <m/>
  </r>
  <r>
    <n v="280"/>
    <x v="28"/>
    <d v="2020-02-03T00:00:00"/>
    <s v="MARTINEZ BELEN B."/>
    <x v="56"/>
    <x v="1"/>
    <d v="2020-02-06T00:00:00"/>
    <d v="2020-02-07T00:00:00"/>
    <s v="OTHER"/>
    <s v="CALAMITY LEAVE"/>
    <s v="2 OTHER"/>
    <n v="2"/>
    <m/>
  </r>
  <r>
    <n v="280"/>
    <x v="28"/>
    <d v="2020-02-03T00:00:00"/>
    <s v="MARTINEZ BELEN B."/>
    <x v="56"/>
    <x v="1"/>
    <d v="2020-02-11T00:00:00"/>
    <d v="2020-02-11T00:00:00"/>
    <s v="OTHER"/>
    <s v="CALAMITY LEAVE"/>
    <s v="1 OTHER"/>
    <n v="1"/>
    <m/>
  </r>
  <r>
    <n v="281"/>
    <x v="28"/>
    <d v="2020-01-22T00:00:00"/>
    <s v="ESTRANGCO MERCY U."/>
    <x v="21"/>
    <x v="1"/>
    <d v="2020-01-15T00:00:00"/>
    <d v="2020-01-17T00:00:00"/>
    <s v="OTHER"/>
    <s v="CALAMITY LEAVE"/>
    <s v="3 OTHER"/>
    <n v="3"/>
    <m/>
  </r>
  <r>
    <n v="282"/>
    <x v="28"/>
    <d v="2020-01-22T00:00:00"/>
    <s v="CARAAN FELIX M."/>
    <x v="19"/>
    <x v="1"/>
    <d v="2020-01-15T00:00:00"/>
    <d v="2020-01-16T00:00:00"/>
    <s v="OTHER"/>
    <s v="CALAMITY LEAVE"/>
    <s v="2 OTHER"/>
    <n v="2"/>
    <m/>
  </r>
  <r>
    <n v="282"/>
    <x v="28"/>
    <d v="2020-01-22T00:00:00"/>
    <s v="CARAAN FELIX M."/>
    <x v="19"/>
    <x v="1"/>
    <d v="2020-01-17T00:00:00"/>
    <d v="2020-01-17T00:00:00"/>
    <s v="OTHER"/>
    <s v="CALAMITY LEAVE"/>
    <s v="1 OTHER"/>
    <n v="1"/>
    <m/>
  </r>
  <r>
    <n v="283"/>
    <x v="28"/>
    <d v="2020-01-30T00:00:00"/>
    <s v="PARRA VICTORIA S."/>
    <x v="63"/>
    <x v="1"/>
    <d v="2020-02-04T00:00:00"/>
    <d v="2020-02-06T00:00:00"/>
    <s v="OTHER"/>
    <s v="CALAMITY LEAVE"/>
    <s v="3 OTHER"/>
    <n v="3"/>
    <m/>
  </r>
  <r>
    <n v="283"/>
    <x v="28"/>
    <d v="2020-01-30T00:00:00"/>
    <s v="PARRA VICTORIA S."/>
    <x v="63"/>
    <x v="1"/>
    <d v="2020-02-11T00:00:00"/>
    <d v="2020-02-11T00:00:00"/>
    <s v="OTHER"/>
    <s v="CALAMITY LEAVE"/>
    <s v="1 OTHER"/>
    <n v="1"/>
    <m/>
  </r>
  <r>
    <n v="283"/>
    <x v="28"/>
    <d v="2020-01-30T00:00:00"/>
    <s v="PARRA VICTORIA S."/>
    <x v="63"/>
    <x v="1"/>
    <d v="2020-02-13T00:00:00"/>
    <d v="2020-02-13T00:00:00"/>
    <s v="OTHER"/>
    <s v="CALAMITY LEAVE"/>
    <s v="1 OTHER"/>
    <n v="1"/>
    <m/>
  </r>
  <r>
    <n v="284"/>
    <x v="28"/>
    <d v="2020-02-12T00:00:00"/>
    <s v="MACASPAC JOSE VICTOR P."/>
    <x v="21"/>
    <x v="1"/>
    <d v="2020-02-06T00:00:00"/>
    <d v="2020-02-06T00:00:00"/>
    <s v="SL"/>
    <m/>
    <s v="1 SL"/>
    <n v="1"/>
    <m/>
  </r>
  <r>
    <n v="285"/>
    <x v="28"/>
    <d v="2020-01-30T00:00:00"/>
    <s v="MENDOZA ROMEO B."/>
    <x v="63"/>
    <x v="1"/>
    <d v="2020-02-03T00:00:00"/>
    <d v="2020-02-03T00:00:00"/>
    <s v="OTHER"/>
    <s v="CALAMITY LEAVE"/>
    <s v="1 OTHER"/>
    <n v="1"/>
    <m/>
  </r>
  <r>
    <n v="285"/>
    <x v="28"/>
    <d v="2020-01-30T00:00:00"/>
    <s v="MENDOZA ROMEO B."/>
    <x v="63"/>
    <x v="1"/>
    <d v="2020-02-06T00:00:00"/>
    <d v="2020-02-07T00:00:00"/>
    <s v="OTHER"/>
    <s v="CALAMITY LEAVE"/>
    <s v="2 OTHER"/>
    <n v="2"/>
    <m/>
  </r>
  <r>
    <n v="285"/>
    <x v="28"/>
    <d v="2020-01-30T00:00:00"/>
    <s v="MENDOZA ROMEO B."/>
    <x v="63"/>
    <x v="1"/>
    <d v="2020-02-10T00:00:00"/>
    <d v="2020-02-10T00:00:00"/>
    <s v="OTHER"/>
    <s v="CALAMITY LEAVE"/>
    <s v="1 OTHER"/>
    <n v="1"/>
    <m/>
  </r>
  <r>
    <n v="285"/>
    <x v="28"/>
    <d v="2020-01-30T00:00:00"/>
    <s v="MENDOZA ROMEO B."/>
    <x v="63"/>
    <x v="1"/>
    <d v="2020-02-13T00:00:00"/>
    <d v="2020-02-13T00:00:00"/>
    <s v="OTHER"/>
    <s v="CALAMITY LEAVE"/>
    <s v="1 OTHER"/>
    <n v="1"/>
    <m/>
  </r>
  <r>
    <n v="286"/>
    <x v="28"/>
    <d v="2020-01-30T00:00:00"/>
    <s v="AMBAT MARILOU M."/>
    <x v="63"/>
    <x v="1"/>
    <d v="2020-01-22T00:00:00"/>
    <d v="2020-01-23T00:00:00"/>
    <s v="OTHER"/>
    <s v="CALAMITY LEAVE"/>
    <s v="2 OTHER"/>
    <n v="2"/>
    <m/>
  </r>
  <r>
    <n v="286"/>
    <x v="28"/>
    <d v="2020-01-30T00:00:00"/>
    <s v="AMBAT MARILOU M."/>
    <x v="63"/>
    <x v="1"/>
    <d v="2020-01-29T00:00:00"/>
    <d v="2020-01-29T00:00:00"/>
    <s v="OTHER"/>
    <s v="CALAMITY LEAVE"/>
    <s v="1 OTHER"/>
    <n v="1"/>
    <m/>
  </r>
  <r>
    <n v="287"/>
    <x v="28"/>
    <d v="2020-01-06T00:00:00"/>
    <s v="ESTRANGCO MERCY U."/>
    <x v="21"/>
    <x v="1"/>
    <d v="2020-01-02T00:00:00"/>
    <d v="2020-01-03T00:00:00"/>
    <s v="SL"/>
    <m/>
    <s v="2 SL"/>
    <n v="2"/>
    <m/>
  </r>
  <r>
    <n v="288"/>
    <x v="28"/>
    <d v="2020-02-04T00:00:00"/>
    <s v="ANGCAYA FRANCIS A."/>
    <x v="5"/>
    <x v="1"/>
    <d v="2020-02-13T00:00:00"/>
    <d v="2020-02-14T00:00:00"/>
    <s v="OTHER"/>
    <s v="CALAMITY LEAVE"/>
    <s v="2 OTHER"/>
    <n v="2"/>
    <m/>
  </r>
  <r>
    <n v="289"/>
    <x v="28"/>
    <d v="2020-01-22T00:00:00"/>
    <s v="ANGCAYA FRANCIS A."/>
    <x v="5"/>
    <x v="1"/>
    <d v="2020-01-16T00:00:00"/>
    <d v="2020-01-17T00:00:00"/>
    <s v="OTHER"/>
    <s v="CALAMITY LEAVE"/>
    <s v="2 OTHER"/>
    <n v="2"/>
    <m/>
  </r>
  <r>
    <n v="290"/>
    <x v="28"/>
    <d v="2020-02-04T00:00:00"/>
    <s v="MACASPAC JOSE VICTOR P."/>
    <x v="21"/>
    <x v="1"/>
    <d v="2020-02-09T00:00:00"/>
    <d v="2020-02-10T00:00:00"/>
    <s v="OTHER"/>
    <s v="CALAMITY LEAVE"/>
    <s v="1 OTHER"/>
    <n v="1"/>
    <m/>
  </r>
  <r>
    <n v="291"/>
    <x v="28"/>
    <d v="2020-01-22T00:00:00"/>
    <s v="MACASPAC JOSE VICTOR P."/>
    <x v="21"/>
    <x v="1"/>
    <d v="2020-01-19T00:00:00"/>
    <d v="2020-01-19T00:00:00"/>
    <s v="OTHER"/>
    <s v="CALAMITY LEAVE"/>
    <s v="1 OTHER"/>
    <n v="1"/>
    <m/>
  </r>
  <r>
    <n v="291"/>
    <x v="28"/>
    <d v="2020-01-22T00:00:00"/>
    <s v="MACASPAC JOSE VICTOR P."/>
    <x v="21"/>
    <x v="1"/>
    <d v="2020-01-26T00:00:00"/>
    <d v="2020-01-27T00:00:00"/>
    <s v="OTHER"/>
    <s v="CALAMITY LEAVE"/>
    <s v="2 OTHER"/>
    <n v="2"/>
    <m/>
  </r>
  <r>
    <n v="292"/>
    <x v="28"/>
    <d v="2020-02-18T00:00:00"/>
    <s v="DIMARANAN REYNALDO R."/>
    <x v="63"/>
    <x v="1"/>
    <d v="2020-02-14T00:00:00"/>
    <d v="2020-02-15T00:00:00"/>
    <s v="SL"/>
    <m/>
    <s v="2 SL"/>
    <n v="2"/>
    <m/>
  </r>
  <r>
    <n v="293"/>
    <x v="28"/>
    <d v="2020-01-22T00:00:00"/>
    <s v="DIMARANAN REYNALDO R."/>
    <x v="63"/>
    <x v="1"/>
    <d v="2020-01-16T00:00:00"/>
    <d v="2020-01-16T00:00:00"/>
    <s v="OTHER"/>
    <s v="CALAMITY LEAVE"/>
    <s v="1 OTHER"/>
    <n v="1"/>
    <m/>
  </r>
  <r>
    <n v="293"/>
    <x v="28"/>
    <d v="2020-01-22T00:00:00"/>
    <s v="DIMARANAN REYNALDO R."/>
    <x v="63"/>
    <x v="1"/>
    <d v="2020-01-21T00:00:00"/>
    <d v="2020-01-21T00:00:00"/>
    <s v="OTHER"/>
    <s v="CALAMITY LEAVE"/>
    <s v="1 OTHER"/>
    <n v="1"/>
    <m/>
  </r>
  <r>
    <n v="293"/>
    <x v="28"/>
    <d v="2020-01-22T00:00:00"/>
    <s v="DIMARANAN REYNALDO R."/>
    <x v="63"/>
    <x v="1"/>
    <d v="2020-01-25T00:00:00"/>
    <d v="2020-01-25T00:00:00"/>
    <s v="OTHER"/>
    <s v="CALAMITY LEAVE"/>
    <s v="1 OTHER"/>
    <n v="1"/>
    <m/>
  </r>
  <r>
    <n v="294"/>
    <x v="28"/>
    <d v="2020-02-19T00:00:00"/>
    <s v="ANGCAYA IRENEO A."/>
    <x v="5"/>
    <x v="1"/>
    <d v="2020-02-12T00:00:00"/>
    <d v="2020-02-16T00:00:00"/>
    <s v="SL"/>
    <m/>
    <s v="5 SL"/>
    <n v="5"/>
    <m/>
  </r>
  <r>
    <n v="294"/>
    <x v="28"/>
    <d v="2020-02-19T00:00:00"/>
    <s v="ANGCAYA IRENEO A."/>
    <x v="5"/>
    <x v="1"/>
    <d v="2020-02-19T00:00:00"/>
    <d v="2020-02-20T00:00:00"/>
    <s v="SL"/>
    <m/>
    <s v="2 SL"/>
    <n v="2"/>
    <m/>
  </r>
  <r>
    <n v="295"/>
    <x v="28"/>
    <d v="2020-01-18T00:00:00"/>
    <s v="ANGCAYA IRENEO A."/>
    <x v="5"/>
    <x v="1"/>
    <d v="2020-01-08T00:00:00"/>
    <d v="2020-01-12T00:00:00"/>
    <s v="SL"/>
    <m/>
    <s v="5 SL"/>
    <n v="5"/>
    <m/>
  </r>
  <r>
    <n v="296"/>
    <x v="28"/>
    <d v="2020-02-18T00:00:00"/>
    <s v="ANGCAYA MARLON J."/>
    <x v="5"/>
    <x v="1"/>
    <d v="2020-02-13T00:00:00"/>
    <d v="2020-02-15T00:00:00"/>
    <s v="SL"/>
    <m/>
    <s v="3 SL"/>
    <n v="3"/>
    <m/>
  </r>
  <r>
    <n v="297"/>
    <x v="28"/>
    <d v="2020-02-17T00:00:00"/>
    <s v="ANGCAYA MARLON J."/>
    <x v="5"/>
    <x v="1"/>
    <d v="2020-02-11T00:00:00"/>
    <d v="2020-02-12T00:00:00"/>
    <s v="OTHER"/>
    <s v="CALAMITY LEAVE"/>
    <s v="2 OTHER"/>
    <n v="2"/>
    <m/>
  </r>
  <r>
    <n v="298"/>
    <x v="28"/>
    <d v="2020-01-30T00:00:00"/>
    <s v="ANGCAYA MARLON J."/>
    <x v="5"/>
    <x v="1"/>
    <d v="2020-02-06T00:00:00"/>
    <d v="2020-02-08T00:00:00"/>
    <s v="OTHER"/>
    <s v="CALAMITY LEAVE"/>
    <s v="3 OTHER"/>
    <n v="3"/>
    <m/>
  </r>
  <r>
    <n v="299"/>
    <x v="28"/>
    <d v="2020-01-03T00:00:00"/>
    <s v="ANGCAYA MARLON J."/>
    <x v="5"/>
    <x v="1"/>
    <d v="2020-01-02T00:00:00"/>
    <d v="2020-01-02T00:00:00"/>
    <s v="SL"/>
    <m/>
    <s v="1 SL"/>
    <n v="1"/>
    <m/>
  </r>
  <r>
    <n v="300"/>
    <x v="28"/>
    <d v="2020-01-22T00:00:00"/>
    <s v="GABEJA MHAR G."/>
    <x v="21"/>
    <x v="1"/>
    <d v="2020-01-11T00:00:00"/>
    <d v="2020-01-12T00:00:00"/>
    <s v="SL"/>
    <m/>
    <s v="2 SL"/>
    <n v="2"/>
    <m/>
  </r>
  <r>
    <n v="300"/>
    <x v="28"/>
    <d v="2020-01-22T00:00:00"/>
    <s v="GABEJA MHAR G."/>
    <x v="21"/>
    <x v="1"/>
    <d v="2020-01-15T00:00:00"/>
    <d v="2020-01-15T00:00:00"/>
    <s v="SL"/>
    <m/>
    <s v="1 SL"/>
    <n v="1"/>
    <m/>
  </r>
  <r>
    <n v="301"/>
    <x v="28"/>
    <m/>
    <s v="GABEJA MHAR G."/>
    <x v="21"/>
    <x v="1"/>
    <d v="2020-01-27T00:00:00"/>
    <d v="2020-01-29T00:00:00"/>
    <s v="SL"/>
    <m/>
    <s v="3 SL"/>
    <n v="3"/>
    <m/>
  </r>
  <r>
    <n v="301"/>
    <x v="28"/>
    <m/>
    <s v="GABEJA MHAR G."/>
    <x v="21"/>
    <x v="1"/>
    <d v="2020-02-01T00:00:00"/>
    <d v="2020-02-05T00:00:00"/>
    <s v="SL"/>
    <m/>
    <s v="5 SL"/>
    <n v="5"/>
    <m/>
  </r>
  <r>
    <n v="301"/>
    <x v="28"/>
    <m/>
    <s v="GABEJA MHAR G."/>
    <x v="21"/>
    <x v="1"/>
    <d v="2020-02-08T00:00:00"/>
    <d v="2020-02-09T00:00:00"/>
    <s v="SL"/>
    <m/>
    <s v="2 SL"/>
    <n v="2"/>
    <m/>
  </r>
  <r>
    <n v="302"/>
    <x v="28"/>
    <d v="2019-12-12T00:00:00"/>
    <s v="PARRA VICTORIA S."/>
    <x v="63"/>
    <x v="1"/>
    <d v="2020-01-02T00:00:00"/>
    <d v="2020-01-02T00:00:00"/>
    <s v="OTHER"/>
    <s v="BIRTHDAY LEAVE"/>
    <s v="1 OTHER"/>
    <n v="1"/>
    <m/>
  </r>
  <r>
    <n v="303"/>
    <x v="28"/>
    <d v="2020-01-06T00:00:00"/>
    <s v="LIMBOC FLORDELIZA J."/>
    <x v="4"/>
    <x v="1"/>
    <d v="2020-01-02T00:00:00"/>
    <d v="2020-01-03T00:00:00"/>
    <s v="SL"/>
    <m/>
    <s v="2 SL"/>
    <n v="2"/>
    <m/>
  </r>
  <r>
    <n v="304"/>
    <x v="28"/>
    <d v="2019-12-12T00:00:00"/>
    <s v="PARRA VICTORIA S."/>
    <x v="63"/>
    <x v="1"/>
    <d v="2019-12-23T00:00:00"/>
    <d v="2019-12-23T00:00:00"/>
    <s v="VL"/>
    <m/>
    <s v="1 VL"/>
    <n v="1"/>
    <m/>
  </r>
  <r>
    <n v="304"/>
    <x v="28"/>
    <d v="2019-12-12T00:00:00"/>
    <s v="PARRA VICTORIA S."/>
    <x v="63"/>
    <x v="1"/>
    <d v="2019-12-26T00:00:00"/>
    <d v="2019-12-26T00:00:00"/>
    <s v="VL"/>
    <m/>
    <s v="1 VL"/>
    <n v="1"/>
    <m/>
  </r>
  <r>
    <n v="304"/>
    <x v="28"/>
    <d v="2019-12-12T00:00:00"/>
    <s v="PARRA VICTORIA S."/>
    <x v="63"/>
    <x v="1"/>
    <d v="2019-12-28T00:00:00"/>
    <d v="2019-12-28T00:00:00"/>
    <s v="VL"/>
    <m/>
    <s v="1 VL"/>
    <n v="1"/>
    <m/>
  </r>
  <r>
    <n v="305"/>
    <x v="28"/>
    <d v="2019-12-07T00:00:00"/>
    <s v="ANGCAYA IRENEO A."/>
    <x v="5"/>
    <x v="1"/>
    <d v="2019-12-06T00:00:00"/>
    <d v="2019-12-06T00:00:00"/>
    <s v="SL"/>
    <m/>
    <s v="1 SL"/>
    <n v="1"/>
    <m/>
  </r>
  <r>
    <n v="306"/>
    <x v="28"/>
    <d v="2019-11-21T00:00:00"/>
    <s v="ANGCAYA IRENEO A."/>
    <x v="5"/>
    <x v="1"/>
    <d v="2019-11-17T00:00:00"/>
    <d v="2019-11-17T00:00:00"/>
    <s v="SL"/>
    <m/>
    <s v="1 SL"/>
    <n v="1"/>
    <m/>
  </r>
  <r>
    <n v="307"/>
    <x v="28"/>
    <d v="2019-11-08T00:00:00"/>
    <s v="ANGCAYA IRENEO A."/>
    <x v="5"/>
    <x v="1"/>
    <d v="2019-11-06T00:00:00"/>
    <d v="2019-11-07T00:00:00"/>
    <s v="SL"/>
    <m/>
    <s v="2 SL"/>
    <n v="2"/>
    <m/>
  </r>
  <r>
    <n v="308"/>
    <x v="28"/>
    <d v="2019-11-21T00:00:00"/>
    <s v="ANGCAYA MARLON J."/>
    <x v="5"/>
    <x v="1"/>
    <d v="2019-11-19T00:00:00"/>
    <d v="2019-11-19T00:00:00"/>
    <s v="SL"/>
    <m/>
    <s v="1 SL"/>
    <n v="1"/>
    <m/>
  </r>
  <r>
    <n v="309"/>
    <x v="28"/>
    <d v="2019-11-29T00:00:00"/>
    <s v="MENDOZA ROMEO B."/>
    <x v="63"/>
    <x v="1"/>
    <d v="2019-12-16T00:00:00"/>
    <d v="2019-12-16T00:00:00"/>
    <s v="OTHER"/>
    <s v="SEC 25 EO 292- FORCE LEAVE"/>
    <s v="1 OTHER"/>
    <n v="1"/>
    <m/>
  </r>
  <r>
    <n v="309"/>
    <x v="28"/>
    <d v="2019-11-29T00:00:00"/>
    <s v="MENDOZA ROMEO B."/>
    <x v="63"/>
    <x v="1"/>
    <d v="2019-12-19T00:00:00"/>
    <d v="2019-12-20T00:00:00"/>
    <s v="OTHER"/>
    <s v="SEC 25 EO 292- FORCE LEAVE"/>
    <s v="2 OTHER"/>
    <n v="2"/>
    <m/>
  </r>
  <r>
    <n v="309"/>
    <x v="28"/>
    <d v="2019-11-29T00:00:00"/>
    <s v="MENDOZA ROMEO B."/>
    <x v="63"/>
    <x v="1"/>
    <d v="2019-12-23T00:00:00"/>
    <d v="2019-12-23T00:00:00"/>
    <s v="OTHER"/>
    <s v="SEC 25 EO 292- FORCE LEAVE"/>
    <s v="1 OTHER"/>
    <n v="1"/>
    <m/>
  </r>
  <r>
    <n v="309"/>
    <x v="28"/>
    <d v="2019-11-29T00:00:00"/>
    <s v="MENDOZA ROMEO B."/>
    <x v="63"/>
    <x v="1"/>
    <d v="2019-12-26T00:00:00"/>
    <d v="2019-12-26T00:00:00"/>
    <s v="OTHER"/>
    <s v="SEC 25 EO 292- FORCE LEAVE"/>
    <s v="1 OTHER"/>
    <n v="1"/>
    <m/>
  </r>
  <r>
    <n v="310"/>
    <x v="28"/>
    <d v="2019-12-05T00:00:00"/>
    <s v="HERNANDEZ MARIO A."/>
    <x v="21"/>
    <x v="1"/>
    <d v="2019-12-14T00:00:00"/>
    <d v="2019-12-16T00:00:00"/>
    <s v="OTHER"/>
    <s v="SEC 25 EO 292- FORCE LEAVE"/>
    <s v="3 OTHER"/>
    <n v="3"/>
    <m/>
  </r>
  <r>
    <n v="311"/>
    <x v="28"/>
    <d v="2019-12-11T00:00:00"/>
    <s v="HERNANDEZ CORNELIO A."/>
    <x v="31"/>
    <x v="1"/>
    <d v="2019-12-10T00:00:00"/>
    <d v="2019-12-10T00:00:00"/>
    <s v="SL"/>
    <m/>
    <s v="1 SL"/>
    <n v="1"/>
    <m/>
  </r>
  <r>
    <n v="312"/>
    <x v="28"/>
    <d v="2020-01-06T00:00:00"/>
    <s v="LIMBOC FLORDELIZA J."/>
    <x v="4"/>
    <x v="1"/>
    <d v="2019-12-26T00:00:00"/>
    <d v="2019-12-27T00:00:00"/>
    <s v="SL"/>
    <m/>
    <s v="2 SL"/>
    <n v="2"/>
    <m/>
  </r>
  <r>
    <n v="313"/>
    <x v="28"/>
    <d v="2019-12-16T00:00:00"/>
    <s v="LIMBOC FLORDELIZA J."/>
    <x v="4"/>
    <x v="1"/>
    <d v="2019-12-11T00:00:00"/>
    <d v="2019-12-13T00:00:00"/>
    <s v="SL"/>
    <m/>
    <s v="3 SL"/>
    <n v="3"/>
    <m/>
  </r>
  <r>
    <n v="314"/>
    <x v="28"/>
    <d v="2019-11-29T00:00:00"/>
    <s v="OLIVAR MARINA B."/>
    <x v="65"/>
    <x v="1"/>
    <d v="2019-11-16T00:00:00"/>
    <d v="2019-11-16T00:00:00"/>
    <s v="SL"/>
    <m/>
    <s v="0 SL"/>
    <n v="0"/>
    <m/>
  </r>
  <r>
    <n v="314"/>
    <x v="28"/>
    <d v="2019-11-29T00:00:00"/>
    <s v="OLIVAR MARINA B."/>
    <x v="65"/>
    <x v="1"/>
    <d v="2019-11-18T00:00:00"/>
    <d v="2019-11-20T00:00:00"/>
    <s v="SL"/>
    <m/>
    <s v="3 SL"/>
    <n v="3"/>
    <m/>
  </r>
  <r>
    <n v="314"/>
    <x v="28"/>
    <d v="2019-11-29T00:00:00"/>
    <s v="OLIVAR MARINA B."/>
    <x v="65"/>
    <x v="1"/>
    <d v="2019-11-22T00:00:00"/>
    <d v="2019-11-22T00:00:00"/>
    <s v="SL"/>
    <m/>
    <s v="1 SL"/>
    <n v="1"/>
    <m/>
  </r>
  <r>
    <n v="314"/>
    <x v="28"/>
    <d v="2019-11-29T00:00:00"/>
    <s v="OLIVAR MARINA B."/>
    <x v="65"/>
    <x v="1"/>
    <d v="2019-11-25T00:00:00"/>
    <d v="2019-11-28T00:00:00"/>
    <s v="SL"/>
    <m/>
    <s v="4 SL"/>
    <n v="4"/>
    <m/>
  </r>
  <r>
    <n v="315"/>
    <x v="28"/>
    <d v="2019-12-09T00:00:00"/>
    <s v="HERNANDEZ CORNELIO A."/>
    <x v="31"/>
    <x v="1"/>
    <d v="2019-12-13T00:00:00"/>
    <d v="2019-12-13T00:00:00"/>
    <s v="OTHER"/>
    <s v="SEC 25 EO 292- FORCE LEAVE"/>
    <s v="1 OTHER"/>
    <n v="1"/>
    <m/>
  </r>
  <r>
    <n v="315"/>
    <x v="28"/>
    <d v="2019-12-09T00:00:00"/>
    <s v="HERNANDEZ CORNELIO A."/>
    <x v="31"/>
    <x v="1"/>
    <d v="2019-12-17T00:00:00"/>
    <d v="2019-12-17T00:00:00"/>
    <s v="OTHER"/>
    <s v="SEC 25 EO 292- FORCE LEAVE"/>
    <s v="1 OTHER"/>
    <n v="1"/>
    <m/>
  </r>
  <r>
    <n v="315"/>
    <x v="28"/>
    <d v="2019-12-09T00:00:00"/>
    <s v="HERNANDEZ CORNELIO A."/>
    <x v="31"/>
    <x v="1"/>
    <d v="2019-12-19T00:00:00"/>
    <d v="2019-12-19T00:00:00"/>
    <s v="OTHER"/>
    <s v="SEC 25 EO 292- FORCE LEAVE"/>
    <s v="1 OTHER"/>
    <n v="1"/>
    <m/>
  </r>
  <r>
    <n v="315"/>
    <x v="28"/>
    <d v="2019-12-09T00:00:00"/>
    <s v="HERNANDEZ CORNELIO A."/>
    <x v="31"/>
    <x v="1"/>
    <d v="2019-12-26T00:00:00"/>
    <d v="2019-12-27T00:00:00"/>
    <s v="OTHER"/>
    <s v="SEC 25 EO 292- FORCE LEAVE"/>
    <s v="2 OTHER"/>
    <n v="2"/>
    <m/>
  </r>
  <r>
    <n v="316"/>
    <x v="28"/>
    <d v="2019-12-10T00:00:00"/>
    <s v="BOFILL ERNA P."/>
    <x v="4"/>
    <x v="1"/>
    <d v="2019-12-13T00:00:00"/>
    <d v="2019-12-13T00:00:00"/>
    <s v="VL"/>
    <m/>
    <s v="1 VL"/>
    <n v="1"/>
    <m/>
  </r>
  <r>
    <n v="316"/>
    <x v="28"/>
    <d v="2019-12-10T00:00:00"/>
    <s v="BOFILL ERNA P."/>
    <x v="4"/>
    <x v="1"/>
    <d v="2019-12-20T00:00:00"/>
    <d v="2019-12-20T00:00:00"/>
    <s v="VL"/>
    <m/>
    <s v="1 VL"/>
    <n v="1"/>
    <m/>
  </r>
  <r>
    <n v="317"/>
    <x v="28"/>
    <d v="2019-12-10T00:00:00"/>
    <s v="MATIENZO NORMITA S."/>
    <x v="4"/>
    <x v="1"/>
    <d v="2019-12-23T00:00:00"/>
    <d v="2019-12-23T00:00:00"/>
    <s v="VL"/>
    <m/>
    <s v="1 VL"/>
    <n v="1"/>
    <m/>
  </r>
  <r>
    <n v="317"/>
    <x v="28"/>
    <d v="2019-12-10T00:00:00"/>
    <s v="MATIENZO NORMITA S."/>
    <x v="4"/>
    <x v="1"/>
    <d v="2019-12-26T00:00:00"/>
    <d v="2019-12-27T00:00:00"/>
    <s v="VL"/>
    <m/>
    <s v="2 VL"/>
    <n v="2"/>
    <m/>
  </r>
  <r>
    <n v="318"/>
    <x v="28"/>
    <d v="2019-12-10T00:00:00"/>
    <s v="MATIENZO NORMITA S."/>
    <x v="4"/>
    <x v="1"/>
    <d v="2019-12-03T00:00:00"/>
    <d v="2019-12-03T00:00:00"/>
    <s v="SL"/>
    <m/>
    <s v="1 SL"/>
    <n v="1"/>
    <m/>
  </r>
  <r>
    <n v="319"/>
    <x v="28"/>
    <d v="2019-12-13T00:00:00"/>
    <s v="BAYBAY LINDA G."/>
    <x v="4"/>
    <x v="1"/>
    <d v="2019-12-26T00:00:00"/>
    <d v="2019-12-27T00:00:00"/>
    <s v="VL"/>
    <m/>
    <s v="2 VL"/>
    <n v="2"/>
    <m/>
  </r>
  <r>
    <n v="320"/>
    <x v="28"/>
    <d v="2019-12-16T00:00:00"/>
    <s v="BAYBAY LOLITA B."/>
    <x v="6"/>
    <x v="1"/>
    <d v="2019-12-23T00:00:00"/>
    <d v="2019-12-23T00:00:00"/>
    <s v="OTHER"/>
    <s v="SPECIAL PRIVILEGE"/>
    <s v="1 OTHER"/>
    <n v="1"/>
    <m/>
  </r>
  <r>
    <n v="320"/>
    <x v="28"/>
    <d v="2019-12-16T00:00:00"/>
    <s v="BAYBAY LOLITA B."/>
    <x v="6"/>
    <x v="1"/>
    <d v="2019-12-26T00:00:00"/>
    <d v="2019-12-27T00:00:00"/>
    <s v="OTHER"/>
    <s v="SPECIAL PRIVILEGE"/>
    <s v="2 OTHER"/>
    <n v="2"/>
    <m/>
  </r>
  <r>
    <n v="321"/>
    <x v="28"/>
    <d v="2019-12-04T00:00:00"/>
    <s v="ANGCAYA JOHN V."/>
    <x v="5"/>
    <x v="1"/>
    <d v="2019-12-17T00:00:00"/>
    <d v="2020-12-18T00:00:00"/>
    <s v="VL"/>
    <m/>
    <s v="264 VL"/>
    <n v="264"/>
    <m/>
  </r>
  <r>
    <n v="322"/>
    <x v="28"/>
    <d v="2019-12-04T00:00:00"/>
    <s v="ANGCAYA JOHN V."/>
    <x v="5"/>
    <x v="1"/>
    <d v="2019-11-19T00:00:00"/>
    <d v="2019-11-20T00:00:00"/>
    <s v="SL"/>
    <m/>
    <s v="2 SL"/>
    <n v="2"/>
    <m/>
  </r>
  <r>
    <n v="323"/>
    <x v="28"/>
    <d v="2019-11-06T00:00:00"/>
    <s v="ANGCAYA JOHN V."/>
    <x v="5"/>
    <x v="1"/>
    <d v="2019-10-31T00:00:00"/>
    <d v="2019-10-31T00:00:00"/>
    <s v="SL"/>
    <m/>
    <s v="1 SL"/>
    <n v="1"/>
    <m/>
  </r>
  <r>
    <n v="324"/>
    <x v="28"/>
    <d v="2019-11-29T00:00:00"/>
    <s v="ANACAY LEVIE B."/>
    <x v="5"/>
    <x v="1"/>
    <d v="2019-11-25T00:00:00"/>
    <d v="2019-11-26T00:00:00"/>
    <s v="SL"/>
    <m/>
    <s v="2 SL"/>
    <n v="2"/>
    <m/>
  </r>
  <r>
    <n v="325"/>
    <x v="28"/>
    <d v="2019-11-28T00:00:00"/>
    <s v="ROCILLO CECILLA A."/>
    <x v="6"/>
    <x v="1"/>
    <d v="2019-12-10T00:00:00"/>
    <d v="2019-12-10T00:00:00"/>
    <s v="VL"/>
    <m/>
    <s v="1 VL"/>
    <n v="1"/>
    <m/>
  </r>
  <r>
    <n v="325"/>
    <x v="28"/>
    <d v="2019-11-28T00:00:00"/>
    <s v="ROCILLO CECILLA A."/>
    <x v="6"/>
    <x v="1"/>
    <d v="2019-12-27T00:00:00"/>
    <d v="2019-12-27T00:00:00"/>
    <s v="VL"/>
    <m/>
    <s v="1 VL"/>
    <n v="1"/>
    <m/>
  </r>
  <r>
    <n v="326"/>
    <x v="28"/>
    <d v="2019-11-27T00:00:00"/>
    <s v="ROCILLO CECILLA A."/>
    <x v="6"/>
    <x v="1"/>
    <d v="2019-11-25T00:00:00"/>
    <d v="2019-11-25T00:00:00"/>
    <s v="SL"/>
    <m/>
    <s v="1 SL"/>
    <n v="1"/>
    <m/>
  </r>
  <r>
    <n v="327"/>
    <x v="28"/>
    <d v="2019-11-28T00:00:00"/>
    <s v="MENDOZA NORA A."/>
    <x v="6"/>
    <x v="1"/>
    <d v="2019-11-08T00:00:00"/>
    <d v="2019-11-08T00:00:00"/>
    <s v="SL"/>
    <m/>
    <s v="1 SL"/>
    <n v="1"/>
    <m/>
  </r>
  <r>
    <n v="327"/>
    <x v="28"/>
    <d v="2019-11-28T00:00:00"/>
    <s v="MENDOZA NORA A."/>
    <x v="6"/>
    <x v="1"/>
    <d v="2019-11-18T00:00:00"/>
    <d v="2019-11-18T00:00:00"/>
    <s v="SL"/>
    <m/>
    <s v="1 SL"/>
    <n v="1"/>
    <m/>
  </r>
  <r>
    <n v="328"/>
    <x v="28"/>
    <d v="2019-11-14T00:00:00"/>
    <s v="MANALO EDITHA V."/>
    <x v="6"/>
    <x v="1"/>
    <d v="2019-11-22T00:00:00"/>
    <d v="2019-11-22T00:00:00"/>
    <s v="VL"/>
    <m/>
    <s v="1 VL"/>
    <n v="1"/>
    <m/>
  </r>
  <r>
    <n v="329"/>
    <x v="28"/>
    <d v="2019-12-02T00:00:00"/>
    <s v="DIMARANAN GREGORIA C."/>
    <x v="6"/>
    <x v="1"/>
    <d v="2019-11-29T00:00:00"/>
    <d v="2019-11-29T00:00:00"/>
    <s v="SL"/>
    <m/>
    <s v="1 SL"/>
    <n v="1"/>
    <m/>
  </r>
  <r>
    <n v="330"/>
    <x v="28"/>
    <d v="2019-11-25T00:00:00"/>
    <s v="DIMARANAN GREGORIA C."/>
    <x v="6"/>
    <x v="1"/>
    <d v="2019-11-22T00:00:00"/>
    <d v="2019-11-22T00:00:00"/>
    <s v="SL"/>
    <m/>
    <s v="1 SL"/>
    <n v="1"/>
    <m/>
  </r>
  <r>
    <n v="331"/>
    <x v="28"/>
    <d v="2019-12-05T00:00:00"/>
    <s v="DELA GRACIA MA. CECILIA P."/>
    <x v="6"/>
    <x v="1"/>
    <d v="2019-12-18T00:00:00"/>
    <d v="2019-12-19T00:00:00"/>
    <s v="VL"/>
    <m/>
    <s v="2 VL"/>
    <n v="2"/>
    <m/>
  </r>
  <r>
    <n v="332"/>
    <x v="28"/>
    <d v="2019-12-06T00:00:00"/>
    <s v="DELA GRACIA MA. CECILIA P."/>
    <x v="6"/>
    <x v="1"/>
    <d v="2019-12-12T00:00:00"/>
    <d v="2019-12-12T00:00:00"/>
    <s v="VL"/>
    <m/>
    <s v="1 VL"/>
    <n v="1"/>
    <m/>
  </r>
  <r>
    <n v="333"/>
    <x v="28"/>
    <d v="2019-11-20T00:00:00"/>
    <s v="DELA GRACIA MA. CECILIA P."/>
    <x v="6"/>
    <x v="1"/>
    <d v="2019-11-14T00:00:00"/>
    <d v="2019-11-15T00:00:00"/>
    <s v="SL"/>
    <m/>
    <s v="2 SL"/>
    <n v="2"/>
    <m/>
  </r>
  <r>
    <n v="334"/>
    <x v="28"/>
    <d v="2019-12-17T00:00:00"/>
    <s v="MIRANDA MARIA LOIDA M."/>
    <x v="6"/>
    <x v="1"/>
    <d v="2019-12-20T00:00:00"/>
    <d v="2019-12-20T00:00:00"/>
    <s v="OTHER"/>
    <s v="SPECIAL PRIVILEGE"/>
    <s v="1 OTHER"/>
    <n v="1"/>
    <m/>
  </r>
  <r>
    <n v="334"/>
    <x v="28"/>
    <d v="2019-12-17T00:00:00"/>
    <s v="MIRANDA MARIA LOIDA M."/>
    <x v="6"/>
    <x v="1"/>
    <d v="2019-12-26T00:00:00"/>
    <d v="2019-12-26T00:00:00"/>
    <s v="OTHER"/>
    <s v="SPECIAL PRIVILEGE"/>
    <s v="1 OTHER"/>
    <n v="1"/>
    <m/>
  </r>
  <r>
    <n v="335"/>
    <x v="28"/>
    <d v="2019-11-28T00:00:00"/>
    <s v="MIRANDA MARIA LOIDA M."/>
    <x v="6"/>
    <x v="1"/>
    <d v="2019-11-27T00:00:00"/>
    <d v="2019-11-27T00:00:00"/>
    <s v="SL"/>
    <m/>
    <s v="1 SL"/>
    <n v="1"/>
    <m/>
  </r>
  <r>
    <n v="336"/>
    <x v="28"/>
    <d v="2019-11-20T00:00:00"/>
    <s v="MIRANDA MARIA LOIDA M."/>
    <x v="6"/>
    <x v="1"/>
    <d v="2019-11-07T00:00:00"/>
    <d v="2019-11-07T00:00:00"/>
    <s v="SL"/>
    <m/>
    <s v="1 SL"/>
    <n v="1"/>
    <m/>
  </r>
  <r>
    <n v="336"/>
    <x v="28"/>
    <d v="2019-11-20T00:00:00"/>
    <s v="MIRANDA MARIA LOIDA M."/>
    <x v="6"/>
    <x v="1"/>
    <d v="2019-11-12T00:00:00"/>
    <d v="2019-11-12T00:00:00"/>
    <s v="SL"/>
    <m/>
    <s v="1 SL"/>
    <n v="1"/>
    <m/>
  </r>
  <r>
    <n v="336"/>
    <x v="28"/>
    <d v="2019-11-20T00:00:00"/>
    <s v="MIRANDA MARIA LOIDA M."/>
    <x v="6"/>
    <x v="1"/>
    <d v="2019-11-18T00:00:00"/>
    <d v="2019-11-19T00:00:00"/>
    <s v="SL"/>
    <m/>
    <s v="2 SL"/>
    <n v="2"/>
    <m/>
  </r>
  <r>
    <n v="337"/>
    <x v="28"/>
    <d v="2019-01-02T00:00:00"/>
    <s v="ORTIZ TRINIDAD D."/>
    <x v="12"/>
    <x v="1"/>
    <d v="2019-12-20T00:00:00"/>
    <d v="2019-12-20T00:00:00"/>
    <s v="SL"/>
    <m/>
    <s v="1 SL"/>
    <n v="1"/>
    <m/>
  </r>
  <r>
    <n v="337"/>
    <x v="28"/>
    <d v="2019-01-02T00:00:00"/>
    <s v="ORTIZ TRINIDAD D."/>
    <x v="12"/>
    <x v="1"/>
    <d v="2019-12-23T00:00:00"/>
    <d v="2019-12-23T00:00:00"/>
    <s v="SL"/>
    <m/>
    <s v="1 SL"/>
    <n v="1"/>
    <m/>
  </r>
  <r>
    <n v="337"/>
    <x v="28"/>
    <d v="2019-01-02T00:00:00"/>
    <s v="ORTIZ TRINIDAD D."/>
    <x v="12"/>
    <x v="1"/>
    <d v="2019-12-27T00:00:00"/>
    <d v="2019-12-27T00:00:00"/>
    <s v="SL"/>
    <m/>
    <s v="1 SL"/>
    <n v="1"/>
    <m/>
  </r>
  <r>
    <n v="338"/>
    <x v="28"/>
    <d v="2019-11-20T00:00:00"/>
    <s v="ORTIZ TRINIDAD D."/>
    <x v="12"/>
    <x v="1"/>
    <d v="2019-11-25T00:00:00"/>
    <d v="2019-11-25T00:00:00"/>
    <s v="SL"/>
    <m/>
    <s v="1 SL"/>
    <n v="1"/>
    <m/>
  </r>
  <r>
    <n v="339"/>
    <x v="28"/>
    <d v="2019-11-14T00:00:00"/>
    <s v="ORTIZ TRINIDAD D."/>
    <x v="12"/>
    <x v="1"/>
    <d v="2019-11-13T00:00:00"/>
    <d v="2019-11-13T00:00:00"/>
    <s v="SL"/>
    <m/>
    <s v="1 SL"/>
    <n v="1"/>
    <m/>
  </r>
  <r>
    <n v="340"/>
    <x v="28"/>
    <d v="2019-11-11T00:00:00"/>
    <s v="ORTIZ TRINIDAD D."/>
    <x v="12"/>
    <x v="1"/>
    <d v="2019-11-05T00:00:00"/>
    <d v="2019-11-05T00:00:00"/>
    <s v="SL"/>
    <m/>
    <s v="1 SL"/>
    <n v="1"/>
    <m/>
  </r>
  <r>
    <n v="340"/>
    <x v="28"/>
    <d v="2019-11-11T00:00:00"/>
    <s v="ORTIZ TRINIDAD D."/>
    <x v="12"/>
    <x v="1"/>
    <d v="2019-11-07T00:00:00"/>
    <d v="2019-11-08T00:00:00"/>
    <s v="SL"/>
    <m/>
    <s v="2 SL"/>
    <n v="2"/>
    <m/>
  </r>
  <r>
    <n v="341"/>
    <x v="28"/>
    <d v="2019-12-02T00:00:00"/>
    <s v="ORTIZ TRINIDAD D."/>
    <x v="12"/>
    <x v="1"/>
    <d v="2019-12-09T00:00:00"/>
    <d v="2019-12-10T00:00:00"/>
    <s v="VL"/>
    <m/>
    <s v="2 VL"/>
    <n v="2"/>
    <m/>
  </r>
  <r>
    <n v="342"/>
    <x v="28"/>
    <d v="2019-11-25T00:00:00"/>
    <s v="MAGUINAO GILBERT  "/>
    <x v="12"/>
    <x v="1"/>
    <d v="2019-12-19T00:00:00"/>
    <d v="2019-12-20T00:00:00"/>
    <s v="VL"/>
    <m/>
    <s v="2 VL"/>
    <n v="2"/>
    <m/>
  </r>
  <r>
    <n v="342"/>
    <x v="28"/>
    <d v="2019-11-25T00:00:00"/>
    <s v="MAGUINAO GILBERT  "/>
    <x v="12"/>
    <x v="1"/>
    <d v="2019-12-23T00:00:00"/>
    <d v="2019-12-23T00:00:00"/>
    <s v="VL"/>
    <m/>
    <s v="1 VL"/>
    <n v="1"/>
    <m/>
  </r>
  <r>
    <n v="342"/>
    <x v="28"/>
    <d v="2019-11-25T00:00:00"/>
    <s v="MAGUINAO GILBERT  "/>
    <x v="12"/>
    <x v="1"/>
    <d v="2019-12-26T00:00:00"/>
    <d v="2019-12-27T00:00:00"/>
    <s v="VL"/>
    <m/>
    <s v="2 VL"/>
    <n v="2"/>
    <m/>
  </r>
  <r>
    <n v="343"/>
    <x v="28"/>
    <d v="2019-11-20T00:00:00"/>
    <s v="PERIDO EDWIN A."/>
    <x v="12"/>
    <x v="1"/>
    <d v="2019-11-19T00:00:00"/>
    <d v="2019-11-19T00:00:00"/>
    <s v="SL"/>
    <m/>
    <s v="1 SL"/>
    <n v="1"/>
    <m/>
  </r>
  <r>
    <n v="344"/>
    <x v="28"/>
    <d v="2020-01-02T00:00:00"/>
    <s v="ANGCAYA ANA B."/>
    <x v="5"/>
    <x v="1"/>
    <d v="2019-12-27T00:00:00"/>
    <d v="2019-12-27T00:00:00"/>
    <s v="SL"/>
    <m/>
    <s v="1 SL"/>
    <n v="1"/>
    <m/>
  </r>
  <r>
    <n v="345"/>
    <x v="28"/>
    <d v="2020-01-02T00:00:00"/>
    <s v="DIMAPILIS VILMA T."/>
    <x v="12"/>
    <x v="1"/>
    <d v="2019-12-27T00:00:00"/>
    <d v="2019-12-27T00:00:00"/>
    <s v="SL"/>
    <m/>
    <s v="1 SL"/>
    <n v="1"/>
    <m/>
  </r>
  <r>
    <n v="346"/>
    <x v="28"/>
    <d v="2019-11-13T00:00:00"/>
    <s v="DIMAPILIS VILMA T."/>
    <x v="12"/>
    <x v="1"/>
    <d v="2019-12-12T00:00:00"/>
    <d v="2019-12-12T00:00:00"/>
    <s v="SL"/>
    <m/>
    <s v="1 SL"/>
    <n v="1"/>
    <m/>
  </r>
  <r>
    <n v="347"/>
    <x v="28"/>
    <d v="2020-02-18T00:00:00"/>
    <s v="REYES JUANITO P."/>
    <x v="68"/>
    <x v="1"/>
    <d v="2020-02-21T00:00:00"/>
    <d v="2020-02-21T00:00:00"/>
    <s v="VL"/>
    <m/>
    <s v="1 VL"/>
    <n v="1"/>
    <m/>
  </r>
  <r>
    <n v="347"/>
    <x v="28"/>
    <d v="2020-02-18T00:00:00"/>
    <s v="REYES JUANITO P."/>
    <x v="68"/>
    <x v="1"/>
    <d v="2020-02-24T00:00:00"/>
    <d v="2020-02-28T00:00:00"/>
    <s v="VL"/>
    <m/>
    <s v="5 VL"/>
    <n v="5"/>
    <m/>
  </r>
  <r>
    <n v="347"/>
    <x v="28"/>
    <d v="2020-02-18T00:00:00"/>
    <s v="REYES JUANITO P."/>
    <x v="68"/>
    <x v="1"/>
    <d v="2020-03-02T00:00:00"/>
    <d v="2020-03-05T00:00:00"/>
    <s v="VL"/>
    <m/>
    <s v="4 VL"/>
    <n v="4"/>
    <m/>
  </r>
  <r>
    <n v="348"/>
    <x v="28"/>
    <d v="2019-11-25T00:00:00"/>
    <s v="DIMAPILIS VILMA T."/>
    <x v="12"/>
    <x v="1"/>
    <d v="2019-11-28T00:00:00"/>
    <d v="2019-11-28T00:00:00"/>
    <s v="VL"/>
    <m/>
    <s v="1 VL"/>
    <n v="1"/>
    <m/>
  </r>
  <r>
    <n v="349"/>
    <x v="28"/>
    <d v="2019-12-13T00:00:00"/>
    <s v="AQUINO PACITA ROSARIO Z."/>
    <x v="5"/>
    <x v="1"/>
    <d v="2019-12-23T00:00:00"/>
    <d v="2019-12-23T00:00:00"/>
    <s v="VL"/>
    <m/>
    <s v="1 VL"/>
    <n v="1"/>
    <m/>
  </r>
  <r>
    <n v="349"/>
    <x v="28"/>
    <d v="2019-12-13T00:00:00"/>
    <s v="AQUINO PACITA ROSARIO Z."/>
    <x v="5"/>
    <x v="1"/>
    <d v="2019-12-26T00:00:00"/>
    <d v="2019-12-27T00:00:00"/>
    <s v="VL"/>
    <m/>
    <s v="2 VL"/>
    <n v="2"/>
    <m/>
  </r>
  <r>
    <n v="350"/>
    <x v="28"/>
    <d v="2019-12-23T00:00:00"/>
    <s v="DIMARANAN PERPETUA F."/>
    <x v="67"/>
    <x v="1"/>
    <d v="2019-12-19T00:00:00"/>
    <d v="2019-12-19T00:00:00"/>
    <s v="SL"/>
    <m/>
    <s v="1 SL"/>
    <n v="1"/>
    <m/>
  </r>
  <r>
    <n v="351"/>
    <x v="28"/>
    <d v="2019-11-22T00:00:00"/>
    <s v="DIMARANAN PERPETUA F."/>
    <x v="67"/>
    <x v="1"/>
    <d v="2019-11-28T00:00:00"/>
    <d v="2019-11-29T00:00:00"/>
    <s v="VL"/>
    <m/>
    <s v="2 VL"/>
    <n v="2"/>
    <m/>
  </r>
  <r>
    <n v="352"/>
    <x v="28"/>
    <d v="2019-11-18T00:00:00"/>
    <s v="DIMARANAN PERPETUA F."/>
    <x v="67"/>
    <x v="1"/>
    <d v="2019-11-21T00:00:00"/>
    <d v="2019-11-21T00:00:00"/>
    <s v="VL"/>
    <m/>
    <s v="1 VL"/>
    <n v="1"/>
    <m/>
  </r>
  <r>
    <n v="353"/>
    <x v="28"/>
    <d v="2019-11-18T00:00:00"/>
    <s v="DIMARANAN PERPETUA F."/>
    <x v="67"/>
    <x v="1"/>
    <d v="2019-11-15T00:00:00"/>
    <d v="2019-11-15T00:00:00"/>
    <s v="SL"/>
    <m/>
    <s v="1 SL"/>
    <n v="1"/>
    <m/>
  </r>
  <r>
    <n v="354"/>
    <x v="28"/>
    <d v="2019-11-13T00:00:00"/>
    <s v="DIMARANAN PERPETUA F."/>
    <x v="67"/>
    <x v="1"/>
    <d v="2019-11-12T00:00:00"/>
    <d v="2019-11-12T00:00:00"/>
    <s v="SL"/>
    <m/>
    <s v="1 SL"/>
    <n v="1"/>
    <m/>
  </r>
  <r>
    <n v="355"/>
    <x v="28"/>
    <d v="2019-12-11T00:00:00"/>
    <s v="ANGCAYA ANA B."/>
    <x v="5"/>
    <x v="1"/>
    <d v="2019-12-09T00:00:00"/>
    <d v="2019-12-13T00:00:00"/>
    <s v="VL"/>
    <m/>
    <s v="5 VL"/>
    <n v="5"/>
    <m/>
  </r>
  <r>
    <n v="355"/>
    <x v="28"/>
    <d v="2019-12-11T00:00:00"/>
    <s v="ANGCAYA ANA B."/>
    <x v="5"/>
    <x v="1"/>
    <d v="2019-12-16T00:00:00"/>
    <d v="2019-12-16T00:00:00"/>
    <s v="VL"/>
    <m/>
    <s v="1 VL"/>
    <n v="1"/>
    <m/>
  </r>
  <r>
    <n v="356"/>
    <x v="28"/>
    <d v="2019-11-19T00:00:00"/>
    <s v="ESTIGOY BEVERLY ANNE P."/>
    <x v="5"/>
    <x v="1"/>
    <d v="2019-11-24T00:00:00"/>
    <d v="2019-11-28T00:00:00"/>
    <s v="VL"/>
    <m/>
    <s v="5 VL"/>
    <n v="5"/>
    <m/>
  </r>
  <r>
    <n v="357"/>
    <x v="28"/>
    <d v="2019-11-18T00:00:00"/>
    <s v="BAYHON VIOLETA  "/>
    <x v="5"/>
    <x v="1"/>
    <d v="2019-11-27T00:00:00"/>
    <d v="2019-11-29T00:00:00"/>
    <s v="VL"/>
    <m/>
    <s v="3 VL"/>
    <n v="3"/>
    <m/>
  </r>
  <r>
    <n v="358"/>
    <x v="28"/>
    <d v="2019-11-18T00:00:00"/>
    <s v="COLETO HANY ROY D."/>
    <x v="5"/>
    <x v="1"/>
    <d v="2019-12-16T00:00:00"/>
    <d v="2019-12-16T00:00:00"/>
    <s v="VL"/>
    <m/>
    <s v="1 VL"/>
    <n v="1"/>
    <m/>
  </r>
  <r>
    <n v="358"/>
    <x v="28"/>
    <d v="2019-11-18T00:00:00"/>
    <s v="COLETO HANY ROY D."/>
    <x v="5"/>
    <x v="1"/>
    <d v="2019-12-31T00:00:00"/>
    <d v="2019-12-31T00:00:00"/>
    <s v="VL"/>
    <m/>
    <s v="1 VL"/>
    <n v="1"/>
    <m/>
  </r>
  <r>
    <n v="359"/>
    <x v="28"/>
    <d v="2019-11-28T00:00:00"/>
    <s v="JUMARANG AIME A."/>
    <x v="5"/>
    <x v="1"/>
    <d v="2019-12-09T00:00:00"/>
    <d v="2019-12-11T00:00:00"/>
    <s v="VL"/>
    <m/>
    <s v="3 VL"/>
    <n v="3"/>
    <m/>
  </r>
  <r>
    <n v="360"/>
    <x v="28"/>
    <d v="2019-11-11T00:00:00"/>
    <s v="JUMARANG AIME A."/>
    <x v="5"/>
    <x v="1"/>
    <d v="2019-11-07T00:00:00"/>
    <d v="2019-11-08T00:00:00"/>
    <s v="SL"/>
    <m/>
    <s v="2 SL"/>
    <n v="2"/>
    <m/>
  </r>
  <r>
    <n v="361"/>
    <x v="28"/>
    <d v="2019-12-02T00:00:00"/>
    <s v="AMPARO JOY J."/>
    <x v="5"/>
    <x v="1"/>
    <d v="2019-12-09T00:00:00"/>
    <d v="2019-12-09T00:00:00"/>
    <s v="OTHER"/>
    <s v="BIRTHDAY LEAVE"/>
    <s v="1 OTHER"/>
    <n v="1"/>
    <m/>
  </r>
  <r>
    <n v="362"/>
    <x v="28"/>
    <d v="2019-12-09T00:00:00"/>
    <s v="VERGARA TERESITA J."/>
    <x v="5"/>
    <x v="1"/>
    <d v="2019-12-16T00:00:00"/>
    <d v="2019-12-19T00:00:00"/>
    <s v="OTHER"/>
    <s v="SEC 25 EO 292- FORCE LEAVE"/>
    <s v="4 OTHER"/>
    <n v="4"/>
    <m/>
  </r>
  <r>
    <n v="363"/>
    <x v="28"/>
    <d v="2019-12-26T00:00:00"/>
    <s v="MARUNDAN MARIA FLOR M."/>
    <x v="5"/>
    <x v="1"/>
    <d v="2019-12-24T00:00:00"/>
    <d v="2019-12-24T00:00:00"/>
    <s v="SL"/>
    <m/>
    <s v="1 SL"/>
    <n v="1"/>
    <m/>
  </r>
  <r>
    <n v="364"/>
    <x v="28"/>
    <d v="2019-12-11T00:00:00"/>
    <s v="DOGNIDON MARLYN P."/>
    <x v="5"/>
    <x v="1"/>
    <d v="2019-12-21T00:00:00"/>
    <d v="2019-12-21T00:00:00"/>
    <s v="OTHER"/>
    <s v="BIRTHDAY LEAVE"/>
    <s v="1 OTHER"/>
    <n v="1"/>
    <m/>
  </r>
  <r>
    <n v="365"/>
    <x v="28"/>
    <d v="2019-01-23T00:00:00"/>
    <s v="BAYBAY MA. PAZ R."/>
    <x v="34"/>
    <x v="1"/>
    <d v="2020-01-22T00:00:00"/>
    <d v="2020-01-24T00:00:00"/>
    <s v="OTHER"/>
    <s v="CALAMITY LEAVE"/>
    <s v="3 OTHER"/>
    <n v="3"/>
    <m/>
  </r>
  <r>
    <n v="365"/>
    <x v="28"/>
    <d v="2019-01-23T00:00:00"/>
    <s v="BAYBAY MA. PAZ R."/>
    <x v="34"/>
    <x v="1"/>
    <d v="2020-01-27T00:00:00"/>
    <d v="2020-01-28T00:00:00"/>
    <s v="OTHER"/>
    <s v="CALAMITY LEAVE"/>
    <s v="2 OTHER"/>
    <n v="2"/>
    <m/>
  </r>
  <r>
    <n v="366"/>
    <x v="28"/>
    <m/>
    <s v="PARRA VIOLETA C."/>
    <x v="52"/>
    <x v="1"/>
    <d v="2020-02-04T00:00:00"/>
    <d v="2020-02-04T00:00:00"/>
    <s v="OTHER"/>
    <s v="CALAMITY LEAVE"/>
    <s v="1 OTHER"/>
    <n v="1"/>
    <m/>
  </r>
  <r>
    <n v="366"/>
    <x v="28"/>
    <m/>
    <s v="PARRA VIOLETA C."/>
    <x v="52"/>
    <x v="1"/>
    <d v="2020-02-07T00:00:00"/>
    <d v="2020-02-07T00:00:00"/>
    <s v="OTHER"/>
    <s v="CALAMITY LEAVE"/>
    <s v="1 OTHER"/>
    <n v="1"/>
    <m/>
  </r>
  <r>
    <n v="366"/>
    <x v="28"/>
    <m/>
    <s v="PARRA VIOLETA C."/>
    <x v="52"/>
    <x v="1"/>
    <d v="2020-02-11T00:00:00"/>
    <d v="2020-02-11T00:00:00"/>
    <s v="OTHER"/>
    <s v="CALAMITY LEAVE"/>
    <s v="1 OTHER"/>
    <n v="1"/>
    <m/>
  </r>
  <r>
    <n v="366"/>
    <x v="28"/>
    <m/>
    <s v="PARRA VIOLETA C."/>
    <x v="52"/>
    <x v="1"/>
    <d v="2020-02-13T00:00:00"/>
    <d v="2020-02-14T00:00:00"/>
    <s v="OTHER"/>
    <s v="CALAMITY LEAVE"/>
    <s v="2 OTHER"/>
    <n v="2"/>
    <m/>
  </r>
  <r>
    <n v="367"/>
    <x v="29"/>
    <d v="2020-02-23T00:00:00"/>
    <s v="MONTENEGRO RODELIO A."/>
    <x v="13"/>
    <x v="1"/>
    <d v="2020-02-21T00:00:00"/>
    <d v="2020-02-21T00:00:00"/>
    <s v="OTHER"/>
    <s v="DOMESTIC EMERGENCY"/>
    <s v="1 OTHER"/>
    <n v="1"/>
    <m/>
  </r>
  <r>
    <n v="368"/>
    <x v="29"/>
    <d v="2020-02-17T00:00:00"/>
    <s v="MONTENEGRO RODELIO A."/>
    <x v="13"/>
    <x v="1"/>
    <d v="2020-02-10T00:00:00"/>
    <d v="2020-02-10T00:00:00"/>
    <s v="OTHER"/>
    <s v="CALAMITY LEAVE"/>
    <s v="1 OTHER"/>
    <n v="1"/>
    <m/>
  </r>
  <r>
    <n v="368"/>
    <x v="29"/>
    <d v="2020-02-17T00:00:00"/>
    <s v="MONTENEGRO RODELIO A."/>
    <x v="13"/>
    <x v="1"/>
    <d v="2020-02-13T00:00:00"/>
    <d v="2020-02-13T00:00:00"/>
    <s v="OTHER"/>
    <s v="CALAMITY LEAVE"/>
    <s v="1 OTHER"/>
    <n v="1"/>
    <m/>
  </r>
  <r>
    <n v="369"/>
    <x v="29"/>
    <d v="2020-02-17T00:00:00"/>
    <s v="MONTENEGRO RODELIO A."/>
    <x v="13"/>
    <x v="1"/>
    <d v="2020-01-15T00:00:00"/>
    <d v="2020-01-17T00:00:00"/>
    <s v="OTHER"/>
    <s v="CALAMITY LEAVE"/>
    <s v="3 OTHER"/>
    <n v="3"/>
    <m/>
  </r>
  <r>
    <n v="370"/>
    <x v="29"/>
    <d v="2020-02-23T00:00:00"/>
    <s v="OLEGARIO NENITA A."/>
    <x v="16"/>
    <x v="1"/>
    <d v="2020-02-28T00:00:00"/>
    <d v="2020-02-28T00:00:00"/>
    <s v="VL"/>
    <m/>
    <s v="1 VL"/>
    <n v="1"/>
    <m/>
  </r>
  <r>
    <n v="371"/>
    <x v="29"/>
    <d v="2020-01-31T00:00:00"/>
    <s v="OLEGARIO NENITA A."/>
    <x v="16"/>
    <x v="1"/>
    <d v="2020-01-30T00:00:00"/>
    <d v="2020-01-30T00:00:00"/>
    <s v="OTHER"/>
    <s v="DOMESTIC EMERGENCY"/>
    <s v="1 OTHER"/>
    <n v="1"/>
    <m/>
  </r>
  <r>
    <n v="372"/>
    <x v="29"/>
    <d v="2020-02-24T00:00:00"/>
    <s v="OCAMPO ORLANDO R."/>
    <x v="13"/>
    <x v="1"/>
    <d v="2020-02-21T00:00:00"/>
    <d v="2020-02-21T00:00:00"/>
    <s v="SL"/>
    <m/>
    <s v="1 SL"/>
    <n v="1"/>
    <m/>
  </r>
  <r>
    <n v="373"/>
    <x v="29"/>
    <d v="2020-02-17T00:00:00"/>
    <s v="OCAMPO ORLANDO R."/>
    <x v="13"/>
    <x v="1"/>
    <d v="2020-01-15T00:00:00"/>
    <d v="2020-01-15T00:00:00"/>
    <s v="OTHER"/>
    <s v="CALAMITY LEAVE"/>
    <s v="1 OTHER"/>
    <n v="1"/>
    <m/>
  </r>
  <r>
    <n v="373"/>
    <x v="29"/>
    <d v="2020-02-17T00:00:00"/>
    <s v="OCAMPO ORLANDO R."/>
    <x v="13"/>
    <x v="1"/>
    <d v="2020-02-11T00:00:00"/>
    <d v="2020-02-11T00:00:00"/>
    <s v="OTHER"/>
    <s v="CALAMITY LEAVE"/>
    <s v="1 OTHER"/>
    <n v="1"/>
    <m/>
  </r>
  <r>
    <n v="373"/>
    <x v="29"/>
    <d v="2020-02-17T00:00:00"/>
    <s v="OCAMPO ORLANDO R."/>
    <x v="13"/>
    <x v="1"/>
    <d v="2020-02-14T00:00:00"/>
    <d v="2020-02-14T00:00:00"/>
    <s v="OTHER"/>
    <s v="CALAMITY LEAVE"/>
    <s v="1 OTHER"/>
    <n v="1"/>
    <m/>
  </r>
  <r>
    <n v="374"/>
    <x v="29"/>
    <d v="2020-02-12T00:00:00"/>
    <s v="DEL MUNDO ESTER B."/>
    <x v="13"/>
    <x v="1"/>
    <d v="2020-02-11T00:00:00"/>
    <d v="2020-02-11T00:00:00"/>
    <s v="OTHER"/>
    <s v="MC# 2"/>
    <s v="1 OTHER"/>
    <n v="1"/>
    <m/>
  </r>
  <r>
    <n v="375"/>
    <x v="29"/>
    <d v="2020-01-23T00:00:00"/>
    <s v="DEL MUNDO ESTER B."/>
    <x v="13"/>
    <x v="1"/>
    <d v="2020-01-16T00:00:00"/>
    <d v="2020-01-17T00:00:00"/>
    <s v="OTHER"/>
    <s v="EMERGENCY LEAVE"/>
    <s v="2 OTHER"/>
    <n v="2"/>
    <m/>
  </r>
  <r>
    <n v="375"/>
    <x v="29"/>
    <d v="2020-01-23T00:00:00"/>
    <s v="DEL MUNDO ESTER B."/>
    <x v="13"/>
    <x v="1"/>
    <d v="2020-01-21T00:00:00"/>
    <d v="2020-01-21T00:00:00"/>
    <s v="OTHER"/>
    <s v="EMERGENCY LEAVE"/>
    <s v="1 OTHER"/>
    <n v="1"/>
    <m/>
  </r>
  <r>
    <n v="376"/>
    <x v="29"/>
    <d v="2020-02-20T00:00:00"/>
    <s v="DE CASTRO JUANITA M."/>
    <x v="10"/>
    <x v="1"/>
    <d v="2020-02-18T00:00:00"/>
    <d v="2020-02-19T00:00:00"/>
    <s v="SL"/>
    <m/>
    <s v="2 SL"/>
    <n v="2"/>
    <m/>
  </r>
  <r>
    <n v="377"/>
    <x v="29"/>
    <d v="2020-02-17T00:00:00"/>
    <s v="DE CASTRO JUANITA M."/>
    <x v="10"/>
    <x v="1"/>
    <d v="2020-02-14T00:00:00"/>
    <d v="2020-02-14T00:00:00"/>
    <s v="OTHER"/>
    <s v="CALAMITY LEAVE"/>
    <s v="1 OTHER"/>
    <n v="1"/>
    <m/>
  </r>
  <r>
    <n v="378"/>
    <x v="29"/>
    <d v="2020-02-14T00:00:00"/>
    <s v="DE CASTRO JUANITA M."/>
    <x v="10"/>
    <x v="1"/>
    <d v="2020-01-31T00:00:00"/>
    <d v="2020-01-31T00:00:00"/>
    <s v="OTHER"/>
    <s v="CALAMITY LEAVE"/>
    <s v="1 OTHER"/>
    <n v="1"/>
    <m/>
  </r>
  <r>
    <n v="378"/>
    <x v="29"/>
    <d v="2020-02-14T00:00:00"/>
    <s v="DE CASTRO JUANITA M."/>
    <x v="10"/>
    <x v="1"/>
    <d v="2020-02-03T00:00:00"/>
    <d v="2020-02-03T00:00:00"/>
    <s v="OTHER"/>
    <s v="CALAMITY LEAVE"/>
    <s v="1 OTHER"/>
    <n v="1"/>
    <m/>
  </r>
  <r>
    <n v="379"/>
    <x v="29"/>
    <d v="2020-01-20T00:00:00"/>
    <s v="DE CASTRO JUANITA M."/>
    <x v="10"/>
    <x v="1"/>
    <d v="2020-01-15T00:00:00"/>
    <d v="2020-01-15T00:00:00"/>
    <s v="OTHER"/>
    <s v="CALAMITY LEAVE"/>
    <s v="1 OTHER"/>
    <n v="1"/>
    <m/>
  </r>
  <r>
    <n v="379"/>
    <x v="29"/>
    <d v="2020-01-20T00:00:00"/>
    <s v="DE CASTRO JUANITA M."/>
    <x v="10"/>
    <x v="1"/>
    <d v="2020-01-17T00:00:00"/>
    <d v="2020-01-17T00:00:00"/>
    <s v="OTHER"/>
    <s v="CALAMITY LEAVE"/>
    <s v="1 OTHER"/>
    <n v="1"/>
    <m/>
  </r>
  <r>
    <n v="380"/>
    <x v="29"/>
    <d v="2020-02-11T00:00:00"/>
    <s v="MENDOZA PRESCILA S."/>
    <x v="13"/>
    <x v="1"/>
    <d v="2020-02-10T00:00:00"/>
    <d v="2020-02-10T00:00:00"/>
    <s v="OTHER"/>
    <s v="MC# 2"/>
    <s v="1 OTHER"/>
    <n v="1"/>
    <m/>
  </r>
  <r>
    <n v="380"/>
    <x v="29"/>
    <d v="2020-02-11T00:00:00"/>
    <s v="MENDOZA PRESCILA S."/>
    <x v="13"/>
    <x v="1"/>
    <d v="2020-02-15T00:00:00"/>
    <d v="2020-02-15T00:00:00"/>
    <s v="OTHER"/>
    <s v="MC# 2"/>
    <s v="1 OTHER"/>
    <n v="1"/>
    <m/>
  </r>
  <r>
    <n v="381"/>
    <x v="29"/>
    <d v="2020-01-10T00:00:00"/>
    <s v="MENDOZA PRESCILA S."/>
    <x v="13"/>
    <x v="1"/>
    <d v="2020-01-17T00:00:00"/>
    <d v="2020-01-17T00:00:00"/>
    <s v="SL"/>
    <m/>
    <s v="1 SL"/>
    <n v="1"/>
    <m/>
  </r>
  <r>
    <n v="382"/>
    <x v="29"/>
    <d v="2020-02-04T00:00:00"/>
    <s v="MENDOZA PRESCILA S."/>
    <x v="13"/>
    <x v="1"/>
    <d v="2020-02-04T00:00:00"/>
    <d v="2020-02-06T00:00:00"/>
    <s v="OTHER"/>
    <s v="MC# 2"/>
    <s v="3 OTHER"/>
    <n v="3"/>
    <m/>
  </r>
  <r>
    <n v="383"/>
    <x v="29"/>
    <d v="2020-02-11T00:00:00"/>
    <s v="DELA PEÑA ALFREDO C."/>
    <x v="13"/>
    <x v="1"/>
    <d v="2020-02-10T00:00:00"/>
    <d v="2020-02-10T00:00:00"/>
    <s v="OTHER"/>
    <s v="CALAMITY LEAVE"/>
    <s v="1 OTHER"/>
    <n v="1"/>
    <m/>
  </r>
  <r>
    <n v="384"/>
    <x v="29"/>
    <d v="2020-02-04T00:00:00"/>
    <s v="DELA PEÑA ALFREDO C."/>
    <x v="13"/>
    <x v="1"/>
    <d v="2020-02-04T00:00:00"/>
    <d v="2020-02-07T00:00:00"/>
    <s v="OTHER"/>
    <s v="CALAMITY LEAVE"/>
    <s v="4 OTHER"/>
    <n v="4"/>
    <m/>
  </r>
  <r>
    <n v="385"/>
    <x v="29"/>
    <d v="2020-02-11T00:00:00"/>
    <s v="GOMEZ EMMA M."/>
    <x v="13"/>
    <x v="1"/>
    <d v="2020-01-15T00:00:00"/>
    <d v="2020-01-16T00:00:00"/>
    <s v="OTHER"/>
    <s v="CALAMITY LEAVE"/>
    <s v="2 OTHER"/>
    <n v="2"/>
    <m/>
  </r>
  <r>
    <n v="385"/>
    <x v="29"/>
    <d v="2020-02-11T00:00:00"/>
    <s v="GOMEZ EMMA M."/>
    <x v="13"/>
    <x v="1"/>
    <d v="2020-01-23T00:00:00"/>
    <d v="2020-01-23T00:00:00"/>
    <s v="OTHER"/>
    <s v="CALAMITY LEAVE"/>
    <s v="1 OTHER"/>
    <n v="1"/>
    <m/>
  </r>
  <r>
    <n v="385"/>
    <x v="29"/>
    <d v="2020-02-11T00:00:00"/>
    <s v="GOMEZ EMMA M."/>
    <x v="13"/>
    <x v="1"/>
    <d v="2020-02-03T00:00:00"/>
    <d v="2020-02-03T00:00:00"/>
    <s v="OTHER"/>
    <s v="CALAMITY LEAVE"/>
    <s v="1 OTHER"/>
    <n v="1"/>
    <m/>
  </r>
  <r>
    <n v="385"/>
    <x v="29"/>
    <d v="2020-02-11T00:00:00"/>
    <s v="GOMEZ EMMA M."/>
    <x v="13"/>
    <x v="1"/>
    <d v="2020-02-10T00:00:00"/>
    <d v="2020-02-10T00:00:00"/>
    <s v="OTHER"/>
    <s v="CALAMITY LEAVE"/>
    <s v="1 OTHER"/>
    <n v="1"/>
    <m/>
  </r>
  <r>
    <n v="386"/>
    <x v="29"/>
    <d v="2020-01-17T00:00:00"/>
    <s v="GOMEZ EMMA M."/>
    <x v="13"/>
    <x v="1"/>
    <d v="2020-01-10T00:00:00"/>
    <d v="2020-01-10T00:00:00"/>
    <s v="OTHER"/>
    <s v="EMERGENCY LEAVE"/>
    <s v="1 OTHER"/>
    <n v="1"/>
    <m/>
  </r>
  <r>
    <n v="387"/>
    <x v="29"/>
    <m/>
    <s v="PARAS TEOFILA A."/>
    <x v="13"/>
    <x v="1"/>
    <d v="2020-02-11T00:00:00"/>
    <d v="2020-02-11T00:00:00"/>
    <s v="VL"/>
    <m/>
    <s v="1 VL"/>
    <n v="1"/>
    <m/>
  </r>
  <r>
    <n v="388"/>
    <x v="29"/>
    <d v="2020-01-22T00:00:00"/>
    <s v="PARAS TEOFILA A."/>
    <x v="13"/>
    <x v="1"/>
    <d v="2020-01-27T00:00:00"/>
    <d v="2020-01-27T00:00:00"/>
    <s v="VL"/>
    <m/>
    <s v="1 VL"/>
    <n v="1"/>
    <m/>
  </r>
  <r>
    <n v="389"/>
    <x v="29"/>
    <d v="2020-01-30T00:00:00"/>
    <s v="PARAS TEOFILA A."/>
    <x v="13"/>
    <x v="1"/>
    <d v="2020-02-03T00:00:00"/>
    <d v="2020-02-03T00:00:00"/>
    <s v="VL"/>
    <m/>
    <s v="1 VL"/>
    <n v="1"/>
    <m/>
  </r>
  <r>
    <n v="389"/>
    <x v="29"/>
    <d v="2020-01-30T00:00:00"/>
    <s v="PARAS TEOFILA A."/>
    <x v="13"/>
    <x v="1"/>
    <d v="2020-02-05T00:00:00"/>
    <d v="2020-02-05T00:00:00"/>
    <s v="VL"/>
    <m/>
    <s v="1 VL"/>
    <n v="1"/>
    <m/>
  </r>
  <r>
    <n v="389"/>
    <x v="29"/>
    <d v="2020-01-30T00:00:00"/>
    <s v="PARAS TEOFILA A."/>
    <x v="13"/>
    <x v="1"/>
    <d v="2020-02-10T00:00:00"/>
    <d v="2020-02-10T00:00:00"/>
    <s v="VL"/>
    <m/>
    <s v="1 VL"/>
    <n v="1"/>
    <m/>
  </r>
  <r>
    <n v="390"/>
    <x v="29"/>
    <d v="2020-02-12T00:00:00"/>
    <s v="MADRAZO ALLAN PAUL A."/>
    <x v="13"/>
    <x v="1"/>
    <d v="2020-02-13T00:00:00"/>
    <d v="2020-02-13T00:00:00"/>
    <s v="OTHER"/>
    <s v="CALAMITY LEAVE"/>
    <s v="1 OTHER"/>
    <n v="1"/>
    <m/>
  </r>
  <r>
    <n v="391"/>
    <x v="29"/>
    <d v="2020-02-06T00:00:00"/>
    <s v="MADRAZO ALLAN PAUL A."/>
    <x v="13"/>
    <x v="1"/>
    <d v="2020-02-07T00:00:00"/>
    <d v="2020-02-07T00:00:00"/>
    <s v="OTHER"/>
    <s v="CALAMITY LEAVE"/>
    <s v="1 OTHER"/>
    <n v="1"/>
    <m/>
  </r>
  <r>
    <n v="391"/>
    <x v="29"/>
    <d v="2020-02-06T00:00:00"/>
    <s v="MADRAZO ALLAN PAUL A."/>
    <x v="13"/>
    <x v="1"/>
    <d v="2020-02-10T00:00:00"/>
    <d v="2020-02-11T00:00:00"/>
    <s v="OTHER"/>
    <s v="CALAMITY LEAVE"/>
    <s v="2 OTHER"/>
    <n v="2"/>
    <m/>
  </r>
  <r>
    <n v="391"/>
    <x v="29"/>
    <d v="2020-02-06T00:00:00"/>
    <s v="MADRAZO ALLAN PAUL A."/>
    <x v="13"/>
    <x v="1"/>
    <d v="2020-02-14T00:00:00"/>
    <d v="2020-02-14T00:00:00"/>
    <s v="OTHER"/>
    <s v="CALAMITY LEAVE"/>
    <s v="1 OTHER"/>
    <n v="1"/>
    <m/>
  </r>
  <r>
    <n v="392"/>
    <x v="29"/>
    <d v="2020-02-12T00:00:00"/>
    <s v="MADRAZO ALLAN PAUL A."/>
    <x v="13"/>
    <x v="1"/>
    <d v="2020-02-07T00:00:00"/>
    <d v="2020-02-07T00:00:00"/>
    <s v="OTHER"/>
    <s v="CALAMITY LEAVE"/>
    <s v="1 OTHER"/>
    <n v="1"/>
    <m/>
  </r>
  <r>
    <n v="393"/>
    <x v="29"/>
    <d v="2020-02-06T00:00:00"/>
    <s v="SUMAGUI MARISSA D."/>
    <x v="13"/>
    <x v="1"/>
    <d v="2020-02-07T00:00:00"/>
    <d v="2020-02-07T00:00:00"/>
    <s v="OTHER"/>
    <s v="CALAMITY LEAVE"/>
    <s v="1 OTHER"/>
    <n v="1"/>
    <m/>
  </r>
  <r>
    <n v="393"/>
    <x v="29"/>
    <d v="2020-02-06T00:00:00"/>
    <s v="SUMAGUI MARISSA D."/>
    <x v="13"/>
    <x v="1"/>
    <d v="2020-02-10T00:00:00"/>
    <d v="2020-02-11T00:00:00"/>
    <s v="OTHER"/>
    <s v="CALAMITY LEAVE"/>
    <s v="2 OTHER"/>
    <n v="2"/>
    <m/>
  </r>
  <r>
    <n v="393"/>
    <x v="29"/>
    <d v="2020-02-06T00:00:00"/>
    <s v="SUMAGUI MARISSA D."/>
    <x v="13"/>
    <x v="1"/>
    <d v="2020-02-14T00:00:00"/>
    <d v="2020-02-14T00:00:00"/>
    <s v="OTHER"/>
    <s v="CALAMITY LEAVE"/>
    <s v="1 OTHER"/>
    <n v="1"/>
    <m/>
  </r>
  <r>
    <n v="394"/>
    <x v="29"/>
    <d v="2020-02-10T00:00:00"/>
    <s v="ARCULLO MELISSA A."/>
    <x v="5"/>
    <x v="1"/>
    <d v="2020-02-12T00:00:00"/>
    <d v="2020-02-13T00:00:00"/>
    <s v="OTHER"/>
    <s v="CALAMITY LEAVE"/>
    <s v="2 OTHER"/>
    <n v="2"/>
    <m/>
  </r>
  <r>
    <n v="395"/>
    <x v="29"/>
    <m/>
    <s v="ARCULLO MELISSA A."/>
    <x v="5"/>
    <x v="1"/>
    <d v="2020-02-05T00:00:00"/>
    <d v="2020-02-07T00:00:00"/>
    <s v="OTHER"/>
    <s v="CALAMITY LEAVE"/>
    <s v="3 OTHER"/>
    <n v="3"/>
    <m/>
  </r>
  <r>
    <n v="396"/>
    <x v="29"/>
    <d v="2020-02-10T00:00:00"/>
    <s v="MARINDUQUE ERNESTO P."/>
    <x v="13"/>
    <x v="1"/>
    <d v="2020-01-15T00:00:00"/>
    <d v="2020-01-15T00:00:00"/>
    <s v="OTHER"/>
    <s v="CALAMITY LEAVE"/>
    <s v="1 OTHER"/>
    <n v="1"/>
    <m/>
  </r>
  <r>
    <n v="396"/>
    <x v="29"/>
    <d v="2020-02-10T00:00:00"/>
    <s v="MARINDUQUE ERNESTO P."/>
    <x v="13"/>
    <x v="1"/>
    <d v="2020-02-10T00:00:00"/>
    <d v="2020-02-13T00:00:00"/>
    <s v="OTHER"/>
    <s v="CALAMITY LEAVE"/>
    <s v="4 OTHER"/>
    <n v="4"/>
    <m/>
  </r>
  <r>
    <n v="397"/>
    <x v="29"/>
    <d v="2020-02-04T00:00:00"/>
    <s v="AMBION PRISCO G."/>
    <x v="13"/>
    <x v="1"/>
    <d v="2020-01-31T00:00:00"/>
    <d v="2020-01-31T00:00:00"/>
    <s v="OTHER"/>
    <s v="CALAMITY LEAVE"/>
    <s v="1 OTHER"/>
    <n v="1"/>
    <m/>
  </r>
  <r>
    <n v="397"/>
    <x v="29"/>
    <d v="2020-02-04T00:00:00"/>
    <s v="AMBION PRISCO G."/>
    <x v="13"/>
    <x v="1"/>
    <d v="2020-02-03T00:00:00"/>
    <d v="2020-02-03T00:00:00"/>
    <s v="OTHER"/>
    <s v="CALAMITY LEAVE"/>
    <s v="1 OTHER"/>
    <n v="1"/>
    <m/>
  </r>
  <r>
    <n v="398"/>
    <x v="29"/>
    <d v="2020-01-23T00:00:00"/>
    <s v="AMBION PRISCO G."/>
    <x v="13"/>
    <x v="1"/>
    <d v="2020-01-22T00:00:00"/>
    <d v="2020-01-22T00:00:00"/>
    <s v="SL"/>
    <m/>
    <s v="1 SL"/>
    <n v="1"/>
    <m/>
  </r>
  <r>
    <n v="399"/>
    <x v="29"/>
    <d v="2020-01-20T00:00:00"/>
    <s v="AMBION PRISCO G."/>
    <x v="13"/>
    <x v="1"/>
    <d v="2020-01-17T00:00:00"/>
    <d v="2020-01-17T00:00:00"/>
    <s v="OTHER"/>
    <s v="BIRTHDAY LEAVE"/>
    <s v="1 OTHER"/>
    <n v="1"/>
    <m/>
  </r>
  <r>
    <n v="400"/>
    <x v="29"/>
    <d v="2020-02-11T00:00:00"/>
    <s v="JAVIER MYLENE M."/>
    <x v="28"/>
    <x v="1"/>
    <d v="2020-02-12T00:00:00"/>
    <d v="2020-02-12T00:00:00"/>
    <s v="OTHER"/>
    <s v="CALAMITY LEAVE"/>
    <s v="1 OTHER"/>
    <n v="1"/>
    <m/>
  </r>
  <r>
    <n v="401"/>
    <x v="29"/>
    <d v="2020-02-06T00:00:00"/>
    <s v="JAVIER MYLENE M."/>
    <x v="28"/>
    <x v="1"/>
    <d v="2020-02-07T00:00:00"/>
    <d v="2020-02-07T00:00:00"/>
    <s v="OTHER"/>
    <s v="CALAMITY LEAVE"/>
    <s v="1 OTHER"/>
    <n v="1"/>
    <m/>
  </r>
  <r>
    <n v="402"/>
    <x v="29"/>
    <d v="2020-02-04T00:00:00"/>
    <s v="JAVIER MYLENE M."/>
    <x v="28"/>
    <x v="1"/>
    <d v="2020-02-03T00:00:00"/>
    <d v="2020-02-03T00:00:00"/>
    <s v="OTHER"/>
    <s v="CALAMITY LEAVE"/>
    <s v="1 OTHER"/>
    <n v="1"/>
    <m/>
  </r>
  <r>
    <n v="403"/>
    <x v="29"/>
    <d v="2020-01-30T00:00:00"/>
    <s v="JAVIER MYLENE M."/>
    <x v="28"/>
    <x v="1"/>
    <d v="2020-01-29T00:00:00"/>
    <d v="2020-01-29T00:00:00"/>
    <s v="OTHER"/>
    <s v="CALAMITY LEAVE"/>
    <s v="1 OTHER"/>
    <n v="1"/>
    <m/>
  </r>
  <r>
    <n v="404"/>
    <x v="29"/>
    <d v="2020-01-21T00:00:00"/>
    <s v="JAVIER MYLENE M."/>
    <x v="28"/>
    <x v="1"/>
    <d v="2020-01-20T00:00:00"/>
    <d v="2020-01-20T00:00:00"/>
    <s v="OTHER"/>
    <s v="CALAMITY LEAVE"/>
    <s v="1 OTHER"/>
    <n v="1"/>
    <m/>
  </r>
  <r>
    <n v="405"/>
    <x v="29"/>
    <d v="2020-02-13T00:00:00"/>
    <s v="LOYOLA JANE A."/>
    <x v="28"/>
    <x v="1"/>
    <d v="2020-02-19T00:00:00"/>
    <d v="2020-02-21T00:00:00"/>
    <s v="VL"/>
    <m/>
    <s v="3 VL"/>
    <n v="3"/>
    <m/>
  </r>
  <r>
    <n v="405"/>
    <x v="29"/>
    <d v="2020-02-13T00:00:00"/>
    <s v="LOYOLA JANE A."/>
    <x v="28"/>
    <x v="1"/>
    <d v="2020-02-24T00:00:00"/>
    <d v="2020-02-24T00:00:00"/>
    <s v="VL"/>
    <m/>
    <s v="1 VL"/>
    <n v="1"/>
    <m/>
  </r>
  <r>
    <n v="405"/>
    <x v="29"/>
    <d v="2020-02-13T00:00:00"/>
    <s v="LOYOLA JANE A."/>
    <x v="28"/>
    <x v="1"/>
    <d v="2020-02-26T00:00:00"/>
    <d v="2020-02-26T00:00:00"/>
    <s v="VL"/>
    <m/>
    <s v="1 VL"/>
    <n v="1"/>
    <m/>
  </r>
  <r>
    <n v="406"/>
    <x v="29"/>
    <d v="2020-02-13T00:00:00"/>
    <s v="LOYOLA JANE A."/>
    <x v="28"/>
    <x v="1"/>
    <d v="2020-02-12T00:00:00"/>
    <d v="2020-02-12T00:00:00"/>
    <s v="OTHER"/>
    <s v="MC# 6"/>
    <s v="1 OTHER"/>
    <n v="1"/>
    <m/>
  </r>
  <r>
    <n v="407"/>
    <x v="29"/>
    <d v="2020-02-13T00:00:00"/>
    <s v="LOYOLA JANE A."/>
    <x v="28"/>
    <x v="1"/>
    <d v="2020-02-10T00:00:00"/>
    <d v="2020-02-11T00:00:00"/>
    <s v="OTHER"/>
    <s v="CALAMITY LEAVE"/>
    <s v="2 OTHER"/>
    <n v="2"/>
    <m/>
  </r>
  <r>
    <n v="408"/>
    <x v="29"/>
    <d v="2020-01-20T00:00:00"/>
    <s v="LOYOLA JANE A."/>
    <x v="28"/>
    <x v="1"/>
    <d v="2020-01-15T00:00:00"/>
    <d v="2020-01-17T00:00:00"/>
    <s v="OTHER"/>
    <s v="CALAMITY LEAVE"/>
    <s v="3 OTHER"/>
    <n v="3"/>
    <m/>
  </r>
  <r>
    <n v="409"/>
    <x v="29"/>
    <d v="2020-03-03T00:00:00"/>
    <s v="SUÑIGA CARLOS J."/>
    <x v="28"/>
    <x v="1"/>
    <d v="2020-03-09T00:00:00"/>
    <d v="2020-03-13T00:00:00"/>
    <s v="VL"/>
    <m/>
    <s v="5 VL"/>
    <n v="5"/>
    <m/>
  </r>
  <r>
    <n v="410"/>
    <x v="29"/>
    <d v="2020-01-27T00:00:00"/>
    <s v="SUÑIGA CARLOS J."/>
    <x v="28"/>
    <x v="1"/>
    <d v="2020-01-30T00:00:00"/>
    <d v="2020-01-31T00:00:00"/>
    <s v="OTHER"/>
    <s v="EMERGENCY LEAVE"/>
    <s v="2 OTHER"/>
    <n v="2"/>
    <m/>
  </r>
  <r>
    <n v="411"/>
    <x v="29"/>
    <d v="2020-03-17T00:00:00"/>
    <s v="LAROZA KIM VINCENT L."/>
    <x v="5"/>
    <x v="1"/>
    <d v="2020-03-02T00:00:00"/>
    <d v="2020-03-13T00:00:00"/>
    <s v="SL"/>
    <m/>
    <s v="10 SL"/>
    <n v="10"/>
    <m/>
  </r>
  <r>
    <n v="412"/>
    <x v="29"/>
    <d v="2020-02-12T00:00:00"/>
    <s v="BAYHON VIOLETA  "/>
    <x v="5"/>
    <x v="1"/>
    <d v="2020-02-11T00:00:00"/>
    <d v="2020-02-11T00:00:00"/>
    <s v="OTHER"/>
    <s v="CALAMITY LEAVE"/>
    <s v="1 OTHER"/>
    <n v="1"/>
    <m/>
  </r>
  <r>
    <n v="413"/>
    <x v="29"/>
    <d v="2020-02-24T00:00:00"/>
    <s v="VERGARA TERESITA J."/>
    <x v="5"/>
    <x v="1"/>
    <d v="2020-03-23T00:00:00"/>
    <d v="2020-03-27T00:00:00"/>
    <s v="VL"/>
    <m/>
    <s v="5 VL"/>
    <n v="5"/>
    <m/>
  </r>
  <r>
    <n v="414"/>
    <x v="29"/>
    <d v="2020-01-31T00:00:00"/>
    <s v="HERNADEZ VICTOR  "/>
    <x v="5"/>
    <x v="1"/>
    <d v="2020-02-10T00:00:00"/>
    <d v="2020-02-12T00:00:00"/>
    <s v="OTHER"/>
    <s v="CALAMITY LEAVE"/>
    <s v="3 OTHER"/>
    <n v="3"/>
    <m/>
  </r>
  <r>
    <n v="415"/>
    <x v="29"/>
    <d v="2020-01-28T00:00:00"/>
    <s v="BAYBAY MA. ROSA A."/>
    <x v="5"/>
    <x v="1"/>
    <d v="2020-01-24T00:00:00"/>
    <d v="2020-01-24T00:00:00"/>
    <s v="SL"/>
    <m/>
    <s v="1 SL"/>
    <n v="1"/>
    <m/>
  </r>
  <r>
    <n v="415"/>
    <x v="29"/>
    <d v="2020-01-28T00:00:00"/>
    <s v="BAYBAY MA. ROSA A."/>
    <x v="5"/>
    <x v="1"/>
    <d v="2020-01-27T00:00:00"/>
    <d v="2020-01-27T00:00:00"/>
    <s v="SL"/>
    <m/>
    <s v="1 SL"/>
    <n v="1"/>
    <m/>
  </r>
  <r>
    <n v="416"/>
    <x v="29"/>
    <d v="2020-01-22T00:00:00"/>
    <s v="BAYBAY MA. ROSA A."/>
    <x v="5"/>
    <x v="1"/>
    <d v="2020-01-21T00:00:00"/>
    <d v="2020-01-21T00:00:00"/>
    <s v="SL"/>
    <m/>
    <s v="1 SL"/>
    <n v="1"/>
    <m/>
  </r>
  <r>
    <n v="417"/>
    <x v="29"/>
    <d v="2020-01-24T00:00:00"/>
    <s v="MANALO CYNTHIA  "/>
    <x v="28"/>
    <x v="1"/>
    <d v="2020-01-15T00:00:00"/>
    <d v="2020-01-17T00:00:00"/>
    <s v="OTHER"/>
    <s v="CALAMITY LEAVE"/>
    <s v="3 OTHER"/>
    <n v="3"/>
    <m/>
  </r>
  <r>
    <n v="417"/>
    <x v="29"/>
    <d v="2020-01-24T00:00:00"/>
    <s v="MANALO CYNTHIA  "/>
    <x v="28"/>
    <x v="1"/>
    <d v="2020-01-19T00:00:00"/>
    <d v="2020-01-20T00:00:00"/>
    <s v="OTHER"/>
    <s v="CALAMITY LEAVE"/>
    <s v="1 OTHER"/>
    <n v="1"/>
    <m/>
  </r>
  <r>
    <n v="418"/>
    <x v="29"/>
    <d v="2020-01-13T00:00:00"/>
    <s v="HERNANDEZ DONATO Q."/>
    <x v="5"/>
    <x v="1"/>
    <d v="2020-01-25T00:00:00"/>
    <d v="2020-01-25T00:00:00"/>
    <s v="OTHER"/>
    <s v="BIRTHDAY LEAVE"/>
    <s v="0 OTHER"/>
    <n v="0"/>
    <m/>
  </r>
  <r>
    <n v="419"/>
    <x v="29"/>
    <d v="2020-01-29T00:00:00"/>
    <s v="BERNALDEZ MARLONE P."/>
    <x v="22"/>
    <x v="1"/>
    <d v="2020-01-16T00:00:00"/>
    <d v="2020-01-17T00:00:00"/>
    <s v="SL"/>
    <m/>
    <s v="2 SL"/>
    <n v="2"/>
    <m/>
  </r>
  <r>
    <n v="419"/>
    <x v="29"/>
    <d v="2020-01-29T00:00:00"/>
    <s v="BERNALDEZ MARLONE P."/>
    <x v="22"/>
    <x v="1"/>
    <d v="2020-01-20T00:00:00"/>
    <d v="2020-01-23T00:00:00"/>
    <s v="SL"/>
    <m/>
    <s v="4 SL"/>
    <n v="4"/>
    <m/>
  </r>
  <r>
    <n v="420"/>
    <x v="29"/>
    <d v="2020-03-18T00:00:00"/>
    <s v="HAPITA MELANIE A."/>
    <x v="5"/>
    <x v="0"/>
    <d v="2020-03-26T00:00:00"/>
    <d v="2020-03-26T00:00:00"/>
    <s v="OTHER"/>
    <s v="MC# 6"/>
    <s v="1 OTHER"/>
    <n v="1"/>
    <m/>
  </r>
  <r>
    <n v="421"/>
    <x v="29"/>
    <d v="2020-01-27T00:00:00"/>
    <s v="HAPITA MELANIE A."/>
    <x v="5"/>
    <x v="0"/>
    <d v="2020-02-03T00:00:00"/>
    <d v="2020-02-05T00:00:00"/>
    <s v="VL"/>
    <m/>
    <s v="3 VL"/>
    <n v="3"/>
    <m/>
  </r>
  <r>
    <n v="422"/>
    <x v="29"/>
    <d v="2020-02-03T00:00:00"/>
    <s v="VERGARA TERESITA J."/>
    <x v="5"/>
    <x v="1"/>
    <d v="2020-02-12T00:00:00"/>
    <d v="2020-02-14T00:00:00"/>
    <s v="OTHER"/>
    <s v="CALAMITY LEAVE"/>
    <s v="3 OTHER"/>
    <n v="3"/>
    <m/>
  </r>
  <r>
    <n v="423"/>
    <x v="29"/>
    <d v="2020-01-28T00:00:00"/>
    <s v="VERGARA TERESITA J."/>
    <x v="5"/>
    <x v="1"/>
    <d v="2020-01-30T00:00:00"/>
    <d v="2020-01-30T00:00:00"/>
    <s v="OTHER"/>
    <s v="CALAMITY LEAVE"/>
    <s v="1 OTHER"/>
    <n v="1"/>
    <m/>
  </r>
  <r>
    <n v="424"/>
    <x v="29"/>
    <d v="2020-03-18T00:00:00"/>
    <s v="DELFINO NINA C."/>
    <x v="5"/>
    <x v="1"/>
    <d v="2020-03-18T00:00:00"/>
    <d v="2020-03-18T00:00:00"/>
    <s v="SL"/>
    <m/>
    <s v="1 SL"/>
    <n v="1"/>
    <m/>
  </r>
  <r>
    <n v="425"/>
    <x v="29"/>
    <d v="2020-02-17T00:00:00"/>
    <s v="DELFINO NINA C."/>
    <x v="5"/>
    <x v="1"/>
    <d v="2020-02-09T00:00:00"/>
    <d v="2020-02-12T00:00:00"/>
    <s v="SL"/>
    <m/>
    <s v="4 SL"/>
    <n v="4"/>
    <m/>
  </r>
  <r>
    <n v="425"/>
    <x v="29"/>
    <d v="2020-02-17T00:00:00"/>
    <s v="DELFINO NINA C."/>
    <x v="5"/>
    <x v="1"/>
    <d v="2020-02-15T00:00:00"/>
    <d v="2020-02-15T00:00:00"/>
    <s v="SL"/>
    <m/>
    <s v="0.5 SL"/>
    <n v="0.5"/>
    <m/>
  </r>
  <r>
    <n v="426"/>
    <x v="29"/>
    <d v="2020-02-24T00:00:00"/>
    <s v="OSTONAL IVY S."/>
    <x v="5"/>
    <x v="1"/>
    <d v="2020-03-02T00:00:00"/>
    <d v="2020-03-03T00:00:00"/>
    <s v="VL"/>
    <m/>
    <s v="2 VL"/>
    <n v="2"/>
    <m/>
  </r>
  <r>
    <n v="426"/>
    <x v="29"/>
    <d v="2020-02-24T00:00:00"/>
    <s v="OSTONAL IVY S."/>
    <x v="5"/>
    <x v="1"/>
    <d v="2020-03-09T00:00:00"/>
    <d v="2020-03-11T00:00:00"/>
    <s v="VL"/>
    <m/>
    <s v="3 VL"/>
    <n v="3"/>
    <m/>
  </r>
  <r>
    <n v="427"/>
    <x v="29"/>
    <d v="2020-02-27T00:00:00"/>
    <s v="PASCUA LORENA D."/>
    <x v="5"/>
    <x v="1"/>
    <d v="2020-03-23T00:00:00"/>
    <d v="2020-03-26T00:00:00"/>
    <s v="VL"/>
    <m/>
    <s v="4 VL"/>
    <n v="4"/>
    <m/>
  </r>
  <r>
    <n v="427"/>
    <x v="29"/>
    <d v="2020-02-27T00:00:00"/>
    <s v="PASCUA LORENA D."/>
    <x v="5"/>
    <x v="1"/>
    <d v="2020-03-29T00:00:00"/>
    <d v="2020-03-29T00:00:00"/>
    <s v="VL"/>
    <m/>
    <s v="1 VL"/>
    <n v="1"/>
    <m/>
  </r>
  <r>
    <n v="428"/>
    <x v="29"/>
    <d v="2020-02-14T00:00:00"/>
    <s v="EMELO MARXIANE T."/>
    <x v="5"/>
    <x v="1"/>
    <d v="2020-03-02T00:00:00"/>
    <d v="2020-03-06T00:00:00"/>
    <s v="VL"/>
    <m/>
    <s v="5 VL"/>
    <n v="5"/>
    <m/>
  </r>
  <r>
    <n v="429"/>
    <x v="29"/>
    <d v="2020-02-27T00:00:00"/>
    <s v="JAVIER EMMA R."/>
    <x v="5"/>
    <x v="1"/>
    <d v="2020-03-23T00:00:00"/>
    <d v="2020-03-27T00:00:00"/>
    <s v="VL"/>
    <m/>
    <s v="5 VL"/>
    <n v="5"/>
    <m/>
  </r>
  <r>
    <n v="430"/>
    <x v="29"/>
    <d v="2020-02-14T00:00:00"/>
    <s v="SANTERA MARICRIS S."/>
    <x v="5"/>
    <x v="1"/>
    <d v="2020-02-19T00:00:00"/>
    <d v="2020-02-19T00:00:00"/>
    <s v="VL"/>
    <m/>
    <s v="1 VL"/>
    <n v="1"/>
    <m/>
  </r>
  <r>
    <n v="431"/>
    <x v="29"/>
    <d v="2020-02-14T00:00:00"/>
    <s v="MONTEALEGRE CHARLIE JR. O."/>
    <x v="5"/>
    <x v="1"/>
    <d v="2020-02-17T00:00:00"/>
    <d v="2020-02-21T00:00:00"/>
    <s v="VL"/>
    <m/>
    <s v="5 VL"/>
    <n v="5"/>
    <m/>
  </r>
  <r>
    <n v="432"/>
    <x v="29"/>
    <d v="2020-02-24T00:00:00"/>
    <s v="EMELO MARXIANE T."/>
    <x v="5"/>
    <x v="1"/>
    <d v="2020-03-10T00:00:00"/>
    <d v="2020-03-14T00:00:00"/>
    <s v="VL"/>
    <m/>
    <s v="4 VL"/>
    <n v="4"/>
    <m/>
  </r>
  <r>
    <n v="433"/>
    <x v="29"/>
    <d v="2020-02-10T00:00:00"/>
    <s v="OLEGARIO NENITA A."/>
    <x v="16"/>
    <x v="1"/>
    <d v="2020-02-04T00:00:00"/>
    <d v="2020-02-04T00:00:00"/>
    <s v="OTHER"/>
    <s v="CALAMITY LEAVE"/>
    <s v="1 OTHER"/>
    <n v="1"/>
    <m/>
  </r>
  <r>
    <n v="433"/>
    <x v="29"/>
    <d v="2020-02-10T00:00:00"/>
    <s v="OLEGARIO NENITA A."/>
    <x v="16"/>
    <x v="1"/>
    <d v="2020-02-06T00:00:00"/>
    <d v="2020-02-06T00:00:00"/>
    <s v="OTHER"/>
    <s v="CALAMITY LEAVE"/>
    <s v="1 OTHER"/>
    <n v="1"/>
    <m/>
  </r>
  <r>
    <n v="434"/>
    <x v="29"/>
    <d v="2020-01-29T00:00:00"/>
    <s v="OLEGARIO NENITA A."/>
    <x v="16"/>
    <x v="1"/>
    <d v="2020-02-03T00:00:00"/>
    <d v="2020-02-04T00:00:00"/>
    <s v="OTHER"/>
    <s v="CALAMITY LEAVE"/>
    <s v="2 OTHER"/>
    <n v="2"/>
    <m/>
  </r>
  <r>
    <n v="435"/>
    <x v="29"/>
    <d v="2020-01-30T00:00:00"/>
    <s v="BERNALDEZ MARLONE P."/>
    <x v="22"/>
    <x v="1"/>
    <d v="2020-02-06T00:00:00"/>
    <d v="2020-02-10T00:00:00"/>
    <s v="OTHER"/>
    <s v="CALAMITY LEAVE"/>
    <s v="5 OTHER"/>
    <n v="5"/>
    <m/>
  </r>
  <r>
    <n v="436"/>
    <x v="29"/>
    <d v="2020-03-05T00:00:00"/>
    <s v="GALANG JULIET B."/>
    <x v="62"/>
    <x v="3"/>
    <d v="2020-02-28T00:00:00"/>
    <d v="2020-02-28T00:00:00"/>
    <s v="SL"/>
    <m/>
    <s v="1 SL"/>
    <n v="1"/>
    <m/>
  </r>
  <r>
    <n v="436"/>
    <x v="29"/>
    <d v="2020-03-05T00:00:00"/>
    <s v="GALANG JULIET B."/>
    <x v="62"/>
    <x v="3"/>
    <d v="2020-03-02T00:00:00"/>
    <d v="2020-03-04T00:00:00"/>
    <s v="SL"/>
    <m/>
    <s v="3 SL"/>
    <n v="3"/>
    <m/>
  </r>
  <r>
    <n v="437"/>
    <x v="29"/>
    <d v="2020-02-24T00:00:00"/>
    <s v="GALANG JULIET B."/>
    <x v="62"/>
    <x v="3"/>
    <d v="2020-02-20T00:00:00"/>
    <d v="2020-02-21T00:00:00"/>
    <s v="SL"/>
    <m/>
    <s v="1.5 SL"/>
    <n v="1.5"/>
    <m/>
  </r>
  <r>
    <n v="438"/>
    <x v="29"/>
    <d v="2020-02-12T00:00:00"/>
    <s v="GALANG JULIET B."/>
    <x v="62"/>
    <x v="3"/>
    <d v="2020-02-11T00:00:00"/>
    <d v="2020-02-11T00:00:00"/>
    <s v="SL"/>
    <m/>
    <s v="1 SL"/>
    <n v="1"/>
    <m/>
  </r>
  <r>
    <n v="439"/>
    <x v="29"/>
    <d v="2020-01-23T00:00:00"/>
    <s v="GALANG JULIET B."/>
    <x v="62"/>
    <x v="3"/>
    <d v="2020-01-22T00:00:00"/>
    <d v="2020-01-22T00:00:00"/>
    <s v="SL"/>
    <m/>
    <s v="1 SL"/>
    <n v="1"/>
    <m/>
  </r>
  <r>
    <n v="440"/>
    <x v="29"/>
    <d v="2020-01-22T00:00:00"/>
    <s v="GALANG JULIET B."/>
    <x v="62"/>
    <x v="3"/>
    <d v="2020-01-15T00:00:00"/>
    <d v="2020-01-17T00:00:00"/>
    <s v="OTHER"/>
    <s v="CALAMITY LEAVE"/>
    <s v="3 OTHER"/>
    <n v="3"/>
    <m/>
  </r>
  <r>
    <n v="440"/>
    <x v="29"/>
    <d v="2020-01-22T00:00:00"/>
    <s v="GALANG JULIET B."/>
    <x v="62"/>
    <x v="3"/>
    <d v="2020-01-20T00:00:00"/>
    <d v="2020-01-21T00:00:00"/>
    <s v="OTHER"/>
    <s v="CALAMITY LEAVE"/>
    <s v="2 OTHER"/>
    <n v="2"/>
    <m/>
  </r>
  <r>
    <n v="441"/>
    <x v="29"/>
    <d v="2020-01-18T00:00:00"/>
    <s v="OLEGARIO NENITA A."/>
    <x v="16"/>
    <x v="1"/>
    <d v="2020-02-17T00:00:00"/>
    <d v="2020-02-17T00:00:00"/>
    <s v="OTHER"/>
    <s v="PARENTAL OBLIGATION"/>
    <s v="1 OTHER"/>
    <n v="1"/>
    <m/>
  </r>
  <r>
    <n v="442"/>
    <x v="29"/>
    <d v="2020-02-14T00:00:00"/>
    <s v="OLEGARIO NENITA A."/>
    <x v="16"/>
    <x v="1"/>
    <d v="2020-02-11T00:00:00"/>
    <d v="2020-02-11T00:00:00"/>
    <s v="OTHER"/>
    <s v="CALAMITY LEAVE"/>
    <s v="1 OTHER"/>
    <n v="1"/>
    <m/>
  </r>
  <r>
    <n v="442"/>
    <x v="29"/>
    <d v="2020-02-14T00:00:00"/>
    <s v="OLEGARIO NENITA A."/>
    <x v="16"/>
    <x v="1"/>
    <d v="2020-02-13T00:00:00"/>
    <d v="2020-02-13T00:00:00"/>
    <s v="OTHER"/>
    <s v="CALAMITY LEAVE"/>
    <s v="1 OTHER"/>
    <n v="1"/>
    <m/>
  </r>
  <r>
    <n v="443"/>
    <x v="29"/>
    <d v="2020-01-29T00:00:00"/>
    <s v="OLEGARIO NENITA A."/>
    <x v="16"/>
    <x v="1"/>
    <d v="2020-01-28T00:00:00"/>
    <d v="2020-01-28T00:00:00"/>
    <s v="OTHER"/>
    <s v="CALAMITY LEAVE"/>
    <s v="1 OTHER"/>
    <n v="1"/>
    <m/>
  </r>
  <r>
    <n v="444"/>
    <x v="29"/>
    <d v="2020-03-02T00:00:00"/>
    <s v="VIDALLO WINNIE R."/>
    <x v="39"/>
    <x v="1"/>
    <d v="2020-02-14T00:00:00"/>
    <d v="2020-02-14T00:00:00"/>
    <s v="SL"/>
    <m/>
    <s v="1 SL"/>
    <n v="1"/>
    <m/>
  </r>
  <r>
    <n v="444"/>
    <x v="29"/>
    <d v="2020-03-02T00:00:00"/>
    <s v="VIDALLO WINNIE R."/>
    <x v="39"/>
    <x v="1"/>
    <d v="2020-02-26T00:00:00"/>
    <d v="2020-02-26T00:00:00"/>
    <s v="SL"/>
    <m/>
    <s v="1 SL"/>
    <n v="1"/>
    <m/>
  </r>
  <r>
    <n v="444"/>
    <x v="29"/>
    <d v="2020-03-02T00:00:00"/>
    <s v="VIDALLO WINNIE R."/>
    <x v="39"/>
    <x v="1"/>
    <d v="2020-01-09T00:00:00"/>
    <d v="2020-01-09T00:00:00"/>
    <s v="SL"/>
    <m/>
    <s v="1 SL"/>
    <n v="1"/>
    <m/>
  </r>
  <r>
    <n v="445"/>
    <x v="29"/>
    <d v="2020-01-29T00:00:00"/>
    <s v="VIDALLO WINNIE R."/>
    <x v="39"/>
    <x v="1"/>
    <d v="2020-01-09T00:00:00"/>
    <d v="2020-01-09T00:00:00"/>
    <s v="OTHER"/>
    <s v="CALAMITY LEAVE"/>
    <s v="1 OTHER"/>
    <n v="1"/>
    <m/>
  </r>
  <r>
    <n v="446"/>
    <x v="29"/>
    <d v="2020-01-29T00:00:00"/>
    <s v="VIDALLO WINNIE R."/>
    <x v="39"/>
    <x v="1"/>
    <d v="2020-01-09T00:00:00"/>
    <d v="2020-01-09T00:00:00"/>
    <s v="OTHER"/>
    <s v="CALAMITY LEAVE"/>
    <s v="1 OTHER"/>
    <n v="1"/>
    <m/>
  </r>
  <r>
    <n v="445"/>
    <x v="29"/>
    <d v="2020-01-29T00:00:00"/>
    <s v="VIDALLO WINNIE R."/>
    <x v="39"/>
    <x v="1"/>
    <d v="2020-01-09T00:00:00"/>
    <d v="2020-01-09T00:00:00"/>
    <s v="OTHER"/>
    <s v="CALAMITY LEAVE"/>
    <s v="1 OTHER"/>
    <n v="1"/>
    <m/>
  </r>
  <r>
    <n v="446"/>
    <x v="29"/>
    <d v="2020-02-28T00:00:00"/>
    <s v="DIMAPILIS ELVIRA S."/>
    <x v="39"/>
    <x v="1"/>
    <d v="2020-03-06T00:00:00"/>
    <d v="2020-03-06T00:00:00"/>
    <s v="VL"/>
    <m/>
    <s v="1 VL"/>
    <n v="1"/>
    <m/>
  </r>
  <r>
    <n v="446"/>
    <x v="29"/>
    <d v="2020-02-28T00:00:00"/>
    <s v="DIMAPILIS ELVIRA S."/>
    <x v="39"/>
    <x v="1"/>
    <d v="2020-03-13T00:00:00"/>
    <d v="2020-03-13T00:00:00"/>
    <s v="VL"/>
    <m/>
    <s v="1 VL"/>
    <n v="1"/>
    <m/>
  </r>
  <r>
    <n v="447"/>
    <x v="29"/>
    <d v="2020-02-11T00:00:00"/>
    <s v="DIMAPILIS ELVIRA S."/>
    <x v="39"/>
    <x v="1"/>
    <d v="2020-02-13T00:00:00"/>
    <d v="2020-02-14T00:00:00"/>
    <s v="OTHER"/>
    <s v="CALAMITY LEAVE"/>
    <s v="2 OTHER"/>
    <n v="2"/>
    <m/>
  </r>
  <r>
    <n v="448"/>
    <x v="29"/>
    <d v="2020-02-03T00:00:00"/>
    <s v="DIMAPILIS ELVIRA S."/>
    <x v="39"/>
    <x v="1"/>
    <d v="2020-02-06T00:00:00"/>
    <d v="2020-02-07T00:00:00"/>
    <s v="OTHER"/>
    <s v="CALAMITY LEAVE"/>
    <s v="2 OTHER"/>
    <n v="2"/>
    <m/>
  </r>
  <r>
    <n v="449"/>
    <x v="29"/>
    <d v="2020-01-20T00:00:00"/>
    <s v="DIMAPILIS ELVIRA S."/>
    <x v="39"/>
    <x v="1"/>
    <d v="2020-01-15T00:00:00"/>
    <d v="2020-01-15T00:00:00"/>
    <s v="OTHER"/>
    <s v="CALAMITY LEAVE"/>
    <s v="1 OTHER"/>
    <n v="1"/>
    <m/>
  </r>
  <r>
    <n v="450"/>
    <x v="29"/>
    <d v="2020-01-08T00:00:00"/>
    <s v="DIMAPILIS ELVIRA S."/>
    <x v="39"/>
    <x v="1"/>
    <d v="2020-01-02T00:00:00"/>
    <d v="2020-01-02T00:00:00"/>
    <s v="OTHER"/>
    <s v="MC# 6"/>
    <s v="1 OTHER"/>
    <n v="1"/>
    <m/>
  </r>
  <r>
    <n v="451"/>
    <x v="29"/>
    <d v="2020-01-30T00:00:00"/>
    <s v="DIMAPILIS ARIEL M."/>
    <x v="39"/>
    <x v="1"/>
    <d v="2020-02-01T00:00:00"/>
    <d v="2020-02-01T00:00:00"/>
    <s v="OTHER"/>
    <s v="CALAMITY LEAVE"/>
    <s v="1 OTHER"/>
    <n v="1"/>
    <m/>
  </r>
  <r>
    <n v="451"/>
    <x v="29"/>
    <d v="2020-01-30T00:00:00"/>
    <s v="DIMAPILIS ARIEL M."/>
    <x v="39"/>
    <x v="1"/>
    <d v="2020-02-05T00:00:00"/>
    <d v="2020-02-05T00:00:00"/>
    <s v="OTHER"/>
    <s v="CALAMITY LEAVE"/>
    <s v="1 OTHER"/>
    <n v="1"/>
    <m/>
  </r>
  <r>
    <n v="451"/>
    <x v="29"/>
    <d v="2020-01-30T00:00:00"/>
    <s v="DIMAPILIS ARIEL M."/>
    <x v="39"/>
    <x v="1"/>
    <d v="2020-02-08T00:00:00"/>
    <d v="2020-02-08T00:00:00"/>
    <s v="OTHER"/>
    <s v="CALAMITY LEAVE"/>
    <s v="1 OTHER"/>
    <n v="1"/>
    <m/>
  </r>
  <r>
    <n v="451"/>
    <x v="29"/>
    <d v="2020-01-30T00:00:00"/>
    <s v="DIMAPILIS ARIEL M."/>
    <x v="39"/>
    <x v="1"/>
    <d v="2020-02-12T00:00:00"/>
    <d v="2020-02-12T00:00:00"/>
    <s v="OTHER"/>
    <s v="CALAMITY LEAVE"/>
    <s v="1 OTHER"/>
    <n v="1"/>
    <m/>
  </r>
  <r>
    <n v="452"/>
    <x v="29"/>
    <d v="2020-03-11T00:00:00"/>
    <s v="SALONGA LUCY M."/>
    <x v="63"/>
    <x v="1"/>
    <d v="2020-03-10T00:00:00"/>
    <d v="2020-03-10T00:00:00"/>
    <s v="SL"/>
    <m/>
    <s v="1 SL"/>
    <n v="1"/>
    <m/>
  </r>
  <r>
    <n v="453"/>
    <x v="29"/>
    <d v="2020-01-29T00:00:00"/>
    <s v="SALONGA LUCY M."/>
    <x v="63"/>
    <x v="1"/>
    <d v="2020-02-03T00:00:00"/>
    <d v="2020-02-03T00:00:00"/>
    <s v="OTHER"/>
    <s v="CALAMITY LEAVE"/>
    <s v="1 OTHER"/>
    <n v="1"/>
    <m/>
  </r>
  <r>
    <n v="453"/>
    <x v="29"/>
    <d v="2020-01-29T00:00:00"/>
    <s v="SALONGA LUCY M."/>
    <x v="63"/>
    <x v="1"/>
    <d v="2020-02-07T00:00:00"/>
    <d v="2020-02-07T00:00:00"/>
    <s v="OTHER"/>
    <s v="CALAMITY LEAVE"/>
    <s v="1 OTHER"/>
    <n v="1"/>
    <m/>
  </r>
  <r>
    <n v="453"/>
    <x v="29"/>
    <d v="2020-01-29T00:00:00"/>
    <s v="SALONGA LUCY M."/>
    <x v="63"/>
    <x v="1"/>
    <d v="2020-02-10T00:00:00"/>
    <d v="2020-02-11T00:00:00"/>
    <s v="OTHER"/>
    <s v="CALAMITY LEAVE"/>
    <s v="2 OTHER"/>
    <n v="2"/>
    <m/>
  </r>
  <r>
    <n v="453"/>
    <x v="29"/>
    <d v="2020-01-29T00:00:00"/>
    <s v="SALONGA LUCY M."/>
    <x v="63"/>
    <x v="1"/>
    <d v="2020-02-14T00:00:00"/>
    <d v="2020-02-14T00:00:00"/>
    <s v="OTHER"/>
    <s v="CALAMITY LEAVE"/>
    <s v="1 OTHER"/>
    <n v="1"/>
    <m/>
  </r>
  <r>
    <n v="454"/>
    <x v="29"/>
    <d v="2020-01-11T00:00:00"/>
    <s v="SALONGA LUCY M."/>
    <x v="63"/>
    <x v="1"/>
    <d v="2020-01-10T00:00:00"/>
    <d v="2020-01-10T00:00:00"/>
    <s v="SL"/>
    <m/>
    <s v="1 SL"/>
    <n v="1"/>
    <m/>
  </r>
  <r>
    <n v="455"/>
    <x v="29"/>
    <d v="2020-01-11T00:00:00"/>
    <s v="SALONGA LUCY M."/>
    <x v="63"/>
    <x v="1"/>
    <d v="2020-01-07T00:00:00"/>
    <d v="2020-01-07T00:00:00"/>
    <s v="OTHER"/>
    <s v="MC# 6"/>
    <s v="1 OTHER"/>
    <n v="1"/>
    <m/>
  </r>
  <r>
    <n v="456"/>
    <x v="29"/>
    <d v="2020-01-06T00:00:00"/>
    <s v="JORGE CAROLINA M."/>
    <x v="39"/>
    <x v="1"/>
    <d v="2020-01-16T00:00:00"/>
    <d v="2020-01-17T00:00:00"/>
    <s v="VL"/>
    <m/>
    <s v="2 VL"/>
    <n v="2"/>
    <m/>
  </r>
  <r>
    <n v="457"/>
    <x v="29"/>
    <d v="2020-02-10T00:00:00"/>
    <s v="JORGE CAROLINA M."/>
    <x v="39"/>
    <x v="1"/>
    <d v="2020-02-14T00:00:00"/>
    <d v="2020-02-14T00:00:00"/>
    <s v="OTHER"/>
    <s v="CALAMITY LEAVE"/>
    <s v="1 OTHER"/>
    <n v="1"/>
    <m/>
  </r>
  <r>
    <n v="458"/>
    <x v="29"/>
    <m/>
    <s v="JORGE CAROLINA M."/>
    <x v="39"/>
    <x v="1"/>
    <d v="2020-02-03T00:00:00"/>
    <d v="2020-02-03T00:00:00"/>
    <s v="OTHER"/>
    <s v="CALAMITY LEAVE"/>
    <s v="1 OTHER"/>
    <n v="1"/>
    <m/>
  </r>
  <r>
    <n v="459"/>
    <x v="29"/>
    <m/>
    <s v="JORGE CAROLINA M."/>
    <x v="39"/>
    <x v="1"/>
    <d v="2020-01-15T00:00:00"/>
    <d v="2020-01-15T00:00:00"/>
    <s v="OTHER"/>
    <s v="CALAMITY LEAVE"/>
    <s v="1 OTHER"/>
    <n v="1"/>
    <m/>
  </r>
  <r>
    <n v="460"/>
    <x v="29"/>
    <d v="2020-01-30T00:00:00"/>
    <s v="BISCOCHO JULIETA G."/>
    <x v="39"/>
    <x v="1"/>
    <d v="2020-02-03T00:00:00"/>
    <d v="2020-02-07T00:00:00"/>
    <s v="OTHER"/>
    <s v="CALAMITY LEAVE"/>
    <s v="5 OTHER"/>
    <n v="5"/>
    <m/>
  </r>
  <r>
    <n v="461"/>
    <x v="29"/>
    <d v="2020-03-05T00:00:00"/>
    <s v="DIMARANAN GREGORIA C."/>
    <x v="6"/>
    <x v="1"/>
    <d v="2020-02-04T00:00:00"/>
    <d v="2020-02-04T00:00:00"/>
    <s v="SL"/>
    <m/>
    <s v="1 SL"/>
    <n v="1"/>
    <m/>
  </r>
  <r>
    <n v="462"/>
    <x v="29"/>
    <d v="2020-02-04T00:00:00"/>
    <s v="DIMARANAN GREGORIA C."/>
    <x v="6"/>
    <x v="1"/>
    <d v="2020-02-07T00:00:00"/>
    <d v="2020-02-07T00:00:00"/>
    <s v="OTHER"/>
    <s v="CALAMITY LEAVE"/>
    <s v="1 OTHER"/>
    <n v="1"/>
    <m/>
  </r>
  <r>
    <n v="462"/>
    <x v="29"/>
    <d v="2020-02-04T00:00:00"/>
    <s v="DIMARANAN GREGORIA C."/>
    <x v="6"/>
    <x v="1"/>
    <d v="2020-02-13T00:00:00"/>
    <d v="2020-02-14T00:00:00"/>
    <s v="OTHER"/>
    <s v="CALAMITY LEAVE"/>
    <s v="2 OTHER"/>
    <n v="2"/>
    <m/>
  </r>
  <r>
    <n v="463"/>
    <x v="29"/>
    <d v="2020-02-15T00:00:00"/>
    <s v="DIMARANAN GREGORIA C."/>
    <x v="6"/>
    <x v="1"/>
    <d v="2020-01-10T00:00:00"/>
    <d v="2020-01-10T00:00:00"/>
    <s v="SL"/>
    <m/>
    <s v="1 SL"/>
    <n v="1"/>
    <m/>
  </r>
  <r>
    <n v="464"/>
    <x v="29"/>
    <d v="2020-02-05T00:00:00"/>
    <s v="MANALO CELSA B."/>
    <x v="28"/>
    <x v="1"/>
    <d v="2020-02-04T00:00:00"/>
    <d v="2020-02-07T00:00:00"/>
    <s v="OTHER"/>
    <s v="CALAMITY LEAVE"/>
    <s v="4 OTHER"/>
    <n v="4"/>
    <m/>
  </r>
  <r>
    <n v="464"/>
    <x v="29"/>
    <d v="2020-02-05T00:00:00"/>
    <s v="MANALO CELSA B."/>
    <x v="28"/>
    <x v="1"/>
    <d v="2020-02-10T00:00:00"/>
    <d v="2020-02-10T00:00:00"/>
    <s v="OTHER"/>
    <s v="CALAMITY LEAVE"/>
    <s v="1 OTHER"/>
    <n v="1"/>
    <m/>
  </r>
  <r>
    <n v="464"/>
    <x v="29"/>
    <d v="2020-02-05T00:00:00"/>
    <s v="MANALO CELSA B."/>
    <x v="28"/>
    <x v="1"/>
    <d v="2020-02-14T00:00:00"/>
    <d v="2020-02-14T00:00:00"/>
    <s v="OTHER"/>
    <s v="CALAMITY LEAVE"/>
    <s v="1 OTHER"/>
    <n v="1"/>
    <m/>
  </r>
  <r>
    <n v="465"/>
    <x v="29"/>
    <d v="2020-02-11T00:00:00"/>
    <s v="MENDOZA NORA A."/>
    <x v="6"/>
    <x v="1"/>
    <d v="2020-02-10T00:00:00"/>
    <d v="2020-02-10T00:00:00"/>
    <s v="OTHER"/>
    <s v="CALAMITY LEAVE"/>
    <s v="1 OTHER"/>
    <n v="1"/>
    <m/>
  </r>
  <r>
    <n v="466"/>
    <x v="29"/>
    <d v="2020-01-20T00:00:00"/>
    <s v="MENDOZA NORA A."/>
    <x v="6"/>
    <x v="1"/>
    <d v="2020-01-15T00:00:00"/>
    <d v="2020-01-15T00:00:00"/>
    <s v="SL"/>
    <m/>
    <s v="1 SL"/>
    <n v="1"/>
    <m/>
  </r>
  <r>
    <n v="467"/>
    <x v="29"/>
    <d v="2019-12-27T00:00:00"/>
    <s v="MENDOZA NORA A."/>
    <x v="6"/>
    <x v="1"/>
    <d v="2019-12-09T00:00:00"/>
    <d v="2019-12-09T00:00:00"/>
    <s v="SL"/>
    <m/>
    <s v="1 SL"/>
    <n v="1"/>
    <m/>
  </r>
  <r>
    <n v="467"/>
    <x v="29"/>
    <d v="2019-12-27T00:00:00"/>
    <s v="MENDOZA NORA A."/>
    <x v="6"/>
    <x v="1"/>
    <d v="2019-12-26T00:00:00"/>
    <d v="2019-12-26T00:00:00"/>
    <s v="SL"/>
    <m/>
    <s v="1 SL"/>
    <n v="1"/>
    <m/>
  </r>
  <r>
    <n v="468"/>
    <x v="29"/>
    <d v="2020-02-07T00:00:00"/>
    <s v="OCAMPO RHEALYN B."/>
    <x v="13"/>
    <x v="1"/>
    <d v="2020-02-10T00:00:00"/>
    <d v="2020-02-14T00:00:00"/>
    <s v="OTHER"/>
    <s v="CALAMITY LEAVE"/>
    <s v="5 OTHER"/>
    <n v="5"/>
    <m/>
  </r>
  <r>
    <n v="469"/>
    <x v="29"/>
    <d v="2020-02-03T00:00:00"/>
    <s v="ROCILLO CECILLA A."/>
    <x v="6"/>
    <x v="1"/>
    <d v="2020-02-06T00:00:00"/>
    <d v="2020-02-07T00:00:00"/>
    <s v="OTHER"/>
    <s v="CALAMITY LEAVE"/>
    <s v="2 OTHER"/>
    <n v="2"/>
    <m/>
  </r>
  <r>
    <n v="469"/>
    <x v="29"/>
    <d v="2020-02-03T00:00:00"/>
    <s v="ROCILLO CECILLA A."/>
    <x v="6"/>
    <x v="1"/>
    <d v="2020-02-11T00:00:00"/>
    <d v="2020-02-11T00:00:00"/>
    <s v="OTHER"/>
    <s v="CALAMITY LEAVE"/>
    <s v="1 OTHER"/>
    <n v="1"/>
    <m/>
  </r>
  <r>
    <n v="469"/>
    <x v="29"/>
    <d v="2020-02-03T00:00:00"/>
    <s v="ROCILLO CECILLA A."/>
    <x v="6"/>
    <x v="1"/>
    <d v="2020-02-14T00:00:00"/>
    <d v="2020-02-14T00:00:00"/>
    <s v="OTHER"/>
    <s v="CALAMITY LEAVE"/>
    <s v="1 OTHER"/>
    <n v="1"/>
    <m/>
  </r>
  <r>
    <n v="469"/>
    <x v="29"/>
    <d v="2020-02-03T00:00:00"/>
    <s v="ROCILLO CECILLA A."/>
    <x v="6"/>
    <x v="1"/>
    <d v="2020-02-18T00:00:00"/>
    <d v="2020-02-18T00:00:00"/>
    <s v="OTHER"/>
    <s v="CALAMITY LEAVE"/>
    <s v="1 OTHER"/>
    <n v="1"/>
    <m/>
  </r>
  <r>
    <n v="470"/>
    <x v="29"/>
    <d v="2019-12-20T00:00:00"/>
    <s v="ROCILLO CECILLA A."/>
    <x v="6"/>
    <x v="1"/>
    <d v="2019-12-23T00:00:00"/>
    <d v="2019-12-23T00:00:00"/>
    <s v="OTHER"/>
    <s v="MC# 6"/>
    <s v="1 OTHER"/>
    <n v="1"/>
    <m/>
  </r>
  <r>
    <n v="471"/>
    <x v="29"/>
    <d v="2020-03-04T00:00:00"/>
    <s v="TULIAO FLORDELIZA M."/>
    <x v="6"/>
    <x v="1"/>
    <d v="2020-02-27T00:00:00"/>
    <d v="2020-02-28T00:00:00"/>
    <s v="SL"/>
    <m/>
    <s v="2 SL"/>
    <n v="2"/>
    <m/>
  </r>
  <r>
    <n v="472"/>
    <x v="29"/>
    <d v="2020-02-11T00:00:00"/>
    <s v="TULIAO FLORDELIZA M."/>
    <x v="6"/>
    <x v="1"/>
    <d v="2020-02-10T00:00:00"/>
    <d v="2020-02-10T00:00:00"/>
    <s v="OTHER"/>
    <s v="MC# 6"/>
    <s v="1 OTHER"/>
    <n v="1"/>
    <m/>
  </r>
  <r>
    <n v="473"/>
    <x v="29"/>
    <d v="2020-02-20T00:00:00"/>
    <s v="TULIAO FLORDELIZA M."/>
    <x v="6"/>
    <x v="1"/>
    <d v="2020-02-14T00:00:00"/>
    <d v="2020-02-14T00:00:00"/>
    <s v="OTHER"/>
    <s v="MC# 6"/>
    <s v="1 OTHER"/>
    <n v="1"/>
    <m/>
  </r>
  <r>
    <n v="474"/>
    <x v="29"/>
    <d v="2020-02-20T00:00:00"/>
    <s v="TULIAO FLORDELIZA M."/>
    <x v="6"/>
    <x v="1"/>
    <d v="2020-02-19T00:00:00"/>
    <d v="2020-02-19T00:00:00"/>
    <s v="OTHER"/>
    <s v="EMERGENCY LEAVE"/>
    <s v="1 OTHER"/>
    <n v="1"/>
    <m/>
  </r>
  <r>
    <n v="475"/>
    <x v="29"/>
    <d v="2020-01-21T00:00:00"/>
    <s v="TULIAO FLORDELIZA M."/>
    <x v="6"/>
    <x v="1"/>
    <d v="2020-01-15T00:00:00"/>
    <d v="2020-01-17T00:00:00"/>
    <s v="OTHER"/>
    <s v="CALAMITY LEAVE"/>
    <s v="3 OTHER"/>
    <n v="3"/>
    <m/>
  </r>
  <r>
    <n v="476"/>
    <x v="29"/>
    <d v="2020-01-30T00:00:00"/>
    <s v="TULIAO FLORDELIZA M."/>
    <x v="6"/>
    <x v="1"/>
    <d v="2020-01-28T00:00:00"/>
    <d v="2020-01-29T00:00:00"/>
    <s v="OTHER"/>
    <s v="CALAMITY LEAVE"/>
    <s v="2 OTHER"/>
    <n v="2"/>
    <m/>
  </r>
  <r>
    <n v="477"/>
    <x v="29"/>
    <d v="2020-01-06T00:00:00"/>
    <s v="TULIAO FLORDELIZA M."/>
    <x v="6"/>
    <x v="1"/>
    <d v="2020-01-02T00:00:00"/>
    <d v="2020-01-03T00:00:00"/>
    <s v="SL"/>
    <m/>
    <s v="2 SL"/>
    <n v="2"/>
    <m/>
  </r>
  <r>
    <n v="478"/>
    <x v="29"/>
    <d v="2020-01-28T00:00:00"/>
    <s v="DELA GRACIA MA. CECILIA P."/>
    <x v="6"/>
    <x v="1"/>
    <d v="2020-01-15T00:00:00"/>
    <d v="2020-01-15T00:00:00"/>
    <s v="OTHER"/>
    <s v="CALAMITY LEAVE"/>
    <s v="1 OTHER"/>
    <n v="1"/>
    <m/>
  </r>
  <r>
    <n v="479"/>
    <x v="29"/>
    <d v="2020-01-28T00:00:00"/>
    <s v="DELA GRACIA MA. CECILIA P."/>
    <x v="6"/>
    <x v="1"/>
    <d v="2020-01-17T00:00:00"/>
    <d v="2020-01-17T00:00:00"/>
    <s v="OTHER"/>
    <s v="CALAMITY LEAVE"/>
    <s v="1 OTHER"/>
    <n v="1"/>
    <m/>
  </r>
  <r>
    <n v="480"/>
    <x v="29"/>
    <d v="2020-02-03T00:00:00"/>
    <s v="DELA GRACIA MA. CECILIA P."/>
    <x v="6"/>
    <x v="1"/>
    <d v="2020-01-23T00:00:00"/>
    <d v="2020-01-24T00:00:00"/>
    <s v="OTHER"/>
    <s v="CALAMITY LEAVE"/>
    <s v="2 OTHER"/>
    <n v="2"/>
    <m/>
  </r>
  <r>
    <n v="481"/>
    <x v="29"/>
    <d v="2020-02-14T00:00:00"/>
    <s v="DELA GRACIA MA. CECILIA P."/>
    <x v="6"/>
    <x v="1"/>
    <d v="2020-02-12T00:00:00"/>
    <d v="2020-02-12T00:00:00"/>
    <s v="OTHER"/>
    <s v="CALAMITY LEAVE"/>
    <s v="1 OTHER"/>
    <n v="1"/>
    <m/>
  </r>
  <r>
    <n v="482"/>
    <x v="29"/>
    <d v="2020-01-06T00:00:00"/>
    <s v="DELA GRACIA MA. CECILIA P."/>
    <x v="6"/>
    <x v="1"/>
    <d v="2020-01-02T00:00:00"/>
    <d v="2020-01-02T00:00:00"/>
    <s v="SL"/>
    <m/>
    <s v="1 SL"/>
    <n v="1"/>
    <m/>
  </r>
  <r>
    <n v="483"/>
    <x v="29"/>
    <d v="2020-01-06T00:00:00"/>
    <s v="DELA GRACIA MA. CECILIA P."/>
    <x v="6"/>
    <x v="1"/>
    <d v="2019-12-26T00:00:00"/>
    <d v="2019-12-26T00:00:00"/>
    <s v="SL"/>
    <m/>
    <s v="1 SL"/>
    <n v="1"/>
    <m/>
  </r>
  <r>
    <n v="484"/>
    <x v="29"/>
    <d v="2020-03-11T00:00:00"/>
    <s v="OLARTE GREATCHEL B."/>
    <x v="6"/>
    <x v="1"/>
    <d v="2020-03-06T00:00:00"/>
    <d v="2020-03-06T00:00:00"/>
    <s v="SL"/>
    <m/>
    <s v="1 SL"/>
    <n v="1"/>
    <m/>
  </r>
  <r>
    <n v="485"/>
    <x v="29"/>
    <d v="2020-02-20T00:00:00"/>
    <s v="OLARTE GREATCHEL B."/>
    <x v="6"/>
    <x v="1"/>
    <d v="2020-02-28T00:00:00"/>
    <d v="2020-02-28T00:00:00"/>
    <s v="VL"/>
    <m/>
    <s v="1 VL"/>
    <n v="1"/>
    <m/>
  </r>
  <r>
    <n v="486"/>
    <x v="29"/>
    <d v="2020-01-22T00:00:00"/>
    <s v="OLARTE GREATCHEL B."/>
    <x v="6"/>
    <x v="1"/>
    <d v="2020-01-15T00:00:00"/>
    <d v="2020-01-17T00:00:00"/>
    <s v="OTHER"/>
    <s v="CALAMITY LEAVE"/>
    <s v="3 OTHER"/>
    <n v="3"/>
    <m/>
  </r>
  <r>
    <n v="487"/>
    <x v="29"/>
    <d v="2020-01-30T00:00:00"/>
    <s v="OLARTE GREATCHEL B."/>
    <x v="6"/>
    <x v="1"/>
    <d v="2020-01-24T00:00:00"/>
    <d v="2020-01-24T00:00:00"/>
    <s v="OTHER"/>
    <s v="CALAMITY LEAVE"/>
    <s v="1 OTHER"/>
    <n v="1"/>
    <m/>
  </r>
  <r>
    <n v="488"/>
    <x v="29"/>
    <d v="2020-02-04T00:00:00"/>
    <s v="OLARTE GREATCHEL B."/>
    <x v="6"/>
    <x v="1"/>
    <d v="2020-02-03T00:00:00"/>
    <d v="2020-02-03T00:00:00"/>
    <s v="OTHER"/>
    <m/>
    <s v="1 OTHER"/>
    <n v="1"/>
    <m/>
  </r>
  <r>
    <n v="489"/>
    <x v="29"/>
    <d v="2020-01-03T00:00:00"/>
    <s v="OLARTE GREATCHEL B."/>
    <x v="6"/>
    <x v="1"/>
    <d v="2020-01-02T00:00:00"/>
    <d v="2020-01-02T00:00:00"/>
    <s v="OTHER"/>
    <s v="SPECIAL PRIVILEGE"/>
    <s v="1 OTHER"/>
    <n v="1"/>
    <m/>
  </r>
  <r>
    <n v="490"/>
    <x v="29"/>
    <d v="2019-12-27T00:00:00"/>
    <s v="OLARTE GREATCHEL B."/>
    <x v="6"/>
    <x v="1"/>
    <d v="2019-12-20T00:00:00"/>
    <d v="2019-12-20T00:00:00"/>
    <s v="SL"/>
    <m/>
    <s v="1 SL"/>
    <n v="1"/>
    <m/>
  </r>
  <r>
    <n v="490"/>
    <x v="29"/>
    <d v="2019-12-27T00:00:00"/>
    <s v="OLARTE GREATCHEL B."/>
    <x v="6"/>
    <x v="1"/>
    <d v="2019-12-26T00:00:00"/>
    <d v="2019-12-26T00:00:00"/>
    <s v="SL"/>
    <m/>
    <s v="1 SL"/>
    <n v="1"/>
    <m/>
  </r>
  <r>
    <n v="491"/>
    <x v="29"/>
    <d v="2020-02-14T00:00:00"/>
    <s v="ENMACIO LEILA A."/>
    <x v="6"/>
    <x v="1"/>
    <d v="2020-02-06T00:00:00"/>
    <d v="2020-02-07T00:00:00"/>
    <s v="OTHER"/>
    <s v="MC# 2"/>
    <s v="2 OTHER"/>
    <n v="2"/>
    <m/>
  </r>
  <r>
    <n v="492"/>
    <x v="29"/>
    <d v="2020-01-27T00:00:00"/>
    <s v="ENMACIO LEILA A."/>
    <x v="6"/>
    <x v="1"/>
    <d v="2020-01-15T00:00:00"/>
    <d v="2020-01-15T00:00:00"/>
    <s v="OTHER"/>
    <s v="MC# 2"/>
    <s v="1 OTHER"/>
    <n v="1"/>
    <m/>
  </r>
  <r>
    <n v="493"/>
    <x v="29"/>
    <d v="2020-01-06T00:00:00"/>
    <s v="ENMACIO LEILA A."/>
    <x v="6"/>
    <x v="1"/>
    <d v="2020-01-03T00:00:00"/>
    <d v="2020-01-03T00:00:00"/>
    <s v="OTHER"/>
    <s v="SPECIAL PRIVILEGE"/>
    <s v="1 OTHER"/>
    <n v="1"/>
    <m/>
  </r>
  <r>
    <n v="494"/>
    <x v="29"/>
    <d v="2020-01-06T00:00:00"/>
    <s v="ENMACIO LEILA A."/>
    <x v="6"/>
    <x v="1"/>
    <d v="2019-12-26T00:00:00"/>
    <d v="2019-12-26T00:00:00"/>
    <s v="SL"/>
    <m/>
    <s v="1 SL"/>
    <n v="1"/>
    <m/>
  </r>
  <r>
    <n v="495"/>
    <x v="29"/>
    <d v="2020-01-31T00:00:00"/>
    <s v="MATIENZO NORMITA S."/>
    <x v="4"/>
    <x v="1"/>
    <d v="2020-02-06T00:00:00"/>
    <d v="2020-02-10T00:00:00"/>
    <s v="OTHER"/>
    <s v="CALAMITY LEAVE"/>
    <s v="3 OTHER"/>
    <n v="3"/>
    <m/>
  </r>
  <r>
    <n v="496"/>
    <x v="29"/>
    <d v="2020-03-12T00:00:00"/>
    <s v="ANGCAYA RUFINA P."/>
    <x v="5"/>
    <x v="1"/>
    <d v="2020-03-11T00:00:00"/>
    <d v="2020-03-11T00:00:00"/>
    <s v="SL"/>
    <m/>
    <s v="1 SL"/>
    <n v="1"/>
    <m/>
  </r>
  <r>
    <n v="497"/>
    <x v="29"/>
    <d v="2020-01-16T00:00:00"/>
    <s v="ANGCAYA RUFINA P."/>
    <x v="5"/>
    <x v="1"/>
    <d v="2020-01-15T00:00:00"/>
    <d v="2020-01-15T00:00:00"/>
    <s v="OTHER"/>
    <s v="CALAMITY LEAVE"/>
    <s v="1 OTHER"/>
    <n v="1"/>
    <m/>
  </r>
  <r>
    <n v="498"/>
    <x v="29"/>
    <d v="2020-02-07T00:00:00"/>
    <s v="DE CASTRO JOSEPH NHOEL T."/>
    <x v="10"/>
    <x v="1"/>
    <d v="2020-02-10T00:00:00"/>
    <d v="2020-02-12T00:00:00"/>
    <s v="OTHER"/>
    <s v="CALAMITY LEAVE"/>
    <s v="3 OTHER"/>
    <n v="3"/>
    <m/>
  </r>
  <r>
    <n v="499"/>
    <x v="29"/>
    <d v="2020-02-18T00:00:00"/>
    <s v="TOLENTINO CAROLINA E."/>
    <x v="4"/>
    <x v="1"/>
    <d v="2020-02-17T00:00:00"/>
    <d v="2020-02-17T00:00:00"/>
    <s v="SL"/>
    <m/>
    <s v="1 SL"/>
    <n v="1"/>
    <m/>
  </r>
  <r>
    <n v="500"/>
    <x v="29"/>
    <d v="2020-01-17T00:00:00"/>
    <s v="TOLENTINO CAROLINA E."/>
    <x v="4"/>
    <x v="1"/>
    <d v="2020-01-15T00:00:00"/>
    <d v="2020-01-15T00:00:00"/>
    <s v="OTHER"/>
    <s v="CALAMITY LEAVE"/>
    <s v="1 OTHER"/>
    <n v="1"/>
    <m/>
  </r>
  <r>
    <n v="501"/>
    <x v="29"/>
    <d v="2020-01-17T00:00:00"/>
    <s v="TOLENTINO CAROLINA E."/>
    <x v="4"/>
    <x v="1"/>
    <d v="2020-01-23T00:00:00"/>
    <d v="2020-01-24T00:00:00"/>
    <s v="OTHER"/>
    <s v="CALAMITY LEAVE"/>
    <s v="2 OTHER"/>
    <n v="2"/>
    <m/>
  </r>
  <r>
    <n v="502"/>
    <x v="29"/>
    <d v="2020-01-31T00:00:00"/>
    <s v="TOLENTINO CAROLINA E."/>
    <x v="4"/>
    <x v="1"/>
    <d v="2020-02-05T00:00:00"/>
    <d v="2020-02-05T00:00:00"/>
    <s v="OTHER"/>
    <s v="CALAMITY LEAVE"/>
    <s v="1 OTHER"/>
    <n v="1"/>
    <m/>
  </r>
  <r>
    <n v="503"/>
    <x v="29"/>
    <d v="2020-01-31T00:00:00"/>
    <s v="TOLENTINO CAROLINA E."/>
    <x v="4"/>
    <x v="1"/>
    <d v="2020-02-14T00:00:00"/>
    <d v="2020-02-14T00:00:00"/>
    <s v="OTHER"/>
    <s v="CALAMITY LEAVE"/>
    <s v="1 OTHER"/>
    <n v="1"/>
    <m/>
  </r>
  <r>
    <n v="504"/>
    <x v="29"/>
    <d v="2020-02-26T00:00:00"/>
    <s v="LIMBOC FLORDELIZA J."/>
    <x v="4"/>
    <x v="1"/>
    <d v="2020-02-21T00:00:00"/>
    <d v="2020-02-21T00:00:00"/>
    <s v="SL"/>
    <m/>
    <s v="1 SL"/>
    <n v="1"/>
    <m/>
  </r>
  <r>
    <n v="504"/>
    <x v="29"/>
    <d v="2020-02-26T00:00:00"/>
    <s v="LIMBOC FLORDELIZA J."/>
    <x v="4"/>
    <x v="1"/>
    <d v="2020-02-24T00:00:00"/>
    <d v="2020-02-24T00:00:00"/>
    <s v="SL"/>
    <m/>
    <s v="1 SL"/>
    <n v="1"/>
    <m/>
  </r>
  <r>
    <n v="505"/>
    <x v="29"/>
    <d v="2020-02-19T00:00:00"/>
    <s v="LIMBOC FLORDELIZA J."/>
    <x v="4"/>
    <x v="1"/>
    <d v="2020-02-10T00:00:00"/>
    <d v="2020-02-10T00:00:00"/>
    <s v="SL"/>
    <m/>
    <s v="1 SL"/>
    <n v="1"/>
    <m/>
  </r>
  <r>
    <n v="505"/>
    <x v="29"/>
    <d v="2020-02-19T00:00:00"/>
    <s v="LIMBOC FLORDELIZA J."/>
    <x v="4"/>
    <x v="1"/>
    <d v="2020-02-17T00:00:00"/>
    <d v="2020-02-17T00:00:00"/>
    <s v="SL"/>
    <m/>
    <s v="1 SL"/>
    <n v="1"/>
    <m/>
  </r>
  <r>
    <n v="506"/>
    <x v="29"/>
    <d v="2020-02-04T00:00:00"/>
    <s v="LIMBOC FLORDELIZA J."/>
    <x v="4"/>
    <x v="1"/>
    <d v="2020-02-03T00:00:00"/>
    <d v="2020-02-03T00:00:00"/>
    <s v="SL"/>
    <m/>
    <s v="1 SL"/>
    <n v="1"/>
    <m/>
  </r>
  <r>
    <n v="507"/>
    <x v="29"/>
    <d v="2020-01-28T00:00:00"/>
    <s v="LIMBOC FLORDELIZA J."/>
    <x v="4"/>
    <x v="1"/>
    <d v="2020-01-31T00:00:00"/>
    <d v="2020-01-31T00:00:00"/>
    <s v="OTHER"/>
    <s v="CALAMITY LEAVE"/>
    <s v="1 OTHER"/>
    <n v="1"/>
    <m/>
  </r>
  <r>
    <n v="508"/>
    <x v="29"/>
    <d v="2020-01-20T00:00:00"/>
    <s v="LIMBOC FLORDELIZA J."/>
    <x v="4"/>
    <x v="1"/>
    <d v="2020-01-15T00:00:00"/>
    <d v="2020-01-17T00:00:00"/>
    <s v="OTHER"/>
    <s v="CALAMITY LEAVE"/>
    <s v="3 OTHER"/>
    <n v="3"/>
    <m/>
  </r>
  <r>
    <n v="509"/>
    <x v="29"/>
    <d v="2020-01-28T00:00:00"/>
    <s v="LIMBOC FLORDELIZA J."/>
    <x v="4"/>
    <x v="1"/>
    <d v="2020-01-27T00:00:00"/>
    <d v="2020-01-27T00:00:00"/>
    <s v="OTHER"/>
    <s v="CALAMITY LEAVE"/>
    <s v="1 OTHER"/>
    <n v="1"/>
    <m/>
  </r>
  <r>
    <n v="510"/>
    <x v="29"/>
    <d v="2020-02-03T00:00:00"/>
    <s v="BOFILL ERNA P."/>
    <x v="4"/>
    <x v="1"/>
    <d v="2020-02-27T00:00:00"/>
    <d v="2020-02-28T00:00:00"/>
    <s v="SL"/>
    <m/>
    <s v="2 SL"/>
    <n v="2"/>
    <m/>
  </r>
  <r>
    <n v="511"/>
    <x v="29"/>
    <d v="2020-02-04T00:00:00"/>
    <s v="BOFILL ERNA P."/>
    <x v="4"/>
    <x v="1"/>
    <d v="2020-02-05T00:00:00"/>
    <d v="2020-02-05T00:00:00"/>
    <s v="OTHER"/>
    <s v="CALAMITY LEAVE"/>
    <s v="1 OTHER"/>
    <n v="1"/>
    <m/>
  </r>
  <r>
    <n v="511"/>
    <x v="29"/>
    <d v="2020-02-04T00:00:00"/>
    <s v="BOFILL ERNA P."/>
    <x v="4"/>
    <x v="1"/>
    <d v="2020-02-14T00:00:00"/>
    <d v="2020-02-14T00:00:00"/>
    <s v="OTHER"/>
    <s v="CALAMITY LEAVE"/>
    <s v="1 OTHER"/>
    <n v="1"/>
    <m/>
  </r>
  <r>
    <n v="512"/>
    <x v="29"/>
    <d v="2020-01-24T00:00:00"/>
    <s v="BOFILL ERNA P."/>
    <x v="4"/>
    <x v="1"/>
    <d v="2020-01-27T00:00:00"/>
    <d v="2020-01-28T00:00:00"/>
    <s v="OTHER"/>
    <s v="CALAMITY LEAVE"/>
    <s v="2 OTHER"/>
    <n v="2"/>
    <m/>
  </r>
  <r>
    <n v="513"/>
    <x v="29"/>
    <d v="2020-01-16T00:00:00"/>
    <s v="BOFILL ERNA P."/>
    <x v="4"/>
    <x v="1"/>
    <d v="2020-01-15T00:00:00"/>
    <d v="2020-01-15T00:00:00"/>
    <s v="OTHER"/>
    <s v="CALAMITY LEAVE"/>
    <s v="1 OTHER"/>
    <n v="1"/>
    <m/>
  </r>
  <r>
    <n v="514"/>
    <x v="29"/>
    <d v="2020-01-27T00:00:00"/>
    <s v="FERMA MARIA I."/>
    <x v="4"/>
    <x v="1"/>
    <d v="2020-01-31T00:00:00"/>
    <d v="2020-01-31T00:00:00"/>
    <s v="OTHER"/>
    <s v="CALAMITY LEAVE"/>
    <s v="1 OTHER"/>
    <n v="1"/>
    <m/>
  </r>
  <r>
    <n v="514"/>
    <x v="29"/>
    <d v="2020-01-27T00:00:00"/>
    <s v="FERMA MARIA I."/>
    <x v="4"/>
    <x v="1"/>
    <d v="2020-02-03T00:00:00"/>
    <d v="2020-02-03T00:00:00"/>
    <s v="OTHER"/>
    <s v="CALAMITY LEAVE"/>
    <s v="1 OTHER"/>
    <n v="1"/>
    <m/>
  </r>
  <r>
    <n v="515"/>
    <x v="29"/>
    <d v="2020-01-15T00:00:00"/>
    <s v="FERMA MARIA I."/>
    <x v="4"/>
    <x v="1"/>
    <d v="2020-01-20T00:00:00"/>
    <d v="2020-01-21T00:00:00"/>
    <s v="OTHER"/>
    <s v="CALAMITY LEAVE"/>
    <s v="2 OTHER"/>
    <n v="2"/>
    <m/>
  </r>
  <r>
    <n v="516"/>
    <x v="29"/>
    <d v="2020-01-22T00:00:00"/>
    <s v="FERMA MARIA I."/>
    <x v="4"/>
    <x v="1"/>
    <d v="2020-01-24T00:00:00"/>
    <d v="2020-01-24T00:00:00"/>
    <s v="OTHER"/>
    <s v="CALAMITY LEAVE"/>
    <s v="1 OTHER"/>
    <n v="1"/>
    <m/>
  </r>
  <r>
    <n v="517"/>
    <x v="29"/>
    <d v="2020-03-13T00:00:00"/>
    <s v="BAYBAY LINDA G."/>
    <x v="4"/>
    <x v="1"/>
    <d v="2020-03-12T00:00:00"/>
    <d v="2020-03-12T00:00:00"/>
    <s v="SL"/>
    <m/>
    <s v="1 SL"/>
    <n v="1"/>
    <m/>
  </r>
  <r>
    <n v="518"/>
    <x v="29"/>
    <d v="2020-02-27T00:00:00"/>
    <s v="BAYBAY LINDA G."/>
    <x v="4"/>
    <x v="1"/>
    <d v="2020-02-24T00:00:00"/>
    <d v="2020-02-24T00:00:00"/>
    <s v="SL"/>
    <m/>
    <s v="1 SL"/>
    <n v="1"/>
    <m/>
  </r>
  <r>
    <n v="518"/>
    <x v="29"/>
    <d v="2020-02-27T00:00:00"/>
    <s v="BAYBAY LINDA G."/>
    <x v="4"/>
    <x v="1"/>
    <d v="2020-02-26T00:00:00"/>
    <d v="2020-02-26T00:00:00"/>
    <s v="SL"/>
    <m/>
    <s v="1 SL"/>
    <n v="1"/>
    <m/>
  </r>
  <r>
    <n v="519"/>
    <x v="29"/>
    <d v="2020-02-20T00:00:00"/>
    <s v="BAYBAY LINDA G."/>
    <x v="4"/>
    <x v="1"/>
    <d v="2020-02-19T00:00:00"/>
    <d v="2020-02-19T00:00:00"/>
    <s v="SL"/>
    <m/>
    <s v="1 SL"/>
    <n v="1"/>
    <m/>
  </r>
  <r>
    <n v="520"/>
    <x v="29"/>
    <d v="2020-02-04T00:00:00"/>
    <s v="BAYBAY LINDA G."/>
    <x v="4"/>
    <x v="1"/>
    <d v="2020-02-11T00:00:00"/>
    <d v="2020-02-11T00:00:00"/>
    <s v="OTHER"/>
    <s v="CALAMITY LEAVE"/>
    <s v="1 OTHER"/>
    <n v="1"/>
    <m/>
  </r>
  <r>
    <n v="520"/>
    <x v="29"/>
    <d v="2020-02-04T00:00:00"/>
    <s v="BAYBAY LINDA G."/>
    <x v="4"/>
    <x v="1"/>
    <d v="2020-02-14T00:00:00"/>
    <d v="2020-02-14T00:00:00"/>
    <s v="OTHER"/>
    <s v="CALAMITY LEAVE"/>
    <s v="1 OTHER"/>
    <n v="1"/>
    <m/>
  </r>
  <r>
    <n v="521"/>
    <x v="29"/>
    <d v="2020-01-21T00:00:00"/>
    <s v="BAYBAY LINDA G."/>
    <x v="4"/>
    <x v="1"/>
    <d v="2020-01-31T00:00:00"/>
    <d v="2020-01-31T00:00:00"/>
    <s v="OTHER"/>
    <s v="CALAMITY LEAVE"/>
    <s v="1 OTHER"/>
    <n v="1"/>
    <m/>
  </r>
  <r>
    <n v="522"/>
    <x v="29"/>
    <d v="2020-01-20T00:00:00"/>
    <s v="BAYBAY LINDA G."/>
    <x v="4"/>
    <x v="1"/>
    <d v="2020-01-17T00:00:00"/>
    <d v="2020-01-17T00:00:00"/>
    <s v="OTHER"/>
    <s v="CALAMITY LEAVE"/>
    <s v="1 OTHER"/>
    <n v="1"/>
    <m/>
  </r>
  <r>
    <n v="523"/>
    <x v="29"/>
    <d v="2020-02-04T00:00:00"/>
    <s v="MATIENZO NORMITA S."/>
    <x v="4"/>
    <x v="1"/>
    <d v="2020-02-14T00:00:00"/>
    <d v="2020-02-14T00:00:00"/>
    <s v="OTHER"/>
    <s v="CALAMITY LEAVE"/>
    <s v="1 OTHER"/>
    <n v="1"/>
    <m/>
  </r>
  <r>
    <n v="524"/>
    <x v="29"/>
    <d v="2020-01-16T00:00:00"/>
    <s v="MATIENZO NORMITA S."/>
    <x v="4"/>
    <x v="1"/>
    <d v="2020-01-15T00:00:00"/>
    <d v="2020-01-15T00:00:00"/>
    <s v="OTHER"/>
    <s v="CALAMITY LEAVE"/>
    <s v="1 OTHER"/>
    <n v="1"/>
    <m/>
  </r>
  <r>
    <n v="525"/>
    <x v="29"/>
    <d v="2020-02-28T00:00:00"/>
    <s v="ANGCAYA RUFINA P."/>
    <x v="5"/>
    <x v="1"/>
    <d v="2020-02-27T00:00:00"/>
    <d v="2020-02-27T00:00:00"/>
    <s v="SL"/>
    <m/>
    <s v="1 SL"/>
    <n v="1"/>
    <m/>
  </r>
  <r>
    <n v="526"/>
    <x v="29"/>
    <d v="2020-02-03T00:00:00"/>
    <s v="ANGCAYA RUFINA P."/>
    <x v="5"/>
    <x v="1"/>
    <d v="2020-02-11T00:00:00"/>
    <d v="2020-02-11T00:00:00"/>
    <s v="OTHER"/>
    <s v="CALAMITY LEAVE"/>
    <s v="1 OTHER"/>
    <n v="1"/>
    <m/>
  </r>
  <r>
    <n v="526"/>
    <x v="29"/>
    <d v="2020-02-03T00:00:00"/>
    <s v="ANGCAYA RUFINA P."/>
    <x v="5"/>
    <x v="1"/>
    <d v="2020-02-14T00:00:00"/>
    <d v="2020-02-14T00:00:00"/>
    <s v="OTHER"/>
    <s v="CALAMITY LEAVE"/>
    <s v="1 OTHER"/>
    <n v="1"/>
    <m/>
  </r>
  <r>
    <n v="527"/>
    <x v="29"/>
    <d v="2020-02-03T00:00:00"/>
    <s v="ANGCAYA RUFINA P."/>
    <x v="5"/>
    <x v="1"/>
    <d v="2020-01-30T00:00:00"/>
    <d v="2020-01-30T00:00:00"/>
    <s v="OTHER"/>
    <s v="CALAMITY LEAVE"/>
    <s v="1 OTHER"/>
    <n v="1"/>
    <m/>
  </r>
  <r>
    <n v="528"/>
    <x v="29"/>
    <d v="2020-01-16T00:00:00"/>
    <s v="ANGCAYA RUFINA P."/>
    <x v="5"/>
    <x v="1"/>
    <d v="2020-01-24T00:00:00"/>
    <d v="2020-01-24T00:00:00"/>
    <s v="OTHER"/>
    <s v="CALAMITY LEAVE"/>
    <s v="1 OTHER"/>
    <n v="1"/>
    <m/>
  </r>
  <r>
    <n v="529"/>
    <x v="30"/>
    <d v="2020-02-11T00:00:00"/>
    <s v="PENALES GLORIA P."/>
    <x v="64"/>
    <x v="1"/>
    <d v="2020-02-10T00:00:00"/>
    <d v="2020-02-10T00:00:00"/>
    <s v="OTHER"/>
    <s v="DOMESTIC EMERGENCY"/>
    <s v="1 OTHER"/>
    <n v="1"/>
    <m/>
  </r>
  <r>
    <n v="530"/>
    <x v="30"/>
    <m/>
    <s v="MARINDUQUE MARISSA M."/>
    <x v="64"/>
    <x v="1"/>
    <d v="2020-01-31T00:00:00"/>
    <d v="2020-01-31T00:00:00"/>
    <s v="OTHER"/>
    <s v="BIRTHDAY LEAVE"/>
    <s v="1 OTHER"/>
    <n v="1"/>
    <m/>
  </r>
  <r>
    <n v="531"/>
    <x v="30"/>
    <m/>
    <s v="MARINDUQUE MARISSA M."/>
    <x v="64"/>
    <x v="1"/>
    <d v="2020-01-29T00:00:00"/>
    <d v="2020-01-29T00:00:00"/>
    <s v="OTHER"/>
    <s v="CALAMITY LEAVE"/>
    <s v="1 OTHER"/>
    <n v="1"/>
    <m/>
  </r>
  <r>
    <n v="531"/>
    <x v="30"/>
    <m/>
    <s v="MARINDUQUE MARISSA M."/>
    <x v="64"/>
    <x v="1"/>
    <d v="2020-02-07T00:00:00"/>
    <d v="2020-02-07T00:00:00"/>
    <s v="OTHER"/>
    <s v="CALAMITY LEAVE"/>
    <s v="1 OTHER"/>
    <n v="1"/>
    <m/>
  </r>
  <r>
    <n v="531"/>
    <x v="30"/>
    <d v="2020-02-13T00:00:00"/>
    <s v="MARINDUQUE MARISSA M."/>
    <x v="64"/>
    <x v="1"/>
    <d v="2020-02-13T00:00:00"/>
    <d v="2020-02-13T00:00:00"/>
    <s v="OTHER"/>
    <s v="CALAMITY LEAVE"/>
    <s v="1 OTHER"/>
    <n v="1"/>
    <m/>
  </r>
  <r>
    <n v="532"/>
    <x v="30"/>
    <d v="2020-02-13T00:00:00"/>
    <s v="ANGCAYA OFELIA G."/>
    <x v="5"/>
    <x v="1"/>
    <d v="2020-02-11T00:00:00"/>
    <d v="2020-02-14T00:00:00"/>
    <s v="OTHER"/>
    <s v="CALAMITY LEAVE"/>
    <s v="4 OTHER"/>
    <n v="4"/>
    <m/>
  </r>
  <r>
    <n v="533"/>
    <x v="30"/>
    <d v="2020-02-13T00:00:00"/>
    <s v="BAYOT RUMER M."/>
    <x v="64"/>
    <x v="1"/>
    <d v="2020-02-11T00:00:00"/>
    <d v="2020-02-12T00:00:00"/>
    <s v="SL"/>
    <m/>
    <s v="2 SL"/>
    <n v="2"/>
    <m/>
  </r>
  <r>
    <n v="534"/>
    <x v="30"/>
    <d v="2020-02-13T00:00:00"/>
    <s v="BAYOT RUMER M."/>
    <x v="64"/>
    <x v="1"/>
    <d v="2020-01-16T00:00:00"/>
    <d v="2020-01-17T00:00:00"/>
    <s v="OTHER"/>
    <s v="CALAMITY LEAVE"/>
    <s v="2 OTHER"/>
    <n v="2"/>
    <m/>
  </r>
  <r>
    <n v="534"/>
    <x v="30"/>
    <d v="2020-02-13T00:00:00"/>
    <s v="BAYOT RUMER M."/>
    <x v="64"/>
    <x v="1"/>
    <d v="2020-01-27T00:00:00"/>
    <d v="2020-01-29T00:00:00"/>
    <s v="OTHER"/>
    <s v="CALAMITY LEAVE"/>
    <s v="3 OTHER"/>
    <n v="3"/>
    <m/>
  </r>
  <r>
    <n v="534"/>
    <x v="30"/>
    <d v="2020-02-13T00:00:00"/>
    <s v="BAYOT RUMER M."/>
    <x v="64"/>
    <x v="1"/>
    <d v="2020-02-10T00:00:00"/>
    <d v="2020-02-10T00:00:00"/>
    <s v="OTHER"/>
    <s v="CALAMITY LEAVE"/>
    <s v="1 OTHER"/>
    <n v="1"/>
    <m/>
  </r>
  <r>
    <n v="535"/>
    <x v="30"/>
    <d v="2020-02-12T00:00:00"/>
    <s v="CARAAN ANNABELLE F."/>
    <x v="19"/>
    <x v="1"/>
    <d v="2020-01-15T00:00:00"/>
    <d v="2020-01-15T00:00:00"/>
    <s v="OTHER"/>
    <s v="CALAMITY LEAVE"/>
    <s v="1 OTHER"/>
    <n v="1"/>
    <m/>
  </r>
  <r>
    <n v="535"/>
    <x v="30"/>
    <d v="2020-02-12T00:00:00"/>
    <s v="CARAAN ANNABELLE F."/>
    <x v="19"/>
    <x v="1"/>
    <d v="2020-01-24T00:00:00"/>
    <d v="2020-01-24T00:00:00"/>
    <s v="OTHER"/>
    <s v="CALAMITY LEAVE"/>
    <s v="1 OTHER"/>
    <n v="1"/>
    <m/>
  </r>
  <r>
    <n v="535"/>
    <x v="30"/>
    <d v="2020-02-12T00:00:00"/>
    <s v="CARAAN ANNABELLE F."/>
    <x v="19"/>
    <x v="1"/>
    <d v="2020-02-03T00:00:00"/>
    <d v="2020-02-03T00:00:00"/>
    <s v="OTHER"/>
    <s v="CALAMITY LEAVE"/>
    <s v="1 OTHER"/>
    <n v="1"/>
    <m/>
  </r>
  <r>
    <n v="535"/>
    <x v="30"/>
    <d v="2020-02-12T00:00:00"/>
    <s v="CARAAN ANNABELLE F."/>
    <x v="19"/>
    <x v="1"/>
    <d v="2020-02-11T00:00:00"/>
    <d v="2020-02-12T00:00:00"/>
    <s v="OTHER"/>
    <s v="CALAMITY LEAVE"/>
    <s v="2 OTHER"/>
    <n v="2"/>
    <m/>
  </r>
  <r>
    <n v="536"/>
    <x v="30"/>
    <d v="2020-02-12T00:00:00"/>
    <s v="CORTEZ MARCOS NOEL A."/>
    <x v="64"/>
    <x v="1"/>
    <d v="2020-02-04T00:00:00"/>
    <d v="2020-02-04T00:00:00"/>
    <s v="OTHER"/>
    <s v="CALAMITY LEAVE"/>
    <s v="1 OTHER"/>
    <n v="1"/>
    <m/>
  </r>
  <r>
    <n v="536"/>
    <x v="30"/>
    <d v="2020-02-12T00:00:00"/>
    <s v="CORTEZ MARCOS NOEL A."/>
    <x v="64"/>
    <x v="1"/>
    <d v="2020-02-07T00:00:00"/>
    <d v="2020-02-07T00:00:00"/>
    <s v="OTHER"/>
    <s v="CALAMITY LEAVE"/>
    <s v="1 OTHER"/>
    <n v="1"/>
    <m/>
  </r>
  <r>
    <n v="536"/>
    <x v="30"/>
    <d v="2020-02-12T00:00:00"/>
    <s v="CORTEZ MARCOS NOEL A."/>
    <x v="64"/>
    <x v="1"/>
    <d v="2020-02-10T00:00:00"/>
    <d v="2020-02-12T00:00:00"/>
    <s v="OTHER"/>
    <s v="CALAMITY LEAVE"/>
    <s v="3 OTHER"/>
    <n v="3"/>
    <m/>
  </r>
  <r>
    <n v="537"/>
    <x v="30"/>
    <d v="2020-02-12T00:00:00"/>
    <s v="TORRES SONIA M."/>
    <x v="64"/>
    <x v="1"/>
    <d v="2020-01-27T00:00:00"/>
    <d v="2020-01-27T00:00:00"/>
    <s v="OTHER"/>
    <s v="CALAMITY LEAVE"/>
    <s v="1 OTHER"/>
    <n v="1"/>
    <m/>
  </r>
  <r>
    <n v="538"/>
    <x v="30"/>
    <d v="2020-02-13T00:00:00"/>
    <s v="BAYHON GEORGE G."/>
    <x v="64"/>
    <x v="1"/>
    <d v="2020-01-15T00:00:00"/>
    <d v="2020-01-17T00:00:00"/>
    <s v="OTHER"/>
    <s v="CALAMITY LEAVE"/>
    <s v="3 OTHER"/>
    <n v="3"/>
    <m/>
  </r>
  <r>
    <n v="538"/>
    <x v="30"/>
    <d v="2020-02-13T00:00:00"/>
    <s v="BAYHON GEORGE G."/>
    <x v="64"/>
    <x v="1"/>
    <d v="2020-02-14T00:00:00"/>
    <d v="2020-02-14T00:00:00"/>
    <s v="OTHER"/>
    <s v="CALAMITY LEAVE"/>
    <s v="1 OTHER"/>
    <n v="1"/>
    <m/>
  </r>
  <r>
    <n v="539"/>
    <x v="30"/>
    <d v="2020-02-13T00:00:00"/>
    <s v="ANACAY ABNER M."/>
    <x v="5"/>
    <x v="1"/>
    <d v="2020-01-15T00:00:00"/>
    <d v="2020-01-15T00:00:00"/>
    <s v="OTHER"/>
    <s v="CALAMITY LEAVE"/>
    <s v="1 OTHER"/>
    <n v="1"/>
    <m/>
  </r>
  <r>
    <n v="539"/>
    <x v="30"/>
    <d v="2020-02-13T00:00:00"/>
    <s v="ANACAY ABNER M."/>
    <x v="5"/>
    <x v="1"/>
    <d v="2020-02-07T00:00:00"/>
    <d v="2020-02-07T00:00:00"/>
    <s v="OTHER"/>
    <s v="CALAMITY LEAVE"/>
    <s v="1 OTHER"/>
    <n v="1"/>
    <m/>
  </r>
  <r>
    <n v="540"/>
    <x v="30"/>
    <d v="2020-02-03T00:00:00"/>
    <s v="PENALES GLORIA P."/>
    <x v="64"/>
    <x v="1"/>
    <d v="2020-02-03T00:00:00"/>
    <d v="2020-02-07T00:00:00"/>
    <s v="SL"/>
    <m/>
    <s v="5 SL"/>
    <n v="5"/>
    <m/>
  </r>
  <r>
    <n v="541"/>
    <x v="30"/>
    <d v="2020-01-27T00:00:00"/>
    <s v="PENALES GLORIA P."/>
    <x v="64"/>
    <x v="1"/>
    <d v="2020-01-27T00:00:00"/>
    <d v="2020-01-31T00:00:00"/>
    <s v="OTHER"/>
    <s v="CALAMITY LEAVE"/>
    <s v="5 OTHER"/>
    <n v="5"/>
    <m/>
  </r>
  <r>
    <n v="542"/>
    <x v="30"/>
    <d v="2020-03-02T00:00:00"/>
    <s v="MALIGAYA NELITA M."/>
    <x v="12"/>
    <x v="1"/>
    <d v="2020-02-28T00:00:00"/>
    <d v="2020-02-28T00:00:00"/>
    <s v="SL"/>
    <m/>
    <s v="1 SL"/>
    <n v="1"/>
    <m/>
  </r>
  <r>
    <n v="543"/>
    <x v="30"/>
    <d v="2020-02-17T00:00:00"/>
    <s v="MANGUINAO GILBERT"/>
    <x v="69"/>
    <x v="1"/>
    <d v="2020-02-11T00:00:00"/>
    <d v="2020-02-14T00:00:00"/>
    <s v="OTHER"/>
    <s v="EMERGENCY LEAVE"/>
    <s v="4 OTHER"/>
    <n v="4"/>
    <m/>
  </r>
  <r>
    <n v="544"/>
    <x v="30"/>
    <d v="2020-02-13T00:00:00"/>
    <s v="DE VILLA MYRNA D."/>
    <x v="12"/>
    <x v="1"/>
    <d v="2020-02-13T00:00:00"/>
    <d v="2020-02-13T00:00:00"/>
    <s v="SL"/>
    <m/>
    <s v="1 SL"/>
    <n v="1"/>
    <m/>
  </r>
  <r>
    <n v="545"/>
    <x v="30"/>
    <d v="2020-01-16T00:00:00"/>
    <s v="DE VILLA MYRNA D."/>
    <x v="12"/>
    <x v="1"/>
    <d v="2020-01-10T00:00:00"/>
    <d v="2020-01-10T00:00:00"/>
    <s v="OTHER"/>
    <s v="DOMESTIC EMERGENCY"/>
    <s v="1 OTHER"/>
    <n v="1"/>
    <m/>
  </r>
  <r>
    <n v="545"/>
    <x v="30"/>
    <d v="2020-01-16T00:00:00"/>
    <s v="DE VILLA MYRNA D."/>
    <x v="12"/>
    <x v="1"/>
    <d v="2020-01-15T00:00:00"/>
    <d v="2020-01-15T00:00:00"/>
    <s v="OTHER"/>
    <s v="DOMESTIC EMERGENCY"/>
    <s v="1 OTHER"/>
    <n v="1"/>
    <m/>
  </r>
  <r>
    <n v="546"/>
    <x v="30"/>
    <d v="2020-03-05T00:00:00"/>
    <s v="ANGCAYA ANA B."/>
    <x v="5"/>
    <x v="1"/>
    <d v="2020-03-04T00:00:00"/>
    <d v="2020-03-04T00:00:00"/>
    <s v="OTHER"/>
    <s v="DOMESTIC EMERGENCY"/>
    <s v="1 OTHER"/>
    <n v="1"/>
    <m/>
  </r>
  <r>
    <n v="547"/>
    <x v="30"/>
    <d v="2020-02-03T00:00:00"/>
    <s v="ANGCAYA ANA B."/>
    <x v="5"/>
    <x v="1"/>
    <d v="2020-01-31T00:00:00"/>
    <d v="2020-01-31T00:00:00"/>
    <s v="OTHER"/>
    <s v="EMERGENCY LEAVE"/>
    <s v="1 OTHER"/>
    <n v="1"/>
    <m/>
  </r>
  <r>
    <n v="548"/>
    <x v="30"/>
    <d v="2020-01-07T00:00:00"/>
    <s v="ANGCAYA ANA B."/>
    <x v="5"/>
    <x v="1"/>
    <d v="2020-01-17T00:00:00"/>
    <d v="2020-01-17T00:00:00"/>
    <s v="VL"/>
    <m/>
    <s v="1 VL"/>
    <n v="1"/>
    <m/>
  </r>
  <r>
    <n v="548"/>
    <x v="30"/>
    <d v="2020-01-07T00:00:00"/>
    <s v="ANGCAYA ANA B."/>
    <x v="5"/>
    <x v="1"/>
    <d v="2020-01-20T00:00:00"/>
    <d v="2020-01-21T00:00:00"/>
    <s v="VL"/>
    <m/>
    <s v="2 VL"/>
    <n v="2"/>
    <m/>
  </r>
  <r>
    <n v="549"/>
    <x v="30"/>
    <d v="2020-02-24T00:00:00"/>
    <s v="PERIDO EDWIN A."/>
    <x v="12"/>
    <x v="1"/>
    <d v="2020-02-20T00:00:00"/>
    <d v="2020-02-21T00:00:00"/>
    <s v="OTHER"/>
    <s v="DOMESTIC EMERGENCY"/>
    <s v="2 OTHER"/>
    <n v="2"/>
    <m/>
  </r>
  <r>
    <n v="550"/>
    <x v="30"/>
    <d v="2020-02-13T00:00:00"/>
    <s v="PERIDO EDWIN A."/>
    <x v="12"/>
    <x v="1"/>
    <d v="2020-02-11T00:00:00"/>
    <d v="2020-02-11T00:00:00"/>
    <s v="OTHER"/>
    <s v="EMERGENCY LEAVE"/>
    <s v="1 OTHER"/>
    <n v="1"/>
    <m/>
  </r>
  <r>
    <n v="551"/>
    <x v="30"/>
    <d v="2020-02-03T00:00:00"/>
    <s v="PERIDO EDWIN A."/>
    <x v="12"/>
    <x v="1"/>
    <d v="2020-01-31T00:00:00"/>
    <d v="2020-01-31T00:00:00"/>
    <s v="OTHER"/>
    <s v="EMERGENCY LEAVE"/>
    <s v="1 OTHER"/>
    <n v="1"/>
    <m/>
  </r>
  <r>
    <n v="552"/>
    <x v="30"/>
    <d v="2020-01-23T00:00:00"/>
    <s v="PERIDO EDWIN A."/>
    <x v="12"/>
    <x v="1"/>
    <d v="2020-01-24T00:00:00"/>
    <d v="2020-01-24T00:00:00"/>
    <s v="OTHER"/>
    <s v="EMERGENCY LEAVE"/>
    <s v="1 OTHER"/>
    <n v="1"/>
    <m/>
  </r>
  <r>
    <n v="553"/>
    <x v="30"/>
    <d v="2020-02-12T00:00:00"/>
    <s v="JAVIER CARMELITA M."/>
    <x v="31"/>
    <x v="1"/>
    <d v="2020-02-14T00:00:00"/>
    <d v="2020-02-14T00:00:00"/>
    <s v="OTHER"/>
    <s v="CALAMITY LEAVE"/>
    <s v="1 OTHER"/>
    <n v="1"/>
    <m/>
  </r>
  <r>
    <n v="554"/>
    <x v="30"/>
    <d v="2020-02-17T00:00:00"/>
    <s v="DIMARANAN PERPETUA F."/>
    <x v="67"/>
    <x v="1"/>
    <d v="2020-02-13T00:00:00"/>
    <d v="2020-02-14T00:00:00"/>
    <s v="OTHER"/>
    <s v="DOMESTIC EMERGENCY"/>
    <s v="2 OTHER"/>
    <n v="2"/>
    <m/>
  </r>
  <r>
    <n v="555"/>
    <x v="30"/>
    <d v="2020-02-11T00:00:00"/>
    <s v="DIMARANAN PERPETUA F."/>
    <x v="67"/>
    <x v="1"/>
    <d v="2020-02-07T00:00:00"/>
    <d v="2020-02-07T00:00:00"/>
    <s v="OTHER"/>
    <s v="CALAMITY LEAVE"/>
    <s v="1 OTHER"/>
    <n v="1"/>
    <m/>
  </r>
  <r>
    <n v="555"/>
    <x v="30"/>
    <d v="2020-02-11T00:00:00"/>
    <s v="DIMARANAN PERPETUA F."/>
    <x v="67"/>
    <x v="1"/>
    <d v="2020-02-10T00:00:00"/>
    <d v="2020-02-10T00:00:00"/>
    <s v="OTHER"/>
    <s v="CALAMITY LEAVE"/>
    <s v="1 OTHER"/>
    <n v="1"/>
    <m/>
  </r>
  <r>
    <n v="556"/>
    <x v="30"/>
    <d v="2020-01-30T00:00:00"/>
    <s v="DIMARANAN PERPETUA F."/>
    <x v="67"/>
    <x v="1"/>
    <d v="2020-01-29T00:00:00"/>
    <d v="2020-01-29T00:00:00"/>
    <s v="OTHER"/>
    <s v="CALAMITY LEAVE"/>
    <s v="1 OTHER"/>
    <n v="1"/>
    <m/>
  </r>
  <r>
    <n v="557"/>
    <x v="30"/>
    <d v="2020-01-22T00:00:00"/>
    <s v="DIMARANAN PERPETUA F."/>
    <x v="67"/>
    <x v="1"/>
    <d v="2020-01-21T00:00:00"/>
    <d v="2020-01-21T00:00:00"/>
    <s v="OTHER"/>
    <s v="CALAMITY LEAVE"/>
    <s v="1 OTHER"/>
    <n v="1"/>
    <m/>
  </r>
  <r>
    <n v="558"/>
    <x v="30"/>
    <d v="2020-01-08T00:00:00"/>
    <s v="DIMARANAN PERPETUA F."/>
    <x v="67"/>
    <x v="1"/>
    <d v="2020-01-07T00:00:00"/>
    <d v="2020-01-07T00:00:00"/>
    <s v="OTHER"/>
    <s v="DOMESTIC EMERGENCY"/>
    <s v="1 OTHER"/>
    <n v="1"/>
    <m/>
  </r>
  <r>
    <n v="559"/>
    <x v="30"/>
    <d v="2020-02-11T00:00:00"/>
    <s v="ORTIZ TRINIDAD D."/>
    <x v="12"/>
    <x v="1"/>
    <d v="2020-02-06T00:00:00"/>
    <d v="2020-02-06T00:00:00"/>
    <s v="OTHER"/>
    <s v="DOMESTIC EMERGENCY"/>
    <s v="1 OTHER"/>
    <n v="1"/>
    <m/>
  </r>
  <r>
    <n v="559"/>
    <x v="30"/>
    <d v="2020-02-11T00:00:00"/>
    <s v="ORTIZ TRINIDAD D."/>
    <x v="12"/>
    <x v="1"/>
    <d v="2020-02-10T00:00:00"/>
    <d v="2020-02-10T00:00:00"/>
    <s v="OTHER"/>
    <s v="DOMESTIC EMERGENCY"/>
    <s v="1 OTHER"/>
    <n v="1"/>
    <m/>
  </r>
  <r>
    <n v="560"/>
    <x v="30"/>
    <d v="2020-02-03T00:00:00"/>
    <s v="ORTIZ TRINIDAD D."/>
    <x v="12"/>
    <x v="1"/>
    <d v="2020-01-15T00:00:00"/>
    <d v="2020-01-17T00:00:00"/>
    <s v="OTHER"/>
    <s v="EMERGENCY LEAVE"/>
    <s v="3 OTHER"/>
    <n v="3"/>
    <m/>
  </r>
  <r>
    <n v="560"/>
    <x v="30"/>
    <d v="2020-02-03T00:00:00"/>
    <s v="ORTIZ TRINIDAD D."/>
    <x v="12"/>
    <x v="1"/>
    <d v="2020-01-31T00:00:00"/>
    <d v="2020-01-31T00:00:00"/>
    <s v="OTHER"/>
    <s v="EMERGENCY LEAVE"/>
    <s v="1 OTHER"/>
    <n v="1"/>
    <m/>
  </r>
  <r>
    <n v="560"/>
    <x v="30"/>
    <d v="2020-02-03T00:00:00"/>
    <s v="ORTIZ TRINIDAD D."/>
    <x v="12"/>
    <x v="1"/>
    <d v="2020-02-07T00:00:00"/>
    <d v="2020-02-07T00:00:00"/>
    <s v="OTHER"/>
    <s v="EMERGENCY LEAVE"/>
    <s v="1 OTHER"/>
    <n v="1"/>
    <m/>
  </r>
  <r>
    <n v="561"/>
    <x v="30"/>
    <d v="2020-01-22T00:00:00"/>
    <s v="DIMAPILIS VILMA T."/>
    <x v="12"/>
    <x v="1"/>
    <d v="2020-01-21T00:00:00"/>
    <d v="2020-01-21T00:00:00"/>
    <s v="OTHER"/>
    <s v="EMERGENCY LEAVE"/>
    <s v="1 OTHER"/>
    <n v="1"/>
    <m/>
  </r>
  <r>
    <n v="562"/>
    <x v="30"/>
    <d v="2020-02-06T00:00:00"/>
    <s v="DIMAPILIS VILMA T."/>
    <x v="12"/>
    <x v="1"/>
    <d v="2020-02-04T00:00:00"/>
    <d v="2020-02-05T00:00:00"/>
    <s v="OTHER"/>
    <s v="EMERGENCY LEAVE"/>
    <s v="2 OTHER"/>
    <n v="2"/>
    <m/>
  </r>
  <r>
    <n v="563"/>
    <x v="30"/>
    <d v="2020-01-25T00:00:00"/>
    <s v="AGUIDO RAFAEL V."/>
    <x v="35"/>
    <x v="1"/>
    <d v="2020-01-20T00:00:00"/>
    <d v="2020-01-24T00:00:00"/>
    <s v="VL"/>
    <m/>
    <s v="5 VL"/>
    <n v="5"/>
    <m/>
  </r>
  <r>
    <n v="563"/>
    <x v="30"/>
    <d v="2020-01-25T00:00:00"/>
    <s v="AGUIDO RAFAEL V."/>
    <x v="35"/>
    <x v="1"/>
    <d v="2020-01-27T00:00:00"/>
    <d v="2020-01-31T00:00:00"/>
    <s v="VL"/>
    <m/>
    <s v="5 VL"/>
    <n v="5"/>
    <m/>
  </r>
  <r>
    <n v="564"/>
    <x v="30"/>
    <d v="2020-02-03T00:00:00"/>
    <s v="HERNANDEZ CORNELIO A."/>
    <x v="31"/>
    <x v="1"/>
    <d v="2020-02-04T00:00:00"/>
    <d v="2020-02-04T00:00:00"/>
    <s v="OTHER"/>
    <s v="CALAMITY LEAVE"/>
    <s v="1 OTHER"/>
    <n v="1"/>
    <m/>
  </r>
  <r>
    <n v="564"/>
    <x v="30"/>
    <d v="2020-02-03T00:00:00"/>
    <s v="HERNANDEZ CORNELIO A."/>
    <x v="31"/>
    <x v="1"/>
    <d v="2020-02-06T00:00:00"/>
    <d v="2020-02-06T00:00:00"/>
    <s v="OTHER"/>
    <s v="CALAMITY LEAVE"/>
    <s v="1 OTHER"/>
    <n v="1"/>
    <m/>
  </r>
  <r>
    <n v="564"/>
    <x v="30"/>
    <d v="2020-02-03T00:00:00"/>
    <s v="HERNANDEZ CORNELIO A."/>
    <x v="31"/>
    <x v="1"/>
    <d v="2020-02-11T00:00:00"/>
    <d v="2020-02-11T00:00:00"/>
    <s v="OTHER"/>
    <s v="CALAMITY LEAVE"/>
    <s v="1 OTHER"/>
    <n v="1"/>
    <m/>
  </r>
  <r>
    <n v="565"/>
    <x v="30"/>
    <d v="2020-02-03T00:00:00"/>
    <s v="SUMAONG DANILO"/>
    <x v="13"/>
    <x v="1"/>
    <d v="2020-02-03T00:00:00"/>
    <d v="2020-02-03T00:00:00"/>
    <s v="OTHER"/>
    <s v="CALAMITY LEAVE"/>
    <s v="1 OTHER"/>
    <n v="1"/>
    <m/>
  </r>
  <r>
    <n v="565"/>
    <x v="30"/>
    <d v="2020-02-05T00:00:00"/>
    <s v="SUMAONG DANILO  "/>
    <x v="60"/>
    <x v="1"/>
    <d v="2020-02-05T00:00:00"/>
    <d v="2020-02-05T00:00:00"/>
    <s v="OTHER"/>
    <s v="CALAMITY LEAVE"/>
    <s v="1 OTHER"/>
    <n v="1"/>
    <m/>
  </r>
  <r>
    <n v="565"/>
    <x v="30"/>
    <d v="2020-02-07T00:00:00"/>
    <s v="SUMAONG DANILO  "/>
    <x v="60"/>
    <x v="1"/>
    <d v="2020-02-07T00:00:00"/>
    <d v="2020-02-07T00:00:00"/>
    <s v="OTHER"/>
    <s v="CALAMITY LEAVE"/>
    <s v="1 OTHER"/>
    <n v="1"/>
    <m/>
  </r>
  <r>
    <n v="565"/>
    <x v="30"/>
    <d v="2020-02-12T00:00:00"/>
    <s v="SUMAONG DANILO  "/>
    <x v="60"/>
    <x v="1"/>
    <d v="2020-02-12T00:00:00"/>
    <d v="2020-02-12T00:00:00"/>
    <s v="OTHER"/>
    <s v="CALAMITY LEAVE"/>
    <s v="1 OTHER"/>
    <n v="1"/>
    <m/>
  </r>
  <r>
    <n v="565"/>
    <x v="30"/>
    <d v="2020-02-14T00:00:00"/>
    <s v="SUMAONG DANILO  "/>
    <x v="60"/>
    <x v="1"/>
    <d v="2020-02-14T00:00:00"/>
    <d v="2020-02-14T00:00:00"/>
    <s v="OTHER"/>
    <s v="CALAMITY LEAVE"/>
    <s v="1 OTHER"/>
    <n v="1"/>
    <m/>
  </r>
  <r>
    <n v="566"/>
    <x v="30"/>
    <d v="2020-01-31T00:00:00"/>
    <s v="BAYBAY MARCELO  "/>
    <x v="34"/>
    <x v="1"/>
    <d v="2020-01-05T00:00:00"/>
    <d v="2020-01-07T00:00:00"/>
    <s v="OTHER"/>
    <s v="CALAMITY LEAVE"/>
    <s v="2 OTHER"/>
    <n v="2"/>
    <m/>
  </r>
  <r>
    <n v="566"/>
    <x v="30"/>
    <d v="2020-01-31T00:00:00"/>
    <s v="BAYBAY MARCELO  "/>
    <x v="34"/>
    <x v="1"/>
    <d v="2020-02-11T00:00:00"/>
    <d v="2020-02-12T00:00:00"/>
    <s v="OTHER"/>
    <s v="CALAMITY LEAVE"/>
    <s v="2 OTHER"/>
    <n v="2"/>
    <m/>
  </r>
  <r>
    <n v="567"/>
    <x v="30"/>
    <d v="2020-02-03T00:00:00"/>
    <s v="AYCARDO JOEL M."/>
    <x v="5"/>
    <x v="1"/>
    <d v="2020-02-07T00:00:00"/>
    <d v="2020-02-07T00:00:00"/>
    <s v="OTHER"/>
    <s v="CALAMITY LEAVE"/>
    <s v="1 OTHER"/>
    <n v="1"/>
    <m/>
  </r>
  <r>
    <n v="567"/>
    <x v="30"/>
    <d v="2020-02-03T00:00:00"/>
    <s v="AYCARDO JOEL M."/>
    <x v="5"/>
    <x v="1"/>
    <d v="2020-02-10T00:00:00"/>
    <d v="2020-02-13T00:00:00"/>
    <s v="OTHER"/>
    <s v="CALAMITY LEAVE"/>
    <s v="4 OTHER"/>
    <n v="4"/>
    <m/>
  </r>
  <r>
    <n v="568"/>
    <x v="30"/>
    <d v="2020-02-06T00:00:00"/>
    <s v="MARCIAL RUSTICO B."/>
    <x v="35"/>
    <x v="1"/>
    <d v="2020-02-10T00:00:00"/>
    <d v="2020-02-14T00:00:00"/>
    <s v="OTHER"/>
    <s v="CALAMITY LEAVE"/>
    <s v="5 OTHER"/>
    <n v="5"/>
    <m/>
  </r>
  <r>
    <n v="569"/>
    <x v="30"/>
    <d v="2020-02-11T00:00:00"/>
    <s v="ANGCAYA ANA B."/>
    <x v="5"/>
    <x v="1"/>
    <d v="2020-02-12T00:00:00"/>
    <d v="2020-02-14T00:00:00"/>
    <s v="OTHER"/>
    <s v="EMERGENCY LEAVE"/>
    <s v="3 OTHER"/>
    <n v="3"/>
    <m/>
  </r>
  <r>
    <n v="570"/>
    <x v="30"/>
    <d v="2020-02-11T00:00:00"/>
    <s v="ANGCAYA ANA B."/>
    <x v="5"/>
    <x v="1"/>
    <d v="2020-02-07T00:00:00"/>
    <d v="2020-02-07T00:00:00"/>
    <s v="OTHER"/>
    <s v="EMERGENCY LEAVE"/>
    <s v="1 OTHER"/>
    <n v="1"/>
    <m/>
  </r>
  <r>
    <n v="571"/>
    <x v="30"/>
    <d v="2020-03-03T00:00:00"/>
    <s v="DIMAPILIS VILMA T."/>
    <x v="12"/>
    <x v="1"/>
    <d v="2020-03-02T00:00:00"/>
    <d v="2020-03-02T00:00:00"/>
    <s v="OTHER"/>
    <s v="DOMESTIC EMERGENCY"/>
    <s v="1 OTHER"/>
    <n v="1"/>
    <m/>
  </r>
  <r>
    <n v="571"/>
    <x v="30"/>
    <d v="2020-02-21T00:00:00"/>
    <s v="DIMAPILIS VILMA T."/>
    <x v="12"/>
    <x v="1"/>
    <d v="2020-02-20T00:00:00"/>
    <d v="2020-02-20T00:00:00"/>
    <s v="OTHER"/>
    <s v="DOMESTIC EMERGENCY"/>
    <s v="1 OTHER"/>
    <n v="1"/>
    <m/>
  </r>
  <r>
    <n v="572"/>
    <x v="30"/>
    <d v="2020-02-13T00:00:00"/>
    <s v="DIMAPILIS VILMA T."/>
    <x v="12"/>
    <x v="1"/>
    <d v="2020-02-12T00:00:00"/>
    <d v="2020-02-12T00:00:00"/>
    <s v="OTHER"/>
    <s v="EMERGENCY LEAVE"/>
    <s v="1 OTHER"/>
    <n v="1"/>
    <m/>
  </r>
  <r>
    <n v="573"/>
    <x v="30"/>
    <d v="2020-01-30T00:00:00"/>
    <s v="DIMAPILIS VILMA T."/>
    <x v="12"/>
    <x v="1"/>
    <d v="2020-01-29T00:00:00"/>
    <d v="2020-01-29T00:00:00"/>
    <s v="OTHER"/>
    <s v="EMERGENCY LEAVE"/>
    <s v="1 OTHER"/>
    <n v="1"/>
    <m/>
  </r>
  <r>
    <n v="574"/>
    <x v="30"/>
    <d v="2020-02-20T00:00:00"/>
    <s v="MALIGAYA NELITA M."/>
    <x v="12"/>
    <x v="1"/>
    <d v="2020-02-19T00:00:00"/>
    <d v="2020-02-19T00:00:00"/>
    <s v="SL"/>
    <m/>
    <s v="1 SL"/>
    <n v="1"/>
    <m/>
  </r>
  <r>
    <n v="575"/>
    <x v="30"/>
    <d v="2020-02-21T00:00:00"/>
    <s v="SARDINOLA GINABLETH J."/>
    <x v="34"/>
    <x v="1"/>
    <d v="2020-03-09T00:00:00"/>
    <d v="2020-03-12T00:00:00"/>
    <s v="VL"/>
    <m/>
    <s v="4 VL"/>
    <n v="4"/>
    <m/>
  </r>
  <r>
    <n v="576"/>
    <x v="30"/>
    <d v="2019-12-11T00:00:00"/>
    <s v="DIMAPILIS ARIEL M."/>
    <x v="39"/>
    <x v="1"/>
    <d v="2019-12-07T00:00:00"/>
    <d v="2019-12-07T00:00:00"/>
    <s v="OTHER"/>
    <s v="EMERGENCY LEAVE"/>
    <s v="0 OTHER"/>
    <n v="0"/>
    <m/>
  </r>
  <r>
    <n v="577"/>
    <x v="30"/>
    <d v="2020-02-13T00:00:00"/>
    <s v="JUMARANG AIME A."/>
    <x v="5"/>
    <x v="1"/>
    <d v="2020-02-28T00:00:00"/>
    <d v="2020-02-28T00:00:00"/>
    <s v="OTHER"/>
    <s v="ANNIVERSARY LEAVE"/>
    <s v="1 OTHER"/>
    <n v="1"/>
    <m/>
  </r>
  <r>
    <n v="578"/>
    <x v="30"/>
    <d v="2020-01-20T00:00:00"/>
    <s v="JUMARANG AIME A."/>
    <x v="5"/>
    <x v="1"/>
    <d v="2020-01-15T00:00:00"/>
    <d v="2020-01-17T00:00:00"/>
    <s v="OTHER"/>
    <s v="EMERGENCY LEAVE"/>
    <s v="3 OTHER"/>
    <n v="3"/>
    <m/>
  </r>
  <r>
    <n v="579"/>
    <x v="30"/>
    <d v="2020-01-20T00:00:00"/>
    <s v="BAYBAY MA. ROSA A."/>
    <x v="5"/>
    <x v="1"/>
    <d v="2020-01-15T00:00:00"/>
    <d v="2020-01-17T00:00:00"/>
    <s v="SL"/>
    <m/>
    <s v="3 SL"/>
    <n v="3"/>
    <m/>
  </r>
  <r>
    <n v="580"/>
    <x v="30"/>
    <d v="2020-02-05T00:00:00"/>
    <s v="MARUNDAN MARIA FLOR M."/>
    <x v="5"/>
    <x v="1"/>
    <d v="2020-02-05T00:00:00"/>
    <d v="2020-02-05T00:00:00"/>
    <s v="SL"/>
    <m/>
    <s v="1 SL"/>
    <n v="1"/>
    <m/>
  </r>
  <r>
    <n v="581"/>
    <x v="30"/>
    <d v="2020-01-24T00:00:00"/>
    <s v="MARUNDAN MARIA FLOR M."/>
    <x v="5"/>
    <x v="1"/>
    <d v="2020-01-28T00:00:00"/>
    <d v="2020-01-28T00:00:00"/>
    <s v="OTHER"/>
    <s v="ANNIVERSARY LEAVE"/>
    <s v="1 OTHER"/>
    <n v="1"/>
    <m/>
  </r>
  <r>
    <n v="582"/>
    <x v="30"/>
    <d v="2020-01-20T00:00:00"/>
    <s v="BAYHON VIOLETA  "/>
    <x v="5"/>
    <x v="1"/>
    <d v="2020-01-15T00:00:00"/>
    <d v="2020-01-17T00:00:00"/>
    <s v="OTHER"/>
    <s v="CALAMITY LEAVE"/>
    <s v="3 OTHER"/>
    <n v="3"/>
    <m/>
  </r>
  <r>
    <n v="583"/>
    <x v="30"/>
    <d v="2020-02-26T00:00:00"/>
    <s v="BAYBAY MA. ROSA A."/>
    <x v="5"/>
    <x v="1"/>
    <d v="2020-02-24T00:00:00"/>
    <d v="2020-02-24T00:00:00"/>
    <s v="SL"/>
    <m/>
    <s v="1 SL"/>
    <n v="1"/>
    <m/>
  </r>
  <r>
    <n v="584"/>
    <x v="30"/>
    <d v="2020-03-10T00:00:00"/>
    <s v="BAYOT ELAINE B."/>
    <x v="5"/>
    <x v="1"/>
    <d v="2020-02-18T00:00:00"/>
    <d v="2020-03-18T00:00:00"/>
    <s v="OTHER"/>
    <s v="BIRTHDAY LEAVE"/>
    <s v="22 OTHER"/>
    <n v="22"/>
    <m/>
  </r>
  <r>
    <n v="585"/>
    <x v="30"/>
    <d v="2020-02-28T00:00:00"/>
    <s v="BAYHON LUISITO G."/>
    <x v="46"/>
    <x v="1"/>
    <d v="2020-02-28T00:00:00"/>
    <d v="2020-02-28T00:00:00"/>
    <s v="OTHER"/>
    <s v="TERMINAL LEAVE"/>
    <s v="1 OTHER"/>
    <n v="1"/>
    <m/>
  </r>
  <r>
    <n v="586"/>
    <x v="30"/>
    <d v="2020-03-09T00:00:00"/>
    <s v="SUSA NANETE B."/>
    <x v="5"/>
    <x v="1"/>
    <d v="2020-04-23T00:00:00"/>
    <d v="2020-04-24T00:00:00"/>
    <s v="VL"/>
    <m/>
    <s v="2 VL"/>
    <n v="2"/>
    <m/>
  </r>
  <r>
    <n v="587"/>
    <x v="30"/>
    <d v="2020-03-02T00:00:00"/>
    <s v="AMBION PRISCO G."/>
    <x v="13"/>
    <x v="1"/>
    <d v="2020-02-17T00:00:00"/>
    <d v="2020-02-28T00:00:00"/>
    <s v="VL"/>
    <m/>
    <s v="10 VL"/>
    <n v="10"/>
    <m/>
  </r>
  <r>
    <n v="588"/>
    <x v="30"/>
    <d v="2020-01-03T00:00:00"/>
    <s v="MARINDUQUE GERRY C."/>
    <x v="19"/>
    <x v="1"/>
    <d v="2020-01-09T00:00:00"/>
    <d v="2020-01-09T00:00:00"/>
    <s v="VL"/>
    <m/>
    <s v="1 VL"/>
    <n v="1"/>
    <m/>
  </r>
  <r>
    <n v="589"/>
    <x v="30"/>
    <d v="2020-02-17T00:00:00"/>
    <s v="ALCAZAR ZENAIDA S."/>
    <x v="53"/>
    <x v="1"/>
    <d v="2020-02-12T00:00:00"/>
    <d v="2020-02-12T00:00:00"/>
    <s v="SL"/>
    <m/>
    <s v="1 SL"/>
    <n v="1"/>
    <m/>
  </r>
  <r>
    <n v="590"/>
    <x v="30"/>
    <d v="2020-02-03T00:00:00"/>
    <s v="BATINO FELISA C."/>
    <x v="19"/>
    <x v="1"/>
    <d v="2020-02-10T00:00:00"/>
    <d v="2020-02-11T00:00:00"/>
    <s v="OTHER"/>
    <s v="CALAMITY LEAVE"/>
    <s v="2 OTHER"/>
    <n v="2"/>
    <m/>
  </r>
  <r>
    <n v="591"/>
    <x v="30"/>
    <d v="2020-01-31T00:00:00"/>
    <s v="EGASAN DELIA J."/>
    <x v="19"/>
    <x v="1"/>
    <d v="2020-02-07T00:00:00"/>
    <d v="2020-02-07T00:00:00"/>
    <s v="OTHER"/>
    <s v="CALAMITY LEAVE"/>
    <s v="1 OTHER"/>
    <n v="1"/>
    <m/>
  </r>
  <r>
    <n v="591"/>
    <x v="30"/>
    <d v="2020-01-31T00:00:00"/>
    <s v="EGASAN DELIA J."/>
    <x v="19"/>
    <x v="1"/>
    <d v="2020-02-10T00:00:00"/>
    <d v="2020-02-11T00:00:00"/>
    <s v="OTHER"/>
    <s v="CALAMITY LEAVE"/>
    <s v="2 OTHER"/>
    <n v="2"/>
    <m/>
  </r>
  <r>
    <n v="592"/>
    <x v="30"/>
    <d v="2020-01-08T00:00:00"/>
    <s v="EGASAN DELIA J."/>
    <x v="19"/>
    <x v="1"/>
    <d v="2020-01-07T00:00:00"/>
    <d v="2020-01-07T00:00:00"/>
    <s v="SL"/>
    <m/>
    <s v="1 SL"/>
    <n v="1"/>
    <m/>
  </r>
  <r>
    <n v="593"/>
    <x v="30"/>
    <d v="2020-03-17T00:00:00"/>
    <s v="ALFEREZ JOSEPHINE R."/>
    <x v="8"/>
    <x v="1"/>
    <d v="2020-03-16T00:00:00"/>
    <d v="2020-03-16T00:00:00"/>
    <s v="SL"/>
    <m/>
    <s v="1 SL"/>
    <n v="1"/>
    <m/>
  </r>
  <r>
    <n v="594"/>
    <x v="30"/>
    <d v="2020-02-12T00:00:00"/>
    <s v="ALFEREZ JOSEPHINE R."/>
    <x v="8"/>
    <x v="1"/>
    <d v="2020-02-18T00:00:00"/>
    <d v="2020-02-18T00:00:00"/>
    <s v="OTHER"/>
    <s v="DOMESTIC EMERGENCY"/>
    <s v="1 OTHER"/>
    <n v="1"/>
    <m/>
  </r>
  <r>
    <n v="595"/>
    <x v="30"/>
    <d v="2020-02-05T00:00:00"/>
    <s v="ALFEREZ JOSEPHINE R."/>
    <x v="8"/>
    <x v="1"/>
    <d v="2020-02-10T00:00:00"/>
    <d v="2020-02-10T00:00:00"/>
    <s v="OTHER"/>
    <s v="CALAMITY LEAVE"/>
    <s v="1 OTHER"/>
    <n v="1"/>
    <m/>
  </r>
  <r>
    <n v="595"/>
    <x v="30"/>
    <d v="2020-02-05T00:00:00"/>
    <s v="ALFEREZ JOSEPHINE R."/>
    <x v="8"/>
    <x v="1"/>
    <d v="2020-02-13T00:00:00"/>
    <d v="2020-02-13T00:00:00"/>
    <s v="OTHER"/>
    <s v="CALAMITY LEAVE"/>
    <s v="1 OTHER"/>
    <n v="1"/>
    <m/>
  </r>
  <r>
    <n v="596"/>
    <x v="30"/>
    <d v="2020-01-20T00:00:00"/>
    <s v="ALFEREZ JOSEPHINE R."/>
    <x v="8"/>
    <x v="1"/>
    <d v="2020-01-15T00:00:00"/>
    <d v="2020-01-17T00:00:00"/>
    <s v="SL"/>
    <m/>
    <s v="3 SL"/>
    <n v="3"/>
    <m/>
  </r>
  <r>
    <n v="597"/>
    <x v="30"/>
    <d v="2020-01-09T00:00:00"/>
    <s v="ALFEREZ JOSEPHINE R."/>
    <x v="8"/>
    <x v="1"/>
    <d v="2020-01-08T00:00:00"/>
    <d v="2020-01-08T00:00:00"/>
    <s v="SL"/>
    <m/>
    <s v="1 SL"/>
    <n v="1"/>
    <m/>
  </r>
  <r>
    <n v="598"/>
    <x v="30"/>
    <d v="2020-02-28T00:00:00"/>
    <s v="ALVAREZ GRACITA S."/>
    <x v="19"/>
    <x v="1"/>
    <d v="2020-02-28T00:00:00"/>
    <d v="2020-02-28T00:00:00"/>
    <s v="SL"/>
    <m/>
    <s v="1 SL"/>
    <n v="1"/>
    <m/>
  </r>
  <r>
    <n v="599"/>
    <x v="30"/>
    <d v="2020-02-07T00:00:00"/>
    <s v="ALVAREZ GRACITA S."/>
    <x v="19"/>
    <x v="1"/>
    <d v="2020-01-31T00:00:00"/>
    <d v="2020-01-31T00:00:00"/>
    <s v="SL"/>
    <m/>
    <s v="1 SL"/>
    <n v="1"/>
    <m/>
  </r>
  <r>
    <n v="600"/>
    <x v="30"/>
    <d v="2020-03-05T00:00:00"/>
    <s v="MIRANDO EDITH B."/>
    <x v="48"/>
    <x v="1"/>
    <d v="2020-03-12T00:00:00"/>
    <d v="2020-03-12T00:00:00"/>
    <s v="OTHER"/>
    <s v="ANNIVERSARY LEAVE"/>
    <s v="1 OTHER"/>
    <n v="1"/>
    <m/>
  </r>
  <r>
    <n v="601"/>
    <x v="30"/>
    <d v="2020-02-13T00:00:00"/>
    <s v="MIRANDO EDITH B."/>
    <x v="48"/>
    <x v="1"/>
    <d v="2020-02-21T00:00:00"/>
    <d v="2020-02-21T00:00:00"/>
    <s v="VL"/>
    <m/>
    <s v="1 VL"/>
    <n v="1"/>
    <m/>
  </r>
  <r>
    <n v="602"/>
    <x v="30"/>
    <d v="2020-02-04T00:00:00"/>
    <s v="MIRANDO EDITH B."/>
    <x v="48"/>
    <x v="1"/>
    <d v="2020-02-10T00:00:00"/>
    <d v="2020-02-11T00:00:00"/>
    <s v="OTHER"/>
    <s v="CALAMITY LEAVE"/>
    <s v="2 OTHER"/>
    <n v="2"/>
    <m/>
  </r>
  <r>
    <n v="603"/>
    <x v="30"/>
    <d v="2020-02-05T00:00:00"/>
    <s v="MALIGAYO YOLANDA D."/>
    <x v="19"/>
    <x v="1"/>
    <d v="2020-02-10T00:00:00"/>
    <d v="2020-02-13T00:00:00"/>
    <s v="OTHER"/>
    <s v="CALAMITY LEAVE"/>
    <s v="4 OTHER"/>
    <n v="4"/>
    <m/>
  </r>
  <r>
    <n v="604"/>
    <x v="30"/>
    <d v="2020-01-20T00:00:00"/>
    <s v="MALIGAYO YOLANDA D."/>
    <x v="19"/>
    <x v="1"/>
    <d v="2020-01-15T00:00:00"/>
    <d v="2020-01-17T00:00:00"/>
    <s v="SL"/>
    <m/>
    <s v="3 SL"/>
    <n v="3"/>
    <m/>
  </r>
  <r>
    <n v="605"/>
    <x v="30"/>
    <d v="2020-03-16T00:00:00"/>
    <s v="MALIGAYO YOLANDA D."/>
    <x v="19"/>
    <x v="1"/>
    <d v="2020-03-16T00:00:00"/>
    <d v="2020-03-16T00:00:00"/>
    <s v="SL"/>
    <m/>
    <s v="1 SL"/>
    <n v="1"/>
    <m/>
  </r>
  <r>
    <n v="606"/>
    <x v="30"/>
    <d v="2020-02-27T00:00:00"/>
    <s v="MALIGAYO YOLANDA D."/>
    <x v="19"/>
    <x v="1"/>
    <d v="2020-02-26T00:00:00"/>
    <d v="2020-02-26T00:00:00"/>
    <s v="SL"/>
    <m/>
    <s v="1 SL"/>
    <n v="1"/>
    <m/>
  </r>
  <r>
    <n v="607"/>
    <x v="30"/>
    <d v="2020-02-28T00:00:00"/>
    <s v="COSTANTE SYLVIA C"/>
    <x v="9"/>
    <x v="2"/>
    <d v="2020-02-26T00:00:00"/>
    <d v="2020-02-27T00:00:00"/>
    <s v="SL"/>
    <m/>
    <s v="2 SL"/>
    <n v="2"/>
    <m/>
  </r>
  <r>
    <n v="608"/>
    <x v="30"/>
    <d v="2020-01-28T00:00:00"/>
    <s v="OLIVAR MARINA B."/>
    <x v="65"/>
    <x v="1"/>
    <d v="2020-02-03T00:00:00"/>
    <d v="2020-02-03T00:00:00"/>
    <s v="OTHER"/>
    <s v="CALAMITY LEAVE"/>
    <s v="1 OTHER"/>
    <n v="1"/>
    <m/>
  </r>
  <r>
    <n v="608"/>
    <x v="30"/>
    <d v="2020-01-28T00:00:00"/>
    <s v="OLIVAR MARINA B."/>
    <x v="65"/>
    <x v="1"/>
    <d v="2020-02-06T00:00:00"/>
    <d v="2020-02-06T00:00:00"/>
    <s v="OTHER"/>
    <s v="CALAMITY LEAVE"/>
    <s v="1 OTHER"/>
    <n v="1"/>
    <m/>
  </r>
  <r>
    <n v="608"/>
    <x v="30"/>
    <d v="2020-01-28T00:00:00"/>
    <s v="OLIVAR MARINA B."/>
    <x v="65"/>
    <x v="1"/>
    <d v="2020-02-10T00:00:00"/>
    <d v="2020-02-11T00:00:00"/>
    <s v="OTHER"/>
    <s v="CALAMITY LEAVE"/>
    <s v="2 OTHER"/>
    <n v="2"/>
    <m/>
  </r>
  <r>
    <n v="608"/>
    <x v="30"/>
    <d v="2020-01-28T00:00:00"/>
    <s v="OLIVAR MARINA B."/>
    <x v="65"/>
    <x v="1"/>
    <d v="2020-02-13T00:00:00"/>
    <d v="2020-02-13T00:00:00"/>
    <s v="OTHER"/>
    <s v="CALAMITY LEAVE"/>
    <s v="1 OTHER"/>
    <n v="1"/>
    <m/>
  </r>
  <r>
    <n v="609"/>
    <x v="30"/>
    <d v="2020-02-01T00:00:00"/>
    <s v="OLIVAR MARINA B."/>
    <x v="65"/>
    <x v="1"/>
    <d v="2020-01-30T00:00:00"/>
    <d v="2020-01-30T00:00:00"/>
    <s v="OTHER"/>
    <s v="EMERGENCY LEAVE"/>
    <s v="1 OTHER"/>
    <n v="1"/>
    <m/>
  </r>
  <r>
    <n v="610"/>
    <x v="30"/>
    <d v="2020-01-28T00:00:00"/>
    <s v="JAVIER CARMELITA M."/>
    <x v="31"/>
    <x v="1"/>
    <d v="2020-01-27T00:00:00"/>
    <d v="2020-01-29T00:00:00"/>
    <s v="OTHER"/>
    <s v="CALAMITY LEAVE"/>
    <s v="3 OTHER"/>
    <n v="3"/>
    <m/>
  </r>
  <r>
    <n v="611"/>
    <x v="30"/>
    <d v="2020-03-10T00:00:00"/>
    <s v="DIMARANAN PERPETUA F."/>
    <x v="67"/>
    <x v="1"/>
    <d v="2020-02-26T00:00:00"/>
    <d v="2020-02-26T00:00:00"/>
    <s v="SL"/>
    <m/>
    <s v="1 SL"/>
    <n v="1"/>
    <m/>
  </r>
  <r>
    <n v="612"/>
    <x v="30"/>
    <d v="2020-01-08T00:00:00"/>
    <s v="DE OCAMPO MARISSA B."/>
    <x v="66"/>
    <x v="1"/>
    <d v="2020-01-07T00:00:00"/>
    <d v="2020-01-07T00:00:00"/>
    <s v="SL"/>
    <m/>
    <s v="1 SL"/>
    <n v="1"/>
    <m/>
  </r>
  <r>
    <n v="613"/>
    <x v="31"/>
    <d v="2020-01-31T00:00:00"/>
    <s v="MACASPAC ELVIRA V."/>
    <x v="65"/>
    <x v="1"/>
    <d v="2020-02-06T00:00:00"/>
    <d v="2020-02-10T00:00:00"/>
    <s v="OTHER"/>
    <s v="CALAMITY LEAVE"/>
    <s v="3 OTHER"/>
    <n v="3"/>
    <m/>
  </r>
  <r>
    <n v="614"/>
    <x v="31"/>
    <d v="2020-01-10T00:00:00"/>
    <s v="MACASPAC ELVIRA V."/>
    <x v="65"/>
    <x v="1"/>
    <d v="2020-01-17T00:00:00"/>
    <d v="2020-01-17T00:00:00"/>
    <s v="OTHER"/>
    <s v="DOMESTIC EMERGENCY"/>
    <s v="1 OTHER"/>
    <n v="1"/>
    <m/>
  </r>
  <r>
    <n v="615"/>
    <x v="31"/>
    <d v="2020-02-20T00:00:00"/>
    <s v="COTONER NELIA C."/>
    <x v="65"/>
    <x v="1"/>
    <d v="2020-02-24T00:00:00"/>
    <d v="2020-02-24T00:00:00"/>
    <s v="OTHER"/>
    <s v="DOMESTIC EMERGENCY"/>
    <s v="1 OTHER"/>
    <n v="1"/>
    <m/>
  </r>
  <r>
    <n v="615"/>
    <x v="31"/>
    <d v="2020-02-20T00:00:00"/>
    <s v="COTONER NELIA C."/>
    <x v="65"/>
    <x v="1"/>
    <d v="2020-02-26T00:00:00"/>
    <d v="2020-02-26T00:00:00"/>
    <s v="OTHER"/>
    <s v="DOMESTIC EMERGENCY"/>
    <s v="1 OTHER"/>
    <n v="1"/>
    <m/>
  </r>
  <r>
    <n v="616"/>
    <x v="31"/>
    <d v="2020-01-31T00:00:00"/>
    <s v="COTONER NELIA C."/>
    <x v="65"/>
    <x v="1"/>
    <d v="2020-02-04T00:00:00"/>
    <d v="2020-02-05T00:00:00"/>
    <s v="OTHER"/>
    <s v="CALAMITY LEAVE"/>
    <s v="2 OTHER"/>
    <n v="2"/>
    <m/>
  </r>
  <r>
    <n v="617"/>
    <x v="31"/>
    <d v="2020-01-31T00:00:00"/>
    <s v="CRUZADA MAGDALENA A."/>
    <x v="65"/>
    <x v="1"/>
    <d v="2020-02-02T00:00:00"/>
    <d v="2020-02-04T00:00:00"/>
    <s v="OTHER"/>
    <s v="CALAMITY LEAVE"/>
    <s v="2 OTHER"/>
    <n v="2"/>
    <m/>
  </r>
  <r>
    <n v="618"/>
    <x v="31"/>
    <d v="2020-02-28T00:00:00"/>
    <s v="SEDUCON LUCIO F."/>
    <x v="65"/>
    <x v="1"/>
    <d v="2020-02-26T00:00:00"/>
    <d v="2020-02-27T00:00:00"/>
    <s v="SL"/>
    <m/>
    <s v="2 SL"/>
    <n v="2"/>
    <m/>
  </r>
  <r>
    <n v="619"/>
    <x v="31"/>
    <d v="2020-02-06T00:00:00"/>
    <s v="SEDUCON LUCIO F."/>
    <x v="65"/>
    <x v="1"/>
    <d v="2020-02-11T00:00:00"/>
    <d v="2020-02-14T00:00:00"/>
    <s v="OTHER"/>
    <s v="CALAMITY LEAVE"/>
    <s v="4 OTHER"/>
    <n v="4"/>
    <m/>
  </r>
  <r>
    <n v="620"/>
    <x v="31"/>
    <d v="2020-01-31T00:00:00"/>
    <s v="SEDUCON LUCIO F."/>
    <x v="65"/>
    <x v="1"/>
    <d v="2020-01-29T00:00:00"/>
    <d v="2020-01-29T00:00:00"/>
    <s v="OTHER"/>
    <s v="CALAMITY LEAVE"/>
    <s v="1 OTHER"/>
    <n v="1"/>
    <m/>
  </r>
  <r>
    <n v="621"/>
    <x v="31"/>
    <d v="2020-01-27T00:00:00"/>
    <s v="SEDUCON LUCIO F."/>
    <x v="65"/>
    <x v="1"/>
    <d v="2020-01-23T00:00:00"/>
    <d v="2020-01-24T00:00:00"/>
    <s v="SL"/>
    <m/>
    <s v="2 SL"/>
    <n v="2"/>
    <m/>
  </r>
  <r>
    <n v="622"/>
    <x v="31"/>
    <d v="2020-02-17T00:00:00"/>
    <s v="DE OCAMPO MARISSA B."/>
    <x v="66"/>
    <x v="1"/>
    <d v="2020-02-13T00:00:00"/>
    <d v="2020-02-14T00:00:00"/>
    <s v="OTHER"/>
    <s v="CALAMITY LEAVE"/>
    <s v="2 OTHER"/>
    <n v="2"/>
    <m/>
  </r>
  <r>
    <n v="623"/>
    <x v="31"/>
    <d v="2020-01-27T00:00:00"/>
    <s v="DE OCAMPO MARISSA B."/>
    <x v="66"/>
    <x v="1"/>
    <d v="2020-01-22T00:00:00"/>
    <d v="2020-01-24T00:00:00"/>
    <s v="OTHER"/>
    <s v="CALAMITY LEAVE"/>
    <s v="3 OTHER"/>
    <n v="3"/>
    <m/>
  </r>
  <r>
    <n v="624"/>
    <x v="31"/>
    <d v="2020-03-10T00:00:00"/>
    <s v="MALUBAY MELINDA D."/>
    <x v="66"/>
    <x v="1"/>
    <d v="2020-03-09T00:00:00"/>
    <d v="2020-03-09T00:00:00"/>
    <s v="OTHER"/>
    <s v="BIRTHDAY LEAVE"/>
    <s v="1 OTHER"/>
    <n v="1"/>
    <m/>
  </r>
  <r>
    <n v="625"/>
    <x v="31"/>
    <d v="2020-02-27T00:00:00"/>
    <s v="MALUBAY MELINDA D."/>
    <x v="66"/>
    <x v="1"/>
    <d v="2020-02-26T00:00:00"/>
    <d v="2020-02-26T00:00:00"/>
    <s v="SL"/>
    <m/>
    <s v="1 SL"/>
    <n v="1"/>
    <m/>
  </r>
  <r>
    <n v="626"/>
    <x v="31"/>
    <d v="2020-02-13T00:00:00"/>
    <s v="MALUBAY MELINDA D."/>
    <x v="66"/>
    <x v="1"/>
    <d v="2020-02-07T00:00:00"/>
    <d v="2020-02-07T00:00:00"/>
    <s v="SL"/>
    <m/>
    <s v="1 SL"/>
    <n v="1"/>
    <m/>
  </r>
  <r>
    <n v="627"/>
    <x v="31"/>
    <d v="2020-02-13T00:00:00"/>
    <s v="MALUBAY MELINDA D."/>
    <x v="66"/>
    <x v="1"/>
    <d v="2020-02-10T00:00:00"/>
    <d v="2020-02-12T00:00:00"/>
    <s v="OTHER"/>
    <s v="CALAMITY LEAVE"/>
    <s v="3 OTHER"/>
    <n v="3"/>
    <m/>
  </r>
  <r>
    <n v="628"/>
    <x v="31"/>
    <d v="2020-01-28T00:00:00"/>
    <s v="MALUBAY MELINDA D."/>
    <x v="66"/>
    <x v="1"/>
    <d v="2020-01-27T00:00:00"/>
    <d v="2020-01-27T00:00:00"/>
    <s v="OTHER"/>
    <s v="CALAMITY LEAVE"/>
    <s v="1 OTHER"/>
    <n v="1"/>
    <m/>
  </r>
  <r>
    <n v="629"/>
    <x v="31"/>
    <d v="2020-01-22T00:00:00"/>
    <s v="MALUBAY MELINDA D."/>
    <x v="66"/>
    <x v="1"/>
    <d v="2020-01-20T00:00:00"/>
    <d v="2020-01-20T00:00:00"/>
    <s v="OTHER"/>
    <s v="CALAMITY LEAVE"/>
    <s v="1 OTHER"/>
    <n v="1"/>
    <m/>
  </r>
  <r>
    <n v="630"/>
    <x v="31"/>
    <d v="2020-01-22T00:00:00"/>
    <s v="MOLOD EMMA D."/>
    <x v="48"/>
    <x v="1"/>
    <d v="2020-01-23T00:00:00"/>
    <d v="2020-01-23T00:00:00"/>
    <s v="OTHER"/>
    <s v="CALAMITY LEAVE"/>
    <s v="1 OTHER"/>
    <n v="1"/>
    <m/>
  </r>
  <r>
    <n v="630"/>
    <x v="31"/>
    <d v="2020-01-22T00:00:00"/>
    <s v="MOLOD EMMA D."/>
    <x v="48"/>
    <x v="1"/>
    <d v="2020-01-29T00:00:00"/>
    <d v="2020-01-29T00:00:00"/>
    <s v="OTHER"/>
    <s v="CALAMITY LEAVE"/>
    <s v="1 OTHER"/>
    <n v="1"/>
    <m/>
  </r>
  <r>
    <n v="631"/>
    <x v="31"/>
    <d v="2020-02-03T00:00:00"/>
    <s v="MOLOD EMMA D."/>
    <x v="48"/>
    <x v="1"/>
    <d v="2020-02-06T00:00:00"/>
    <d v="2020-02-06T00:00:00"/>
    <s v="OTHER"/>
    <s v="CALAMITY LEAVE"/>
    <s v="1 OTHER"/>
    <n v="1"/>
    <m/>
  </r>
  <r>
    <n v="631"/>
    <x v="31"/>
    <d v="2020-02-03T00:00:00"/>
    <s v="MOLOD EMMA D."/>
    <x v="48"/>
    <x v="1"/>
    <d v="2020-02-11T00:00:00"/>
    <d v="2020-02-11T00:00:00"/>
    <s v="OTHER"/>
    <s v="CALAMITY LEAVE"/>
    <s v="1 OTHER"/>
    <n v="1"/>
    <m/>
  </r>
  <r>
    <n v="632"/>
    <x v="31"/>
    <d v="2020-01-22T00:00:00"/>
    <s v="MOLOD EMMA D."/>
    <x v="48"/>
    <x v="1"/>
    <d v="2020-01-21T00:00:00"/>
    <d v="2020-01-21T00:00:00"/>
    <s v="OTHER"/>
    <s v="CALAMITY LEAVE"/>
    <s v="1 OTHER"/>
    <n v="1"/>
    <m/>
  </r>
  <r>
    <n v="633"/>
    <x v="31"/>
    <d v="2020-03-16T00:00:00"/>
    <s v="MONTENEGRO HELEN L."/>
    <x v="35"/>
    <x v="1"/>
    <d v="2020-03-11T00:00:00"/>
    <d v="2020-03-11T00:00:00"/>
    <s v="SL"/>
    <m/>
    <s v="1 SL"/>
    <n v="1"/>
    <m/>
  </r>
  <r>
    <n v="633"/>
    <x v="31"/>
    <d v="2020-03-16T00:00:00"/>
    <s v="MONTENEGRO HELEN L."/>
    <x v="35"/>
    <x v="1"/>
    <d v="2020-03-13T00:00:00"/>
    <d v="2020-03-13T00:00:00"/>
    <s v="SL"/>
    <m/>
    <s v="1 SL"/>
    <n v="1"/>
    <m/>
  </r>
  <r>
    <n v="634"/>
    <x v="31"/>
    <d v="2020-02-04T00:00:00"/>
    <s v="MONTENEGRO HELEN L."/>
    <x v="35"/>
    <x v="1"/>
    <d v="2020-02-03T00:00:00"/>
    <d v="2020-02-03T00:00:00"/>
    <s v="OTHER"/>
    <s v="CALAMITY LEAVE"/>
    <s v="1 OTHER"/>
    <n v="1"/>
    <m/>
  </r>
  <r>
    <n v="634"/>
    <x v="31"/>
    <d v="2020-02-04T00:00:00"/>
    <s v="MONTENEGRO HELEN L."/>
    <x v="35"/>
    <x v="1"/>
    <d v="2020-02-05T00:00:00"/>
    <d v="2020-02-05T00:00:00"/>
    <s v="OTHER"/>
    <s v="CALAMITY LEAVE"/>
    <s v="1 OTHER"/>
    <n v="1"/>
    <m/>
  </r>
  <r>
    <n v="634"/>
    <x v="31"/>
    <d v="2020-02-04T00:00:00"/>
    <s v="MONTENEGRO HELEN L."/>
    <x v="35"/>
    <x v="1"/>
    <d v="2020-02-07T00:00:00"/>
    <d v="2020-02-07T00:00:00"/>
    <s v="OTHER"/>
    <s v="CALAMITY LEAVE"/>
    <s v="1 OTHER"/>
    <n v="1"/>
    <m/>
  </r>
  <r>
    <n v="634"/>
    <x v="31"/>
    <d v="2020-02-04T00:00:00"/>
    <s v="MONTENEGRO HELEN L."/>
    <x v="35"/>
    <x v="1"/>
    <d v="2020-02-11T00:00:00"/>
    <d v="2020-02-11T00:00:00"/>
    <s v="OTHER"/>
    <s v="CALAMITY LEAVE"/>
    <s v="1 OTHER"/>
    <n v="1"/>
    <m/>
  </r>
  <r>
    <n v="634"/>
    <x v="31"/>
    <d v="2020-02-04T00:00:00"/>
    <s v="MONTENEGRO HELEN L."/>
    <x v="35"/>
    <x v="1"/>
    <d v="2020-02-13T00:00:00"/>
    <d v="2020-02-13T00:00:00"/>
    <s v="OTHER"/>
    <s v="CALAMITY LEAVE"/>
    <s v="1 OTHER"/>
    <n v="1"/>
    <m/>
  </r>
  <r>
    <n v="635"/>
    <x v="31"/>
    <d v="2020-03-10T00:00:00"/>
    <s v="DIMAPILIS DENNIS C."/>
    <x v="35"/>
    <x v="1"/>
    <d v="2020-03-09T00:00:00"/>
    <d v="2020-03-09T00:00:00"/>
    <s v="SL"/>
    <m/>
    <s v="1 SL"/>
    <n v="1"/>
    <m/>
  </r>
  <r>
    <n v="636"/>
    <x v="31"/>
    <d v="2020-02-05T00:00:00"/>
    <s v="DE LUNA ERNESTO "/>
    <x v="7"/>
    <x v="0"/>
    <d v="2020-02-11T00:00:00"/>
    <d v="2020-02-14T00:00:00"/>
    <s v="OTHER"/>
    <s v="CALAMITY LEAVE"/>
    <s v="4 OTHER"/>
    <n v="4"/>
    <m/>
  </r>
  <r>
    <n v="637"/>
    <x v="31"/>
    <d v="2020-02-27T00:00:00"/>
    <s v="HERNANDEZ ROBERTO M."/>
    <x v="51"/>
    <x v="1"/>
    <d v="2020-03-01T00:00:00"/>
    <d v="2020-03-31T00:00:00"/>
    <s v="SL"/>
    <m/>
    <s v="22 SL"/>
    <n v="22"/>
    <m/>
  </r>
  <r>
    <n v="638"/>
    <x v="31"/>
    <d v="2020-01-27T00:00:00"/>
    <s v="HERNANDEZ ROBERTO M."/>
    <x v="51"/>
    <x v="1"/>
    <d v="2020-02-01T00:00:00"/>
    <d v="2020-02-29T00:00:00"/>
    <s v="VL"/>
    <m/>
    <s v="20 VL"/>
    <n v="20"/>
    <m/>
  </r>
  <r>
    <n v="639"/>
    <x v="31"/>
    <d v="2020-01-02T00:00:00"/>
    <s v="HERNANDEZ ROBERTO M."/>
    <x v="51"/>
    <x v="1"/>
    <d v="2020-01-01T00:00:00"/>
    <d v="2020-01-31T00:00:00"/>
    <s v="VL"/>
    <m/>
    <s v="23 VL"/>
    <n v="23"/>
    <m/>
  </r>
  <r>
    <n v="640"/>
    <x v="31"/>
    <d v="2020-03-06T00:00:00"/>
    <s v="OLINO PRECIOSA A."/>
    <x v="10"/>
    <x v="1"/>
    <d v="2020-02-24T00:00:00"/>
    <d v="2020-02-24T00:00:00"/>
    <s v="SL"/>
    <m/>
    <s v="1 SL"/>
    <n v="1"/>
    <m/>
  </r>
  <r>
    <n v="640"/>
    <x v="31"/>
    <d v="2020-03-06T00:00:00"/>
    <s v="OLINO PRECIOSA A."/>
    <x v="10"/>
    <x v="1"/>
    <d v="2020-02-26T00:00:00"/>
    <d v="2020-02-28T00:00:00"/>
    <s v="SL"/>
    <m/>
    <s v="3 SL"/>
    <n v="3"/>
    <m/>
  </r>
  <r>
    <n v="641"/>
    <x v="31"/>
    <d v="2020-03-06T00:00:00"/>
    <s v="OLINO PRECIOSA A."/>
    <x v="10"/>
    <x v="1"/>
    <d v="2020-02-19T00:00:00"/>
    <d v="2020-02-21T00:00:00"/>
    <s v="OTHER"/>
    <s v="PARENTAL OBLIGATION"/>
    <s v="3 OTHER"/>
    <n v="3"/>
    <m/>
  </r>
  <r>
    <n v="642"/>
    <x v="31"/>
    <d v="2020-02-04T00:00:00"/>
    <s v="OLINO PRECIOSA A."/>
    <x v="10"/>
    <x v="1"/>
    <d v="2020-01-14T00:00:00"/>
    <d v="2020-01-17T00:00:00"/>
    <s v="OTHER"/>
    <s v="CALAMITY LEAVE"/>
    <s v="4 OTHER"/>
    <n v="4"/>
    <m/>
  </r>
  <r>
    <n v="642"/>
    <x v="31"/>
    <d v="2020-02-04T00:00:00"/>
    <s v="OLINO PRECIOSA A."/>
    <x v="10"/>
    <x v="1"/>
    <d v="2020-01-20T00:00:00"/>
    <d v="2020-01-20T00:00:00"/>
    <s v="OTHER"/>
    <s v="CALAMITY LEAVE"/>
    <s v="1 OTHER"/>
    <n v="1"/>
    <m/>
  </r>
  <r>
    <n v="643"/>
    <x v="31"/>
    <d v="2020-02-03T00:00:00"/>
    <s v="DE VILLA OFELIA G."/>
    <x v="61"/>
    <x v="1"/>
    <d v="2020-01-31T00:00:00"/>
    <d v="2020-01-31T00:00:00"/>
    <s v="OTHER"/>
    <s v="EMERGENCY LEAVE"/>
    <s v="1 OTHER"/>
    <n v="1"/>
    <m/>
  </r>
  <r>
    <n v="643"/>
    <x v="31"/>
    <d v="2020-02-03T00:00:00"/>
    <s v="DE VILLA OFELIA G."/>
    <x v="61"/>
    <x v="1"/>
    <d v="2020-02-13T00:00:00"/>
    <d v="2020-02-14T00:00:00"/>
    <s v="OTHER"/>
    <s v="EMERGENCY LEAVE"/>
    <s v="2 OTHER"/>
    <n v="2"/>
    <m/>
  </r>
  <r>
    <n v="643"/>
    <x v="31"/>
    <d v="2020-01-27T00:00:00"/>
    <s v="DE VILLA OFELIA G."/>
    <x v="61"/>
    <x v="1"/>
    <d v="2020-01-15T00:00:00"/>
    <d v="2020-01-16T00:00:00"/>
    <s v="OTHER"/>
    <s v="CALAMITY LEAVE"/>
    <s v="2 OTHER"/>
    <n v="2"/>
    <m/>
  </r>
  <r>
    <n v="644"/>
    <x v="31"/>
    <d v="2020-01-06T00:00:00"/>
    <s v="DE VILLA OFELIA G."/>
    <x v="61"/>
    <x v="1"/>
    <d v="2020-01-10T00:00:00"/>
    <d v="2020-01-10T00:00:00"/>
    <s v="OTHER"/>
    <s v="GRADUATION LEAVE"/>
    <s v="1 OTHER"/>
    <n v="1"/>
    <m/>
  </r>
  <r>
    <n v="645"/>
    <x v="31"/>
    <d v="2020-01-27T00:00:00"/>
    <s v="MENDOZA ARRIES N."/>
    <x v="61"/>
    <x v="1"/>
    <d v="2020-02-07T00:00:00"/>
    <d v="2020-02-07T00:00:00"/>
    <s v="OTHER"/>
    <s v="CALAMITY LEAVE"/>
    <s v="1 OTHER"/>
    <n v="1"/>
    <m/>
  </r>
  <r>
    <n v="645"/>
    <x v="31"/>
    <d v="2020-01-27T00:00:00"/>
    <s v="MENDOZA ARRIES N."/>
    <x v="61"/>
    <x v="1"/>
    <d v="2020-02-10T00:00:00"/>
    <d v="2020-02-10T00:00:00"/>
    <s v="OTHER"/>
    <s v="CALAMITY LEAVE"/>
    <s v="1 OTHER"/>
    <n v="1"/>
    <m/>
  </r>
  <r>
    <n v="645"/>
    <x v="31"/>
    <d v="2020-01-27T00:00:00"/>
    <s v="MENDOZA ARRIES N."/>
    <x v="61"/>
    <x v="1"/>
    <d v="2020-02-14T00:00:00"/>
    <d v="2020-02-14T00:00:00"/>
    <s v="OTHER"/>
    <s v="CALAMITY LEAVE"/>
    <s v="1 OTHER"/>
    <n v="1"/>
    <m/>
  </r>
  <r>
    <n v="695"/>
    <x v="32"/>
    <d v="2022-06-09T00:00:00"/>
    <s v="ANACAY LEVIE B."/>
    <x v="5"/>
    <x v="1"/>
    <s v="5/16/2022"/>
    <s v="5/16/2022"/>
    <s v="SL"/>
    <s v=""/>
    <s v="1 SL"/>
    <n v="1"/>
    <m/>
  </r>
  <r>
    <n v="695"/>
    <x v="32"/>
    <d v="2022-06-09T00:00:00"/>
    <s v="ANACAY LEVIE B."/>
    <x v="5"/>
    <x v="1"/>
    <s v="5/26/2022"/>
    <s v="5/26/2022"/>
    <s v="SL"/>
    <s v=""/>
    <s v="1 SL"/>
    <n v="1"/>
    <m/>
  </r>
  <r>
    <n v="695"/>
    <x v="32"/>
    <d v="2022-06-09T00:00:00"/>
    <s v="ANACAY LEVIE B."/>
    <x v="5"/>
    <x v="1"/>
    <s v="5/31/2022"/>
    <s v="5/31/2022"/>
    <s v="SL"/>
    <s v=""/>
    <s v="1 SL"/>
    <n v="1"/>
    <m/>
  </r>
  <r>
    <n v="696"/>
    <x v="32"/>
    <d v="2022-06-17T00:00:00"/>
    <s v="ESTRANGCO MERCY U."/>
    <x v="21"/>
    <x v="1"/>
    <s v="6/13/2022"/>
    <s v="6/14/2022"/>
    <s v="SL"/>
    <s v=""/>
    <s v="2 SL"/>
    <n v="2"/>
    <m/>
  </r>
  <r>
    <n v="697"/>
    <x v="32"/>
    <d v="2022-06-18T00:00:00"/>
    <s v="MENDOZA LOURDES G."/>
    <x v="52"/>
    <x v="1"/>
    <s v="6/20/2022"/>
    <s v="6/20/2022"/>
    <s v="OTHER"/>
    <s v="SPECIAL PRIVILEGE"/>
    <s v="1 OTHER"/>
    <n v="1"/>
    <m/>
  </r>
  <r>
    <n v="698"/>
    <x v="32"/>
    <d v="2022-06-10T00:00:00"/>
    <s v="FERMA MARIA I."/>
    <x v="4"/>
    <x v="1"/>
    <s v="5/30/2022"/>
    <s v="5/30/2022"/>
    <s v="SL"/>
    <s v=""/>
    <s v="1 SL"/>
    <n v="1"/>
    <m/>
  </r>
  <r>
    <n v="699"/>
    <x v="32"/>
    <d v="2022-06-16T00:00:00"/>
    <s v="MAGUINAO GILBERT  "/>
    <x v="12"/>
    <x v="1"/>
    <s v="6/14/2022"/>
    <s v="6/15/2022"/>
    <s v="SL"/>
    <s v=""/>
    <s v="2 SL"/>
    <n v="2"/>
    <m/>
  </r>
  <r>
    <n v="700"/>
    <x v="32"/>
    <d v="2022-06-07T00:00:00"/>
    <s v="ESPIRITU RONALD M."/>
    <x v="39"/>
    <x v="1"/>
    <s v="7/15/2022"/>
    <s v="7/15/2022"/>
    <s v="VL"/>
    <s v=""/>
    <s v="1 VL"/>
    <n v="1"/>
    <m/>
  </r>
  <r>
    <n v="701"/>
    <x v="32"/>
    <d v="2022-06-13T00:00:00"/>
    <s v="REYES ELSA T."/>
    <x v="11"/>
    <x v="1"/>
    <s v="6/10/2022"/>
    <s v="6/10/2022"/>
    <s v="SL"/>
    <s v=""/>
    <s v="1 SL"/>
    <n v="1"/>
    <m/>
  </r>
  <r>
    <n v="702"/>
    <x v="32"/>
    <d v="2022-06-20T00:00:00"/>
    <s v="ALCAZAR ZENAIDA S."/>
    <x v="53"/>
    <x v="1"/>
    <s v="6/24/2022"/>
    <s v="6/24/2022"/>
    <s v="VL"/>
    <s v=""/>
    <s v="1 VL"/>
    <n v="1"/>
    <m/>
  </r>
  <r>
    <n v="703"/>
    <x v="32"/>
    <d v="2022-06-17T00:00:00"/>
    <s v="OLEGARIO LEONARD ERIC B."/>
    <x v="13"/>
    <x v="1"/>
    <s v="6/24/2022"/>
    <s v="6/24/2022"/>
    <s v="OTHER"/>
    <s v="SEC 25 EO 292- FORCE LEAVE"/>
    <s v="1 OTHER"/>
    <n v="1"/>
    <m/>
  </r>
  <r>
    <n v="704"/>
    <x v="32"/>
    <d v="2022-06-06T00:00:00"/>
    <s v="ORTIZ TRINIDAD D."/>
    <x v="12"/>
    <x v="1"/>
    <s v="6/9/2022"/>
    <s v="6/16/2022"/>
    <s v="VL"/>
    <s v=""/>
    <s v="6 VL"/>
    <n v="6"/>
    <m/>
  </r>
  <r>
    <n v="705"/>
    <x v="32"/>
    <d v="2022-06-17T00:00:00"/>
    <s v="IGNO CRISTINA M."/>
    <x v="54"/>
    <x v="1"/>
    <s v="6/13/2022"/>
    <s v="6/16/2022"/>
    <s v="VL"/>
    <s v=""/>
    <s v="4 VL"/>
    <n v="4"/>
    <m/>
  </r>
  <r>
    <n v="706"/>
    <x v="32"/>
    <d v="2022-05-19T00:00:00"/>
    <s v="BAYANI MACY A."/>
    <x v="43"/>
    <x v="0"/>
    <s v="5/20/2022"/>
    <s v="5/20/2022"/>
    <s v="OTHER"/>
    <s v="R.A 8552"/>
    <s v="1 OTHER"/>
    <n v="1"/>
    <m/>
  </r>
  <r>
    <n v="707"/>
    <x v="32"/>
    <d v="2022-06-30T00:00:00"/>
    <s v="OLEGARIO TEOFISTA B."/>
    <x v="39"/>
    <x v="1"/>
    <s v="6/27/2022"/>
    <s v="6/27/2022"/>
    <s v="SL"/>
    <s v=""/>
    <s v="1 SL"/>
    <n v="1"/>
    <m/>
  </r>
  <r>
    <n v="707"/>
    <x v="32"/>
    <d v="2022-06-30T00:00:00"/>
    <s v="OLEGARIO TEOFISTA B."/>
    <x v="39"/>
    <x v="1"/>
    <s v="6/29/2022"/>
    <s v="6/29/2022"/>
    <s v="SL"/>
    <s v=""/>
    <s v="1 SL"/>
    <n v="1"/>
    <m/>
  </r>
  <r>
    <n v="708"/>
    <x v="32"/>
    <d v="2022-07-09T00:00:00"/>
    <s v="VILLANUEVA PABLO B."/>
    <x v="7"/>
    <x v="1"/>
    <s v="6/27/2022"/>
    <s v="6/27/2022"/>
    <s v="SL"/>
    <s v=""/>
    <s v="1 SL"/>
    <n v="1"/>
    <m/>
  </r>
  <r>
    <n v="708"/>
    <x v="32"/>
    <d v="2022-07-09T00:00:00"/>
    <s v="VILLANUEVA PABLO B."/>
    <x v="7"/>
    <x v="1"/>
    <s v="6/29/2022"/>
    <s v="6/29/2022"/>
    <s v="SL"/>
    <s v=""/>
    <s v="1 SL"/>
    <n v="1"/>
    <m/>
  </r>
  <r>
    <n v="709"/>
    <x v="32"/>
    <d v="2022-07-01T00:00:00"/>
    <s v="MENDOZA JUANITO N."/>
    <x v="7"/>
    <x v="1"/>
    <s v="6/26/2022"/>
    <s v="6/29/2022"/>
    <s v="SL"/>
    <s v=""/>
    <s v="3 SL"/>
    <n v="3"/>
    <m/>
  </r>
  <r>
    <n v="710"/>
    <x v="32"/>
    <d v="2022-07-05T00:00:00"/>
    <s v="PAITON MARY ANN M."/>
    <x v="50"/>
    <x v="1"/>
    <s v="7/4/2022"/>
    <s v="7/4/2022"/>
    <s v="SL"/>
    <s v=""/>
    <s v="1 SL"/>
    <n v="1"/>
    <m/>
  </r>
  <r>
    <n v="711"/>
    <x v="32"/>
    <d v="2022-07-04T00:00:00"/>
    <s v="ANGCAYA RUFINA P."/>
    <x v="5"/>
    <x v="1"/>
    <s v="7/11/2022"/>
    <s v="7/11/2022"/>
    <s v="OTHER"/>
    <s v="SPECIAL PRIVILEGE"/>
    <s v="1 OTHER"/>
    <n v="1"/>
    <m/>
  </r>
  <r>
    <n v="712"/>
    <x v="32"/>
    <d v="2022-07-04T00:00:00"/>
    <s v="DUNGO PURISIMA CORAZON E."/>
    <x v="39"/>
    <x v="1"/>
    <s v="6/30/2022"/>
    <s v="6/30/2022"/>
    <s v="SL"/>
    <s v=""/>
    <s v="1 SL"/>
    <n v="1"/>
    <m/>
  </r>
  <r>
    <n v="713"/>
    <x v="32"/>
    <d v="2022-07-11T00:00:00"/>
    <s v="DE VILLA OFELIA G."/>
    <x v="61"/>
    <x v="1"/>
    <s v="7/26/2022"/>
    <s v="7/26/2022"/>
    <s v="OTHER"/>
    <s v="SPECIAL PRIVILEGE"/>
    <s v="1 OTHER"/>
    <n v="1"/>
    <m/>
  </r>
  <r>
    <n v="714"/>
    <x v="32"/>
    <d v="2022-06-22T00:00:00"/>
    <s v="FELLO VIRGILIO O."/>
    <x v="7"/>
    <x v="0"/>
    <s v="6/1/2022"/>
    <s v="6/3/2022"/>
    <s v="SL"/>
    <s v=""/>
    <s v="3 SL"/>
    <n v="3"/>
    <m/>
  </r>
  <r>
    <n v="714"/>
    <x v="32"/>
    <d v="2022-06-22T00:00:00"/>
    <s v="FELLO VIRGILIO O."/>
    <x v="7"/>
    <x v="0"/>
    <s v="6/6/2022"/>
    <s v="6/10/2022"/>
    <s v="SL"/>
    <s v=""/>
    <s v="5 SL"/>
    <n v="5"/>
    <m/>
  </r>
  <r>
    <n v="714"/>
    <x v="32"/>
    <d v="2022-06-22T00:00:00"/>
    <s v="FELLO VIRGILIO O."/>
    <x v="7"/>
    <x v="0"/>
    <s v="6/13/2022"/>
    <s v="6/17/2022"/>
    <s v="SL"/>
    <s v=""/>
    <s v="5 SL"/>
    <n v="5"/>
    <m/>
  </r>
  <r>
    <n v="714"/>
    <x v="32"/>
    <d v="2022-06-22T00:00:00"/>
    <s v="FELLO VIRGILIO O."/>
    <x v="7"/>
    <x v="0"/>
    <s v="6/20/2022"/>
    <s v="6/20/2022"/>
    <s v="SL"/>
    <s v=""/>
    <s v="1 SL"/>
    <n v="1"/>
    <m/>
  </r>
  <r>
    <n v="714"/>
    <x v="32"/>
    <d v="2022-06-22T00:00:00"/>
    <s v="FELLO VIRGILIO O."/>
    <x v="7"/>
    <x v="0"/>
    <s v="6/22/2022"/>
    <s v="6/22/2022"/>
    <s v="SL"/>
    <s v=""/>
    <s v="1 SL"/>
    <n v="1"/>
    <m/>
  </r>
  <r>
    <n v="715"/>
    <x v="32"/>
    <d v="2022-07-06T00:00:00"/>
    <s v="IGNO CRISTINA M."/>
    <x v="54"/>
    <x v="1"/>
    <s v="7/18/2022"/>
    <s v="7/18/2022"/>
    <s v="VL"/>
    <s v=""/>
    <s v="1 VL"/>
    <n v="1"/>
    <m/>
  </r>
  <r>
    <n v="715"/>
    <x v="32"/>
    <d v="2022-07-06T00:00:00"/>
    <s v="IGNO CRISTINA M."/>
    <x v="54"/>
    <x v="1"/>
    <s v="7/20/2022"/>
    <s v="7/20/2022"/>
    <s v="VL"/>
    <s v=""/>
    <s v="1 VL"/>
    <n v="1"/>
    <m/>
  </r>
  <r>
    <n v="715"/>
    <x v="32"/>
    <d v="2022-07-06T00:00:00"/>
    <s v="IGNO CRISTINA M."/>
    <x v="54"/>
    <x v="1"/>
    <s v="7/22/2022"/>
    <s v="7/22/2022"/>
    <s v="VL"/>
    <s v=""/>
    <s v="1 VL"/>
    <n v="1"/>
    <m/>
  </r>
  <r>
    <n v="716"/>
    <x v="32"/>
    <d v="2022-06-09T00:00:00"/>
    <s v="AMORA ELISA S."/>
    <x v="39"/>
    <x v="1"/>
    <s v="6/8/2022"/>
    <s v="6/8/2022"/>
    <s v="SL"/>
    <s v=""/>
    <s v="1 SL"/>
    <n v="1"/>
    <m/>
  </r>
  <r>
    <n v="717"/>
    <x v="32"/>
    <d v="2022-06-09T00:00:00"/>
    <s v="DIMAPILIS JOSEPHINE P."/>
    <x v="39"/>
    <x v="1"/>
    <s v="6/15/2022"/>
    <s v="6/15/2022"/>
    <s v="OTHER"/>
    <s v="SPECIAL PRIVILEGE"/>
    <s v="1 OTHER"/>
    <n v="1"/>
    <m/>
  </r>
  <r>
    <n v="718"/>
    <x v="32"/>
    <d v="2022-07-06T00:00:00"/>
    <s v="SUSA NANETE B."/>
    <x v="5"/>
    <x v="1"/>
    <s v="8/1/2022"/>
    <s v="8/1/2022"/>
    <s v="VL"/>
    <s v=""/>
    <s v="1 VL"/>
    <n v="1"/>
    <m/>
  </r>
  <r>
    <n v="719"/>
    <x v="32"/>
    <d v="2022-07-06T00:00:00"/>
    <s v="SUSA NANETE B."/>
    <x v="5"/>
    <x v="1"/>
    <s v="7/29/2022"/>
    <s v="7/29/2022"/>
    <s v="VL"/>
    <s v=""/>
    <s v="1 VL"/>
    <n v="1"/>
    <m/>
  </r>
  <r>
    <n v="720"/>
    <x v="32"/>
    <d v="2022-07-07T00:00:00"/>
    <s v="VERGARA ANACIETA M."/>
    <x v="10"/>
    <x v="1"/>
    <s v="7/6/2022"/>
    <s v="7/6/2022"/>
    <s v="SL"/>
    <s v=""/>
    <s v="1 SL"/>
    <n v="1"/>
    <m/>
  </r>
  <r>
    <n v="721"/>
    <x v="32"/>
    <d v="2022-07-06T00:00:00"/>
    <s v="ERIDAO ROSALINDA P."/>
    <x v="10"/>
    <x v="1"/>
    <s v="6/29/2022"/>
    <s v="6/29/2022"/>
    <s v="SL"/>
    <s v=""/>
    <s v="1 SL"/>
    <n v="1"/>
    <m/>
  </r>
  <r>
    <n v="721"/>
    <x v="32"/>
    <d v="2022-07-06T00:00:00"/>
    <s v="ERIDAO ROSALINDA P."/>
    <x v="10"/>
    <x v="1"/>
    <s v="7/5/2022"/>
    <s v="7/5/2022"/>
    <s v="SL"/>
    <s v=""/>
    <s v="1 SL"/>
    <n v="1"/>
    <m/>
  </r>
  <r>
    <n v="722"/>
    <x v="32"/>
    <d v="2022-07-04T00:00:00"/>
    <s v="VERGARA CATHERINE R."/>
    <x v="10"/>
    <x v="1"/>
    <s v="7/5/2022"/>
    <s v="7/5/2022"/>
    <s v="OTHER"/>
    <s v="SPECIAL PRIVILEGE"/>
    <s v="1 OTHER"/>
    <n v="1"/>
    <m/>
  </r>
  <r>
    <n v="723"/>
    <x v="32"/>
    <d v="2022-07-04T00:00:00"/>
    <s v="VERGARA CATHERINE R."/>
    <x v="10"/>
    <x v="1"/>
    <s v="6/30/2022"/>
    <s v="7/1/2022"/>
    <s v="SL"/>
    <s v=""/>
    <s v="2 SL"/>
    <n v="2"/>
    <m/>
  </r>
  <r>
    <n v="724"/>
    <x v="32"/>
    <d v="2022-07-04T00:00:00"/>
    <s v="VERGARA CATHERINE R."/>
    <x v="10"/>
    <x v="1"/>
    <s v="6/29/2022"/>
    <s v="6/29/2022"/>
    <s v="OTHER"/>
    <s v="EMERGENCY LEAVE"/>
    <s v="1 OTHER"/>
    <n v="1"/>
    <m/>
  </r>
  <r>
    <n v="725"/>
    <x v="32"/>
    <d v="2022-07-04T00:00:00"/>
    <s v="VIDALLO WINNIE R."/>
    <x v="39"/>
    <x v="1"/>
    <s v="7/6/2022"/>
    <s v="7/6/2022"/>
    <s v="OTHER"/>
    <s v="SPECIAL PRIVILEGE"/>
    <s v="1 OTHER"/>
    <n v="1"/>
    <m/>
  </r>
  <r>
    <n v="726"/>
    <x v="32"/>
    <d v="2022-07-05T00:00:00"/>
    <s v="DUNGO PURISIMA CORAZON E."/>
    <x v="39"/>
    <x v="1"/>
    <s v="7/8/2022"/>
    <s v="7/8/2022"/>
    <s v="SL"/>
    <s v=""/>
    <s v="1 SL"/>
    <n v="1"/>
    <m/>
  </r>
  <r>
    <n v="727"/>
    <x v="32"/>
    <d v="2022-07-05T00:00:00"/>
    <s v="DIMARANAN RODORA G."/>
    <x v="54"/>
    <x v="1"/>
    <s v="7/4/2022"/>
    <s v="7/4/2022"/>
    <s v="SL"/>
    <s v=""/>
    <s v="1 SL"/>
    <n v="1"/>
    <m/>
  </r>
  <r>
    <n v="728"/>
    <x v="32"/>
    <d v="2022-07-05T00:00:00"/>
    <s v="MIRANDA MARIA LOIDA M."/>
    <x v="6"/>
    <x v="1"/>
    <s v="7/4/2022"/>
    <s v="7/4/2022"/>
    <s v="OTHER"/>
    <s v="SPECIAL PRIVILEGE"/>
    <s v="1 OTHER"/>
    <n v="1"/>
    <m/>
  </r>
  <r>
    <n v="729"/>
    <x v="32"/>
    <d v="2022-07-04T00:00:00"/>
    <s v="ROCILLO CECILLA A."/>
    <x v="6"/>
    <x v="1"/>
    <s v="7/12/2022"/>
    <s v="7/15/2022"/>
    <s v="OTHER"/>
    <s v="SEC 25 EO 292- FORCE LEAVE"/>
    <s v="4 OTHER"/>
    <n v="4"/>
    <m/>
  </r>
  <r>
    <n v="730"/>
    <x v="32"/>
    <d v="2022-06-30T00:00:00"/>
    <s v="ENMACIO LEILA A."/>
    <x v="6"/>
    <x v="1"/>
    <s v="6/27/2022"/>
    <s v="6/27/2022"/>
    <s v="OTHER"/>
    <s v="SPECIAL PRIVILEGE"/>
    <s v="1 OTHER"/>
    <n v="1"/>
    <m/>
  </r>
  <r>
    <n v="731"/>
    <x v="32"/>
    <d v="2022-06-29T00:00:00"/>
    <s v="GUAÑEZO MA. GINA P."/>
    <x v="39"/>
    <x v="1"/>
    <s v="6/29/2022"/>
    <s v="6/29/2022"/>
    <s v="SL"/>
    <s v=""/>
    <s v="1 SL"/>
    <n v="1"/>
    <m/>
  </r>
  <r>
    <n v="732"/>
    <x v="32"/>
    <d v="2022-07-08T00:00:00"/>
    <s v="SUSA NANETE B."/>
    <x v="5"/>
    <x v="1"/>
    <s v="7/8/2022"/>
    <s v="7/8/2022"/>
    <s v="SL"/>
    <s v=""/>
    <s v="1 SL"/>
    <n v="1"/>
    <m/>
  </r>
  <r>
    <n v="733"/>
    <x v="32"/>
    <d v="2022-07-07T00:00:00"/>
    <s v="DELFINO NINA C."/>
    <x v="5"/>
    <x v="1"/>
    <s v="7/2/2022"/>
    <s v="7/5/2022"/>
    <s v="SL"/>
    <s v=""/>
    <s v="2 SL"/>
    <n v="2"/>
    <m/>
  </r>
  <r>
    <n v="734"/>
    <x v="32"/>
    <d v="2022-07-07T00:00:00"/>
    <s v="DELFINO NINA C."/>
    <x v="5"/>
    <x v="1"/>
    <s v="6/14/2022"/>
    <s v="6/16/2022"/>
    <s v="SL"/>
    <s v=""/>
    <s v="3 SL"/>
    <n v="3"/>
    <m/>
  </r>
  <r>
    <n v="734"/>
    <x v="32"/>
    <d v="2022-06-07T00:00:00"/>
    <s v="DELFINO NINA C."/>
    <x v="5"/>
    <x v="1"/>
    <s v="6/18/2022"/>
    <s v="6/21/2022"/>
    <s v="SL"/>
    <s v=""/>
    <s v="2 SL"/>
    <n v="2"/>
    <m/>
  </r>
  <r>
    <n v="735"/>
    <x v="32"/>
    <d v="2022-07-01T00:00:00"/>
    <s v="DIMARANAN PERPETUA F."/>
    <x v="67"/>
    <x v="1"/>
    <s v="6/17/2022"/>
    <s v="6/17/2022"/>
    <s v="SL"/>
    <s v=""/>
    <s v="1 SL"/>
    <n v="1"/>
    <m/>
  </r>
  <r>
    <n v="735"/>
    <x v="32"/>
    <d v="2022-07-01T00:00:00"/>
    <s v="DIMARANAN PERPETUA F."/>
    <x v="67"/>
    <x v="1"/>
    <s v="6/23/2022"/>
    <s v="6/23/2022"/>
    <s v="SL"/>
    <s v=""/>
    <s v="1 SL"/>
    <n v="1"/>
    <m/>
  </r>
  <r>
    <n v="736"/>
    <x v="32"/>
    <d v="2022-07-04T00:00:00"/>
    <s v="GARCIA HAIZEL M."/>
    <x v="31"/>
    <x v="1"/>
    <s v="7/1/2022"/>
    <s v="7/1/2022"/>
    <s v="SL"/>
    <s v=""/>
    <s v="1 SL"/>
    <n v="1"/>
    <m/>
  </r>
  <r>
    <n v="737"/>
    <x v="32"/>
    <d v="2022-07-04T00:00:00"/>
    <s v="AMORA ELISA ! S."/>
    <x v="6"/>
    <x v="1"/>
    <s v="7/1/2022"/>
    <s v="7/1/2022"/>
    <s v="SL"/>
    <s v=""/>
    <s v="1 SL"/>
    <n v="1"/>
    <m/>
  </r>
  <r>
    <n v="738"/>
    <x v="32"/>
    <d v="2022-07-04T00:00:00"/>
    <s v="FERNANDEZ MILAGROS C."/>
    <x v="39"/>
    <x v="1"/>
    <s v="7/1/2022"/>
    <s v="7/1/2022"/>
    <s v="SL"/>
    <s v=""/>
    <s v="1 SL"/>
    <n v="1"/>
    <m/>
  </r>
  <r>
    <n v="739"/>
    <x v="32"/>
    <d v="2022-06-28T00:00:00"/>
    <s v="DE GRANO MA. ERLINDA F."/>
    <x v="39"/>
    <x v="1"/>
    <s v="7/1/2022"/>
    <s v="7/1/2022"/>
    <s v="OTHER"/>
    <s v="SPECIAL PRIVILEGE"/>
    <s v="1 OTHER"/>
    <n v="1"/>
    <m/>
  </r>
  <r>
    <n v="740"/>
    <x v="32"/>
    <d v="2022-06-29T00:00:00"/>
    <s v="MACAPUNO FELIX  "/>
    <x v="18"/>
    <x v="1"/>
    <s v="6/28/2022"/>
    <s v="6/28/2022"/>
    <s v="SL"/>
    <s v=""/>
    <s v="1 SL"/>
    <n v="1"/>
    <m/>
  </r>
  <r>
    <n v="741"/>
    <x v="32"/>
    <d v="2022-07-02T00:00:00"/>
    <s v="ALCAZAR AINEE JOY C."/>
    <x v="53"/>
    <x v="1"/>
    <s v="6/23/2022"/>
    <s v="6/23/2022"/>
    <s v="SL"/>
    <s v=""/>
    <s v="1 SL"/>
    <n v="1"/>
    <m/>
  </r>
  <r>
    <s v="741"/>
    <x v="32"/>
    <d v="2022-07-02T00:00:00"/>
    <s v="ALCAZAR AINEE JOY C."/>
    <x v="53"/>
    <x v="1"/>
    <s v="6/27/2022"/>
    <s v="6/27/2022"/>
    <s v="SL"/>
    <s v=""/>
    <s v="1 SL"/>
    <n v="1"/>
    <m/>
  </r>
  <r>
    <s v="741"/>
    <x v="32"/>
    <d v="2022-07-02T00:00:00"/>
    <s v="ALCAZAR AINEE JOY C."/>
    <x v="53"/>
    <x v="1"/>
    <s v="6/28/2022"/>
    <s v="6/28/2022"/>
    <s v="SL"/>
    <s v=""/>
    <s v="1 SL"/>
    <n v="1"/>
    <m/>
  </r>
  <r>
    <s v="742"/>
    <x v="32"/>
    <d v="2022-07-01T00:00:00"/>
    <s v="MANALO CYNTHIA D."/>
    <x v="5"/>
    <x v="1"/>
    <s v="7/17/2022"/>
    <s v="7/17/2022"/>
    <s v="OTHER"/>
    <s v="BIRTHDAY LEAVE"/>
    <s v="0 OTHER"/>
    <n v="0"/>
    <m/>
  </r>
  <r>
    <s v="743"/>
    <x v="32"/>
    <d v="2022-07-01T00:00:00"/>
    <s v="MANALO CYNTHIA D."/>
    <x v="5"/>
    <x v="1"/>
    <s v="7/16/2022"/>
    <s v="7/16/2022"/>
    <s v="OTHER"/>
    <s v="SEC 25 EO 292- FORCE LEAVE"/>
    <s v="0 OTHER"/>
    <n v="0"/>
    <m/>
  </r>
  <r>
    <s v="743"/>
    <x v="32"/>
    <d v="2022-07-01T00:00:00"/>
    <s v="MANALO CYNTHIA D."/>
    <x v="5"/>
    <x v="1"/>
    <s v="7/18/2022"/>
    <s v="7/21/2022"/>
    <s v="OTHER"/>
    <s v="SEC 25 EO 292- FORCE LEAVE"/>
    <s v="4 OTHER"/>
    <n v="4"/>
    <m/>
  </r>
  <r>
    <s v="744"/>
    <x v="32"/>
    <d v="2022-06-16T00:00:00"/>
    <s v="SANTERA MARICRIS S."/>
    <x v="5"/>
    <x v="1"/>
    <s v="7/6/2022"/>
    <s v="7/8/2022"/>
    <s v="VL"/>
    <s v=""/>
    <s v="3 VL"/>
    <n v="3"/>
    <m/>
  </r>
  <r>
    <s v="745"/>
    <x v="32"/>
    <d v="2022-06-30T00:00:00"/>
    <s v="OLARTE GREATCHEL B."/>
    <x v="6"/>
    <x v="1"/>
    <s v="6/28/2022"/>
    <s v="6/28/2022"/>
    <s v="SL"/>
    <s v=""/>
    <s v="1 SL"/>
    <n v="1"/>
    <m/>
  </r>
  <r>
    <s v="746"/>
    <x v="32"/>
    <d v="2022-07-01T00:00:00"/>
    <s v="ORTIZ TRINIDAD D."/>
    <x v="12"/>
    <x v="1"/>
    <s v="6/30/2022"/>
    <s v="6/30/2022"/>
    <s v="SL"/>
    <s v=""/>
    <s v="1 SL"/>
    <n v="1"/>
    <m/>
  </r>
  <r>
    <s v="747"/>
    <x v="32"/>
    <d v="2022-06-20T00:00:00"/>
    <s v="MAGUINAO GILBERT  "/>
    <x v="12"/>
    <x v="1"/>
    <s v="6/29/2022"/>
    <s v="6/29/2022"/>
    <s v="SL"/>
    <s v=""/>
    <s v="1 SL"/>
    <n v="1"/>
    <m/>
  </r>
  <r>
    <s v="748"/>
    <x v="32"/>
    <d v="2022-06-06T00:00:00"/>
    <s v="ESCAMILLAS EVELYN M."/>
    <x v="39"/>
    <x v="1"/>
    <s v="6/13/2022"/>
    <s v="6/14/2022"/>
    <s v="OTHER"/>
    <s v="SPECIAL PRIVILEGE"/>
    <s v="2 OTHER"/>
    <n v="2"/>
    <m/>
  </r>
  <r>
    <s v="749"/>
    <x v="32"/>
    <d v="2022-06-24T00:00:00"/>
    <s v="HERNANDO MERLE B."/>
    <x v="70"/>
    <x v="1"/>
    <s v="6/30/2022"/>
    <s v="6/30/2022"/>
    <s v="VL"/>
    <s v=""/>
    <s v="1 VL"/>
    <n v="1"/>
    <m/>
  </r>
  <r>
    <s v="750"/>
    <x v="32"/>
    <d v="2022-06-20T00:00:00"/>
    <s v="LANTING AILEEN D."/>
    <x v="50"/>
    <x v="1"/>
    <s v="6/17/2022"/>
    <s v="6/17/2022"/>
    <s v="SL"/>
    <s v=""/>
    <s v="1 SL"/>
    <n v="1"/>
    <m/>
  </r>
  <r>
    <s v="751"/>
    <x v="32"/>
    <d v="2022-06-20T00:00:00"/>
    <s v="MOLOD EMMA D."/>
    <x v="48"/>
    <x v="1"/>
    <s v="6/27/2022"/>
    <s v="6/27/2022"/>
    <s v="OTHER"/>
    <s v="SPECIAL PRIVILEGE"/>
    <s v="1 OTHER"/>
    <n v="1"/>
    <m/>
  </r>
  <r>
    <s v="752"/>
    <x v="32"/>
    <d v="2022-06-23T00:00:00"/>
    <s v="MACASPAC JOSE VICTOR P."/>
    <x v="21"/>
    <x v="1"/>
    <s v="6/22/2022"/>
    <s v="6/22/2022"/>
    <s v="SL"/>
    <s v=""/>
    <s v="1 SL"/>
    <n v="1"/>
    <m/>
  </r>
  <r>
    <s v="753"/>
    <x v="32"/>
    <d v="2022-06-23T00:00:00"/>
    <s v="TAÑEDO MARIA EVELYN C."/>
    <x v="56"/>
    <x v="1"/>
    <s v="6/27/2022"/>
    <s v="6/27/2022"/>
    <s v="VL"/>
    <s v=""/>
    <s v="1 VL"/>
    <n v="1"/>
    <m/>
  </r>
  <r>
    <s v="754"/>
    <x v="32"/>
    <d v="2022-06-27T00:00:00"/>
    <s v="RODRIGUEZ GREGORIO  "/>
    <x v="18"/>
    <x v="1"/>
    <s v="6/24/2022"/>
    <s v="6/24/2022"/>
    <s v="SL"/>
    <s v=""/>
    <s v="1 SL"/>
    <n v="1"/>
    <m/>
  </r>
  <r>
    <s v="755"/>
    <x v="32"/>
    <d v="2022-06-28T00:00:00"/>
    <s v="RODRIGUEZ IGNACIO  "/>
    <x v="18"/>
    <x v="1"/>
    <s v="6/24/2022"/>
    <s v="6/24/2022"/>
    <s v="SL"/>
    <s v=""/>
    <s v="1 SL"/>
    <n v="1"/>
    <m/>
  </r>
  <r>
    <s v="756"/>
    <x v="32"/>
    <d v="2022-06-30T00:00:00"/>
    <s v="GUAÑEZO MARY ANNE P."/>
    <x v="39"/>
    <x v="1"/>
    <s v="7/4/2022"/>
    <s v="7/4/2022"/>
    <s v="VL"/>
    <s v=""/>
    <s v="1 VL"/>
    <n v="1"/>
    <m/>
  </r>
  <r>
    <s v="756"/>
    <x v="32"/>
    <d v="2022-06-30T00:00:00"/>
    <s v="GUAÑEZO MARY ANNE P."/>
    <x v="39"/>
    <x v="1"/>
    <s v="7/8/2022"/>
    <s v="7/8/2022"/>
    <s v="VL"/>
    <s v=""/>
    <s v="1 VL"/>
    <n v="1"/>
    <m/>
  </r>
  <r>
    <s v="757"/>
    <x v="32"/>
    <d v="2022-06-29T00:00:00"/>
    <s v="MACASPAC JOSE VICTOR P."/>
    <x v="21"/>
    <x v="1"/>
    <s v="6/30/2022"/>
    <s v="6/30/2022"/>
    <s v="OTHER"/>
    <s v="ANNIVERSARY LEAVE"/>
    <s v="1 OTHER"/>
    <n v="1"/>
    <m/>
  </r>
  <r>
    <s v="758"/>
    <x v="32"/>
    <d v="2022-06-15T00:00:00"/>
    <s v="ANGCAYA ANA B."/>
    <x v="5"/>
    <x v="1"/>
    <s v="6/20/2022"/>
    <s v="6/20/2022"/>
    <s v="VL"/>
    <s v=""/>
    <s v="1 VL"/>
    <n v="1"/>
    <m/>
  </r>
  <r>
    <s v="759"/>
    <x v="32"/>
    <d v="2022-06-29T00:00:00"/>
    <s v="LERIO ROSEMARIE v."/>
    <x v="6"/>
    <x v="1"/>
    <s v="7/18/2022"/>
    <s v="7/18/2022"/>
    <s v="VL"/>
    <s v=""/>
    <s v="1 VL"/>
    <n v="1"/>
    <m/>
  </r>
  <r>
    <s v="760"/>
    <x v="32"/>
    <d v="2022-06-28T00:00:00"/>
    <s v="LEGASPI DOLORES B."/>
    <x v="19"/>
    <x v="1"/>
    <s v="6/24/2022"/>
    <s v="6/24/2022"/>
    <s v="SL"/>
    <s v=""/>
    <s v="1 SL"/>
    <n v="1"/>
    <m/>
  </r>
  <r>
    <s v="761"/>
    <x v="32"/>
    <d v="2022-06-28T00:00:00"/>
    <s v="LEGASPI DOLORES B."/>
    <x v="19"/>
    <x v="1"/>
    <s v="7/5/2022"/>
    <s v="7/6/2022"/>
    <s v="VL"/>
    <s v=""/>
    <s v="2 VL"/>
    <n v="2"/>
    <m/>
  </r>
  <r>
    <s v="762"/>
    <x v="32"/>
    <d v="2022-06-29T00:00:00"/>
    <s v="CRIZALDO THELMA U."/>
    <x v="19"/>
    <x v="1"/>
    <s v="7/4/2022"/>
    <s v="7/6/2022"/>
    <s v="VL"/>
    <s v=""/>
    <s v="3 VL"/>
    <n v="3"/>
    <m/>
  </r>
  <r>
    <s v="763"/>
    <x v="32"/>
    <d v="2022-06-15T00:00:00"/>
    <s v="DE VILLA MYRNA D."/>
    <x v="12"/>
    <x v="1"/>
    <s v="6/22/2022"/>
    <s v="6/23/2022"/>
    <s v="VL"/>
    <s v=""/>
    <s v="2 VL"/>
    <n v="2"/>
    <m/>
  </r>
  <r>
    <s v="763"/>
    <x v="32"/>
    <d v="2022-06-15T00:00:00"/>
    <s v="DE VILLA MYRNA D."/>
    <x v="12"/>
    <x v="1"/>
    <s v="6/27/2022"/>
    <s v="6/27/2022"/>
    <s v="VL"/>
    <s v=""/>
    <s v="1 VL"/>
    <n v="1"/>
    <m/>
  </r>
  <r>
    <s v="764"/>
    <x v="32"/>
    <d v="2022-06-24T00:00:00"/>
    <s v="MAGUINAO GILBERT  "/>
    <x v="12"/>
    <x v="1"/>
    <s v="6/17/2022"/>
    <s v="6/17/2022"/>
    <s v="SL"/>
    <s v=""/>
    <s v="1 SL"/>
    <n v="1"/>
    <m/>
  </r>
  <r>
    <s v="764"/>
    <x v="32"/>
    <d v="2022-06-24T00:00:00"/>
    <s v="MAGUINAO GILBERT  "/>
    <x v="12"/>
    <x v="1"/>
    <s v="6/23/2022"/>
    <s v="6/23/2022"/>
    <s v="SL"/>
    <s v=""/>
    <s v="1 SL"/>
    <n v="1"/>
    <m/>
  </r>
  <r>
    <s v="765"/>
    <x v="32"/>
    <d v="2022-06-13T00:00:00"/>
    <s v="MAGUINAO GILBERT  "/>
    <x v="12"/>
    <x v="1"/>
    <s v="6/10/2022"/>
    <s v="6/10/2022"/>
    <s v="SL"/>
    <s v=""/>
    <s v="1 SL"/>
    <n v="1"/>
    <m/>
  </r>
  <r>
    <s v="766"/>
    <x v="32"/>
    <d v="2022-06-09T00:00:00"/>
    <s v="DIMAPILIS ARIEL M."/>
    <x v="39"/>
    <x v="1"/>
    <s v="6/7/2022"/>
    <s v="6/7/2022"/>
    <s v="SL"/>
    <s v=""/>
    <s v="1 SL"/>
    <n v="1"/>
    <m/>
  </r>
  <r>
    <s v="767"/>
    <x v="32"/>
    <d v="2022-06-28T00:00:00"/>
    <s v="ROCILLO CECILLA A."/>
    <x v="6"/>
    <x v="1"/>
    <s v="6/24/2022"/>
    <s v="6/24/2022"/>
    <s v="SL"/>
    <s v=""/>
    <s v="1 SL"/>
    <n v="1"/>
    <m/>
  </r>
  <r>
    <s v="768"/>
    <x v="32"/>
    <d v="2022-06-28T00:00:00"/>
    <s v="MAWAK MIA PAULEEN B."/>
    <x v="6"/>
    <x v="1"/>
    <s v="6/23/2022"/>
    <s v="6/23/2022"/>
    <s v="SL"/>
    <s v=""/>
    <s v="1 SL"/>
    <n v="1"/>
    <m/>
  </r>
  <r>
    <s v="769"/>
    <x v="32"/>
    <d v="2022-06-22T00:00:00"/>
    <s v="OLEGARIO NENITA A."/>
    <x v="16"/>
    <x v="1"/>
    <s v="6/30/2022"/>
    <s v="6/30/2022"/>
    <s v="OTHER"/>
    <s v="SPECIAL PRIVILEGE"/>
    <s v="1 OTHER"/>
    <n v="1"/>
    <m/>
  </r>
  <r>
    <s v="770"/>
    <x v="32"/>
    <d v="2022-06-28T00:00:00"/>
    <s v="OLEGARIO NENITA A."/>
    <x v="16"/>
    <x v="1"/>
    <s v="6/27/2022"/>
    <s v="6/27/2022"/>
    <s v="SL"/>
    <s v=""/>
    <s v="1 SL"/>
    <n v="1"/>
    <m/>
  </r>
  <r>
    <s v="771"/>
    <x v="32"/>
    <d v="2022-06-23T00:00:00"/>
    <s v="PATRICIO APRIL V."/>
    <x v="43"/>
    <x v="1"/>
    <s v="6/27/2022"/>
    <s v="6/28/2022"/>
    <s v="OTHER"/>
    <s v="SOLO PARENT"/>
    <s v="2 OTHER"/>
    <n v="2"/>
    <m/>
  </r>
  <r>
    <s v="772"/>
    <x v="32"/>
    <d v="2022-06-27T00:00:00"/>
    <s v="SEPINO BRIGIDA M."/>
    <x v="10"/>
    <x v="1"/>
    <s v="6/27/2022"/>
    <s v="6/27/2022"/>
    <s v="OTHER"/>
    <s v="SPECIAL PRIVILEGE"/>
    <s v="1 OTHER"/>
    <n v="1"/>
    <m/>
  </r>
  <r>
    <s v="773"/>
    <x v="32"/>
    <d v="2022-05-17T00:00:00"/>
    <s v="BAYBAY JOLINA S."/>
    <x v="28"/>
    <x v="1"/>
    <s v="5/18/2022"/>
    <s v="5/20/2022"/>
    <s v="VL"/>
    <s v=""/>
    <s v="3 VL"/>
    <n v="3"/>
    <m/>
  </r>
  <r>
    <s v="773"/>
    <x v="32"/>
    <d v="2022-05-17T00:00:00"/>
    <s v="BAYBAY JOLINA S."/>
    <x v="28"/>
    <x v="1"/>
    <s v="5/23/2022"/>
    <s v="5/27/2022"/>
    <s v="VL"/>
    <s v=""/>
    <s v="5 VL"/>
    <n v="5"/>
    <m/>
  </r>
  <r>
    <s v="773"/>
    <x v="32"/>
    <d v="2022-05-17T00:00:00"/>
    <s v="BAYBAY JOLINA S."/>
    <x v="28"/>
    <x v="1"/>
    <s v="5/30/2022"/>
    <s v="6/1/2022"/>
    <s v="VL"/>
    <s v="QUARANTINE LEAVE"/>
    <s v="3 VL"/>
    <n v="3"/>
    <m/>
  </r>
  <r>
    <s v="774"/>
    <x v="32"/>
    <d v="2022-05-17T00:00:00"/>
    <s v="BAYBAY JOLINA S."/>
    <x v="28"/>
    <x v="1"/>
    <s v="1/10/2022"/>
    <s v="2/1/2022"/>
    <s v="OTHER"/>
    <s v="LEAVE"/>
    <s v="17 OTHER"/>
    <n v="17"/>
    <m/>
  </r>
  <r>
    <s v="775"/>
    <x v="32"/>
    <d v="2022-05-30T00:00:00"/>
    <s v="LOYOLA JANE A."/>
    <x v="28"/>
    <x v="1"/>
    <s v="6/6/2022"/>
    <s v="6/10/2022"/>
    <s v="VL"/>
    <s v=""/>
    <s v="5 VL"/>
    <n v="5"/>
    <m/>
  </r>
  <r>
    <s v="775"/>
    <x v="32"/>
    <d v="2022-05-30T00:00:00"/>
    <s v="LOYOLA JANE A."/>
    <x v="28"/>
    <x v="1"/>
    <s v="6/13/2022"/>
    <s v="6/17/2022"/>
    <s v="VL"/>
    <s v=""/>
    <s v="5 VL"/>
    <n v="5"/>
    <m/>
  </r>
  <r>
    <s v="775"/>
    <x v="32"/>
    <d v="2022-05-30T00:00:00"/>
    <s v="LOYOLA JANE A."/>
    <x v="28"/>
    <x v="1"/>
    <s v="6/20/2022"/>
    <s v="6/24/2022"/>
    <s v="VL"/>
    <s v=""/>
    <s v="5 VL"/>
    <n v="5"/>
    <m/>
  </r>
  <r>
    <s v="776"/>
    <x v="32"/>
    <d v="2022-06-09T00:00:00"/>
    <s v="MAGUINAO GILBERT  "/>
    <x v="12"/>
    <x v="1"/>
    <s v="6/8/2022"/>
    <s v="6/8/2022"/>
    <s v="SL"/>
    <s v=""/>
    <s v="1 SL"/>
    <n v="1"/>
    <m/>
  </r>
  <r>
    <s v="777"/>
    <x v="32"/>
    <d v="2022-06-06T00:00:00"/>
    <s v="PATAWE ELMA M."/>
    <x v="27"/>
    <x v="1"/>
    <s v="6/7/2022"/>
    <s v="6/7/2022"/>
    <s v="OTHER"/>
    <s v="SPECIAL PRIVILEGE"/>
    <s v="1 OTHER"/>
    <n v="1"/>
    <m/>
  </r>
  <r>
    <s v="778"/>
    <x v="32"/>
    <d v="2022-06-08T00:00:00"/>
    <s v="LANTING AILEEN D."/>
    <x v="50"/>
    <x v="1"/>
    <s v="6/7/2022"/>
    <s v="6/7/2022"/>
    <s v="SL"/>
    <s v=""/>
    <s v="1 SL"/>
    <n v="1"/>
    <m/>
  </r>
  <r>
    <s v="779"/>
    <x v="32"/>
    <d v="2022-06-08T00:00:00"/>
    <s v="ANGCAYA JUANITO A."/>
    <x v="5"/>
    <x v="1"/>
    <s v="6/13/2022"/>
    <s v="6/17/2022"/>
    <s v="VL"/>
    <s v=""/>
    <s v="5 VL"/>
    <n v="5"/>
    <m/>
  </r>
  <r>
    <s v="779"/>
    <x v="32"/>
    <d v="2022-06-08T00:00:00"/>
    <s v="ANGCAYA JUANITO A."/>
    <x v="5"/>
    <x v="1"/>
    <s v="6/20/2022"/>
    <s v="6/20/2022"/>
    <s v="VL"/>
    <s v=""/>
    <s v="1 VL"/>
    <n v="1"/>
    <m/>
  </r>
  <r>
    <s v="779"/>
    <x v="32"/>
    <d v="2022-06-08T00:00:00"/>
    <s v="ANGCAYA JUANITO A."/>
    <x v="5"/>
    <x v="1"/>
    <s v="6/22/2022"/>
    <s v="6/24/2022"/>
    <s v="VL"/>
    <s v=""/>
    <s v="3 VL"/>
    <n v="3"/>
    <m/>
  </r>
  <r>
    <s v="779"/>
    <x v="32"/>
    <d v="2022-06-08T00:00:00"/>
    <s v="ANGCAYA JUANITO A."/>
    <x v="5"/>
    <x v="1"/>
    <s v="6/27/2022"/>
    <s v="6/30/2022"/>
    <s v="VL"/>
    <s v=""/>
    <s v="4 VL"/>
    <n v="4"/>
    <m/>
  </r>
  <r>
    <s v="780"/>
    <x v="32"/>
    <d v="2022-06-10T00:00:00"/>
    <s v="ANGCAYA JUANITO A."/>
    <x v="5"/>
    <x v="1"/>
    <s v="6/8/2022"/>
    <s v="6/10/2022"/>
    <s v="SL"/>
    <s v=""/>
    <s v="3 SL"/>
    <n v="3"/>
    <m/>
  </r>
  <r>
    <s v="781"/>
    <x v="32"/>
    <d v="2022-06-11T00:00:00"/>
    <s v="COSME MA VICTORIA M."/>
    <x v="7"/>
    <x v="1"/>
    <s v="6/24/2022"/>
    <s v="6/28/2022"/>
    <s v="VL"/>
    <s v=""/>
    <s v="3 VL"/>
    <n v="3"/>
    <m/>
  </r>
  <r>
    <s v="782"/>
    <x v="32"/>
    <d v="2022-06-11T00:00:00"/>
    <s v="ANARNA CRISTINA F."/>
    <x v="5"/>
    <x v="1"/>
    <s v="6/27/2022"/>
    <s v="6/27/2022"/>
    <s v="OTHER"/>
    <s v="SPECIAL PRIVILEGE"/>
    <s v="1 OTHER"/>
    <n v="1"/>
    <m/>
  </r>
  <r>
    <s v="783"/>
    <x v="32"/>
    <d v="2022-06-23T00:00:00"/>
    <s v="DOMINGO RACHEL L."/>
    <x v="7"/>
    <x v="1"/>
    <s v="7/2/2022"/>
    <s v="7/2/2022"/>
    <s v="OTHER"/>
    <s v="SPECIAL PRIVILEGE"/>
    <s v="0 OTHER"/>
    <n v="0"/>
    <m/>
  </r>
  <r>
    <s v="784"/>
    <x v="32"/>
    <d v="2022-06-10T00:00:00"/>
    <s v="VILLANUEVA PABLO B."/>
    <x v="7"/>
    <x v="1"/>
    <s v="6/6/2022"/>
    <s v="6/6/2022"/>
    <s v="SL"/>
    <s v=""/>
    <s v="1 SL"/>
    <n v="1"/>
    <m/>
  </r>
  <r>
    <s v="784"/>
    <x v="32"/>
    <d v="2022-06-10T00:00:00"/>
    <s v="VILLANUEVA PABLO B."/>
    <x v="7"/>
    <x v="1"/>
    <s v="6/9/2022"/>
    <s v="6/9/2022"/>
    <s v="SL"/>
    <s v=""/>
    <s v="1 SL"/>
    <n v="1"/>
    <m/>
  </r>
  <r>
    <s v="785"/>
    <x v="32"/>
    <d v="2022-06-10T00:00:00"/>
    <s v="DELA CRUZ EVANGELINE P."/>
    <x v="71"/>
    <x v="1"/>
    <s v="6/17/2022"/>
    <s v="6/17/2022"/>
    <s v="VL"/>
    <s v=""/>
    <s v="1 VL"/>
    <n v="1"/>
    <m/>
  </r>
  <r>
    <s v="785"/>
    <x v="32"/>
    <d v="2022-06-10T00:00:00"/>
    <s v="DELA CRUZ EVANGELINE P."/>
    <x v="71"/>
    <x v="1"/>
    <s v="6/27/2022"/>
    <s v="6/27/2022"/>
    <s v="VL"/>
    <s v=""/>
    <s v="1 VL"/>
    <n v="1"/>
    <m/>
  </r>
  <r>
    <s v="786"/>
    <x v="32"/>
    <d v="2022-06-13T00:00:00"/>
    <s v="UNTALAN DIVINA R."/>
    <x v="39"/>
    <x v="1"/>
    <s v="6/20/2022"/>
    <s v="6/20/2022"/>
    <s v="OTHER"/>
    <s v="SPECIAL PRIVILEGE"/>
    <s v="1 OTHER"/>
    <n v="1"/>
    <m/>
  </r>
  <r>
    <s v="787"/>
    <x v="32"/>
    <d v="2022-06-24T00:00:00"/>
    <s v="DISEPEDA ROMELITO  "/>
    <x v="35"/>
    <x v="1"/>
    <s v="6/1/2022"/>
    <s v="6/30/2022"/>
    <s v="SL"/>
    <s v=""/>
    <s v="22 SL"/>
    <n v="22"/>
    <m/>
  </r>
  <r>
    <s v="788"/>
    <x v="32"/>
    <d v="2022-06-22T00:00:00"/>
    <s v="DE OCAMPO MA. ELENA D."/>
    <x v="11"/>
    <x v="1"/>
    <s v="6/20/2022"/>
    <s v="6/20/2022"/>
    <s v="SL"/>
    <s v=""/>
    <s v="1 SL"/>
    <n v="1"/>
    <m/>
  </r>
  <r>
    <s v="789"/>
    <x v="32"/>
    <d v="2022-06-08T00:00:00"/>
    <s v="DELA GRACIA MA. CECILIA P."/>
    <x v="6"/>
    <x v="1"/>
    <s v="6/6/2022"/>
    <s v="6/6/2022"/>
    <s v="SL"/>
    <s v=""/>
    <s v="1 SL"/>
    <n v="1"/>
    <m/>
  </r>
  <r>
    <s v="790"/>
    <x v="32"/>
    <d v="2022-06-08T00:00:00"/>
    <s v="DELA GRACIA MA. CECILIA P."/>
    <x v="6"/>
    <x v="1"/>
    <s v="6/1/2022"/>
    <s v="6/1/2022"/>
    <s v="SL"/>
    <s v=""/>
    <s v="1 SL"/>
    <n v="1"/>
    <m/>
  </r>
  <r>
    <s v="791"/>
    <x v="32"/>
    <d v="2022-06-14T00:00:00"/>
    <s v="TULIAO FLORDELIZA M."/>
    <x v="6"/>
    <x v="1"/>
    <s v="6/10/2022"/>
    <s v="6/10/2022"/>
    <s v="SL"/>
    <s v=""/>
    <s v="1 SL"/>
    <n v="1"/>
    <m/>
  </r>
  <r>
    <s v="792"/>
    <x v="32"/>
    <d v="2022-06-22T00:00:00"/>
    <s v="AMON RHEALYN O."/>
    <x v="6"/>
    <x v="1"/>
    <s v="6/30/2022"/>
    <s v="6/30/2022"/>
    <s v="OTHER"/>
    <s v="SPECIAL PRIVILEGE"/>
    <s v="1 OTHER"/>
    <n v="1"/>
    <m/>
  </r>
  <r>
    <s v="793"/>
    <x v="32"/>
    <d v="2022-06-15T00:00:00"/>
    <s v="AMON RHEALYN O."/>
    <x v="6"/>
    <x v="1"/>
    <s v="6/14/2022"/>
    <s v="6/14/2022"/>
    <s v="SL"/>
    <s v=""/>
    <s v="1 SL"/>
    <n v="1"/>
    <m/>
  </r>
  <r>
    <s v="794"/>
    <x v="32"/>
    <d v="2022-02-11T00:00:00"/>
    <s v="SUSA NANETE B."/>
    <x v="5"/>
    <x v="1"/>
    <s v="6/15/2022"/>
    <s v="6/17/2022"/>
    <s v="SL"/>
    <s v=""/>
    <s v="3 SL"/>
    <n v="3"/>
    <m/>
  </r>
  <r>
    <s v="795"/>
    <x v="32"/>
    <d v="2022-06-17T00:00:00"/>
    <s v="OSTONAL IVY S."/>
    <x v="5"/>
    <x v="1"/>
    <s v="6/10/2022"/>
    <s v="6/10/2022"/>
    <s v="SL"/>
    <s v=""/>
    <s v="1 SL"/>
    <n v="1"/>
    <m/>
  </r>
  <r>
    <s v="795"/>
    <x v="32"/>
    <d v="2022-06-17T00:00:00"/>
    <s v="OSTONAL IVY S."/>
    <x v="5"/>
    <x v="1"/>
    <s v="6/13/2022"/>
    <s v="6/15/2022"/>
    <s v="SL"/>
    <s v=""/>
    <s v="3 SL"/>
    <n v="3"/>
    <m/>
  </r>
  <r>
    <s v="796"/>
    <x v="32"/>
    <d v="2022-06-22T00:00:00"/>
    <s v="BAYOT ANISIA P."/>
    <x v="39"/>
    <x v="1"/>
    <s v="6/16/2022"/>
    <s v="6/17/2022"/>
    <s v="SL"/>
    <s v=""/>
    <s v="2 SL"/>
    <n v="2"/>
    <m/>
  </r>
  <r>
    <s v="797"/>
    <x v="32"/>
    <d v="2022-06-17T00:00:00"/>
    <s v="ALCAZAR AINEE JOY c."/>
    <x v="53"/>
    <x v="1"/>
    <s v="6/11/2022"/>
    <s v="6/15/2022"/>
    <s v="SL"/>
    <s v=""/>
    <s v="3 SL"/>
    <n v="3"/>
    <m/>
  </r>
  <r>
    <s v="798"/>
    <x v="32"/>
    <d v="2022-06-22T00:00:00"/>
    <s v="VERGARA ANACIETA M."/>
    <x v="10"/>
    <x v="1"/>
    <s v="6/22/2022"/>
    <s v="6/22/2022"/>
    <s v="OTHER"/>
    <s v="SPECIAL PRIVILEGE"/>
    <s v="1 OTHER"/>
    <n v="1"/>
    <m/>
  </r>
  <r>
    <s v="799"/>
    <x v="32"/>
    <d v="2022-06-01T00:00:00"/>
    <s v="JORGE CAROLINA M."/>
    <x v="39"/>
    <x v="1"/>
    <s v="6/8/2022"/>
    <s v="6/10/2022"/>
    <s v="OTHER"/>
    <s v="SEC 25 EO 292- FORCE LEAVE"/>
    <s v="3 OTHER"/>
    <n v="3"/>
    <m/>
  </r>
  <r>
    <s v="800"/>
    <x v="32"/>
    <d v="2022-06-01T00:00:00"/>
    <s v="BAYOT ANISIA P."/>
    <x v="39"/>
    <x v="1"/>
    <s v="5/31/2022"/>
    <s v="5/31/2022"/>
    <s v="SL"/>
    <s v=""/>
    <s v="1 SL"/>
    <n v="1"/>
    <m/>
  </r>
  <r>
    <s v="801"/>
    <x v="32"/>
    <d v="2022-06-23T00:00:00"/>
    <s v="MALIGAYO YOLANDA D."/>
    <x v="19"/>
    <x v="1"/>
    <s v="6/27/2022"/>
    <s v="6/27/2022"/>
    <s v="VL"/>
    <s v=""/>
    <s v="1 VL"/>
    <n v="1"/>
    <m/>
  </r>
  <r>
    <s v="802"/>
    <x v="32"/>
    <d v="2022-06-23T00:00:00"/>
    <s v="MALIGAYO YOLANDA D."/>
    <x v="19"/>
    <x v="1"/>
    <s v="6/20/2022"/>
    <s v="6/20/2022"/>
    <s v="SL"/>
    <s v=""/>
    <s v="1 SL"/>
    <n v="1"/>
    <m/>
  </r>
  <r>
    <s v="803"/>
    <x v="32"/>
    <d v="2022-06-22T00:00:00"/>
    <s v="LEGASPI DOLORES B."/>
    <x v="19"/>
    <x v="1"/>
    <s v="6/10/2022"/>
    <s v="6/10/2022"/>
    <s v="SL"/>
    <s v=""/>
    <s v="1 SL"/>
    <n v="1"/>
    <m/>
  </r>
  <r>
    <s v="804"/>
    <x v="32"/>
    <d v="2022-07-08T00:00:00"/>
    <s v="BORJA NECY M."/>
    <x v="56"/>
    <x v="1"/>
    <s v="7/8/2022"/>
    <s v="7/8/2022"/>
    <s v="VL"/>
    <s v=""/>
    <s v="1 VL"/>
    <n v="1"/>
    <m/>
  </r>
  <r>
    <n v="827"/>
    <x v="1"/>
    <d v="2022-07-28T00:00:00"/>
    <s v="DE OCAMPO MARISSA B."/>
    <x v="66"/>
    <x v="1"/>
    <d v="2022-07-29T00:00:00"/>
    <d v="2022-07-29T00:00:00"/>
    <s v="OTHER"/>
    <s v="SEC 25 EO 292- FORCE LEAVE"/>
    <s v="1 OTHER"/>
    <n v="1"/>
    <m/>
  </r>
  <r>
    <n v="827"/>
    <x v="1"/>
    <d v="2022-07-28T00:00:00"/>
    <s v="DE OCAMPO MARISSA B."/>
    <x v="66"/>
    <x v="1"/>
    <d v="2022-08-03T00:00:00"/>
    <d v="2022-08-04T00:00:00"/>
    <s v="OTHER"/>
    <s v="SEC 25 EO 292- FORCE LEAVE"/>
    <s v="2 OTHER"/>
    <n v="2"/>
    <m/>
  </r>
  <r>
    <n v="828"/>
    <x v="1"/>
    <d v="2022-07-28T00:00:00"/>
    <s v="DE OCAMPO MARISSA B."/>
    <x v="66"/>
    <x v="1"/>
    <d v="2022-06-27T00:00:00"/>
    <d v="2022-06-27T00:00:00"/>
    <s v="OTHER"/>
    <s v="SEC 21 EO 292- SPECIAL PRIVILEGE"/>
    <s v="1 OTHER"/>
    <n v="1"/>
    <m/>
  </r>
  <r>
    <n v="828"/>
    <x v="1"/>
    <d v="2022-07-28T00:00:00"/>
    <s v="DE OCAMPO MARISSA B."/>
    <x v="66"/>
    <x v="1"/>
    <d v="2022-07-05T00:00:00"/>
    <d v="2022-07-05T00:00:00"/>
    <s v="OTHER"/>
    <s v="SEC 21 EO 292- SPECIAL PRIVILEGE"/>
    <s v="1 OTHER"/>
    <n v="1"/>
    <m/>
  </r>
  <r>
    <n v="829"/>
    <x v="1"/>
    <d v="2022-07-07T00:00:00"/>
    <s v="MANALO ELIADA F."/>
    <x v="11"/>
    <x v="1"/>
    <d v="2022-07-06T00:00:00"/>
    <d v="2022-07-06T00:00:00"/>
    <s v="SL"/>
    <m/>
    <s v="1 SL"/>
    <n v="1"/>
    <m/>
  </r>
  <r>
    <n v="830"/>
    <x v="1"/>
    <d v="2022-07-13T00:00:00"/>
    <s v="BANICO PILAR B."/>
    <x v="31"/>
    <x v="1"/>
    <d v="2022-07-11T00:00:00"/>
    <d v="2022-07-11T00:00:00"/>
    <s v="SL"/>
    <m/>
    <s v="1 SL"/>
    <n v="1"/>
    <m/>
  </r>
  <r>
    <n v="831"/>
    <x v="1"/>
    <d v="2022-07-04T00:00:00"/>
    <s v="BURAZON CARIDAD A."/>
    <x v="39"/>
    <x v="1"/>
    <d v="2022-07-13T00:00:00"/>
    <d v="2022-07-13T00:00:00"/>
    <s v="OTHER"/>
    <s v="SEC 21 EO 292- SPECIAL PRIVILEGE"/>
    <s v="1 OTHER"/>
    <n v="1"/>
    <m/>
  </r>
  <r>
    <n v="832"/>
    <x v="1"/>
    <d v="2022-07-05T00:00:00"/>
    <s v="PALADAN VICENTE  "/>
    <x v="18"/>
    <x v="1"/>
    <d v="2022-07-04T00:00:00"/>
    <d v="2022-07-04T00:00:00"/>
    <s v="SL"/>
    <m/>
    <s v="1 SL"/>
    <n v="1"/>
    <m/>
  </r>
  <r>
    <n v="833"/>
    <x v="1"/>
    <d v="2022-07-13T00:00:00"/>
    <s v="OLEGARIO LEONARD ERIC B."/>
    <x v="13"/>
    <x v="1"/>
    <d v="2022-07-20T00:00:00"/>
    <d v="2022-07-20T00:00:00"/>
    <s v="OTHER"/>
    <s v="SEC 25 EO 292- FORCE LEAVE"/>
    <s v="1 OTHER"/>
    <n v="1"/>
    <m/>
  </r>
  <r>
    <n v="834"/>
    <x v="1"/>
    <d v="2022-07-11T00:00:00"/>
    <s v="MAWAK MIA PAULEEN B."/>
    <x v="6"/>
    <x v="1"/>
    <d v="2022-07-04T00:00:00"/>
    <d v="2022-07-08T00:00:00"/>
    <s v="OTHER"/>
    <s v="MOURNING LEAVE"/>
    <s v="5 OTHER"/>
    <n v="5"/>
    <m/>
  </r>
  <r>
    <n v="835"/>
    <x v="1"/>
    <d v="2022-07-12T00:00:00"/>
    <s v="ANACAY LEVIE B."/>
    <x v="5"/>
    <x v="1"/>
    <d v="2022-07-08T00:00:00"/>
    <d v="2022-07-08T00:00:00"/>
    <s v="SL"/>
    <m/>
    <s v="1 SL"/>
    <n v="1"/>
    <m/>
  </r>
  <r>
    <n v="836"/>
    <x v="1"/>
    <d v="2022-07-12T00:00:00"/>
    <s v="ANACAY LEVIE B."/>
    <x v="5"/>
    <x v="1"/>
    <d v="2022-06-17T00:00:00"/>
    <d v="2022-06-17T00:00:00"/>
    <s v="SL"/>
    <m/>
    <s v="1 SL"/>
    <n v="1"/>
    <m/>
  </r>
  <r>
    <n v="837"/>
    <x v="1"/>
    <d v="2022-07-25T00:00:00"/>
    <s v="DELA GRACIA MA. CECILIA P."/>
    <x v="6"/>
    <x v="1"/>
    <d v="2022-07-21T00:00:00"/>
    <d v="2022-07-21T00:00:00"/>
    <s v="SL"/>
    <m/>
    <s v="1 SL"/>
    <n v="1"/>
    <m/>
  </r>
  <r>
    <n v="838"/>
    <x v="1"/>
    <d v="2022-07-18T00:00:00"/>
    <s v="ANGCAYA JOHN V."/>
    <x v="5"/>
    <x v="1"/>
    <d v="2022-06-14T00:00:00"/>
    <d v="2022-06-14T00:00:00"/>
    <s v="SL"/>
    <m/>
    <s v="1 SL"/>
    <n v="1"/>
    <m/>
  </r>
  <r>
    <n v="839"/>
    <x v="1"/>
    <d v="2022-07-18T00:00:00"/>
    <s v="AMON RHEALYN O."/>
    <x v="6"/>
    <x v="1"/>
    <d v="2022-07-15T00:00:00"/>
    <d v="2022-07-15T00:00:00"/>
    <s v="SL"/>
    <m/>
    <s v="1 SL"/>
    <n v="1"/>
    <m/>
  </r>
  <r>
    <n v="840"/>
    <x v="1"/>
    <d v="2022-07-13T00:00:00"/>
    <s v="AMON RHEALYN O."/>
    <x v="6"/>
    <x v="1"/>
    <d v="2022-07-11T00:00:00"/>
    <d v="2022-07-12T00:00:00"/>
    <s v="OTHER"/>
    <s v="SEC 21 EO 292- SPECIAL PRIVILEGE"/>
    <s v="2 OTHER"/>
    <n v="2"/>
    <m/>
  </r>
  <r>
    <n v="841"/>
    <x v="1"/>
    <d v="2022-07-20T00:00:00"/>
    <s v="DIMARANAN GREGORIA C."/>
    <x v="6"/>
    <x v="1"/>
    <d v="2022-07-25T00:00:00"/>
    <d v="2022-07-25T00:00:00"/>
    <s v="OTHER"/>
    <s v="SEC 21 EO 292- SPECIAL PRIVILEGE"/>
    <s v="1 OTHER"/>
    <n v="1"/>
    <m/>
  </r>
  <r>
    <n v="842"/>
    <x v="1"/>
    <d v="2022-07-18T00:00:00"/>
    <s v="DIMARANAN GREGORIA C."/>
    <x v="6"/>
    <x v="1"/>
    <d v="2022-07-15T00:00:00"/>
    <d v="2022-07-15T00:00:00"/>
    <s v="SL"/>
    <m/>
    <s v="1 SL"/>
    <n v="1"/>
    <m/>
  </r>
  <r>
    <n v="843"/>
    <x v="1"/>
    <d v="2022-07-18T00:00:00"/>
    <s v="OLARTE GREATCHEL B."/>
    <x v="6"/>
    <x v="1"/>
    <d v="2022-07-25T00:00:00"/>
    <d v="2022-07-25T00:00:00"/>
    <s v="VL"/>
    <m/>
    <s v="1 VL"/>
    <n v="1"/>
    <m/>
  </r>
  <r>
    <n v="844"/>
    <x v="1"/>
    <d v="2022-07-13T00:00:00"/>
    <s v="BAYBAY LOLITA B."/>
    <x v="6"/>
    <x v="1"/>
    <d v="2022-07-12T00:00:00"/>
    <d v="2022-07-12T00:00:00"/>
    <s v="SL"/>
    <m/>
    <s v="1 SL"/>
    <n v="1"/>
    <m/>
  </r>
  <r>
    <n v="845"/>
    <x v="1"/>
    <d v="2022-07-04T00:00:00"/>
    <s v="DIMAPILIS DENNIS C."/>
    <x v="35"/>
    <x v="1"/>
    <d v="2022-06-28T00:00:00"/>
    <d v="2022-06-30T00:00:00"/>
    <s v="SL"/>
    <m/>
    <s v="3 SL"/>
    <n v="3"/>
    <m/>
  </r>
  <r>
    <n v="846"/>
    <x v="1"/>
    <d v="2022-07-12T00:00:00"/>
    <s v="MAGUINAO GILBERT  "/>
    <x v="12"/>
    <x v="1"/>
    <d v="2022-07-06T00:00:00"/>
    <d v="2022-07-06T00:00:00"/>
    <s v="SL"/>
    <m/>
    <s v="1 SL"/>
    <n v="1"/>
    <m/>
  </r>
  <r>
    <n v="846"/>
    <x v="1"/>
    <d v="2022-07-12T00:00:00"/>
    <s v="MAGUINAO GILBERT  "/>
    <x v="12"/>
    <x v="1"/>
    <d v="2022-07-11T00:00:00"/>
    <d v="2022-07-11T00:00:00"/>
    <s v="SL"/>
    <m/>
    <s v="1 SL"/>
    <n v="1"/>
    <m/>
  </r>
  <r>
    <n v="847"/>
    <x v="1"/>
    <d v="2022-06-29T00:00:00"/>
    <s v="DE VILLA MYRNA D."/>
    <x v="12"/>
    <x v="1"/>
    <d v="2022-06-28T00:00:00"/>
    <d v="2022-06-28T00:00:00"/>
    <s v="SL"/>
    <m/>
    <s v="1 SL"/>
    <n v="1"/>
    <m/>
  </r>
  <r>
    <n v="848"/>
    <x v="1"/>
    <d v="2022-07-11T00:00:00"/>
    <s v="ORTIZ TRINIDAD D."/>
    <x v="12"/>
    <x v="1"/>
    <d v="2022-07-07T00:00:00"/>
    <d v="2022-07-08T00:00:00"/>
    <s v="SL"/>
    <m/>
    <s v="2 SL"/>
    <n v="2"/>
    <m/>
  </r>
  <r>
    <n v="849"/>
    <x v="1"/>
    <d v="2022-06-29T00:00:00"/>
    <s v="DIMAPILIS VILMA T."/>
    <x v="12"/>
    <x v="1"/>
    <d v="2022-07-05T00:00:00"/>
    <d v="2022-07-05T00:00:00"/>
    <s v="VL"/>
    <m/>
    <s v="1 VL"/>
    <n v="1"/>
    <m/>
  </r>
  <r>
    <n v="850"/>
    <x v="1"/>
    <d v="2022-06-06T00:00:00"/>
    <s v="JAVIER MYLENE M."/>
    <x v="28"/>
    <x v="1"/>
    <d v="2022-05-31T00:00:00"/>
    <d v="2022-06-03T00:00:00"/>
    <s v="SL"/>
    <m/>
    <s v="4 SL"/>
    <n v="4"/>
    <m/>
  </r>
  <r>
    <n v="851"/>
    <x v="1"/>
    <d v="2022-07-13T00:00:00"/>
    <s v="GOMEZ EMMA M."/>
    <x v="13"/>
    <x v="1"/>
    <d v="2022-07-21T00:00:00"/>
    <d v="2022-07-22T00:00:00"/>
    <s v="OTHER"/>
    <s v="SEC 25 EO 292- FORCE LEAVE"/>
    <s v="2 OTHER"/>
    <n v="2"/>
    <m/>
  </r>
  <r>
    <n v="852"/>
    <x v="1"/>
    <d v="2022-07-04T00:00:00"/>
    <s v="ARCULLO MELISSA A."/>
    <x v="5"/>
    <x v="1"/>
    <d v="2022-06-20T00:00:00"/>
    <d v="2022-06-20T00:00:00"/>
    <s v="SL"/>
    <m/>
    <s v="1 SL"/>
    <n v="1"/>
    <m/>
  </r>
  <r>
    <n v="852"/>
    <x v="1"/>
    <d v="2022-07-04T00:00:00"/>
    <s v="ARCULLO MELISSA A."/>
    <x v="5"/>
    <x v="1"/>
    <d v="2022-06-30T00:00:00"/>
    <d v="2022-06-30T00:00:00"/>
    <s v="SL"/>
    <m/>
    <s v="1 SL"/>
    <n v="1"/>
    <m/>
  </r>
  <r>
    <n v="853"/>
    <x v="1"/>
    <d v="2022-06-28T00:00:00"/>
    <s v="MENDOZA PRESCILA S."/>
    <x v="13"/>
    <x v="1"/>
    <d v="2022-06-27T00:00:00"/>
    <d v="2022-06-27T00:00:00"/>
    <s v="SL"/>
    <m/>
    <s v="1 SL"/>
    <n v="1"/>
    <m/>
  </r>
  <r>
    <n v="854"/>
    <x v="1"/>
    <d v="2022-07-11T00:00:00"/>
    <s v="TAÑEDO MARIA EVELYN C."/>
    <x v="56"/>
    <x v="1"/>
    <d v="2022-07-07T00:00:00"/>
    <d v="2022-07-08T00:00:00"/>
    <s v="SL"/>
    <m/>
    <s v="2 SL"/>
    <n v="2"/>
    <m/>
  </r>
  <r>
    <n v="855"/>
    <x v="1"/>
    <d v="2022-07-15T00:00:00"/>
    <s v="ERIDAO ROSALINDA P."/>
    <x v="10"/>
    <x v="1"/>
    <d v="2022-07-18T00:00:00"/>
    <d v="2022-07-18T00:00:00"/>
    <s v="VL"/>
    <m/>
    <s v="1 VL"/>
    <n v="1"/>
    <m/>
  </r>
  <r>
    <n v="855"/>
    <x v="1"/>
    <d v="2022-07-15T00:00:00"/>
    <s v="ERIDAO ROSALINDA P."/>
    <x v="10"/>
    <x v="1"/>
    <d v="2022-07-22T00:00:00"/>
    <d v="2022-07-22T00:00:00"/>
    <s v="VL"/>
    <m/>
    <s v="1 VL"/>
    <n v="1"/>
    <m/>
  </r>
  <r>
    <n v="856"/>
    <x v="1"/>
    <d v="2022-07-18T00:00:00"/>
    <s v="ERIDAO ROSALINDA P."/>
    <x v="10"/>
    <x v="1"/>
    <d v="2022-07-14T00:00:00"/>
    <d v="2022-07-15T00:00:00"/>
    <s v="SL"/>
    <m/>
    <s v="2 SL"/>
    <n v="2"/>
    <m/>
  </r>
  <r>
    <n v="857"/>
    <x v="1"/>
    <d v="2022-07-15T00:00:00"/>
    <s v="ERIDAO ROSALINDA P."/>
    <x v="10"/>
    <x v="1"/>
    <d v="2022-07-13T00:00:00"/>
    <d v="2022-07-13T00:00:00"/>
    <s v="OTHER"/>
    <s v="PARENTAL OBLIGATION"/>
    <s v="1 OTHER"/>
    <n v="1"/>
    <m/>
  </r>
  <r>
    <n v="858"/>
    <x v="1"/>
    <d v="2022-07-12T00:00:00"/>
    <s v="ROZUL FLORENCIA M."/>
    <x v="10"/>
    <x v="1"/>
    <d v="2022-07-11T00:00:00"/>
    <d v="2022-07-11T00:00:00"/>
    <s v="SL"/>
    <m/>
    <s v="1 SL"/>
    <n v="1"/>
    <m/>
  </r>
  <r>
    <n v="859"/>
    <x v="1"/>
    <d v="2022-07-07T00:00:00"/>
    <s v="PELIMBERGO MICHELLE A."/>
    <x v="10"/>
    <x v="1"/>
    <d v="2022-07-04T00:00:00"/>
    <d v="2022-07-04T00:00:00"/>
    <s v="SL"/>
    <m/>
    <s v="1 SL"/>
    <n v="1"/>
    <m/>
  </r>
  <r>
    <n v="860"/>
    <x v="1"/>
    <d v="2022-07-11T00:00:00"/>
    <s v="VERGARA ANACIETA M."/>
    <x v="10"/>
    <x v="1"/>
    <d v="2022-07-13T00:00:00"/>
    <d v="2022-07-13T00:00:00"/>
    <s v="OTHER"/>
    <s v="SEC 21 EO 292- SPECIAL PRIVILEGE"/>
    <s v="1 OTHER"/>
    <n v="1"/>
    <m/>
  </r>
  <r>
    <n v="861"/>
    <x v="1"/>
    <d v="2022-07-11T00:00:00"/>
    <s v="DIMAPILIS ANTHONY A."/>
    <x v="39"/>
    <x v="1"/>
    <d v="2022-07-06T00:00:00"/>
    <d v="2022-07-07T00:00:00"/>
    <s v="SL"/>
    <m/>
    <s v="2 SL"/>
    <n v="2"/>
    <m/>
  </r>
  <r>
    <n v="862"/>
    <x v="1"/>
    <d v="2022-06-02T00:00:00"/>
    <s v="GATPANDAN NENITA M."/>
    <x v="16"/>
    <x v="1"/>
    <d v="2022-05-31T00:00:00"/>
    <d v="2022-06-01T00:00:00"/>
    <s v="SL"/>
    <m/>
    <s v="2 SL"/>
    <n v="2"/>
    <m/>
  </r>
  <r>
    <n v="863"/>
    <x v="1"/>
    <d v="2022-07-05T00:00:00"/>
    <s v="BAYHON GEORGE G."/>
    <x v="64"/>
    <x v="1"/>
    <d v="2022-07-13T00:00:00"/>
    <d v="2022-07-14T00:00:00"/>
    <s v="VL"/>
    <m/>
    <s v="2 VL"/>
    <n v="2"/>
    <m/>
  </r>
  <r>
    <n v="864"/>
    <x v="1"/>
    <d v="2022-06-28T00:00:00"/>
    <s v="DELA CRUZ EVANGELINE P."/>
    <x v="71"/>
    <x v="1"/>
    <d v="2022-06-20T00:00:00"/>
    <d v="2022-06-20T00:00:00"/>
    <s v="SL"/>
    <m/>
    <s v="1 SL"/>
    <n v="1"/>
    <m/>
  </r>
  <r>
    <n v="864"/>
    <x v="1"/>
    <d v="2022-06-28T00:00:00"/>
    <s v="DELA CRUZ EVANGELINE P."/>
    <x v="71"/>
    <x v="1"/>
    <d v="2022-06-24T00:00:00"/>
    <d v="2022-06-24T00:00:00"/>
    <s v="SL"/>
    <m/>
    <s v="1 SL"/>
    <n v="1"/>
    <m/>
  </r>
  <r>
    <n v="865"/>
    <x v="1"/>
    <d v="2022-06-29T00:00:00"/>
    <s v="REPILLO AMMY LOU M."/>
    <x v="39"/>
    <x v="1"/>
    <d v="2022-06-24T00:00:00"/>
    <d v="2022-06-24T00:00:00"/>
    <s v="SL"/>
    <m/>
    <s v="1 SL"/>
    <n v="1"/>
    <m/>
  </r>
  <r>
    <n v="865"/>
    <x v="1"/>
    <d v="2022-06-29T00:00:00"/>
    <s v="REPILLO AMMY LOU M."/>
    <x v="39"/>
    <x v="1"/>
    <d v="2022-06-27T00:00:00"/>
    <d v="2022-06-27T00:00:00"/>
    <s v="SL"/>
    <m/>
    <s v="1 SL"/>
    <n v="1"/>
    <m/>
  </r>
  <r>
    <n v="866"/>
    <x v="1"/>
    <d v="2022-07-15T00:00:00"/>
    <s v="MENDOZA PRESCILA S."/>
    <x v="13"/>
    <x v="1"/>
    <d v="2022-07-21T00:00:00"/>
    <d v="2022-07-21T00:00:00"/>
    <s v="OTHER"/>
    <s v="SEC 21 EO 292- SPECIAL PRIVILEGE"/>
    <s v="1 OTHER"/>
    <n v="1"/>
    <m/>
  </r>
  <r>
    <n v="867"/>
    <x v="1"/>
    <d v="2022-07-17T00:00:00"/>
    <s v="TOLENTINO FE M."/>
    <x v="7"/>
    <x v="1"/>
    <d v="2022-08-01T00:00:00"/>
    <d v="2022-08-01T00:00:00"/>
    <s v="OTHER"/>
    <s v="SEC 21 EO 292- SPECIAL PRIVILEGE"/>
    <s v="1 OTHER"/>
    <n v="1"/>
    <m/>
  </r>
  <r>
    <n v="868"/>
    <x v="1"/>
    <d v="2022-07-18T00:00:00"/>
    <s v="CORTEZ FIDELA B."/>
    <x v="58"/>
    <x v="1"/>
    <d v="2022-07-07T00:00:00"/>
    <d v="2022-07-08T00:00:00"/>
    <s v="VL"/>
    <m/>
    <s v="2 VL"/>
    <n v="2"/>
    <m/>
  </r>
  <r>
    <n v="868"/>
    <x v="1"/>
    <d v="2022-07-18T00:00:00"/>
    <s v="CORTEZ FIDELA B."/>
    <x v="58"/>
    <x v="1"/>
    <d v="2022-07-11T00:00:00"/>
    <d v="2022-07-15T00:00:00"/>
    <s v="VL"/>
    <m/>
    <s v="5 VL"/>
    <n v="5"/>
    <m/>
  </r>
  <r>
    <n v="869"/>
    <x v="1"/>
    <d v="2022-07-13T00:00:00"/>
    <s v="OLARTE GREATCHEL B."/>
    <x v="6"/>
    <x v="1"/>
    <d v="2022-07-20T00:00:00"/>
    <d v="2022-07-20T00:00:00"/>
    <s v="OTHER"/>
    <s v="SEC 21 EO 292- SPECIAL PRIVILEGE"/>
    <s v="1 OTHER"/>
    <n v="1"/>
    <m/>
  </r>
  <r>
    <n v="870"/>
    <x v="1"/>
    <d v="2022-07-14T00:00:00"/>
    <s v="GUAÑEZO MA. GINA P."/>
    <x v="39"/>
    <x v="1"/>
    <d v="2022-07-13T00:00:00"/>
    <d v="2022-07-13T00:00:00"/>
    <s v="SL"/>
    <m/>
    <s v="1 SL"/>
    <n v="1"/>
    <m/>
  </r>
  <r>
    <n v="871"/>
    <x v="1"/>
    <d v="2022-07-14T00:00:00"/>
    <s v="GUAÑEZO MA. GINA P."/>
    <x v="39"/>
    <x v="1"/>
    <d v="2022-07-11T00:00:00"/>
    <d v="2022-07-11T00:00:00"/>
    <s v="OTHER"/>
    <s v="GRADUATION LEAVE"/>
    <s v="1 OTHER"/>
    <n v="1"/>
    <m/>
  </r>
  <r>
    <n v="872"/>
    <x v="1"/>
    <d v="2022-07-15T00:00:00"/>
    <s v="DIMAPILIS ELVIRA S."/>
    <x v="39"/>
    <x v="1"/>
    <d v="2022-07-06T00:00:00"/>
    <d v="2022-07-06T00:00:00"/>
    <s v="SL"/>
    <m/>
    <s v="1 SL"/>
    <n v="1"/>
    <m/>
  </r>
  <r>
    <n v="873"/>
    <x v="1"/>
    <d v="2022-07-04T00:00:00"/>
    <s v="ANGCAYA OFELIA G."/>
    <x v="5"/>
    <x v="1"/>
    <d v="2022-07-11T00:00:00"/>
    <d v="2022-07-14T00:00:00"/>
    <s v="VL"/>
    <m/>
    <s v="4 VL"/>
    <n v="4"/>
    <m/>
  </r>
  <r>
    <n v="874"/>
    <x v="1"/>
    <d v="2022-07-04T00:00:00"/>
    <s v="ANGCAYA OFELIA G."/>
    <x v="5"/>
    <x v="1"/>
    <d v="2022-06-30T00:00:00"/>
    <d v="2022-07-01T00:00:00"/>
    <s v="SL"/>
    <m/>
    <s v="2 SL"/>
    <n v="2"/>
    <m/>
  </r>
  <r>
    <n v="875"/>
    <x v="1"/>
    <d v="2022-06-27T00:00:00"/>
    <s v="ANGCAYA OFELIA G."/>
    <x v="5"/>
    <x v="1"/>
    <d v="2022-06-24T00:00:00"/>
    <d v="2022-06-24T00:00:00"/>
    <s v="OTHER"/>
    <s v="SEC 21 EO 292- SPECIAL PRIVILEGE"/>
    <s v="1 OTHER"/>
    <n v="1"/>
    <m/>
  </r>
  <r>
    <n v="876"/>
    <x v="1"/>
    <d v="2022-07-21T00:00:00"/>
    <s v="ARCULLO MELISSA A."/>
    <x v="5"/>
    <x v="1"/>
    <d v="2022-07-21T00:00:00"/>
    <d v="2022-07-22T00:00:00"/>
    <s v="VL"/>
    <m/>
    <s v="2 VL"/>
    <n v="2"/>
    <m/>
  </r>
  <r>
    <n v="876"/>
    <x v="1"/>
    <d v="2022-07-21T00:00:00"/>
    <s v="ARCULLO MELISSA A."/>
    <x v="5"/>
    <x v="1"/>
    <d v="2022-07-25T00:00:00"/>
    <d v="2022-07-25T00:00:00"/>
    <s v="VL"/>
    <m/>
    <s v="1 VL"/>
    <n v="1"/>
    <m/>
  </r>
  <r>
    <n v="877"/>
    <x v="1"/>
    <d v="2022-07-07T00:00:00"/>
    <s v="UNTALAN DIVINA R."/>
    <x v="39"/>
    <x v="1"/>
    <d v="2022-06-07T00:00:00"/>
    <d v="2022-06-07T00:00:00"/>
    <s v="SL"/>
    <m/>
    <s v="1 SL"/>
    <n v="1"/>
    <m/>
  </r>
  <r>
    <n v="877"/>
    <x v="1"/>
    <d v="2022-07-07T00:00:00"/>
    <s v="UNTALAN DIVINA R."/>
    <x v="39"/>
    <x v="1"/>
    <d v="2022-06-22T00:00:00"/>
    <d v="2022-06-24T00:00:00"/>
    <s v="SL"/>
    <m/>
    <s v="3 SL"/>
    <n v="3"/>
    <m/>
  </r>
  <r>
    <n v="877"/>
    <x v="1"/>
    <d v="2022-07-07T00:00:00"/>
    <s v="UNTALAN DIVINA R."/>
    <x v="39"/>
    <x v="1"/>
    <d v="2022-06-27T00:00:00"/>
    <d v="2022-06-30T00:00:00"/>
    <s v="SL"/>
    <m/>
    <s v="4 SL"/>
    <n v="4"/>
    <m/>
  </r>
  <r>
    <n v="877"/>
    <x v="1"/>
    <d v="2022-07-07T00:00:00"/>
    <s v="UNTALAN DIVINA R."/>
    <x v="39"/>
    <x v="1"/>
    <d v="2022-07-01T00:00:00"/>
    <d v="2022-07-01T00:00:00"/>
    <s v="SL"/>
    <m/>
    <s v="1 SL"/>
    <n v="1"/>
    <m/>
  </r>
  <r>
    <n v="877"/>
    <x v="1"/>
    <d v="2022-07-08T00:00:00"/>
    <s v="UNTALAN DIVINA R."/>
    <x v="39"/>
    <x v="1"/>
    <d v="2022-07-05T00:00:00"/>
    <d v="2022-07-06T00:00:00"/>
    <s v="SL"/>
    <m/>
    <s v="2 SL"/>
    <n v="2"/>
    <m/>
  </r>
  <r>
    <n v="878"/>
    <x v="1"/>
    <d v="2022-07-22T00:00:00"/>
    <s v="TULIAO FLORDELIZA M."/>
    <x v="6"/>
    <x v="1"/>
    <d v="2022-07-18T00:00:00"/>
    <d v="2022-07-18T00:00:00"/>
    <s v="SL"/>
    <m/>
    <s v="1 SL"/>
    <n v="1"/>
    <m/>
  </r>
  <r>
    <n v="878"/>
    <x v="1"/>
    <d v="2022-07-22T00:00:00"/>
    <s v="TULIAO FLORDELIZA M."/>
    <x v="6"/>
    <x v="1"/>
    <d v="2022-07-21T00:00:00"/>
    <d v="2022-07-21T00:00:00"/>
    <s v="SL"/>
    <m/>
    <s v="1 SL"/>
    <n v="1"/>
    <m/>
  </r>
  <r>
    <n v="879"/>
    <x v="1"/>
    <d v="2022-07-15T00:00:00"/>
    <s v="TULIAO FLORDELIZA M."/>
    <x v="6"/>
    <x v="1"/>
    <d v="2022-07-12T00:00:00"/>
    <d v="2022-07-12T00:00:00"/>
    <s v="SL"/>
    <m/>
    <s v="1 SL"/>
    <n v="1"/>
    <m/>
  </r>
  <r>
    <n v="880"/>
    <x v="1"/>
    <d v="2022-07-11T00:00:00"/>
    <s v="TULIAO FLORDELIZA M."/>
    <x v="6"/>
    <x v="1"/>
    <d v="2022-07-06T00:00:00"/>
    <d v="2022-07-06T00:00:00"/>
    <s v="SL"/>
    <m/>
    <s v="1 SL"/>
    <n v="1"/>
    <m/>
  </r>
  <r>
    <n v="881"/>
    <x v="1"/>
    <d v="2022-07-15T00:00:00"/>
    <s v="TULIAO FLORDELIZA M."/>
    <x v="6"/>
    <x v="1"/>
    <d v="2022-06-06T00:00:00"/>
    <d v="2022-06-06T00:00:00"/>
    <s v="SL"/>
    <m/>
    <s v="1 SL"/>
    <n v="1"/>
    <m/>
  </r>
  <r>
    <n v="882"/>
    <x v="1"/>
    <d v="2022-08-05T00:00:00"/>
    <s v="MAWAK MIA PAULEEN B."/>
    <x v="6"/>
    <x v="1"/>
    <d v="2022-08-10T00:00:00"/>
    <d v="2022-08-10T00:00:00"/>
    <s v="VL"/>
    <m/>
    <s v="1 VL"/>
    <n v="1"/>
    <m/>
  </r>
  <r>
    <n v="883"/>
    <x v="1"/>
    <d v="2022-08-03T00:00:00"/>
    <s v="MALUBAY MELINDA D."/>
    <x v="66"/>
    <x v="1"/>
    <d v="2022-08-04T00:00:00"/>
    <d v="2022-08-04T00:00:00"/>
    <s v="VL"/>
    <m/>
    <s v="1 VL"/>
    <n v="1"/>
    <m/>
  </r>
  <r>
    <n v="884"/>
    <x v="1"/>
    <d v="2022-08-04T00:00:00"/>
    <s v="MARASIGAN INOCENCIA P."/>
    <x v="10"/>
    <x v="1"/>
    <d v="2022-08-04T00:00:00"/>
    <d v="2022-08-04T00:00:00"/>
    <s v="SL"/>
    <m/>
    <s v="1 SL"/>
    <n v="1"/>
    <m/>
  </r>
  <r>
    <n v="885"/>
    <x v="1"/>
    <d v="2022-08-01T00:00:00"/>
    <s v="ANGCAYA FRANCIS A."/>
    <x v="5"/>
    <x v="1"/>
    <d v="2022-07-28T00:00:00"/>
    <d v="2022-07-29T00:00:00"/>
    <s v="SL"/>
    <m/>
    <s v="2 SL"/>
    <n v="2"/>
    <m/>
  </r>
  <r>
    <n v="886"/>
    <x v="1"/>
    <d v="2022-08-01T00:00:00"/>
    <s v="MANALO CYNTHIA  "/>
    <x v="28"/>
    <x v="1"/>
    <d v="2022-08-09T00:00:00"/>
    <d v="2022-08-09T00:00:00"/>
    <s v="OTHER"/>
    <s v="SEC 21 EO 292- SPECIAL PRIVILEGE"/>
    <s v="1 OTHER"/>
    <n v="1"/>
    <m/>
  </r>
  <r>
    <n v="887"/>
    <x v="1"/>
    <d v="2022-07-08T00:00:00"/>
    <s v="VIDALLO WINNIE R."/>
    <x v="39"/>
    <x v="1"/>
    <d v="2022-07-15T00:00:00"/>
    <d v="2022-07-15T00:00:00"/>
    <s v="OTHER"/>
    <s v="SEC 21 EO 292- SPECIAL PRIVILEGE"/>
    <s v="1 OTHER"/>
    <n v="1"/>
    <m/>
  </r>
  <r>
    <n v="888"/>
    <x v="1"/>
    <d v="2022-07-15T00:00:00"/>
    <s v="DEL MUNDO ESTER B."/>
    <x v="13"/>
    <x v="1"/>
    <d v="2022-07-21T00:00:00"/>
    <d v="2022-07-22T00:00:00"/>
    <s v="OTHER"/>
    <s v="SEC 21 EO 292- SPECIAL PRIVILEGE"/>
    <s v="2 OTHER"/>
    <n v="2"/>
    <m/>
  </r>
  <r>
    <n v="889"/>
    <x v="1"/>
    <d v="2022-07-15T00:00:00"/>
    <s v="DE CASTRO JUANITA M."/>
    <x v="10"/>
    <x v="1"/>
    <d v="2022-07-21T00:00:00"/>
    <d v="2022-07-22T00:00:00"/>
    <s v="OTHER"/>
    <s v="SEC 21 EO 292- SPECIAL PRIVILEGE"/>
    <s v="2 OTHER"/>
    <n v="2"/>
    <m/>
  </r>
  <r>
    <n v="890"/>
    <x v="33"/>
    <d v="2022-07-28T00:00:00"/>
    <s v="DUNGO PURISIMA CORAZON E."/>
    <x v="39"/>
    <x v="1"/>
    <d v="2022-07-18T00:00:00"/>
    <d v="2022-07-18T00:00:00"/>
    <s v="VL"/>
    <m/>
    <s v="1 VL"/>
    <n v="1"/>
    <m/>
  </r>
  <r>
    <n v="891"/>
    <x v="33"/>
    <d v="2022-07-22T00:00:00"/>
    <s v="CORTEZ FIDELA B."/>
    <x v="58"/>
    <x v="1"/>
    <d v="2022-07-21T00:00:00"/>
    <d v="2022-07-21T00:00:00"/>
    <s v="SL"/>
    <m/>
    <s v="1 SL"/>
    <n v="1"/>
    <m/>
  </r>
  <r>
    <n v="892"/>
    <x v="33"/>
    <d v="2022-07-27T00:00:00"/>
    <s v="PENALES GUILLERMA B."/>
    <x v="56"/>
    <x v="1"/>
    <d v="2022-07-18T00:00:00"/>
    <d v="2022-07-18T00:00:00"/>
    <s v="SL"/>
    <m/>
    <s v="1 SL"/>
    <n v="1"/>
    <m/>
  </r>
  <r>
    <n v="892"/>
    <x v="33"/>
    <d v="2022-07-27T00:00:00"/>
    <s v="PENALES GUILLERMA B."/>
    <x v="56"/>
    <x v="1"/>
    <d v="2022-07-21T00:00:00"/>
    <d v="2022-07-21T00:00:00"/>
    <s v="SL"/>
    <m/>
    <s v="1 SL"/>
    <n v="1"/>
    <m/>
  </r>
  <r>
    <n v="893"/>
    <x v="33"/>
    <d v="2022-07-22T00:00:00"/>
    <s v="PALADAN VICENTE  "/>
    <x v="18"/>
    <x v="1"/>
    <d v="2022-07-21T00:00:00"/>
    <d v="2022-07-21T00:00:00"/>
    <s v="SL"/>
    <m/>
    <s v="1 SL"/>
    <n v="1"/>
    <m/>
  </r>
  <r>
    <n v="894"/>
    <x v="33"/>
    <d v="2022-07-18T00:00:00"/>
    <s v="MONTENEGRO MARISSA P."/>
    <x v="56"/>
    <x v="1"/>
    <d v="2022-07-15T00:00:00"/>
    <d v="2022-07-15T00:00:00"/>
    <s v="SL"/>
    <m/>
    <s v="1 SL"/>
    <n v="1"/>
    <m/>
  </r>
  <r>
    <n v="895"/>
    <x v="33"/>
    <d v="2022-07-18T00:00:00"/>
    <s v="DE VILLA MYRNA D."/>
    <x v="12"/>
    <x v="1"/>
    <d v="2022-07-15T00:00:00"/>
    <d v="2022-07-15T00:00:00"/>
    <s v="WITHOUTPAY"/>
    <s v="WITHOUTPAY"/>
    <s v="1 WITHOUTPAY"/>
    <n v="1"/>
    <m/>
  </r>
  <r>
    <n v="896"/>
    <x v="33"/>
    <d v="2022-08-05T00:00:00"/>
    <s v="GUAÑEZO MA. GINA P."/>
    <x v="39"/>
    <x v="1"/>
    <d v="2022-08-02T00:00:00"/>
    <d v="2022-08-04T00:00:00"/>
    <s v="SL"/>
    <m/>
    <s v="3 SL"/>
    <n v="3"/>
    <m/>
  </r>
  <r>
    <n v="897"/>
    <x v="33"/>
    <d v="2022-07-22T00:00:00"/>
    <s v="TAÑEDO MARIA EVELYN C."/>
    <x v="56"/>
    <x v="1"/>
    <d v="2022-07-20T00:00:00"/>
    <d v="2022-07-21T00:00:00"/>
    <s v="SL"/>
    <m/>
    <s v="2 SL"/>
    <n v="2"/>
    <m/>
  </r>
  <r>
    <n v="898"/>
    <x v="33"/>
    <d v="2022-07-21T00:00:00"/>
    <s v="DIMAPILIS JOSEPHINE P."/>
    <x v="39"/>
    <x v="1"/>
    <d v="2022-07-20T00:00:00"/>
    <d v="2022-07-20T00:00:00"/>
    <s v="OTHER"/>
    <s v="SEC 21 EO 292- SPECIAL PRIVILEGE"/>
    <s v="1 OTHER"/>
    <n v="1"/>
    <m/>
  </r>
  <r>
    <n v="899"/>
    <x v="33"/>
    <d v="2022-07-13T00:00:00"/>
    <s v="ALEGA ESTELITA M."/>
    <x v="53"/>
    <x v="1"/>
    <d v="2022-07-13T00:00:00"/>
    <d v="2022-07-15T00:00:00"/>
    <s v="SL"/>
    <m/>
    <s v="3 SL"/>
    <n v="3"/>
    <m/>
  </r>
  <r>
    <n v="900"/>
    <x v="33"/>
    <d v="2022-07-20T00:00:00"/>
    <s v="DIMAPILIS ANTHONY A."/>
    <x v="39"/>
    <x v="1"/>
    <d v="2022-07-15T00:00:00"/>
    <d v="2022-07-15T00:00:00"/>
    <s v="SL"/>
    <m/>
    <s v="1 SL"/>
    <n v="1"/>
    <m/>
  </r>
  <r>
    <n v="901"/>
    <x v="33"/>
    <d v="2022-07-21T00:00:00"/>
    <s v="BAYOT ANISIA P."/>
    <x v="39"/>
    <x v="1"/>
    <d v="2022-07-19T00:00:00"/>
    <d v="2022-07-19T00:00:00"/>
    <s v="OTHER"/>
    <s v="PARENTAL OBLIGATION"/>
    <s v="1 OTHER"/>
    <n v="1"/>
    <m/>
  </r>
  <r>
    <n v="902"/>
    <x v="33"/>
    <d v="2022-07-19T00:00:00"/>
    <s v="GUAÑEZO MA. GINA P."/>
    <x v="39"/>
    <x v="1"/>
    <d v="2022-07-18T00:00:00"/>
    <d v="2022-07-18T00:00:00"/>
    <s v="OTHER"/>
    <s v="EMERGENCY LEAVE"/>
    <s v="1 OTHER"/>
    <n v="1"/>
    <m/>
  </r>
  <r>
    <n v="903"/>
    <x v="33"/>
    <d v="2022-07-21T00:00:00"/>
    <s v="DELA CRUZ EVANGELINE P."/>
    <x v="71"/>
    <x v="1"/>
    <d v="2022-07-15T00:00:00"/>
    <d v="2022-07-15T00:00:00"/>
    <s v="SL"/>
    <m/>
    <s v="1 SL"/>
    <n v="1"/>
    <m/>
  </r>
  <r>
    <n v="903"/>
    <x v="33"/>
    <d v="2022-07-21T00:00:00"/>
    <s v="DELA CRUZ EVANGELINE P."/>
    <x v="71"/>
    <x v="1"/>
    <d v="2022-07-18T00:00:00"/>
    <d v="2022-07-18T00:00:00"/>
    <s v="SL"/>
    <m/>
    <s v="1 SL"/>
    <n v="1"/>
    <m/>
  </r>
  <r>
    <n v="904"/>
    <x v="33"/>
    <d v="2022-07-20T00:00:00"/>
    <s v="AMORA ELISA S."/>
    <x v="39"/>
    <x v="1"/>
    <d v="2022-07-20T00:00:00"/>
    <d v="2022-07-20T00:00:00"/>
    <s v="SL"/>
    <m/>
    <s v="1 SL"/>
    <n v="1"/>
    <m/>
  </r>
  <r>
    <n v="905"/>
    <x v="33"/>
    <d v="2022-07-25T00:00:00"/>
    <s v="ORTIZ TRINIDAD D."/>
    <x v="12"/>
    <x v="1"/>
    <d v="2022-07-22T00:00:00"/>
    <d v="2022-07-22T00:00:00"/>
    <s v="WITHOUTPAY"/>
    <s v="WITHOUTPAY"/>
    <s v="1 WITHOUTPAY"/>
    <n v="1"/>
    <m/>
  </r>
  <r>
    <n v="906"/>
    <x v="33"/>
    <d v="2022-07-25T00:00:00"/>
    <s v="DIMAPILIS VILMA T."/>
    <x v="12"/>
    <x v="1"/>
    <d v="2022-07-22T00:00:00"/>
    <d v="2022-07-22T00:00:00"/>
    <s v="OTHER"/>
    <s v="DOMESTIC EMERGENCY"/>
    <s v="1 OTHER"/>
    <n v="1"/>
    <m/>
  </r>
  <r>
    <n v="907"/>
    <x v="33"/>
    <d v="2022-07-14T00:00:00"/>
    <s v="CRIZALDO THELMA U."/>
    <x v="19"/>
    <x v="1"/>
    <d v="2022-07-01T00:00:00"/>
    <d v="2022-07-01T00:00:00"/>
    <s v="SL"/>
    <m/>
    <s v="1 SL"/>
    <n v="1"/>
    <m/>
  </r>
  <r>
    <n v="908"/>
    <x v="33"/>
    <d v="2022-07-14T00:00:00"/>
    <s v="CRIZALDO THELMA U."/>
    <x v="19"/>
    <x v="1"/>
    <d v="2022-06-30T00:00:00"/>
    <d v="2022-06-30T00:00:00"/>
    <s v="SL"/>
    <m/>
    <s v="1 SL"/>
    <n v="1"/>
    <m/>
  </r>
  <r>
    <n v="909"/>
    <x v="33"/>
    <d v="2022-06-30T00:00:00"/>
    <s v="OSTONAL IVY S."/>
    <x v="5"/>
    <x v="1"/>
    <d v="2022-07-01T00:00:00"/>
    <d v="2022-07-15T00:00:00"/>
    <s v="SL"/>
    <m/>
    <s v="11 SL"/>
    <n v="11"/>
    <m/>
  </r>
  <r>
    <n v="910"/>
    <x v="33"/>
    <d v="2022-07-19T00:00:00"/>
    <s v="SUSA NANETE B."/>
    <x v="5"/>
    <x v="1"/>
    <d v="2022-07-18T00:00:00"/>
    <d v="2022-07-18T00:00:00"/>
    <s v="SL"/>
    <m/>
    <s v="1 SL"/>
    <n v="1"/>
    <m/>
  </r>
  <r>
    <n v="911"/>
    <x v="33"/>
    <d v="2022-07-20T00:00:00"/>
    <s v="MARUNDAN MARIA FLOR M."/>
    <x v="5"/>
    <x v="1"/>
    <d v="2022-07-14T00:00:00"/>
    <d v="2022-07-15T00:00:00"/>
    <s v="SL"/>
    <m/>
    <s v="2 SL"/>
    <n v="2"/>
    <m/>
  </r>
  <r>
    <n v="912"/>
    <x v="33"/>
    <d v="2022-07-20T00:00:00"/>
    <s v="MARUNDAN MARIA FLOR M."/>
    <x v="5"/>
    <x v="1"/>
    <d v="2022-07-17T00:00:00"/>
    <d v="2022-07-18T00:00:00"/>
    <s v="SL"/>
    <m/>
    <s v="1 SL"/>
    <n v="1"/>
    <m/>
  </r>
  <r>
    <n v="913"/>
    <x v="33"/>
    <d v="2022-07-18T00:00:00"/>
    <s v="COTONER NELIA C."/>
    <x v="65"/>
    <x v="1"/>
    <d v="2022-07-21T00:00:00"/>
    <d v="2022-07-21T00:00:00"/>
    <s v="VL"/>
    <m/>
    <s v="1 VL"/>
    <n v="1"/>
    <m/>
  </r>
  <r>
    <n v="914"/>
    <x v="33"/>
    <d v="2022-07-18T00:00:00"/>
    <s v="JORGE CAROLINA M."/>
    <x v="39"/>
    <x v="1"/>
    <d v="2022-07-27T00:00:00"/>
    <d v="2022-07-29T00:00:00"/>
    <s v="VL"/>
    <m/>
    <s v="3 VL"/>
    <n v="3"/>
    <m/>
  </r>
  <r>
    <n v="915"/>
    <x v="33"/>
    <d v="2022-07-18T00:00:00"/>
    <s v="JORGE CAROLINA M."/>
    <x v="39"/>
    <x v="1"/>
    <d v="2022-07-25T00:00:00"/>
    <d v="2022-07-26T00:00:00"/>
    <s v="VL"/>
    <m/>
    <s v="2 VL"/>
    <n v="2"/>
    <m/>
  </r>
  <r>
    <n v="916"/>
    <x v="33"/>
    <d v="2022-07-14T00:00:00"/>
    <s v="ESPIRITU RONALD M."/>
    <x v="39"/>
    <x v="1"/>
    <d v="2022-07-19T00:00:00"/>
    <d v="2022-07-19T00:00:00"/>
    <s v="OTHER"/>
    <s v="SEC 21 EO 292- SPECIAL PRIVILEGE"/>
    <s v="1 OTHER"/>
    <n v="1"/>
    <m/>
  </r>
  <r>
    <n v="917"/>
    <x v="33"/>
    <d v="2022-07-20T00:00:00"/>
    <s v="ORTIZ TRINIDAD D."/>
    <x v="12"/>
    <x v="1"/>
    <d v="2022-07-15T00:00:00"/>
    <d v="2022-07-15T00:00:00"/>
    <s v="SL"/>
    <m/>
    <s v="1 SL"/>
    <n v="1"/>
    <m/>
  </r>
  <r>
    <n v="917"/>
    <x v="33"/>
    <d v="2022-07-20T00:00:00"/>
    <s v="ORTIZ TRINIDAD D."/>
    <x v="12"/>
    <x v="1"/>
    <d v="2022-07-18T00:00:00"/>
    <d v="2022-07-19T00:00:00"/>
    <s v="SL"/>
    <m/>
    <s v="2 SL"/>
    <n v="2"/>
    <m/>
  </r>
  <r>
    <n v="918"/>
    <x v="33"/>
    <d v="2022-07-19T00:00:00"/>
    <s v="MALIGAYO YOLANDA D."/>
    <x v="19"/>
    <x v="1"/>
    <d v="2022-07-27T00:00:00"/>
    <d v="2022-07-29T00:00:00"/>
    <s v="VL"/>
    <m/>
    <s v="3 VL"/>
    <n v="3"/>
    <m/>
  </r>
  <r>
    <n v="919"/>
    <x v="33"/>
    <d v="2022-07-18T00:00:00"/>
    <s v="MALIGAYO YOLANDA D."/>
    <x v="19"/>
    <x v="1"/>
    <d v="2022-07-15T00:00:00"/>
    <d v="2022-07-15T00:00:00"/>
    <s v="SL"/>
    <m/>
    <s v="1 SL"/>
    <n v="1"/>
    <m/>
  </r>
  <r>
    <n v="920"/>
    <x v="33"/>
    <d v="2022-07-19T00:00:00"/>
    <s v="MARTINEZ BELEN B."/>
    <x v="56"/>
    <x v="1"/>
    <d v="2022-07-18T00:00:00"/>
    <d v="2022-07-18T00:00:00"/>
    <s v="SL"/>
    <m/>
    <s v="1 SL"/>
    <n v="1"/>
    <m/>
  </r>
  <r>
    <n v="921"/>
    <x v="33"/>
    <d v="2022-07-13T00:00:00"/>
    <s v="BANICO PILAR B."/>
    <x v="31"/>
    <x v="1"/>
    <d v="2022-07-18T00:00:00"/>
    <d v="2022-07-18T00:00:00"/>
    <s v="OTHER"/>
    <s v="DOMESTIC EMERGENCY"/>
    <s v="1 OTHER"/>
    <n v="1"/>
    <m/>
  </r>
  <r>
    <n v="922"/>
    <x v="33"/>
    <d v="2022-07-19T00:00:00"/>
    <s v="LEPARDO ROWENA R."/>
    <x v="31"/>
    <x v="1"/>
    <d v="2022-07-18T00:00:00"/>
    <d v="2022-07-18T00:00:00"/>
    <s v="SL"/>
    <m/>
    <s v="1 SL"/>
    <n v="1"/>
    <m/>
  </r>
  <r>
    <n v="923"/>
    <x v="33"/>
    <d v="2022-05-24T00:00:00"/>
    <s v="PAJENAGO MAIDEN A."/>
    <x v="19"/>
    <x v="0"/>
    <d v="2022-05-24T00:00:00"/>
    <d v="2022-09-06T00:00:00"/>
    <s v="Maternity"/>
    <s v="RA 11210 - MATERNITY LEAVE"/>
    <s v="75 Maternity"/>
    <n v="75"/>
    <m/>
  </r>
  <r>
    <n v="924"/>
    <x v="33"/>
    <d v="2022-08-08T00:00:00"/>
    <s v="RODRIGUEZ GREGORIO  "/>
    <x v="18"/>
    <x v="1"/>
    <d v="2022-08-05T00:00:00"/>
    <d v="2022-08-05T00:00:00"/>
    <s v="SL"/>
    <m/>
    <s v="1 SL"/>
    <n v="1"/>
    <m/>
  </r>
  <r>
    <n v="925"/>
    <x v="33"/>
    <d v="2022-07-14T00:00:00"/>
    <s v="GATPANDAN NENITA M."/>
    <x v="16"/>
    <x v="1"/>
    <d v="2022-07-13T00:00:00"/>
    <d v="2022-07-13T00:00:00"/>
    <s v="SL"/>
    <m/>
    <s v="1 SL"/>
    <n v="1"/>
    <m/>
  </r>
  <r>
    <n v="926"/>
    <x v="34"/>
    <d v="2022-08-09T00:00:00"/>
    <s v="DE VILLA OFELIA G."/>
    <x v="61"/>
    <x v="1"/>
    <d v="2022-08-08T00:00:00"/>
    <d v="2022-08-08T00:00:00"/>
    <s v="SL"/>
    <m/>
    <s v="1 SL"/>
    <n v="1"/>
    <m/>
  </r>
  <r>
    <n v="927"/>
    <x v="34"/>
    <d v="2022-07-11T00:00:00"/>
    <s v="PEÑANO DARYL BAMBI B."/>
    <x v="5"/>
    <x v="1"/>
    <d v="2022-07-11T00:00:00"/>
    <d v="2022-07-12T00:00:00"/>
    <s v="OTHER"/>
    <s v="RA 8972 SOLO PARENT"/>
    <s v="2 OTHER"/>
    <n v="2"/>
    <m/>
  </r>
  <r>
    <n v="928"/>
    <x v="34"/>
    <d v="2022-07-25T00:00:00"/>
    <s v="ESTRANGCO MERCY U."/>
    <x v="21"/>
    <x v="1"/>
    <d v="2022-07-29T00:00:00"/>
    <d v="2022-07-29T00:00:00"/>
    <s v="OTHER"/>
    <s v="ANNIVERSARY LEAVE"/>
    <s v="1 OTHER"/>
    <n v="1"/>
    <m/>
  </r>
  <r>
    <n v="929"/>
    <x v="34"/>
    <d v="2022-07-11T00:00:00"/>
    <s v="ESTRANGCO MERCY U."/>
    <x v="21"/>
    <x v="1"/>
    <d v="2022-06-30T00:00:00"/>
    <d v="2022-06-30T00:00:00"/>
    <s v="SL"/>
    <m/>
    <s v="1 SL"/>
    <n v="1"/>
    <m/>
  </r>
  <r>
    <n v="930"/>
    <x v="34"/>
    <d v="2022-06-27T00:00:00"/>
    <s v="ORTIZ TRINIDAD D."/>
    <x v="12"/>
    <x v="1"/>
    <d v="2022-06-24T00:00:00"/>
    <d v="2022-06-24T00:00:00"/>
    <s v="SL"/>
    <m/>
    <s v="1 SL"/>
    <n v="1"/>
    <m/>
  </r>
  <r>
    <n v="931"/>
    <x v="34"/>
    <d v="2022-06-12T00:00:00"/>
    <s v="LUNA  FERNANDO  "/>
    <x v="18"/>
    <x v="1"/>
    <d v="2022-07-08T00:00:00"/>
    <d v="2022-07-08T00:00:00"/>
    <s v="SL"/>
    <m/>
    <s v="1 SL"/>
    <n v="1"/>
    <m/>
  </r>
  <r>
    <n v="931"/>
    <x v="34"/>
    <d v="2022-06-12T00:00:00"/>
    <s v="LUNA  FERNANDO  "/>
    <x v="18"/>
    <x v="1"/>
    <d v="2022-07-11T00:00:00"/>
    <d v="2022-07-11T00:00:00"/>
    <s v="SL"/>
    <m/>
    <s v="1 SL"/>
    <n v="1"/>
    <m/>
  </r>
  <r>
    <n v="932"/>
    <x v="34"/>
    <d v="2022-07-13T00:00:00"/>
    <s v="CRUZADA MAGDALENA A."/>
    <x v="65"/>
    <x v="1"/>
    <d v="2022-07-07T00:00:00"/>
    <d v="2022-07-07T00:00:00"/>
    <s v="SL"/>
    <m/>
    <s v="1 SL"/>
    <n v="1"/>
    <m/>
  </r>
  <r>
    <n v="933"/>
    <x v="34"/>
    <d v="2022-07-13T00:00:00"/>
    <s v="MAGUINAO GILBERT  "/>
    <x v="12"/>
    <x v="1"/>
    <d v="2022-07-12T00:00:00"/>
    <d v="2022-07-12T00:00:00"/>
    <s v="SL"/>
    <m/>
    <s v="1 SL"/>
    <n v="1"/>
    <m/>
  </r>
  <r>
    <n v="934"/>
    <x v="34"/>
    <d v="2022-07-07T00:00:00"/>
    <s v="OLINO PRECIOSA A."/>
    <x v="10"/>
    <x v="1"/>
    <d v="2022-07-01T00:00:00"/>
    <d v="2022-07-01T00:00:00"/>
    <s v="VL"/>
    <m/>
    <s v="1 VL"/>
    <n v="1"/>
    <m/>
  </r>
  <r>
    <n v="934"/>
    <x v="34"/>
    <d v="2022-07-07T00:00:00"/>
    <s v="OLINO PRECIOSA A."/>
    <x v="10"/>
    <x v="1"/>
    <d v="2022-07-07T00:00:00"/>
    <d v="2022-07-07T00:00:00"/>
    <s v="VL"/>
    <m/>
    <s v="1 VL"/>
    <n v="1"/>
    <m/>
  </r>
  <r>
    <n v="935"/>
    <x v="34"/>
    <d v="2022-07-11T00:00:00"/>
    <s v="CORTEZ FIDELA B."/>
    <x v="58"/>
    <x v="1"/>
    <d v="2022-06-30T00:00:00"/>
    <d v="2022-07-06T00:00:00"/>
    <s v="OTHER"/>
    <s v="MOURNING LEAVE"/>
    <s v="5 OTHER"/>
    <n v="5"/>
    <m/>
  </r>
  <r>
    <n v="936"/>
    <x v="34"/>
    <d v="2022-07-11T00:00:00"/>
    <s v="CORTEZ FIDELA B."/>
    <x v="58"/>
    <x v="1"/>
    <d v="2022-06-24T00:00:00"/>
    <d v="2022-06-24T00:00:00"/>
    <s v="SL"/>
    <m/>
    <s v="1 SL"/>
    <n v="1"/>
    <m/>
  </r>
  <r>
    <n v="937"/>
    <x v="34"/>
    <d v="2022-07-13T00:00:00"/>
    <s v="BUGARIN MA. ANA M."/>
    <x v="4"/>
    <x v="1"/>
    <d v="2022-07-11T00:00:00"/>
    <d v="2022-07-11T00:00:00"/>
    <s v="SL"/>
    <m/>
    <s v="1 SL"/>
    <n v="1"/>
    <m/>
  </r>
  <r>
    <n v="938"/>
    <x v="34"/>
    <d v="2022-05-12T00:00:00"/>
    <s v="AUSTRIA KIM E."/>
    <x v="5"/>
    <x v="1"/>
    <d v="2022-05-23T00:00:00"/>
    <d v="2022-05-25T00:00:00"/>
    <s v="OTHER"/>
    <s v="SEC 25 EO 292- FORCE LEAVE"/>
    <s v="3 OTHER"/>
    <n v="3"/>
    <m/>
  </r>
  <r>
    <n v="938"/>
    <x v="34"/>
    <d v="2022-05-12T00:00:00"/>
    <s v="AUSTRIA KIM E."/>
    <x v="5"/>
    <x v="1"/>
    <d v="2022-05-30T00:00:00"/>
    <d v="2022-05-31T00:00:00"/>
    <s v="OTHER"/>
    <s v="SEC 25 EO 292- FORCE LEAVE"/>
    <s v="2 OTHER"/>
    <n v="2"/>
    <m/>
  </r>
  <r>
    <n v="939"/>
    <x v="34"/>
    <d v="2022-07-12T00:00:00"/>
    <s v="EMELO MARYJANE T."/>
    <x v="5"/>
    <x v="1"/>
    <d v="2022-07-18T00:00:00"/>
    <d v="2022-07-22T00:00:00"/>
    <s v="SL"/>
    <m/>
    <s v="5 SL"/>
    <n v="5"/>
    <m/>
  </r>
  <r>
    <n v="940"/>
    <x v="34"/>
    <d v="2022-07-14T00:00:00"/>
    <s v="MACAPUNO FELIX  "/>
    <x v="18"/>
    <x v="1"/>
    <d v="2022-07-13T00:00:00"/>
    <d v="2022-07-13T00:00:00"/>
    <s v="SL"/>
    <m/>
    <s v="1 SL"/>
    <n v="1"/>
    <m/>
  </r>
  <r>
    <n v="941"/>
    <x v="34"/>
    <d v="2022-07-13T00:00:00"/>
    <s v="MALIGAYA NELITA M."/>
    <x v="12"/>
    <x v="1"/>
    <d v="2022-07-25T00:00:00"/>
    <d v="2022-07-25T00:00:00"/>
    <s v="VL"/>
    <m/>
    <s v="1 VL"/>
    <n v="1"/>
    <m/>
  </r>
  <r>
    <n v="942"/>
    <x v="34"/>
    <d v="2022-07-13T00:00:00"/>
    <s v="MALIGAYA NELITA M."/>
    <x v="12"/>
    <x v="1"/>
    <d v="2022-07-12T00:00:00"/>
    <d v="2022-07-12T00:00:00"/>
    <s v="SL"/>
    <m/>
    <s v="1 SL"/>
    <n v="1"/>
    <m/>
  </r>
  <r>
    <n v="943"/>
    <x v="34"/>
    <d v="2022-07-13T00:00:00"/>
    <s v="RODRIGUEZ RUEL  "/>
    <x v="18"/>
    <x v="1"/>
    <d v="2022-07-10T00:00:00"/>
    <d v="2022-07-10T00:00:00"/>
    <s v="SL"/>
    <m/>
    <s v="1 SL"/>
    <n v="1"/>
    <m/>
  </r>
  <r>
    <n v="944"/>
    <x v="34"/>
    <d v="2022-07-19T00:00:00"/>
    <s v="MAGUINAO GILBERT  "/>
    <x v="12"/>
    <x v="1"/>
    <d v="2022-07-25T00:00:00"/>
    <d v="2022-07-25T00:00:00"/>
    <s v="VL"/>
    <m/>
    <s v="1 VL"/>
    <n v="1"/>
    <m/>
  </r>
  <r>
    <n v="945"/>
    <x v="34"/>
    <d v="2022-07-11T00:00:00"/>
    <s v="DOLOT JESUS JR. D."/>
    <x v="52"/>
    <x v="1"/>
    <d v="2022-07-18T00:00:00"/>
    <d v="2022-07-18T00:00:00"/>
    <s v="VL"/>
    <m/>
    <s v="1 VL"/>
    <n v="1"/>
    <m/>
  </r>
  <r>
    <n v="946"/>
    <x v="34"/>
    <d v="2022-08-09T00:00:00"/>
    <s v="DOLOT JESUS JR. D."/>
    <x v="52"/>
    <x v="1"/>
    <d v="2022-08-09T00:00:00"/>
    <d v="2022-08-09T00:00:00"/>
    <s v="SL"/>
    <m/>
    <s v="1 SL"/>
    <n v="1"/>
    <m/>
  </r>
  <r>
    <n v="947"/>
    <x v="34"/>
    <d v="2022-06-01T00:00:00"/>
    <s v="DOLOT JESUS JR. D."/>
    <x v="52"/>
    <x v="1"/>
    <d v="2022-06-01T00:00:00"/>
    <d v="2022-06-03T00:00:00"/>
    <s v="SL"/>
    <m/>
    <s v="3 SL"/>
    <n v="3"/>
    <m/>
  </r>
  <r>
    <n v="948"/>
    <x v="34"/>
    <d v="2022-07-25T00:00:00"/>
    <s v="MENDOZA PRESCILA S."/>
    <x v="13"/>
    <x v="1"/>
    <d v="2022-07-22T00:00:00"/>
    <d v="2022-07-22T00:00:00"/>
    <s v="SL"/>
    <m/>
    <s v="1 SL"/>
    <n v="1"/>
    <m/>
  </r>
  <r>
    <n v="949"/>
    <x v="34"/>
    <d v="2022-07-25T00:00:00"/>
    <s v="HERNANDEZ MARIO A."/>
    <x v="21"/>
    <x v="1"/>
    <d v="2022-08-02T00:00:00"/>
    <d v="2022-08-02T00:00:00"/>
    <s v="OTHER"/>
    <s v="BIRTHDAY LEAVE"/>
    <s v="1 OTHER"/>
    <n v="1"/>
    <m/>
  </r>
  <r>
    <n v="950"/>
    <x v="34"/>
    <d v="2022-07-25T00:00:00"/>
    <s v="RODRIGUEZ RUEL  "/>
    <x v="18"/>
    <x v="1"/>
    <d v="2022-07-23T00:00:00"/>
    <d v="2022-07-24T00:00:00"/>
    <s v="SL"/>
    <m/>
    <s v="2 SL"/>
    <n v="2"/>
    <m/>
  </r>
  <r>
    <n v="951"/>
    <x v="34"/>
    <d v="2022-07-22T00:00:00"/>
    <s v="FERMA ARCELI C."/>
    <x v="44"/>
    <x v="1"/>
    <d v="2022-07-19T00:00:00"/>
    <d v="2022-07-21T00:00:00"/>
    <s v="SL"/>
    <m/>
    <s v="3 SL"/>
    <n v="3"/>
    <m/>
  </r>
  <r>
    <n v="952"/>
    <x v="34"/>
    <d v="2022-07-25T00:00:00"/>
    <s v="EGASAN DELIA J."/>
    <x v="19"/>
    <x v="1"/>
    <d v="2022-07-20T00:00:00"/>
    <d v="2022-07-22T00:00:00"/>
    <s v="SL"/>
    <m/>
    <s v="3 SL"/>
    <n v="3"/>
    <m/>
  </r>
  <r>
    <n v="953"/>
    <x v="34"/>
    <d v="2022-07-25T00:00:00"/>
    <s v="DISEPEDA ROMELITO  "/>
    <x v="35"/>
    <x v="1"/>
    <d v="2022-07-01T00:00:00"/>
    <d v="2022-07-31T00:00:00"/>
    <s v="SL"/>
    <m/>
    <s v="21 SL"/>
    <n v="21"/>
    <m/>
  </r>
  <r>
    <n v="954"/>
    <x v="34"/>
    <d v="2022-07-25T00:00:00"/>
    <s v="FLAVIER ADORACION  "/>
    <x v="49"/>
    <x v="1"/>
    <d v="2022-07-05T00:00:00"/>
    <d v="2022-07-07T00:00:00"/>
    <s v="SL"/>
    <m/>
    <s v="3 SL"/>
    <n v="3"/>
    <m/>
  </r>
  <r>
    <n v="955"/>
    <x v="34"/>
    <d v="2022-07-19T00:00:00"/>
    <s v="NOVICIO PERLITA G."/>
    <x v="0"/>
    <x v="1"/>
    <d v="2022-07-18T00:00:00"/>
    <d v="2022-07-18T00:00:00"/>
    <s v="SL"/>
    <m/>
    <s v="1 SL"/>
    <n v="1"/>
    <m/>
  </r>
  <r>
    <n v="956"/>
    <x v="34"/>
    <d v="2022-06-17T00:00:00"/>
    <s v="SIM JO RITZELLE C."/>
    <x v="19"/>
    <x v="0"/>
    <d v="2022-07-15T00:00:00"/>
    <d v="2022-07-15T00:00:00"/>
    <s v="VL"/>
    <m/>
    <s v="1 VL"/>
    <n v="1"/>
    <m/>
  </r>
  <r>
    <n v="957"/>
    <x v="34"/>
    <d v="2022-08-02T00:00:00"/>
    <s v="ATIENZA JULIE ANN A."/>
    <x v="5"/>
    <x v="1"/>
    <d v="2022-08-05T00:00:00"/>
    <d v="2022-08-05T00:00:00"/>
    <s v="VL"/>
    <m/>
    <s v="1 VL"/>
    <n v="1"/>
    <m/>
  </r>
  <r>
    <n v="958"/>
    <x v="34"/>
    <d v="2022-08-02T00:00:00"/>
    <s v="ATIENZA JULIE ANN A."/>
    <x v="5"/>
    <x v="1"/>
    <d v="2022-07-29T00:00:00"/>
    <d v="2022-07-29T00:00:00"/>
    <s v="SL"/>
    <m/>
    <s v="1 SL"/>
    <n v="1"/>
    <m/>
  </r>
  <r>
    <n v="959"/>
    <x v="34"/>
    <d v="2022-08-02T00:00:00"/>
    <s v="TAMAYO MARIA ELLAINE III B."/>
    <x v="39"/>
    <x v="1"/>
    <d v="2022-07-28T00:00:00"/>
    <d v="2022-07-28T00:00:00"/>
    <s v="SL"/>
    <m/>
    <s v="1 SL"/>
    <n v="1"/>
    <m/>
  </r>
  <r>
    <n v="960"/>
    <x v="34"/>
    <d v="2022-07-18T00:00:00"/>
    <s v="TAMAYO MARIA ELLAINE III B."/>
    <x v="39"/>
    <x v="1"/>
    <d v="2022-07-20T00:00:00"/>
    <d v="2022-07-20T00:00:00"/>
    <s v="VL"/>
    <m/>
    <s v="1 VL"/>
    <n v="1"/>
    <m/>
  </r>
  <r>
    <n v="961"/>
    <x v="34"/>
    <d v="2022-06-20T00:00:00"/>
    <s v="TAMAYO MARIA ELLAINE III B."/>
    <x v="39"/>
    <x v="1"/>
    <d v="2022-06-27T00:00:00"/>
    <d v="2022-06-27T00:00:00"/>
    <s v="OTHER"/>
    <s v="SEC 21 EO 292- SPECIAL PRIVILEGE"/>
    <s v="1 OTHER"/>
    <n v="1"/>
    <m/>
  </r>
  <r>
    <n v="962"/>
    <x v="34"/>
    <d v="2022-08-01T00:00:00"/>
    <s v="DE OCAMPO ALMA A."/>
    <x v="39"/>
    <x v="1"/>
    <d v="2022-08-12T00:00:00"/>
    <d v="2022-08-12T00:00:00"/>
    <s v="VL"/>
    <m/>
    <s v="1 VL"/>
    <n v="1"/>
    <m/>
  </r>
  <r>
    <n v="963"/>
    <x v="34"/>
    <d v="2022-08-08T00:00:00"/>
    <s v="AYCARDO PILILLA V."/>
    <x v="5"/>
    <x v="1"/>
    <m/>
    <m/>
    <s v="OTHER"/>
    <s v="TERMINAL LEAVE"/>
    <s v="0 OTHER"/>
    <n v="0"/>
    <m/>
  </r>
  <r>
    <n v="964"/>
    <x v="2"/>
    <d v="2022-08-01T00:00:00"/>
    <s v="ZALDIVIA MIRIAM F."/>
    <x v="52"/>
    <x v="1"/>
    <d v="2022-07-25T00:00:00"/>
    <d v="2022-07-26T00:00:00"/>
    <s v="SL"/>
    <m/>
    <s v="2 SL"/>
    <n v="2"/>
    <m/>
  </r>
  <r>
    <n v="965"/>
    <x v="2"/>
    <d v="2022-08-01T00:00:00"/>
    <s v="NOVICIO PERLITA G."/>
    <x v="0"/>
    <x v="1"/>
    <d v="2022-07-29T00:00:00"/>
    <d v="2022-07-29T00:00:00"/>
    <s v="SL"/>
    <m/>
    <s v="1 SL"/>
    <n v="1"/>
    <m/>
  </r>
  <r>
    <n v="966"/>
    <x v="2"/>
    <d v="2022-08-02T00:00:00"/>
    <s v="LUCIANO ADELAIDA C."/>
    <x v="34"/>
    <x v="1"/>
    <d v="2022-08-01T00:00:00"/>
    <d v="2022-08-01T00:00:00"/>
    <s v="SL"/>
    <m/>
    <s v="1 SL"/>
    <n v="1"/>
    <m/>
  </r>
  <r>
    <n v="967"/>
    <x v="2"/>
    <d v="2022-08-01T00:00:00"/>
    <s v="TAÑEDO MARIA EVELYN C."/>
    <x v="56"/>
    <x v="1"/>
    <d v="2022-08-09T00:00:00"/>
    <d v="2022-08-09T00:00:00"/>
    <s v="OTHER"/>
    <s v="BIRTHDAY LEAVE"/>
    <s v="1 OTHER"/>
    <n v="1"/>
    <m/>
  </r>
  <r>
    <n v="968"/>
    <x v="2"/>
    <d v="2022-08-01T00:00:00"/>
    <s v="MONTENEGRO MARISSA P."/>
    <x v="56"/>
    <x v="1"/>
    <d v="2022-07-28T00:00:00"/>
    <d v="2022-07-29T00:00:00"/>
    <s v="SL"/>
    <m/>
    <s v="2 SL"/>
    <n v="2"/>
    <m/>
  </r>
  <r>
    <n v="969"/>
    <x v="2"/>
    <d v="2022-08-02T00:00:00"/>
    <s v="SEPINO BRIGIDA M."/>
    <x v="10"/>
    <x v="1"/>
    <d v="2022-07-29T00:00:00"/>
    <d v="2022-07-29T00:00:00"/>
    <s v="SL"/>
    <m/>
    <s v="1 SL"/>
    <n v="1"/>
    <m/>
  </r>
  <r>
    <n v="970"/>
    <x v="2"/>
    <d v="2022-07-28T00:00:00"/>
    <s v="CONSTANTE FLORAVILLA R."/>
    <x v="10"/>
    <x v="1"/>
    <d v="2022-07-29T00:00:00"/>
    <d v="2022-07-29T00:00:00"/>
    <s v="OTHER"/>
    <s v="BIRTHDAY LEAVE"/>
    <s v="1 OTHER"/>
    <n v="1"/>
    <m/>
  </r>
  <r>
    <n v="971"/>
    <x v="2"/>
    <d v="2022-07-28T00:00:00"/>
    <s v="PELIMBERGO MICHELLE A."/>
    <x v="10"/>
    <x v="1"/>
    <d v="2022-08-01T00:00:00"/>
    <d v="2022-08-01T00:00:00"/>
    <s v="OTHER"/>
    <s v="BIRTHDAY LEAVE"/>
    <s v="1 OTHER"/>
    <n v="1"/>
    <m/>
  </r>
  <r>
    <n v="972"/>
    <x v="2"/>
    <d v="2022-07-28T00:00:00"/>
    <s v="PELIMBERGO MICHELLE A."/>
    <x v="10"/>
    <x v="1"/>
    <d v="2022-07-20T00:00:00"/>
    <d v="2022-07-21T00:00:00"/>
    <s v="SL"/>
    <m/>
    <s v="2 SL"/>
    <n v="2"/>
    <m/>
  </r>
  <r>
    <n v="973"/>
    <x v="2"/>
    <d v="2022-08-12T00:00:00"/>
    <s v="ERIDAO ROSALINDA P."/>
    <x v="10"/>
    <x v="1"/>
    <d v="2022-08-11T00:00:00"/>
    <d v="2022-08-11T00:00:00"/>
    <s v="OTHER"/>
    <s v="SEC 21 EO 292- SPECIAL PRIVILEGE"/>
    <s v="1 OTHER"/>
    <n v="1"/>
    <m/>
  </r>
  <r>
    <n v="974"/>
    <x v="2"/>
    <d v="2022-08-08T00:00:00"/>
    <s v="ERIDAO ROSALINDA P."/>
    <x v="10"/>
    <x v="1"/>
    <d v="2022-08-04T00:00:00"/>
    <d v="2022-08-05T00:00:00"/>
    <s v="SL"/>
    <m/>
    <s v="2 SL"/>
    <n v="2"/>
    <m/>
  </r>
  <r>
    <n v="975"/>
    <x v="2"/>
    <d v="2022-08-01T00:00:00"/>
    <s v="ERIDAO ROSALINDA P."/>
    <x v="10"/>
    <x v="1"/>
    <d v="2022-07-25T00:00:00"/>
    <d v="2022-07-29T00:00:00"/>
    <s v="SL"/>
    <m/>
    <s v="5 SL"/>
    <n v="5"/>
    <m/>
  </r>
  <r>
    <n v="976"/>
    <x v="2"/>
    <d v="2022-08-12T00:00:00"/>
    <s v="HADAP JONALYN L."/>
    <x v="10"/>
    <x v="1"/>
    <d v="2022-08-01T00:00:00"/>
    <d v="2022-08-05T00:00:00"/>
    <s v="SL"/>
    <m/>
    <s v="5 SL"/>
    <n v="5"/>
    <m/>
  </r>
  <r>
    <n v="977"/>
    <x v="2"/>
    <d v="2022-08-01T00:00:00"/>
    <s v="CACAO ANDREA F."/>
    <x v="10"/>
    <x v="1"/>
    <d v="2022-08-01T00:00:00"/>
    <d v="2022-08-05T00:00:00"/>
    <s v="SL"/>
    <m/>
    <s v="5 SL"/>
    <n v="5"/>
    <m/>
  </r>
  <r>
    <n v="978"/>
    <x v="2"/>
    <d v="2022-08-09T00:00:00"/>
    <s v="REPILLO AMMY LOU M."/>
    <x v="39"/>
    <x v="1"/>
    <d v="2022-08-10T00:00:00"/>
    <d v="2022-08-12T00:00:00"/>
    <s v="VL"/>
    <m/>
    <s v="3 VL"/>
    <n v="3"/>
    <m/>
  </r>
  <r>
    <n v="979"/>
    <x v="2"/>
    <d v="2022-08-15T00:00:00"/>
    <s v="DE VILLA OFELIA G."/>
    <x v="61"/>
    <x v="1"/>
    <d v="2022-08-11T00:00:00"/>
    <d v="2022-08-12T00:00:00"/>
    <s v="SL"/>
    <m/>
    <s v="2 SL"/>
    <n v="2"/>
    <m/>
  </r>
  <r>
    <n v="980"/>
    <x v="2"/>
    <d v="2022-08-04T00:00:00"/>
    <s v="MABUTI ANA MARIE C."/>
    <x v="39"/>
    <x v="1"/>
    <d v="2022-08-03T00:00:00"/>
    <d v="2022-08-03T00:00:00"/>
    <s v="OTHER"/>
    <s v="SEC 21 EO 292- SPECIAL PRIVILEGE"/>
    <s v="1 OTHER"/>
    <n v="1"/>
    <m/>
  </r>
  <r>
    <n v="981"/>
    <x v="2"/>
    <d v="2022-08-15T00:00:00"/>
    <s v="AMORA ELISA S."/>
    <x v="39"/>
    <x v="1"/>
    <d v="2022-08-12T00:00:00"/>
    <d v="2022-08-12T00:00:00"/>
    <s v="SL"/>
    <m/>
    <s v="1 SL"/>
    <n v="1"/>
    <m/>
  </r>
  <r>
    <n v="982"/>
    <x v="2"/>
    <d v="2022-07-29T00:00:00"/>
    <s v="AMORA ELISA S."/>
    <x v="39"/>
    <x v="1"/>
    <d v="2022-07-29T00:00:00"/>
    <d v="2022-07-29T00:00:00"/>
    <s v="SL"/>
    <m/>
    <s v="1 SL"/>
    <n v="1"/>
    <m/>
  </r>
  <r>
    <n v="983"/>
    <x v="2"/>
    <d v="2022-07-05T00:00:00"/>
    <s v="AMORA ELISA S."/>
    <x v="39"/>
    <x v="1"/>
    <d v="2022-07-22T00:00:00"/>
    <d v="2022-07-22T00:00:00"/>
    <s v="VL"/>
    <m/>
    <s v="1 VL"/>
    <n v="1"/>
    <m/>
  </r>
  <r>
    <n v="984"/>
    <x v="2"/>
    <d v="2022-07-25T00:00:00"/>
    <s v="FERNANDEZ MILAGROS C."/>
    <x v="39"/>
    <x v="1"/>
    <d v="2022-07-21T00:00:00"/>
    <d v="2022-07-22T00:00:00"/>
    <s v="OTHER"/>
    <s v="DOMESTIC EMERGENCY"/>
    <s v="2 OTHER"/>
    <n v="2"/>
    <m/>
  </r>
  <r>
    <n v="985"/>
    <x v="2"/>
    <d v="2022-08-10T00:00:00"/>
    <s v="VIDALLO WINNIE R."/>
    <x v="39"/>
    <x v="1"/>
    <d v="2022-08-04T00:00:00"/>
    <d v="2022-08-04T00:00:00"/>
    <s v="SL"/>
    <m/>
    <s v="1 SL"/>
    <n v="1"/>
    <m/>
  </r>
  <r>
    <n v="985"/>
    <x v="2"/>
    <d v="2022-08-10T00:00:00"/>
    <s v="VIDALLO WINNIE R."/>
    <x v="39"/>
    <x v="1"/>
    <d v="2022-08-09T00:00:00"/>
    <d v="2022-08-09T00:00:00"/>
    <s v="SL"/>
    <m/>
    <s v="1 SL"/>
    <n v="1"/>
    <m/>
  </r>
  <r>
    <n v="986"/>
    <x v="2"/>
    <d v="2022-07-22T00:00:00"/>
    <s v="DE GRANO MA. ERLINDA F."/>
    <x v="39"/>
    <x v="1"/>
    <d v="2022-07-21T00:00:00"/>
    <d v="2022-07-21T00:00:00"/>
    <s v="SL"/>
    <m/>
    <s v="1 SL"/>
    <n v="1"/>
    <m/>
  </r>
  <r>
    <n v="987"/>
    <x v="2"/>
    <d v="2022-07-27T00:00:00"/>
    <s v="OLEGARIO TEOFISTA B."/>
    <x v="39"/>
    <x v="1"/>
    <d v="2022-07-27T00:00:00"/>
    <d v="2022-07-27T00:00:00"/>
    <s v="SL"/>
    <m/>
    <s v="1 SL"/>
    <n v="1"/>
    <m/>
  </r>
  <r>
    <n v="988"/>
    <x v="2"/>
    <d v="2022-07-27T00:00:00"/>
    <s v="DIMAPILIS JOSEPHINE P."/>
    <x v="39"/>
    <x v="1"/>
    <d v="2022-07-27T00:00:00"/>
    <d v="2022-07-27T00:00:00"/>
    <s v="OTHER"/>
    <s v="SEC 25 EO 292- FORCE LEAVE"/>
    <s v="1 OTHER"/>
    <n v="1"/>
    <m/>
  </r>
  <r>
    <n v="989"/>
    <x v="2"/>
    <d v="2022-07-26T00:00:00"/>
    <s v="REPILLO AMMY LOU M."/>
    <x v="39"/>
    <x v="1"/>
    <d v="2022-07-20T00:00:00"/>
    <d v="2022-07-20T00:00:00"/>
    <s v="SL"/>
    <m/>
    <s v="1 SL"/>
    <n v="1"/>
    <m/>
  </r>
  <r>
    <n v="990"/>
    <x v="2"/>
    <d v="2022-07-15T00:00:00"/>
    <s v="ESPIRITU RONALD M."/>
    <x v="39"/>
    <x v="1"/>
    <d v="2022-07-22T00:00:00"/>
    <d v="2022-07-22T00:00:00"/>
    <s v="VL"/>
    <m/>
    <s v="1 VL"/>
    <n v="1"/>
    <m/>
  </r>
  <r>
    <n v="991"/>
    <x v="2"/>
    <d v="2022-08-04T00:00:00"/>
    <s v="DUNGO PURISIMA CORAZON E."/>
    <x v="39"/>
    <x v="1"/>
    <d v="2022-08-04T00:00:00"/>
    <d v="2022-08-04T00:00:00"/>
    <s v="OTHER"/>
    <s v="BIRTHDAY LEAVE"/>
    <s v="1 OTHER"/>
    <n v="1"/>
    <m/>
  </r>
  <r>
    <n v="992"/>
    <x v="2"/>
    <d v="2022-08-02T00:00:00"/>
    <s v="DIMAPILIS ELVIRA S."/>
    <x v="39"/>
    <x v="1"/>
    <d v="2022-08-01T00:00:00"/>
    <d v="2022-08-01T00:00:00"/>
    <s v="SL"/>
    <m/>
    <s v="1 SL"/>
    <n v="1"/>
    <m/>
  </r>
  <r>
    <n v="993"/>
    <x v="2"/>
    <d v="2022-08-02T00:00:00"/>
    <s v="DIMAPILIS ELVIRA S."/>
    <x v="39"/>
    <x v="1"/>
    <d v="2022-07-29T00:00:00"/>
    <d v="2022-07-29T00:00:00"/>
    <s v="OTHER"/>
    <s v="SEC 21 EO 292- SPECIAL PRIVILEGE"/>
    <s v="1 OTHER"/>
    <n v="1"/>
    <m/>
  </r>
  <r>
    <n v="994"/>
    <x v="2"/>
    <d v="2022-06-29T00:00:00"/>
    <s v="GALANG JULIET B."/>
    <x v="62"/>
    <x v="3"/>
    <d v="2022-06-27T00:00:00"/>
    <d v="2022-06-27T00:00:00"/>
    <s v="SL"/>
    <m/>
    <s v="1 SL"/>
    <n v="1"/>
    <m/>
  </r>
  <r>
    <n v="995"/>
    <x v="2"/>
    <d v="2022-08-08T00:00:00"/>
    <s v="JORGE CAROLINA M."/>
    <x v="39"/>
    <x v="1"/>
    <d v="2022-08-05T00:00:00"/>
    <d v="2022-08-05T00:00:00"/>
    <s v="OTHER"/>
    <s v="SEC 21 EO 292- SPECIAL PRIVILEGE"/>
    <s v="1 OTHER"/>
    <n v="1"/>
    <m/>
  </r>
  <r>
    <n v="996"/>
    <x v="2"/>
    <d v="2022-08-12T00:00:00"/>
    <s v="DIMAPILIS ANTHONY A."/>
    <x v="39"/>
    <x v="1"/>
    <d v="2022-08-05T00:00:00"/>
    <d v="2022-08-05T00:00:00"/>
    <s v="SL"/>
    <m/>
    <s v="1 SL"/>
    <n v="1"/>
    <m/>
  </r>
  <r>
    <n v="996"/>
    <x v="2"/>
    <d v="2022-08-12T00:00:00"/>
    <s v="DIMAPILIS ANTHONY A."/>
    <x v="39"/>
    <x v="1"/>
    <d v="2022-08-11T00:00:00"/>
    <d v="2022-08-11T00:00:00"/>
    <s v="SL"/>
    <m/>
    <s v="1 SL"/>
    <n v="1"/>
    <m/>
  </r>
  <r>
    <n v="997"/>
    <x v="2"/>
    <d v="2022-08-01T00:00:00"/>
    <s v="DIMAPILIS ANTHONY A."/>
    <x v="39"/>
    <x v="1"/>
    <d v="2022-07-29T00:00:00"/>
    <d v="2022-07-29T00:00:00"/>
    <s v="SL"/>
    <m/>
    <s v="1 SL"/>
    <n v="1"/>
    <m/>
  </r>
  <r>
    <n v="998"/>
    <x v="2"/>
    <d v="2022-04-11T00:00:00"/>
    <s v="MARASIGAN GINALYN D."/>
    <x v="6"/>
    <x v="1"/>
    <d v="2022-04-21T00:00:00"/>
    <d v="2022-04-21T00:00:00"/>
    <s v="OTHER"/>
    <s v="SEC 25 EO 292- FORCE LEAVE"/>
    <s v="1 OTHER"/>
    <n v="1"/>
    <m/>
  </r>
  <r>
    <n v="999"/>
    <x v="2"/>
    <d v="2022-06-20T00:00:00"/>
    <s v="MARASIGAN GINALYN D."/>
    <x v="6"/>
    <x v="1"/>
    <d v="2022-06-14T00:00:00"/>
    <d v="2022-06-14T00:00:00"/>
    <s v="SL"/>
    <m/>
    <s v="1 SL"/>
    <n v="1"/>
    <m/>
  </r>
  <r>
    <n v="1000"/>
    <x v="2"/>
    <d v="2022-08-01T00:00:00"/>
    <s v="VIDA CHARMAINE R."/>
    <x v="34"/>
    <x v="1"/>
    <d v="2022-07-28T00:00:00"/>
    <d v="2022-07-29T00:00:00"/>
    <s v="SL"/>
    <m/>
    <s v="2 SL"/>
    <n v="2"/>
    <m/>
  </r>
  <r>
    <n v="1001"/>
    <x v="3"/>
    <d v="2022-07-29T00:00:00"/>
    <s v="MATIENZO NORMITA S."/>
    <x v="4"/>
    <x v="1"/>
    <d v="2022-07-20T00:00:00"/>
    <d v="2022-07-20T00:00:00"/>
    <s v="SL"/>
    <m/>
    <s v="1 SL"/>
    <n v="1"/>
    <m/>
  </r>
  <r>
    <n v="1002"/>
    <x v="3"/>
    <d v="2022-08-10T00:00:00"/>
    <s v="ANGCAYA RUFINA P."/>
    <x v="5"/>
    <x v="1"/>
    <d v="2022-08-09T00:00:00"/>
    <d v="2022-08-09T00:00:00"/>
    <s v="SL"/>
    <m/>
    <s v="1 SL"/>
    <n v="1"/>
    <m/>
  </r>
  <r>
    <n v="1003"/>
    <x v="3"/>
    <d v="2022-08-02T00:00:00"/>
    <s v="TULIAO FLORDELIZA M."/>
    <x v="6"/>
    <x v="1"/>
    <d v="2022-07-29T00:00:00"/>
    <d v="2022-07-29T00:00:00"/>
    <s v="SL"/>
    <m/>
    <s v="1 SL"/>
    <n v="1"/>
    <m/>
  </r>
  <r>
    <n v="1004"/>
    <x v="3"/>
    <d v="2022-08-02T00:00:00"/>
    <s v="DELA GRACIA MA. CECILIA P."/>
    <x v="6"/>
    <x v="1"/>
    <d v="2022-08-12T00:00:00"/>
    <d v="2022-08-12T00:00:00"/>
    <s v="VL"/>
    <m/>
    <s v="1 VL"/>
    <n v="1"/>
    <m/>
  </r>
  <r>
    <n v="1005"/>
    <x v="3"/>
    <d v="2022-08-10T00:00:00"/>
    <s v="GUAÑEZO MARY ANNE P."/>
    <x v="39"/>
    <x v="1"/>
    <d v="2022-08-12T00:00:00"/>
    <d v="2022-08-12T00:00:00"/>
    <s v="OTHER"/>
    <s v="SEC 21 EO 292- SPECIAL PRIVILEGE"/>
    <s v="1 OTHER"/>
    <n v="1"/>
    <m/>
  </r>
  <r>
    <n v="1006"/>
    <x v="3"/>
    <d v="2022-08-02T00:00:00"/>
    <s v="ENRIQUEZ EDGAR P."/>
    <x v="34"/>
    <x v="1"/>
    <d v="2022-07-27T00:00:00"/>
    <d v="2022-07-29T00:00:00"/>
    <s v="SL"/>
    <m/>
    <s v="3 SL"/>
    <n v="3"/>
    <m/>
  </r>
  <r>
    <n v="1007"/>
    <x v="3"/>
    <d v="2022-08-31T00:00:00"/>
    <s v="ANACAY ANICETA P."/>
    <x v="5"/>
    <x v="1"/>
    <d v="2022-08-31T00:00:00"/>
    <d v="2022-08-31T00:00:00"/>
    <s v="OTHER"/>
    <s v="SEC 21 EO 292- SPECIAL PRIVILEGE"/>
    <s v="1 OTHER"/>
    <n v="1"/>
    <m/>
  </r>
  <r>
    <n v="1008"/>
    <x v="3"/>
    <d v="2022-07-29T00:00:00"/>
    <s v="BOFILL ERNA P."/>
    <x v="4"/>
    <x v="1"/>
    <d v="2022-07-18T00:00:00"/>
    <d v="2022-07-18T00:00:00"/>
    <s v="SL"/>
    <m/>
    <s v="1 SL"/>
    <n v="1"/>
    <m/>
  </r>
  <r>
    <n v="1009"/>
    <x v="3"/>
    <d v="2022-08-01T00:00:00"/>
    <s v="ANGCAYA JOHN V."/>
    <x v="5"/>
    <x v="1"/>
    <d v="2022-08-22T00:00:00"/>
    <d v="2022-08-22T00:00:00"/>
    <s v="OTHER"/>
    <s v="SEC 21 EO 292- SPECIAL PRIVILEGE"/>
    <s v="1 OTHER"/>
    <n v="1"/>
    <m/>
  </r>
  <r>
    <n v="1010"/>
    <x v="3"/>
    <d v="2022-08-01T00:00:00"/>
    <s v="ANGCAYA JOHN V."/>
    <x v="5"/>
    <x v="1"/>
    <d v="2022-07-27T00:00:00"/>
    <d v="2022-07-27T00:00:00"/>
    <s v="SL"/>
    <m/>
    <s v="1 SL"/>
    <n v="1"/>
    <m/>
  </r>
  <r>
    <n v="1011"/>
    <x v="3"/>
    <d v="2022-08-11T00:00:00"/>
    <s v="LERIO ROSEMARIE V."/>
    <x v="6"/>
    <x v="1"/>
    <d v="2022-08-30T00:00:00"/>
    <d v="2022-08-30T00:00:00"/>
    <s v="OTHER"/>
    <s v="SEC 21 EO 292- SPECIAL PRIVILEGE"/>
    <s v="1 OTHER"/>
    <n v="1"/>
    <m/>
  </r>
  <r>
    <n v="1012"/>
    <x v="3"/>
    <d v="2022-08-11T00:00:00"/>
    <s v="LERIO ROSEMARIE V."/>
    <x v="6"/>
    <x v="1"/>
    <d v="2022-08-25T00:00:00"/>
    <d v="2022-08-26T00:00:00"/>
    <s v="VL"/>
    <m/>
    <s v="2 VL"/>
    <n v="2"/>
    <m/>
  </r>
  <r>
    <n v="1013"/>
    <x v="3"/>
    <d v="2022-08-10T00:00:00"/>
    <s v="OLARTE GREATCHEL B."/>
    <x v="6"/>
    <x v="1"/>
    <d v="2022-08-09T00:00:00"/>
    <d v="2022-08-09T00:00:00"/>
    <s v="OTHER"/>
    <s v="SEC 21 EO 292- SPECIAL PRIVILEGE"/>
    <s v="1 OTHER"/>
    <n v="1"/>
    <m/>
  </r>
  <r>
    <n v="1014"/>
    <x v="3"/>
    <d v="2022-08-08T00:00:00"/>
    <s v="MANALO EDITHA V."/>
    <x v="6"/>
    <x v="1"/>
    <d v="2022-08-15T00:00:00"/>
    <d v="2022-08-15T00:00:00"/>
    <s v="VL"/>
    <m/>
    <s v="1 VL"/>
    <n v="1"/>
    <m/>
  </r>
  <r>
    <n v="1015"/>
    <x v="3"/>
    <d v="2022-08-09T00:00:00"/>
    <s v="ROCILLO CECILLA A."/>
    <x v="6"/>
    <x v="1"/>
    <d v="2022-08-05T00:00:00"/>
    <d v="2022-08-05T00:00:00"/>
    <s v="SL"/>
    <m/>
    <s v="1 SL"/>
    <n v="1"/>
    <m/>
  </r>
  <r>
    <n v="1016"/>
    <x v="3"/>
    <d v="2022-08-08T00:00:00"/>
    <s v="DAÑO ALMA R."/>
    <x v="6"/>
    <x v="1"/>
    <d v="2022-08-11T00:00:00"/>
    <d v="2022-08-11T00:00:00"/>
    <s v="VL"/>
    <m/>
    <s v="1 VL"/>
    <n v="1"/>
    <m/>
  </r>
  <r>
    <n v="1017"/>
    <x v="3"/>
    <d v="2022-08-09T00:00:00"/>
    <s v="MIRANDA MARIA LOIDA M."/>
    <x v="6"/>
    <x v="1"/>
    <d v="2022-08-08T00:00:00"/>
    <d v="2022-08-08T00:00:00"/>
    <s v="SL"/>
    <m/>
    <s v="1 SL"/>
    <n v="1"/>
    <m/>
  </r>
  <r>
    <n v="1018"/>
    <x v="3"/>
    <d v="2022-07-29T00:00:00"/>
    <s v="ENMACIO LEILA A."/>
    <x v="6"/>
    <x v="1"/>
    <d v="2022-07-20T00:00:00"/>
    <d v="2022-07-20T00:00:00"/>
    <s v="SL"/>
    <m/>
    <s v="1 SL"/>
    <n v="1"/>
    <m/>
  </r>
  <r>
    <n v="1018"/>
    <x v="3"/>
    <d v="2022-07-29T00:00:00"/>
    <s v="ENMACIO LEILA A."/>
    <x v="6"/>
    <x v="1"/>
    <d v="2022-07-27T00:00:00"/>
    <d v="2022-07-27T00:00:00"/>
    <s v="SL"/>
    <m/>
    <s v="1 SL"/>
    <n v="1"/>
    <m/>
  </r>
  <r>
    <n v="1019"/>
    <x v="3"/>
    <d v="2022-08-01T00:00:00"/>
    <s v="MAWAK MIA PAULEEN B."/>
    <x v="6"/>
    <x v="1"/>
    <d v="2022-08-02T00:00:00"/>
    <d v="2022-08-02T00:00:00"/>
    <s v="OTHER"/>
    <s v="SEC 21 EO 292- SPECIAL PRIVILEGE"/>
    <s v="1 OTHER"/>
    <n v="1"/>
    <m/>
  </r>
  <r>
    <n v="1020"/>
    <x v="3"/>
    <d v="2022-08-01T00:00:00"/>
    <s v="MAWAK MIA PAULEEN B."/>
    <x v="6"/>
    <x v="1"/>
    <d v="2022-07-29T00:00:00"/>
    <d v="2022-07-29T00:00:00"/>
    <s v="SL"/>
    <m/>
    <s v="1 SL"/>
    <n v="1"/>
    <m/>
  </r>
  <r>
    <n v="1021"/>
    <x v="3"/>
    <d v="2022-08-02T00:00:00"/>
    <s v="CORTEZ FIDELA B."/>
    <x v="58"/>
    <x v="1"/>
    <d v="2022-08-09T00:00:00"/>
    <d v="2022-08-09T00:00:00"/>
    <s v="VL"/>
    <m/>
    <s v="1 VL"/>
    <n v="1"/>
    <m/>
  </r>
  <r>
    <n v="1022"/>
    <x v="3"/>
    <d v="2022-08-02T00:00:00"/>
    <s v="BORJA EDWIN G."/>
    <x v="58"/>
    <x v="1"/>
    <d v="2022-08-12T00:00:00"/>
    <d v="2022-08-12T00:00:00"/>
    <s v="OTHER"/>
    <s v="SEC 21 EO 292- SPECIAL PRIVILEGE"/>
    <s v="1 OTHER"/>
    <n v="1"/>
    <m/>
  </r>
  <r>
    <n v="1023"/>
    <x v="3"/>
    <d v="2022-08-03T00:00:00"/>
    <s v="PERIDO MARITES V."/>
    <x v="58"/>
    <x v="1"/>
    <d v="2022-08-02T00:00:00"/>
    <d v="2022-08-02T00:00:00"/>
    <s v="SL"/>
    <m/>
    <s v="1 SL"/>
    <n v="1"/>
    <m/>
  </r>
  <r>
    <n v="1024"/>
    <x v="3"/>
    <d v="2022-07-25T00:00:00"/>
    <s v="REOSA CECILIA A."/>
    <x v="11"/>
    <x v="1"/>
    <d v="2022-07-01T00:00:00"/>
    <d v="2022-07-01T00:00:00"/>
    <s v="SL"/>
    <m/>
    <s v="1 SL"/>
    <n v="1"/>
    <m/>
  </r>
  <r>
    <n v="1025"/>
    <x v="3"/>
    <d v="2022-07-21T00:00:00"/>
    <s v="MARINDUQUE AURORA A."/>
    <x v="62"/>
    <x v="1"/>
    <d v="2022-07-18T00:00:00"/>
    <d v="2022-07-20T00:00:00"/>
    <s v="SL"/>
    <m/>
    <s v="3 SL"/>
    <n v="3"/>
    <m/>
  </r>
  <r>
    <n v="1026"/>
    <x v="3"/>
    <d v="2022-07-14T00:00:00"/>
    <s v="REYES NORALYN B."/>
    <x v="11"/>
    <x v="1"/>
    <d v="2022-07-27T00:00:00"/>
    <d v="2022-07-27T00:00:00"/>
    <s v="VL"/>
    <m/>
    <s v="1 VL"/>
    <n v="1"/>
    <m/>
  </r>
  <r>
    <n v="1027"/>
    <x v="3"/>
    <d v="2022-07-25T00:00:00"/>
    <s v="DE OCAMPO MA. ELENA D."/>
    <x v="11"/>
    <x v="1"/>
    <d v="2022-07-21T00:00:00"/>
    <d v="2022-07-22T00:00:00"/>
    <s v="SL"/>
    <m/>
    <s v="2 SL"/>
    <n v="2"/>
    <m/>
  </r>
  <r>
    <n v="1028"/>
    <x v="3"/>
    <d v="2022-07-01T00:00:00"/>
    <s v="DE OCAMPO MA. ELENA D."/>
    <x v="11"/>
    <x v="1"/>
    <d v="2022-06-29T00:00:00"/>
    <d v="2022-06-30T00:00:00"/>
    <s v="SL"/>
    <m/>
    <s v="2 SL"/>
    <n v="2"/>
    <m/>
  </r>
  <r>
    <n v="1029"/>
    <x v="3"/>
    <d v="2022-07-06T00:00:00"/>
    <s v="MARINDUQUE AURORA A."/>
    <x v="62"/>
    <x v="1"/>
    <d v="2022-07-01T00:00:00"/>
    <d v="2022-07-01T00:00:00"/>
    <s v="SL"/>
    <m/>
    <s v="1 SL"/>
    <n v="1"/>
    <m/>
  </r>
  <r>
    <n v="1029"/>
    <x v="3"/>
    <d v="2022-07-06T00:00:00"/>
    <s v="MARINDUQUE AURORA A."/>
    <x v="62"/>
    <x v="1"/>
    <d v="2022-07-04T00:00:00"/>
    <d v="2022-07-04T00:00:00"/>
    <s v="SL"/>
    <m/>
    <s v="1 SL"/>
    <n v="1"/>
    <m/>
  </r>
  <r>
    <n v="1030"/>
    <x v="3"/>
    <d v="2022-08-02T00:00:00"/>
    <s v="LIMBOC FLORDELIZA J."/>
    <x v="4"/>
    <x v="1"/>
    <d v="2022-08-02T00:00:00"/>
    <d v="2022-08-02T00:00:00"/>
    <s v="SL"/>
    <m/>
    <s v="1 SL"/>
    <n v="1"/>
    <m/>
  </r>
  <r>
    <n v="1031"/>
    <x v="3"/>
    <d v="2022-07-29T00:00:00"/>
    <s v="LIMBOC FLORDELIZA J."/>
    <x v="4"/>
    <x v="1"/>
    <d v="2022-07-27T00:00:00"/>
    <d v="2022-07-28T00:00:00"/>
    <s v="SL"/>
    <m/>
    <s v="2 SL"/>
    <n v="2"/>
    <m/>
  </r>
  <r>
    <n v="1032"/>
    <x v="3"/>
    <d v="2022-08-01T00:00:00"/>
    <s v="TOLENTINO CAROLINA E."/>
    <x v="4"/>
    <x v="1"/>
    <d v="2022-07-29T00:00:00"/>
    <d v="2022-07-29T00:00:00"/>
    <s v="SL"/>
    <m/>
    <s v="1 SL"/>
    <n v="1"/>
    <m/>
  </r>
  <r>
    <n v="1033"/>
    <x v="3"/>
    <d v="2022-08-03T00:00:00"/>
    <s v="BUGARIN MA. ANA M."/>
    <x v="4"/>
    <x v="1"/>
    <d v="2022-08-01T00:00:00"/>
    <d v="2022-08-02T00:00:00"/>
    <s v="SL"/>
    <m/>
    <s v="2 SL"/>
    <n v="2"/>
    <m/>
  </r>
  <r>
    <n v="1034"/>
    <x v="3"/>
    <d v="2022-08-01T00:00:00"/>
    <s v="MATIENZO NORMITA S."/>
    <x v="4"/>
    <x v="1"/>
    <d v="2022-07-28T00:00:00"/>
    <d v="2022-07-28T00:00:00"/>
    <s v="SL"/>
    <m/>
    <s v="1 SL"/>
    <n v="1"/>
    <m/>
  </r>
  <r>
    <n v="1035"/>
    <x v="35"/>
    <d v="2022-07-13T00:00:00"/>
    <s v="MARINDUQUE GERRY C."/>
    <x v="19"/>
    <x v="1"/>
    <d v="2022-07-12T00:00:00"/>
    <d v="2022-07-12T00:00:00"/>
    <s v="SL"/>
    <m/>
    <s v="1 SL"/>
    <n v="1"/>
    <m/>
  </r>
  <r>
    <n v="1036"/>
    <x v="35"/>
    <d v="2022-08-08T00:00:00"/>
    <s v="DIMARANAN PERPETUA F."/>
    <x v="67"/>
    <x v="1"/>
    <d v="2022-08-02T00:00:00"/>
    <d v="2022-08-02T00:00:00"/>
    <s v="SL"/>
    <m/>
    <s v="1 SL"/>
    <n v="1"/>
    <m/>
  </r>
  <r>
    <n v="1036"/>
    <x v="35"/>
    <d v="2022-08-08T00:00:00"/>
    <s v="DIMARANAN PERPETUA F."/>
    <x v="67"/>
    <x v="1"/>
    <d v="2022-08-05T00:00:00"/>
    <d v="2022-08-05T00:00:00"/>
    <s v="SL"/>
    <m/>
    <s v="1 SL"/>
    <n v="1"/>
    <m/>
  </r>
  <r>
    <n v="1037"/>
    <x v="35"/>
    <d v="2022-08-05T00:00:00"/>
    <s v="MARINDUQUE GERRY C."/>
    <x v="19"/>
    <x v="1"/>
    <d v="2022-08-02T00:00:00"/>
    <d v="2022-08-02T00:00:00"/>
    <s v="SL"/>
    <m/>
    <s v="1 SL"/>
    <n v="1"/>
    <m/>
  </r>
  <r>
    <n v="1038"/>
    <x v="35"/>
    <d v="2022-07-27T00:00:00"/>
    <s v="MARINDUQUE GERRY C."/>
    <x v="19"/>
    <x v="1"/>
    <d v="2022-07-22T00:00:00"/>
    <d v="2022-07-22T00:00:00"/>
    <s v="SL"/>
    <m/>
    <s v="1 SL"/>
    <n v="1"/>
    <m/>
  </r>
  <r>
    <n v="1039"/>
    <x v="35"/>
    <d v="2022-08-10T00:00:00"/>
    <s v="ANARNA CRISTINA F."/>
    <x v="5"/>
    <x v="1"/>
    <d v="2022-08-15T00:00:00"/>
    <d v="2022-08-19T00:00:00"/>
    <s v="VL"/>
    <m/>
    <s v="5 VL"/>
    <n v="5"/>
    <m/>
  </r>
  <r>
    <n v="1039"/>
    <x v="35"/>
    <d v="2022-08-10T00:00:00"/>
    <s v="ANARNA CRISTINA F."/>
    <x v="5"/>
    <x v="1"/>
    <d v="2022-08-22T00:00:00"/>
    <d v="2022-08-26T00:00:00"/>
    <s v="VL"/>
    <m/>
    <s v="5 VL"/>
    <n v="5"/>
    <m/>
  </r>
  <r>
    <n v="1039"/>
    <x v="35"/>
    <d v="2022-08-10T00:00:00"/>
    <s v="ANARNA CRISTINA F."/>
    <x v="5"/>
    <x v="1"/>
    <d v="2022-08-30T00:00:00"/>
    <d v="2022-08-31T00:00:00"/>
    <s v="VL"/>
    <m/>
    <s v="2 VL"/>
    <n v="2"/>
    <m/>
  </r>
  <r>
    <n v="1040"/>
    <x v="35"/>
    <d v="2022-08-15T00:00:00"/>
    <s v="ANARNA CRISTINA F."/>
    <x v="5"/>
    <x v="1"/>
    <d v="2022-08-08T00:00:00"/>
    <d v="2022-08-12T00:00:00"/>
    <s v="SL"/>
    <m/>
    <s v="5 SL"/>
    <n v="5"/>
    <m/>
  </r>
  <r>
    <n v="1041"/>
    <x v="35"/>
    <d v="2022-07-28T00:00:00"/>
    <s v="LABARDA GINA L."/>
    <x v="7"/>
    <x v="1"/>
    <d v="2022-07-30T00:00:00"/>
    <d v="2022-07-30T00:00:00"/>
    <s v="OTHER"/>
    <s v="SEC 21 EO 292- SPECIAL PRIVILEGE"/>
    <s v="0 OTHER"/>
    <n v="0"/>
    <m/>
  </r>
  <r>
    <n v="1041"/>
    <x v="35"/>
    <d v="2022-07-28T00:00:00"/>
    <s v="LABARDA GINA L."/>
    <x v="7"/>
    <x v="1"/>
    <d v="2022-08-06T00:00:00"/>
    <d v="2022-08-07T00:00:00"/>
    <s v="OTHER"/>
    <s v="SEC 21 EO 292- SPECIAL PRIVILEGE"/>
    <s v="0 OTHER"/>
    <n v="0"/>
    <m/>
  </r>
  <r>
    <n v="1042"/>
    <x v="35"/>
    <d v="2022-07-29T00:00:00"/>
    <s v="MONTENEGRO HELEN L."/>
    <x v="35"/>
    <x v="1"/>
    <d v="2022-07-15T00:00:00"/>
    <d v="2022-07-15T00:00:00"/>
    <s v="OTHER"/>
    <s v="DOMESTIC EMERGENCY"/>
    <s v="1 OTHER"/>
    <n v="1"/>
    <m/>
  </r>
  <r>
    <n v="1042"/>
    <x v="35"/>
    <d v="2022-07-29T00:00:00"/>
    <s v="MONTENEGRO HELEN L."/>
    <x v="35"/>
    <x v="1"/>
    <d v="2022-07-18T00:00:00"/>
    <d v="2022-07-18T00:00:00"/>
    <s v="OTHER"/>
    <s v="DOMESTIC EMERGENCY"/>
    <s v="1 OTHER"/>
    <n v="1"/>
    <m/>
  </r>
  <r>
    <n v="1042"/>
    <x v="35"/>
    <d v="2022-07-29T00:00:00"/>
    <s v="MONTENEGRO HELEN L."/>
    <x v="35"/>
    <x v="1"/>
    <d v="2022-08-02T00:00:00"/>
    <d v="2022-08-02T00:00:00"/>
    <s v="OTHER"/>
    <s v="DOMESTIC EMERGENCY"/>
    <s v="1 OTHER"/>
    <n v="1"/>
    <m/>
  </r>
  <r>
    <n v="1043"/>
    <x v="35"/>
    <d v="2022-07-29T00:00:00"/>
    <s v="DIMARANAN PERPETUA F."/>
    <x v="67"/>
    <x v="1"/>
    <d v="2022-07-21T00:00:00"/>
    <d v="2022-07-21T00:00:00"/>
    <s v="SL"/>
    <m/>
    <s v="1 SL"/>
    <n v="1"/>
    <m/>
  </r>
  <r>
    <n v="1044"/>
    <x v="35"/>
    <d v="2022-07-19T00:00:00"/>
    <s v="BAYHON GEORGE G."/>
    <x v="64"/>
    <x v="1"/>
    <d v="2022-07-18T00:00:00"/>
    <d v="2022-07-18T00:00:00"/>
    <s v="OTHER"/>
    <s v="SEC 21 EO 292- SPECIAL PRIVILEGE"/>
    <s v="1 OTHER"/>
    <n v="1"/>
    <m/>
  </r>
  <r>
    <n v="1045"/>
    <x v="35"/>
    <d v="2022-07-22T00:00:00"/>
    <s v="TORRES SONIA M."/>
    <x v="64"/>
    <x v="1"/>
    <d v="2022-07-20T00:00:00"/>
    <d v="2022-07-21T00:00:00"/>
    <s v="SL"/>
    <m/>
    <s v="2 SL"/>
    <n v="2"/>
    <m/>
  </r>
  <r>
    <n v="1046"/>
    <x v="35"/>
    <d v="2022-08-01T00:00:00"/>
    <s v="BAYOT RUMER M."/>
    <x v="64"/>
    <x v="1"/>
    <d v="2022-07-29T00:00:00"/>
    <d v="2022-07-29T00:00:00"/>
    <s v="OTHER"/>
    <s v="SEC 21 EO 292- SPECIAL PRIVILEGE"/>
    <s v="1 OTHER"/>
    <n v="1"/>
    <m/>
  </r>
  <r>
    <n v="1047"/>
    <x v="35"/>
    <d v="2022-08-02T00:00:00"/>
    <s v="FERMA JOSEFA O."/>
    <x v="49"/>
    <x v="1"/>
    <d v="2022-08-01T00:00:00"/>
    <d v="2022-08-01T00:00:00"/>
    <s v="SL"/>
    <m/>
    <s v="1 SL"/>
    <n v="1"/>
    <m/>
  </r>
  <r>
    <n v="1048"/>
    <x v="35"/>
    <d v="2022-08-03T00:00:00"/>
    <s v="PARASDAS OFELIA C."/>
    <x v="31"/>
    <x v="1"/>
    <d v="2022-07-29T00:00:00"/>
    <d v="2022-07-29T00:00:00"/>
    <s v="SL"/>
    <m/>
    <s v="1 SL"/>
    <n v="1"/>
    <m/>
  </r>
  <r>
    <n v="1048"/>
    <x v="35"/>
    <d v="2022-08-03T00:00:00"/>
    <s v="PARASDAS OFELIA C."/>
    <x v="31"/>
    <x v="1"/>
    <d v="2022-08-01T00:00:00"/>
    <d v="2022-08-01T00:00:00"/>
    <s v="SL"/>
    <m/>
    <s v="1 SL"/>
    <n v="1"/>
    <m/>
  </r>
  <r>
    <n v="1049"/>
    <x v="35"/>
    <d v="2022-08-02T00:00:00"/>
    <s v="PETIL GLENDA D."/>
    <x v="31"/>
    <x v="1"/>
    <d v="2022-08-01T00:00:00"/>
    <d v="2022-08-01T00:00:00"/>
    <s v="SL"/>
    <m/>
    <s v="1 SL"/>
    <n v="1"/>
    <m/>
  </r>
  <r>
    <n v="1050"/>
    <x v="35"/>
    <d v="2022-08-10T00:00:00"/>
    <s v="CHACON ELISA G."/>
    <x v="31"/>
    <x v="1"/>
    <d v="2022-08-17T00:00:00"/>
    <d v="2022-08-19T00:00:00"/>
    <s v="VL"/>
    <m/>
    <s v="3 VL"/>
    <n v="3"/>
    <m/>
  </r>
  <r>
    <n v="1051"/>
    <x v="35"/>
    <d v="2022-07-25T00:00:00"/>
    <s v="COSME MA VICTORIA M."/>
    <x v="7"/>
    <x v="1"/>
    <d v="2022-07-22T00:00:00"/>
    <d v="2022-07-24T00:00:00"/>
    <s v="SL"/>
    <m/>
    <s v="1 SL"/>
    <n v="1"/>
    <m/>
  </r>
  <r>
    <n v="1052"/>
    <x v="35"/>
    <d v="2022-07-30T00:00:00"/>
    <s v="VILLANUEVA PABLO B."/>
    <x v="7"/>
    <x v="1"/>
    <d v="2022-07-28T00:00:00"/>
    <d v="2022-07-29T00:00:00"/>
    <s v="SL"/>
    <m/>
    <s v="2 SL"/>
    <n v="2"/>
    <m/>
  </r>
  <r>
    <n v="1053"/>
    <x v="35"/>
    <d v="2022-08-01T00:00:00"/>
    <s v="MONTENEGRO HELEN L."/>
    <x v="35"/>
    <x v="1"/>
    <d v="2022-08-17T00:00:00"/>
    <d v="2022-08-17T00:00:00"/>
    <s v="OTHER"/>
    <s v="SEC 68 EO 292 STUDY LEAVE"/>
    <s v="1 OTHER"/>
    <n v="1"/>
    <m/>
  </r>
  <r>
    <n v="1054"/>
    <x v="35"/>
    <d v="2022-08-24T00:00:00"/>
    <s v="REYES JUANITO P."/>
    <x v="68"/>
    <x v="1"/>
    <d v="2022-08-24T00:00:00"/>
    <d v="2022-08-26T00:00:00"/>
    <s v="SL"/>
    <m/>
    <s v="3 SL"/>
    <n v="3"/>
    <m/>
  </r>
  <r>
    <n v="1055"/>
    <x v="35"/>
    <d v="2022-05-17T00:00:00"/>
    <s v="PEÑANO DARYL BAMBI B."/>
    <x v="5"/>
    <x v="1"/>
    <d v="2022-05-25T00:00:00"/>
    <d v="2022-05-25T00:00:00"/>
    <s v="OTHER"/>
    <s v="BIRTHDAY LEAVE"/>
    <s v="1 OTHER"/>
    <n v="1"/>
    <m/>
  </r>
  <r>
    <n v="1056"/>
    <x v="35"/>
    <d v="2022-03-27T00:00:00"/>
    <s v="ORSAL MARK LESTER B."/>
    <x v="28"/>
    <x v="1"/>
    <d v="2022-05-31T00:00:00"/>
    <d v="2022-05-31T00:00:00"/>
    <s v="OTHER"/>
    <s v="BIRTHDAY LEAVE"/>
    <s v="1 OTHER"/>
    <n v="1"/>
    <m/>
  </r>
  <r>
    <n v="1057"/>
    <x v="35"/>
    <d v="2022-08-09T00:00:00"/>
    <s v="LEGASPI DOLORES B."/>
    <x v="19"/>
    <x v="1"/>
    <d v="2022-09-05T00:00:00"/>
    <d v="2022-09-09T00:00:00"/>
    <s v="VL"/>
    <m/>
    <s v="5 VL"/>
    <n v="5"/>
    <m/>
  </r>
  <r>
    <n v="1057"/>
    <x v="35"/>
    <d v="2022-08-09T00:00:00"/>
    <s v="LEGASPI DOLORES B."/>
    <x v="19"/>
    <x v="1"/>
    <d v="2022-09-12T00:00:00"/>
    <d v="2022-09-16T00:00:00"/>
    <s v="VL"/>
    <m/>
    <s v="5 VL"/>
    <n v="5"/>
    <m/>
  </r>
  <r>
    <n v="1057"/>
    <x v="35"/>
    <d v="2022-08-09T00:00:00"/>
    <s v="LEGASPI DOLORES B."/>
    <x v="19"/>
    <x v="1"/>
    <d v="2022-09-19T00:00:00"/>
    <d v="2022-09-20T00:00:00"/>
    <s v="VL"/>
    <m/>
    <s v="2 VL"/>
    <n v="2"/>
    <m/>
  </r>
  <r>
    <n v="1058"/>
    <x v="5"/>
    <d v="2022-07-27T00:00:00"/>
    <s v="MONTENEGRO RODELIO A."/>
    <x v="13"/>
    <x v="1"/>
    <d v="2022-07-21T00:00:00"/>
    <d v="2022-07-21T00:00:00"/>
    <s v="SL"/>
    <m/>
    <s v="1 SL"/>
    <n v="1"/>
    <m/>
  </r>
  <r>
    <n v="1059"/>
    <x v="5"/>
    <d v="2022-07-27T00:00:00"/>
    <s v="MARINDUQUE ERNESTO P."/>
    <x v="13"/>
    <x v="1"/>
    <d v="2022-07-14T00:00:00"/>
    <d v="2022-07-14T00:00:00"/>
    <s v="SL"/>
    <m/>
    <s v="1 SL"/>
    <n v="1"/>
    <m/>
  </r>
  <r>
    <n v="1059"/>
    <x v="5"/>
    <d v="2022-07-27T00:00:00"/>
    <s v="MARINDUQUE ERNESTO P."/>
    <x v="13"/>
    <x v="1"/>
    <d v="2022-07-21T00:00:00"/>
    <d v="2022-07-21T00:00:00"/>
    <s v="SL"/>
    <m/>
    <s v="1 SL"/>
    <n v="1"/>
    <m/>
  </r>
  <r>
    <n v="1060"/>
    <x v="5"/>
    <d v="2022-07-01T00:00:00"/>
    <s v="VILLANUEVA MARIO A."/>
    <x v="72"/>
    <x v="1"/>
    <d v="2023-01-02T00:00:00"/>
    <d v="2023-01-19T00:00:00"/>
    <s v="VL"/>
    <m/>
    <s v="13 VL"/>
    <n v="13"/>
    <m/>
  </r>
  <r>
    <n v="1061"/>
    <x v="5"/>
    <d v="2022-07-01T00:00:00"/>
    <s v="VILLANUEVA MARIO A."/>
    <x v="72"/>
    <x v="1"/>
    <d v="2022-07-01T00:00:00"/>
    <d v="2022-12-31T00:00:00"/>
    <s v="VL"/>
    <m/>
    <s v="126 VL"/>
    <n v="126"/>
    <m/>
  </r>
  <r>
    <n v="1062"/>
    <x v="5"/>
    <d v="2022-08-01T00:00:00"/>
    <s v="MACAPUNO FELIX  "/>
    <x v="18"/>
    <x v="1"/>
    <d v="2022-07-28T00:00:00"/>
    <d v="2022-07-29T00:00:00"/>
    <s v="SL"/>
    <m/>
    <s v="2 SL"/>
    <n v="2"/>
    <m/>
  </r>
  <r>
    <n v="1063"/>
    <x v="5"/>
    <d v="2022-08-09T00:00:00"/>
    <s v="RODRIGUEZ IGNACIO  "/>
    <x v="18"/>
    <x v="1"/>
    <d v="2022-08-05T00:00:00"/>
    <d v="2022-08-05T00:00:00"/>
    <s v="SL"/>
    <m/>
    <s v="1 SL"/>
    <n v="1"/>
    <m/>
  </r>
  <r>
    <n v="1063"/>
    <x v="5"/>
    <d v="2022-08-09T00:00:00"/>
    <s v="RODRIGUEZ IGNACIO  "/>
    <x v="18"/>
    <x v="1"/>
    <d v="2022-08-08T00:00:00"/>
    <d v="2022-08-08T00:00:00"/>
    <s v="SL"/>
    <m/>
    <s v="1 SL"/>
    <n v="1"/>
    <m/>
  </r>
  <r>
    <n v="1064"/>
    <x v="5"/>
    <d v="2022-09-05T00:00:00"/>
    <s v="COTONER NELIA C."/>
    <x v="65"/>
    <x v="1"/>
    <d v="2022-09-19T00:00:00"/>
    <d v="2022-09-19T00:00:00"/>
    <s v="VL"/>
    <m/>
    <s v="1 VL"/>
    <n v="1"/>
    <m/>
  </r>
  <r>
    <n v="1065"/>
    <x v="5"/>
    <d v="2022-08-09T00:00:00"/>
    <s v="MANALO ELIADA F."/>
    <x v="11"/>
    <x v="1"/>
    <d v="2022-08-08T00:00:00"/>
    <d v="2022-08-08T00:00:00"/>
    <s v="SL"/>
    <m/>
    <s v="1 SL"/>
    <n v="1"/>
    <m/>
  </r>
  <r>
    <n v="1066"/>
    <x v="5"/>
    <d v="2022-08-11T00:00:00"/>
    <s v="REOSA CECILIA A."/>
    <x v="11"/>
    <x v="1"/>
    <d v="2022-08-08T00:00:00"/>
    <d v="2022-08-10T00:00:00"/>
    <s v="SL"/>
    <m/>
    <s v="3 SL"/>
    <n v="3"/>
    <m/>
  </r>
  <r>
    <n v="1067"/>
    <x v="5"/>
    <d v="2022-08-10T00:00:00"/>
    <s v="DE OCAMPO MA. ELENA D."/>
    <x v="11"/>
    <x v="1"/>
    <d v="2022-08-09T00:00:00"/>
    <d v="2022-08-09T00:00:00"/>
    <s v="SL"/>
    <m/>
    <s v="1 SL"/>
    <n v="1"/>
    <m/>
  </r>
  <r>
    <n v="1068"/>
    <x v="5"/>
    <d v="2022-08-02T00:00:00"/>
    <s v="MARINDUQUE ANNE RENELYN P."/>
    <x v="62"/>
    <x v="1"/>
    <d v="2022-08-08T00:00:00"/>
    <d v="2022-08-08T00:00:00"/>
    <s v="OTHER"/>
    <s v="SEC 21 EO 292- SPECIAL PRIVILEGE"/>
    <s v="1 OTHER"/>
    <n v="1"/>
    <m/>
  </r>
  <r>
    <n v="1069"/>
    <x v="5"/>
    <d v="2022-08-12T00:00:00"/>
    <s v="MARINDUQUE AURORA A."/>
    <x v="62"/>
    <x v="1"/>
    <d v="2022-08-08T00:00:00"/>
    <d v="2022-08-10T00:00:00"/>
    <s v="SL"/>
    <m/>
    <s v="3 SL"/>
    <n v="3"/>
    <m/>
  </r>
  <r>
    <n v="1070"/>
    <x v="5"/>
    <d v="2022-07-28T00:00:00"/>
    <s v="REOSA CECILIA A."/>
    <x v="11"/>
    <x v="1"/>
    <d v="2022-07-27T00:00:00"/>
    <d v="2022-07-27T00:00:00"/>
    <s v="SL"/>
    <m/>
    <s v="1 SL"/>
    <n v="1"/>
    <m/>
  </r>
  <r>
    <n v="1071"/>
    <x v="5"/>
    <d v="2022-08-09T00:00:00"/>
    <s v="MACASPAC JOSE VICTOR P."/>
    <x v="21"/>
    <x v="1"/>
    <d v="2022-08-07T00:00:00"/>
    <d v="2022-08-07T00:00:00"/>
    <s v="SL"/>
    <m/>
    <s v="1 SL"/>
    <n v="1"/>
    <m/>
  </r>
  <r>
    <n v="1072"/>
    <x v="5"/>
    <d v="2022-07-25T00:00:00"/>
    <s v="PAYAD EDGARDO F."/>
    <x v="18"/>
    <x v="1"/>
    <d v="2022-07-19T00:00:00"/>
    <d v="2022-07-22T00:00:00"/>
    <s v="SL"/>
    <m/>
    <s v="4 SL"/>
    <n v="4"/>
    <m/>
  </r>
  <r>
    <n v="1073"/>
    <x v="5"/>
    <d v="2022-08-26T00:00:00"/>
    <s v="ARCULLO MELISSA A."/>
    <x v="5"/>
    <x v="1"/>
    <d v="2022-09-07T00:00:00"/>
    <d v="2022-09-07T00:00:00"/>
    <s v="OTHER"/>
    <s v="SEC 21 EO 292- SPECIAL PRIVILEGE"/>
    <s v="1 OTHER"/>
    <n v="1"/>
    <m/>
  </r>
  <r>
    <n v="1074"/>
    <x v="5"/>
    <d v="2022-08-26T00:00:00"/>
    <s v="ARCULLO MELISSA A."/>
    <x v="5"/>
    <x v="1"/>
    <d v="2022-08-22T00:00:00"/>
    <d v="2022-08-22T00:00:00"/>
    <s v="SL"/>
    <m/>
    <s v="1 SL"/>
    <n v="1"/>
    <m/>
  </r>
  <r>
    <n v="1074"/>
    <x v="5"/>
    <d v="2022-08-26T00:00:00"/>
    <s v="ARCULLO MELISSA A."/>
    <x v="5"/>
    <x v="1"/>
    <d v="2022-08-26T00:00:00"/>
    <d v="2022-08-26T00:00:00"/>
    <s v="SL"/>
    <m/>
    <s v="1 SL"/>
    <n v="1"/>
    <m/>
  </r>
  <r>
    <n v="1075"/>
    <x v="5"/>
    <d v="2022-08-19T00:00:00"/>
    <s v="NAVARRO RITA A."/>
    <x v="25"/>
    <x v="1"/>
    <d v="2022-08-16T00:00:00"/>
    <d v="2022-08-16T00:00:00"/>
    <s v="SL"/>
    <m/>
    <s v="1 SL"/>
    <n v="1"/>
    <m/>
  </r>
  <r>
    <n v="1076"/>
    <x v="5"/>
    <d v="2022-08-23T00:00:00"/>
    <s v="PERIDO MARITES V."/>
    <x v="58"/>
    <x v="1"/>
    <d v="2022-08-22T00:00:00"/>
    <d v="2022-08-22T00:00:00"/>
    <s v="SL"/>
    <m/>
    <s v="1 SL"/>
    <n v="1"/>
    <m/>
  </r>
  <r>
    <n v="1077"/>
    <x v="5"/>
    <d v="2022-08-08T00:00:00"/>
    <s v="GUTIERREZ LYDIA C."/>
    <x v="15"/>
    <x v="0"/>
    <d v="2022-08-03T00:00:00"/>
    <d v="2022-08-04T00:00:00"/>
    <s v="SL"/>
    <m/>
    <s v="2 SL"/>
    <n v="2"/>
    <m/>
  </r>
  <r>
    <n v="1078"/>
    <x v="5"/>
    <d v="2022-08-09T00:00:00"/>
    <s v="GUTIERREZ LYDIA C."/>
    <x v="15"/>
    <x v="0"/>
    <d v="2022-08-11T00:00:00"/>
    <d v="2022-08-11T00:00:00"/>
    <s v="OTHER"/>
    <s v="SEC 21 EO 292- SPECIAL PRIVILEGE"/>
    <s v="1 OTHER"/>
    <n v="1"/>
    <m/>
  </r>
  <r>
    <n v="1078"/>
    <x v="5"/>
    <d v="2022-08-09T00:00:00"/>
    <s v="GUTIERREZ LYDIA C."/>
    <x v="15"/>
    <x v="0"/>
    <d v="2022-08-15T00:00:00"/>
    <d v="2022-08-15T00:00:00"/>
    <s v="OTHER"/>
    <s v="SEC 21 EO 292- SPECIAL PRIVILEGE"/>
    <s v="1 OTHER"/>
    <n v="1"/>
    <m/>
  </r>
  <r>
    <n v="1079"/>
    <x v="5"/>
    <d v="2022-08-09T00:00:00"/>
    <s v="DIMAPILIS ARIEL M."/>
    <x v="39"/>
    <x v="1"/>
    <d v="2022-08-08T00:00:00"/>
    <d v="2022-08-08T00:00:00"/>
    <s v="SL"/>
    <m/>
    <s v="1 SL"/>
    <n v="1"/>
    <m/>
  </r>
  <r>
    <n v="1080"/>
    <x v="5"/>
    <d v="2022-07-01T00:00:00"/>
    <s v="MARASIGAN GINALYN D."/>
    <x v="6"/>
    <x v="1"/>
    <d v="2022-07-18T00:00:00"/>
    <d v="2022-07-19T00:00:00"/>
    <s v="OTHER"/>
    <s v="SEC 21 EO 292- SPECIAL PRIVILEGE"/>
    <s v="2 OTHER"/>
    <n v="2"/>
    <m/>
  </r>
  <r>
    <n v="1081"/>
    <x v="5"/>
    <d v="2022-07-01T00:00:00"/>
    <s v="MARASIGAN GINALYN D."/>
    <x v="6"/>
    <x v="1"/>
    <d v="2022-07-04T00:00:00"/>
    <d v="2022-07-04T00:00:00"/>
    <s v="OTHER"/>
    <s v="SEC 25 EO 292- FORCE LEAVE"/>
    <s v="1 OTHER"/>
    <n v="1"/>
    <m/>
  </r>
  <r>
    <n v="1082"/>
    <x v="6"/>
    <d v="2022-08-09T00:00:00"/>
    <s v="SANARES DAN T."/>
    <x v="19"/>
    <x v="1"/>
    <d v="2022-08-18T00:00:00"/>
    <d v="2022-08-19T00:00:00"/>
    <s v="VL"/>
    <m/>
    <s v="2 VL"/>
    <n v="2"/>
    <m/>
  </r>
  <r>
    <n v="1082"/>
    <x v="6"/>
    <d v="2022-08-09T00:00:00"/>
    <s v="SANARES DAN T."/>
    <x v="19"/>
    <x v="1"/>
    <d v="2022-08-22T00:00:00"/>
    <d v="2022-08-26T00:00:00"/>
    <s v="VL"/>
    <m/>
    <s v="5 VL"/>
    <n v="5"/>
    <m/>
  </r>
  <r>
    <n v="1083"/>
    <x v="6"/>
    <d v="2022-07-22T00:00:00"/>
    <s v="FELICIDARIO PAMELA C."/>
    <x v="70"/>
    <x v="1"/>
    <d v="2022-07-21T00:00:00"/>
    <d v="2022-07-21T00:00:00"/>
    <s v="SL"/>
    <m/>
    <s v="1 SL"/>
    <n v="1"/>
    <m/>
  </r>
  <r>
    <n v="1084"/>
    <x v="6"/>
    <d v="2022-08-10T00:00:00"/>
    <s v="PAYAD MARICEL  Q."/>
    <x v="54"/>
    <x v="1"/>
    <d v="2022-08-11T00:00:00"/>
    <d v="2022-08-11T00:00:00"/>
    <s v="SL"/>
    <m/>
    <s v="1 SL"/>
    <n v="1"/>
    <m/>
  </r>
  <r>
    <n v="1085"/>
    <x v="6"/>
    <d v="2022-08-11T00:00:00"/>
    <s v="HAYAG JERMAINE JOI D."/>
    <x v="19"/>
    <x v="1"/>
    <d v="2022-08-23T00:00:00"/>
    <d v="2022-08-25T00:00:00"/>
    <s v="OTHER"/>
    <s v="SEC 25 EO 292- FORCE LEAVE"/>
    <s v="3 OTHER"/>
    <n v="3"/>
    <m/>
  </r>
  <r>
    <n v="1086"/>
    <x v="6"/>
    <d v="2022-08-05T00:00:00"/>
    <s v="SUSA NANETE B."/>
    <x v="5"/>
    <x v="1"/>
    <d v="2022-08-04T00:00:00"/>
    <d v="2022-08-04T00:00:00"/>
    <s v="SL"/>
    <m/>
    <s v="1 SL"/>
    <n v="1"/>
    <m/>
  </r>
  <r>
    <n v="1087"/>
    <x v="6"/>
    <d v="2022-08-05T00:00:00"/>
    <s v="VILLAPANDO JENITA M."/>
    <x v="5"/>
    <x v="1"/>
    <d v="2022-08-11T00:00:00"/>
    <d v="2022-08-11T00:00:00"/>
    <s v="VL"/>
    <m/>
    <s v="1 VL"/>
    <n v="1"/>
    <m/>
  </r>
  <r>
    <n v="1088"/>
    <x v="6"/>
    <d v="2022-08-01T00:00:00"/>
    <s v="AUDITOR AILEEN D."/>
    <x v="5"/>
    <x v="1"/>
    <d v="2022-07-25T00:00:00"/>
    <d v="2022-07-28T00:00:00"/>
    <s v="SL"/>
    <m/>
    <s v="4 SL"/>
    <n v="4"/>
    <m/>
  </r>
  <r>
    <n v="1089"/>
    <x v="6"/>
    <d v="2022-08-04T00:00:00"/>
    <s v="AUDITOR AILEEN D."/>
    <x v="5"/>
    <x v="1"/>
    <d v="2022-08-02T00:00:00"/>
    <d v="2022-08-03T00:00:00"/>
    <s v="SL"/>
    <m/>
    <s v="2 SL"/>
    <n v="2"/>
    <m/>
  </r>
  <r>
    <n v="1090"/>
    <x v="6"/>
    <d v="2022-08-22T00:00:00"/>
    <s v="DOLOT JESUS JR. D."/>
    <x v="52"/>
    <x v="1"/>
    <d v="2022-08-18T00:00:00"/>
    <d v="2022-08-18T00:00:00"/>
    <s v="SL"/>
    <m/>
    <s v="1 SL"/>
    <n v="1"/>
    <m/>
  </r>
  <r>
    <n v="1091"/>
    <x v="6"/>
    <d v="2022-08-19T00:00:00"/>
    <s v="DEL MUNDO ROSALLE A."/>
    <x v="52"/>
    <x v="1"/>
    <d v="2022-08-19T00:00:00"/>
    <d v="2022-08-19T00:00:00"/>
    <s v="OTHER"/>
    <s v="RA 8972 SOLO PARENT"/>
    <s v="1 OTHER"/>
    <n v="1"/>
    <m/>
  </r>
  <r>
    <n v="1092"/>
    <x v="6"/>
    <d v="2022-07-17T00:00:00"/>
    <s v="MARINDUQUE GERRY C."/>
    <x v="19"/>
    <x v="1"/>
    <d v="2022-08-12T00:00:00"/>
    <d v="2022-08-12T00:00:00"/>
    <s v="SL"/>
    <m/>
    <s v="1 SL"/>
    <n v="1"/>
    <m/>
  </r>
  <r>
    <n v="1093"/>
    <x v="6"/>
    <d v="2022-07-01T00:00:00"/>
    <s v="AMBION REYMOND A."/>
    <x v="62"/>
    <x v="1"/>
    <m/>
    <m/>
    <s v="OTHER"/>
    <s v="TERMINAL LEAVE"/>
    <s v="0 OTHER"/>
    <n v="0"/>
    <m/>
  </r>
  <r>
    <n v="1094"/>
    <x v="6"/>
    <d v="2022-08-12T00:00:00"/>
    <s v="DIMAPILIS JONNA T."/>
    <x v="49"/>
    <x v="1"/>
    <d v="2022-08-05T00:00:00"/>
    <d v="2022-08-05T00:00:00"/>
    <s v="SL"/>
    <m/>
    <s v="1 SL"/>
    <n v="1"/>
    <m/>
  </r>
  <r>
    <n v="1094"/>
    <x v="6"/>
    <d v="2022-08-12T00:00:00"/>
    <s v="DIMAPILIS JONNA T."/>
    <x v="49"/>
    <x v="1"/>
    <d v="2022-08-11T00:00:00"/>
    <d v="2022-08-11T00:00:00"/>
    <s v="SL"/>
    <m/>
    <s v="1 SL"/>
    <n v="1"/>
    <m/>
  </r>
  <r>
    <n v="1095"/>
    <x v="6"/>
    <d v="2022-09-15T00:00:00"/>
    <s v="ANGCAYA IRENEO A."/>
    <x v="5"/>
    <x v="1"/>
    <m/>
    <m/>
    <s v="OTHER"/>
    <s v="TERMINAL LEAVE"/>
    <s v="0 OTHER"/>
    <n v="0"/>
    <m/>
  </r>
  <r>
    <n v="1096"/>
    <x v="7"/>
    <d v="2022-08-23T00:00:00"/>
    <s v="ATIENZA JULIE ANN A."/>
    <x v="5"/>
    <x v="1"/>
    <d v="2022-08-22T00:00:00"/>
    <d v="2022-08-22T00:00:00"/>
    <s v="SL"/>
    <m/>
    <s v="1 SL"/>
    <n v="1"/>
    <m/>
  </r>
  <r>
    <n v="1097"/>
    <x v="7"/>
    <d v="2022-08-22T00:00:00"/>
    <s v="MABUTI ANA MARIE C."/>
    <x v="39"/>
    <x v="1"/>
    <d v="2022-08-19T00:00:00"/>
    <d v="2022-08-19T00:00:00"/>
    <s v="OTHER"/>
    <s v="SEC 21 EO 292- SPECIAL PRIVILEGE"/>
    <s v="1 OTHER"/>
    <n v="1"/>
    <m/>
  </r>
  <r>
    <n v="1098"/>
    <x v="7"/>
    <d v="2022-08-22T00:00:00"/>
    <s v="MABUTI ANA MARIE C."/>
    <x v="39"/>
    <x v="1"/>
    <d v="2022-08-19T00:00:00"/>
    <d v="2022-08-19T00:00:00"/>
    <s v="OTHER"/>
    <s v="SEC 21 EO 292- SPECIAL PRIVILEGE"/>
    <s v="1 OTHER"/>
    <n v="1"/>
    <m/>
  </r>
  <r>
    <n v="1099"/>
    <x v="7"/>
    <d v="2022-08-25T00:00:00"/>
    <s v="FERNANDEZ MILAGROS C."/>
    <x v="39"/>
    <x v="1"/>
    <d v="2022-08-22T00:00:00"/>
    <d v="2022-08-22T00:00:00"/>
    <s v="SL"/>
    <m/>
    <s v="1 SL"/>
    <n v="1"/>
    <m/>
  </r>
  <r>
    <n v="1100"/>
    <x v="7"/>
    <d v="2022-08-26T00:00:00"/>
    <s v="DEL MUNDO ROSALLE A."/>
    <x v="52"/>
    <x v="1"/>
    <d v="2022-09-05T00:00:00"/>
    <d v="2022-09-05T00:00:00"/>
    <s v="OTHER"/>
    <s v="SEC 21 EO 292- SPECIAL PRIVILEGE"/>
    <s v="1 OTHER"/>
    <n v="1"/>
    <m/>
  </r>
  <r>
    <n v="1101"/>
    <x v="7"/>
    <d v="2022-08-26T00:00:00"/>
    <s v="MENDOZA LOURDES G."/>
    <x v="52"/>
    <x v="1"/>
    <d v="2022-09-06T00:00:00"/>
    <d v="2022-09-06T00:00:00"/>
    <s v="OTHER"/>
    <s v="SEC 21 EO 292- SPECIAL PRIVILEGE"/>
    <s v="1 OTHER"/>
    <n v="1"/>
    <m/>
  </r>
  <r>
    <n v="1102"/>
    <x v="7"/>
    <d v="2022-08-26T00:00:00"/>
    <s v="MENDOZA LOURDES G."/>
    <x v="52"/>
    <x v="1"/>
    <d v="2022-08-30T00:00:00"/>
    <d v="2022-08-30T00:00:00"/>
    <s v="OTHER"/>
    <s v="SEC 21 EO 292- SPECIAL PRIVILEGE"/>
    <s v="1 OTHER"/>
    <n v="1"/>
    <m/>
  </r>
  <r>
    <n v="1103"/>
    <x v="7"/>
    <d v="2022-07-27T00:00:00"/>
    <s v="MAGUINAO GILBERT  "/>
    <x v="12"/>
    <x v="1"/>
    <d v="2022-07-26T00:00:00"/>
    <d v="2022-07-26T00:00:00"/>
    <s v="SL"/>
    <m/>
    <s v="1 SL"/>
    <n v="1"/>
    <m/>
  </r>
  <r>
    <n v="1104"/>
    <x v="7"/>
    <d v="2022-08-25T00:00:00"/>
    <s v="DIMAPILIS VILMA T."/>
    <x v="12"/>
    <x v="1"/>
    <d v="2022-09-15T00:00:00"/>
    <d v="2022-09-15T00:00:00"/>
    <s v="VL"/>
    <m/>
    <s v="1 VL"/>
    <n v="1"/>
    <m/>
  </r>
  <r>
    <n v="1105"/>
    <x v="7"/>
    <d v="2022-08-25T00:00:00"/>
    <s v="ORTIZ TRINIDAD D."/>
    <x v="12"/>
    <x v="1"/>
    <d v="2022-08-18T00:00:00"/>
    <d v="2022-08-19T00:00:00"/>
    <s v="SL"/>
    <s v="WITHOUTPAY"/>
    <s v="2 SL"/>
    <n v="2"/>
    <m/>
  </r>
  <r>
    <n v="1105"/>
    <x v="7"/>
    <d v="2022-08-25T00:00:00"/>
    <s v="ORTIZ TRINIDAD D."/>
    <x v="12"/>
    <x v="1"/>
    <d v="2022-08-22T00:00:00"/>
    <d v="2022-08-23T00:00:00"/>
    <s v="SL"/>
    <s v="WITHOUTPAY"/>
    <s v="2 SL"/>
    <n v="2"/>
    <m/>
  </r>
  <r>
    <n v="1106"/>
    <x v="7"/>
    <d v="2022-08-26T00:00:00"/>
    <s v="MAGUINAO GILBERT  "/>
    <x v="12"/>
    <x v="1"/>
    <d v="2022-08-23T00:00:00"/>
    <d v="2022-08-23T00:00:00"/>
    <s v="SL"/>
    <m/>
    <s v="1 SL"/>
    <n v="1"/>
    <m/>
  </r>
  <r>
    <n v="1106"/>
    <x v="7"/>
    <d v="2022-08-26T00:00:00"/>
    <s v="MAGUINAO GILBERT  "/>
    <x v="12"/>
    <x v="1"/>
    <d v="2022-08-25T00:00:00"/>
    <d v="2022-08-25T00:00:00"/>
    <s v="SL"/>
    <m/>
    <s v="1 SL"/>
    <n v="1"/>
    <m/>
  </r>
  <r>
    <n v="1107"/>
    <x v="7"/>
    <d v="2022-08-25T00:00:00"/>
    <s v="MAGUINAO GILBERT  "/>
    <x v="12"/>
    <x v="1"/>
    <d v="2022-08-17T00:00:00"/>
    <d v="2022-08-19T00:00:00"/>
    <s v="SL"/>
    <m/>
    <s v="3 SL"/>
    <n v="3"/>
    <m/>
  </r>
  <r>
    <n v="1108"/>
    <x v="7"/>
    <d v="2022-08-10T00:00:00"/>
    <s v="DIMAPILIS VILMA T."/>
    <x v="12"/>
    <x v="1"/>
    <d v="2022-08-10T00:00:00"/>
    <d v="2022-08-10T00:00:00"/>
    <s v="OTHER"/>
    <s v="SEC 21 EO 292- SPECIAL PRIVILEGE"/>
    <s v="1 OTHER"/>
    <n v="1"/>
    <m/>
  </r>
  <r>
    <n v="1109"/>
    <x v="7"/>
    <d v="2022-08-09T00:00:00"/>
    <s v="ORTIZ TRINIDAD D."/>
    <x v="12"/>
    <x v="1"/>
    <d v="2022-08-08T00:00:00"/>
    <d v="2022-08-08T00:00:00"/>
    <s v="SL"/>
    <m/>
    <s v="1 SL"/>
    <n v="1"/>
    <m/>
  </r>
  <r>
    <n v="1110"/>
    <x v="7"/>
    <d v="2022-08-10T00:00:00"/>
    <s v="ANGCAYA ANA B."/>
    <x v="5"/>
    <x v="1"/>
    <d v="2022-08-05T00:00:00"/>
    <d v="2022-08-05T00:00:00"/>
    <s v="SL"/>
    <m/>
    <s v="1 SL"/>
    <n v="1"/>
    <m/>
  </r>
  <r>
    <n v="1110"/>
    <x v="7"/>
    <d v="2022-08-10T00:00:00"/>
    <s v="ANGCAYA ANA B."/>
    <x v="5"/>
    <x v="1"/>
    <d v="2022-08-08T00:00:00"/>
    <d v="2022-08-09T00:00:00"/>
    <s v="SL"/>
    <m/>
    <s v="2 SL"/>
    <n v="2"/>
    <m/>
  </r>
  <r>
    <n v="1111"/>
    <x v="7"/>
    <d v="2022-08-05T00:00:00"/>
    <s v="MAGUINAO GILBERT  "/>
    <x v="12"/>
    <x v="1"/>
    <d v="2022-08-04T00:00:00"/>
    <d v="2022-08-04T00:00:00"/>
    <s v="SL"/>
    <m/>
    <s v="1 SL"/>
    <n v="1"/>
    <m/>
  </r>
  <r>
    <n v="1112"/>
    <x v="7"/>
    <d v="2022-09-13T00:00:00"/>
    <s v="BORJA NECY M."/>
    <x v="56"/>
    <x v="1"/>
    <d v="2022-09-12T00:00:00"/>
    <d v="2022-09-12T00:00:00"/>
    <s v="SL"/>
    <m/>
    <s v="1 SL"/>
    <n v="1"/>
    <m/>
  </r>
  <r>
    <n v="1113"/>
    <x v="7"/>
    <d v="2022-09-12T00:00:00"/>
    <s v="COTONER NELIA C."/>
    <x v="65"/>
    <x v="1"/>
    <d v="2022-09-16T00:00:00"/>
    <d v="2022-09-16T00:00:00"/>
    <s v="VL"/>
    <m/>
    <s v="1 VL"/>
    <n v="1"/>
    <m/>
  </r>
  <r>
    <n v="1114"/>
    <x v="7"/>
    <d v="2022-09-08T00:00:00"/>
    <s v="BAURILE LOURDES Q."/>
    <x v="7"/>
    <x v="1"/>
    <d v="2022-09-18T00:00:00"/>
    <d v="2022-09-18T00:00:00"/>
    <s v="OTHER"/>
    <s v="SEC 21 EO 292- SPECIAL PRIVILEGE"/>
    <s v="0 OTHER"/>
    <n v="0"/>
    <m/>
  </r>
  <r>
    <n v="1115"/>
    <x v="7"/>
    <d v="2022-08-31T00:00:00"/>
    <s v="PEÑARANDA MARIA KEREN N."/>
    <x v="43"/>
    <x v="1"/>
    <d v="2022-08-31T00:00:00"/>
    <d v="2022-09-07T00:00:00"/>
    <s v="OTHER"/>
    <s v="WITHOUTPAY"/>
    <s v="6 OTHER"/>
    <n v="6"/>
    <m/>
  </r>
  <r>
    <n v="1116"/>
    <x v="7"/>
    <d v="2022-08-08T00:00:00"/>
    <s v="MALIGAYA NELITA M."/>
    <x v="12"/>
    <x v="1"/>
    <d v="2022-08-02T00:00:00"/>
    <d v="2022-08-02T00:00:00"/>
    <s v="SL"/>
    <m/>
    <s v="1 SL"/>
    <n v="1"/>
    <m/>
  </r>
  <r>
    <n v="1117"/>
    <x v="7"/>
    <d v="2022-09-15T00:00:00"/>
    <s v="MAESTRECAMPO LORENA A."/>
    <x v="54"/>
    <x v="1"/>
    <d v="2022-09-28T00:00:00"/>
    <d v="2022-09-29T00:00:00"/>
    <s v="VL"/>
    <m/>
    <s v="2 VL"/>
    <n v="2"/>
    <m/>
  </r>
  <r>
    <n v="1118"/>
    <x v="7"/>
    <d v="2022-09-13T00:00:00"/>
    <s v="SALONGA LUCY M."/>
    <x v="63"/>
    <x v="1"/>
    <d v="2022-09-16T00:00:00"/>
    <d v="2022-09-16T00:00:00"/>
    <s v="VL"/>
    <m/>
    <s v="1 VL"/>
    <n v="1"/>
    <m/>
  </r>
  <r>
    <n v="1118"/>
    <x v="7"/>
    <d v="2022-09-13T00:00:00"/>
    <s v="SALONGA LUCY M."/>
    <x v="63"/>
    <x v="1"/>
    <d v="2022-09-23T00:00:00"/>
    <d v="2022-09-23T00:00:00"/>
    <s v="VL"/>
    <m/>
    <s v="1 VL"/>
    <n v="1"/>
    <m/>
  </r>
  <r>
    <n v="1118"/>
    <x v="7"/>
    <d v="2022-09-13T00:00:00"/>
    <s v="SALONGA LUCY M."/>
    <x v="63"/>
    <x v="1"/>
    <d v="2022-09-30T00:00:00"/>
    <d v="2022-09-30T00:00:00"/>
    <s v="VL"/>
    <m/>
    <s v="1 VL"/>
    <n v="1"/>
    <m/>
  </r>
  <r>
    <n v="1119"/>
    <x v="7"/>
    <d v="2022-09-13T00:00:00"/>
    <s v="CALANOG ALMA P."/>
    <x v="62"/>
    <x v="1"/>
    <d v="2022-09-02T00:00:00"/>
    <d v="2022-09-02T00:00:00"/>
    <s v="SL"/>
    <m/>
    <s v="1 SL"/>
    <n v="1"/>
    <m/>
  </r>
  <r>
    <n v="1119"/>
    <x v="7"/>
    <d v="2022-09-13T00:00:00"/>
    <s v="CALANOG ALMA P."/>
    <x v="62"/>
    <x v="1"/>
    <d v="2022-09-05T00:00:00"/>
    <d v="2022-09-09T00:00:00"/>
    <s v="SL"/>
    <m/>
    <s v="5 SL"/>
    <n v="5"/>
    <m/>
  </r>
  <r>
    <n v="1120"/>
    <x v="7"/>
    <d v="2022-09-12T00:00:00"/>
    <s v="GUTIERREZ LYDIA C."/>
    <x v="15"/>
    <x v="0"/>
    <d v="2022-09-05T00:00:00"/>
    <d v="2022-09-09T00:00:00"/>
    <s v="SL"/>
    <m/>
    <s v="5 SL"/>
    <n v="5"/>
    <m/>
  </r>
  <r>
    <n v="1121"/>
    <x v="7"/>
    <d v="2022-08-19T00:00:00"/>
    <s v="MIRANDO EDITH B."/>
    <x v="48"/>
    <x v="1"/>
    <d v="2022-08-15T00:00:00"/>
    <d v="2022-08-16T00:00:00"/>
    <s v="SL"/>
    <m/>
    <s v="2 SL"/>
    <n v="2"/>
    <m/>
  </r>
  <r>
    <n v="1122"/>
    <x v="7"/>
    <d v="2022-08-18T00:00:00"/>
    <s v="MALIGAYO YOLANDA D."/>
    <x v="19"/>
    <x v="1"/>
    <d v="2022-08-11T00:00:00"/>
    <d v="2022-08-12T00:00:00"/>
    <s v="SL"/>
    <m/>
    <s v="2 SL"/>
    <n v="2"/>
    <m/>
  </r>
  <r>
    <n v="1123"/>
    <x v="7"/>
    <d v="2022-08-01T00:00:00"/>
    <s v="AGUSTIN MARIA LUISA F."/>
    <x v="54"/>
    <x v="1"/>
    <d v="2022-08-05T00:00:00"/>
    <d v="2022-08-05T00:00:00"/>
    <s v="VL"/>
    <m/>
    <s v="1 VL"/>
    <n v="1"/>
    <m/>
  </r>
  <r>
    <n v="1123"/>
    <x v="7"/>
    <d v="2022-08-01T00:00:00"/>
    <s v="AGUSTIN MARIA LUISA F."/>
    <x v="54"/>
    <x v="1"/>
    <d v="2022-08-10T00:00:00"/>
    <d v="2022-08-12T00:00:00"/>
    <s v="VL"/>
    <m/>
    <s v="3 VL"/>
    <n v="3"/>
    <m/>
  </r>
  <r>
    <n v="1124"/>
    <x v="7"/>
    <d v="2022-08-17T00:00:00"/>
    <s v="TORRES SONIA M."/>
    <x v="64"/>
    <x v="1"/>
    <d v="2022-08-25T00:00:00"/>
    <d v="2022-08-26T00:00:00"/>
    <s v="VL"/>
    <m/>
    <s v="2 VL"/>
    <n v="2"/>
    <m/>
  </r>
  <r>
    <n v="1125"/>
    <x v="7"/>
    <d v="2022-08-15T00:00:00"/>
    <s v="MANALO EDITHA V."/>
    <x v="6"/>
    <x v="1"/>
    <d v="2022-08-22T00:00:00"/>
    <d v="2022-08-22T00:00:00"/>
    <s v="VL"/>
    <m/>
    <s v="1 VL"/>
    <n v="1"/>
    <m/>
  </r>
  <r>
    <n v="1126"/>
    <x v="7"/>
    <d v="2022-08-16T00:00:00"/>
    <s v="MANALO EDITHA V."/>
    <x v="6"/>
    <x v="1"/>
    <d v="2022-08-12T00:00:00"/>
    <d v="2022-08-12T00:00:00"/>
    <s v="OTHER"/>
    <s v="SEC 21 EO 292- SPECIAL PRIVILEGE"/>
    <s v="1 OTHER"/>
    <n v="1"/>
    <m/>
  </r>
  <r>
    <n v="1127"/>
    <x v="7"/>
    <d v="2022-08-09T00:00:00"/>
    <s v="ROCILLO CECILLA A."/>
    <x v="6"/>
    <x v="1"/>
    <d v="2022-08-16T00:00:00"/>
    <d v="2022-08-17T00:00:00"/>
    <s v="SL"/>
    <m/>
    <s v="2 SL"/>
    <n v="2"/>
    <m/>
  </r>
  <r>
    <n v="1128"/>
    <x v="7"/>
    <d v="2022-08-18T00:00:00"/>
    <s v="MENDOZA NORA A."/>
    <x v="6"/>
    <x v="1"/>
    <d v="2022-08-09T00:00:00"/>
    <d v="2022-08-09T00:00:00"/>
    <s v="SL"/>
    <m/>
    <s v="1 SL"/>
    <n v="1"/>
    <m/>
  </r>
  <r>
    <n v="1129"/>
    <x v="7"/>
    <d v="2022-08-18T00:00:00"/>
    <s v="DAÑO ALMA R."/>
    <x v="6"/>
    <x v="1"/>
    <d v="2022-08-22T00:00:00"/>
    <d v="2022-08-22T00:00:00"/>
    <s v="OTHER"/>
    <s v="SEC 21 EO 292- SPECIAL PRIVILEGE"/>
    <s v="1 OTHER"/>
    <n v="1"/>
    <m/>
  </r>
  <r>
    <n v="1130"/>
    <x v="7"/>
    <d v="2022-08-18T00:00:00"/>
    <s v="BAYOT RUMER M."/>
    <x v="64"/>
    <x v="1"/>
    <d v="2022-08-17T00:00:00"/>
    <d v="2022-08-17T00:00:00"/>
    <s v="SL"/>
    <m/>
    <s v="1 SL"/>
    <n v="1"/>
    <m/>
  </r>
  <r>
    <n v="1131"/>
    <x v="7"/>
    <d v="2022-08-18T00:00:00"/>
    <s v="ROZUL FLORENCIA M."/>
    <x v="10"/>
    <x v="1"/>
    <d v="2022-08-15T00:00:00"/>
    <d v="2022-08-17T00:00:00"/>
    <s v="SL"/>
    <m/>
    <s v="3 SL"/>
    <n v="3"/>
    <m/>
  </r>
  <r>
    <n v="1132"/>
    <x v="7"/>
    <d v="2022-08-10T00:00:00"/>
    <s v="SARDINOLA  GINABLETH J."/>
    <x v="34"/>
    <x v="1"/>
    <d v="2022-08-10T00:00:00"/>
    <d v="2022-08-10T00:00:00"/>
    <s v="OTHER"/>
    <s v="SEC 25 EO 292- FORCE LEAVE"/>
    <s v="1 OTHER"/>
    <n v="1"/>
    <m/>
  </r>
  <r>
    <n v="1132"/>
    <x v="7"/>
    <d v="2022-08-10T00:00:00"/>
    <s v="SARDINOLA  GINABLETH J."/>
    <x v="34"/>
    <x v="1"/>
    <d v="2022-08-17T00:00:00"/>
    <d v="2022-08-17T00:00:00"/>
    <s v="OTHER"/>
    <s v="SEC 25 EO 292- FORCE LEAVE"/>
    <s v="1 OTHER"/>
    <n v="1"/>
    <m/>
  </r>
  <r>
    <n v="1133"/>
    <x v="7"/>
    <d v="2022-08-19T00:00:00"/>
    <s v="ANACAY ABNER M."/>
    <x v="5"/>
    <x v="1"/>
    <d v="2022-08-30T00:00:00"/>
    <d v="2022-08-31T00:00:00"/>
    <s v="OTHER"/>
    <s v="SEC 21 EO 292- SPECIAL PRIVILEGE"/>
    <s v="2 OTHER"/>
    <n v="2"/>
    <m/>
  </r>
  <r>
    <n v="1134"/>
    <x v="7"/>
    <d v="2022-08-08T00:00:00"/>
    <s v="TORRES SONIA M."/>
    <x v="64"/>
    <x v="1"/>
    <d v="2022-08-05T00:00:00"/>
    <d v="2022-08-05T00:00:00"/>
    <s v="SL"/>
    <m/>
    <s v="1 SL"/>
    <n v="1"/>
    <m/>
  </r>
  <r>
    <n v="1135"/>
    <x v="7"/>
    <d v="2022-08-22T00:00:00"/>
    <s v="FERMA MARIA I."/>
    <x v="4"/>
    <x v="1"/>
    <d v="2022-08-30T00:00:00"/>
    <d v="2022-08-31T00:00:00"/>
    <s v="VL"/>
    <m/>
    <s v="2 VL"/>
    <n v="2"/>
    <m/>
  </r>
  <r>
    <n v="1135"/>
    <x v="7"/>
    <d v="2022-08-22T00:00:00"/>
    <s v="FERMA MARIA I."/>
    <x v="4"/>
    <x v="1"/>
    <d v="2022-09-07T00:00:00"/>
    <d v="2022-09-09T00:00:00"/>
    <s v="VL"/>
    <m/>
    <s v="3 VL"/>
    <n v="3"/>
    <m/>
  </r>
  <r>
    <n v="1136"/>
    <x v="7"/>
    <d v="2022-08-15T00:00:00"/>
    <s v="PERENA RUBILINDA C."/>
    <x v="34"/>
    <x v="1"/>
    <d v="2022-08-15T00:00:00"/>
    <d v="2022-08-16T00:00:00"/>
    <s v="OTHER"/>
    <s v="SEC 21 EO 292- SPECIAL PRIVILEGE"/>
    <s v="2 OTHER"/>
    <n v="2"/>
    <m/>
  </r>
  <r>
    <n v="1137"/>
    <x v="7"/>
    <d v="2022-08-18T00:00:00"/>
    <s v="PAITON MARY ANN M."/>
    <x v="50"/>
    <x v="1"/>
    <d v="2022-08-17T00:00:00"/>
    <d v="2022-08-17T00:00:00"/>
    <s v="SL"/>
    <m/>
    <s v="1 SL"/>
    <n v="1"/>
    <m/>
  </r>
  <r>
    <n v="1138"/>
    <x v="7"/>
    <d v="2022-08-18T00:00:00"/>
    <s v="LUCIANO ADELAIDA C."/>
    <x v="34"/>
    <x v="1"/>
    <d v="2022-08-15T00:00:00"/>
    <d v="2022-08-17T00:00:00"/>
    <s v="SL"/>
    <m/>
    <s v="3 SL"/>
    <n v="3"/>
    <m/>
  </r>
  <r>
    <n v="1139"/>
    <x v="7"/>
    <d v="2022-08-15T00:00:00"/>
    <s v="CORTEZ FIDELA B."/>
    <x v="58"/>
    <x v="1"/>
    <d v="2022-09-02T00:00:00"/>
    <d v="2022-09-02T00:00:00"/>
    <s v="VL"/>
    <m/>
    <s v="1 VL"/>
    <n v="1"/>
    <m/>
  </r>
  <r>
    <n v="1140"/>
    <x v="7"/>
    <d v="2022-08-22T00:00:00"/>
    <s v="LEGASPI DOLORES B."/>
    <x v="19"/>
    <x v="1"/>
    <d v="2022-09-05T00:00:00"/>
    <d v="2022-09-09T00:00:00"/>
    <s v="VL"/>
    <m/>
    <s v="5 VL"/>
    <n v="5"/>
    <m/>
  </r>
  <r>
    <n v="1140"/>
    <x v="7"/>
    <d v="2022-08-22T00:00:00"/>
    <s v="LEGASPI DOLORES B."/>
    <x v="19"/>
    <x v="1"/>
    <d v="2022-09-12T00:00:00"/>
    <d v="2022-09-16T00:00:00"/>
    <s v="VL"/>
    <m/>
    <s v="5 VL"/>
    <n v="5"/>
    <m/>
  </r>
  <r>
    <n v="1140"/>
    <x v="7"/>
    <d v="2022-08-22T00:00:00"/>
    <s v="LEGASPI DOLORES B."/>
    <x v="19"/>
    <x v="1"/>
    <d v="2022-09-19T00:00:00"/>
    <d v="2022-09-20T00:00:00"/>
    <s v="VL"/>
    <m/>
    <s v="2 VL"/>
    <n v="2"/>
    <m/>
  </r>
  <r>
    <n v="1141"/>
    <x v="7"/>
    <d v="2022-08-19T00:00:00"/>
    <s v="SALONGA LUCY M."/>
    <x v="63"/>
    <x v="1"/>
    <d v="2022-08-18T00:00:00"/>
    <d v="2022-08-18T00:00:00"/>
    <s v="OTHER"/>
    <s v="SEC 21 EO 292- SPECIAL PRIVILEGE"/>
    <s v="1 OTHER"/>
    <n v="1"/>
    <m/>
  </r>
  <r>
    <n v="1142"/>
    <x v="7"/>
    <d v="2022-08-12T00:00:00"/>
    <s v="DOMINGO RACHEL L."/>
    <x v="7"/>
    <x v="1"/>
    <d v="2022-08-15T00:00:00"/>
    <d v="2022-08-15T00:00:00"/>
    <s v="OTHER"/>
    <s v="SEC 21 EO 292- SPECIAL PRIVILEGE"/>
    <s v="1 OTHER"/>
    <n v="1"/>
    <m/>
  </r>
  <r>
    <n v="1142"/>
    <x v="7"/>
    <d v="2022-08-12T00:00:00"/>
    <s v="DOMINGO RACHEL L."/>
    <x v="7"/>
    <x v="1"/>
    <d v="2022-08-18T00:00:00"/>
    <d v="2022-08-18T00:00:00"/>
    <s v="OTHER"/>
    <s v="SEC 21 EO 292- SPECIAL PRIVILEGE"/>
    <s v="1 OTHER"/>
    <n v="1"/>
    <m/>
  </r>
  <r>
    <n v="1142"/>
    <x v="7"/>
    <d v="2022-08-12T00:00:00"/>
    <s v="DOMINGO RACHEL L."/>
    <x v="7"/>
    <x v="1"/>
    <d v="2022-08-20T00:00:00"/>
    <d v="2022-08-20T00:00:00"/>
    <s v="OTHER"/>
    <s v="SEC 21 EO 292- SPECIAL PRIVILEGE"/>
    <s v="0 OTHER"/>
    <n v="0"/>
    <m/>
  </r>
  <r>
    <n v="1143"/>
    <x v="7"/>
    <d v="2022-08-22T00:00:00"/>
    <s v="DE VILLA OFELIA G."/>
    <x v="61"/>
    <x v="1"/>
    <d v="2022-08-26T00:00:00"/>
    <d v="2022-08-26T00:00:00"/>
    <s v="OTHER"/>
    <s v="SEC 21 EO 292- SPECIAL PRIVILEGE"/>
    <s v="1 OTHER"/>
    <n v="1"/>
    <m/>
  </r>
  <r>
    <n v="1144"/>
    <x v="7"/>
    <d v="2022-08-22T00:00:00"/>
    <s v="MONTENEGRO HENRY S."/>
    <x v="11"/>
    <x v="1"/>
    <d v="2022-08-19T00:00:00"/>
    <d v="2022-08-19T00:00:00"/>
    <s v="SL"/>
    <m/>
    <s v="1 SL"/>
    <n v="1"/>
    <m/>
  </r>
  <r>
    <n v="1145"/>
    <x v="7"/>
    <d v="2022-08-22T00:00:00"/>
    <s v="DE OCAMPO MA. ELENA D."/>
    <x v="11"/>
    <x v="1"/>
    <d v="2022-08-17T00:00:00"/>
    <d v="2022-08-19T00:00:00"/>
    <s v="OTHER"/>
    <s v="SEC 21 EO 292- SPECIAL PRIVILEGE"/>
    <s v="3 OTHER"/>
    <n v="3"/>
    <m/>
  </r>
  <r>
    <n v="1146"/>
    <x v="7"/>
    <d v="2022-08-23T00:00:00"/>
    <s v="DIMARANAN RODORA G."/>
    <x v="54"/>
    <x v="1"/>
    <d v="2022-08-19T00:00:00"/>
    <d v="2022-08-19T00:00:00"/>
    <s v="SL"/>
    <m/>
    <s v="1 SL"/>
    <n v="1"/>
    <m/>
  </r>
  <r>
    <n v="1146"/>
    <x v="7"/>
    <d v="2022-08-23T00:00:00"/>
    <s v="DIMARANAN RODORA G."/>
    <x v="54"/>
    <x v="1"/>
    <d v="2022-08-22T00:00:00"/>
    <d v="2022-08-22T00:00:00"/>
    <s v="SL"/>
    <m/>
    <s v="1 SL"/>
    <n v="1"/>
    <m/>
  </r>
  <r>
    <n v="1147"/>
    <x v="7"/>
    <d v="2022-08-23T00:00:00"/>
    <s v="PEÑAFIEL MELISSA Q."/>
    <x v="56"/>
    <x v="1"/>
    <d v="2022-08-22T00:00:00"/>
    <d v="2022-08-22T00:00:00"/>
    <s v="OTHER"/>
    <s v="SEC 21 EO 292- SPECIAL PRIVILEGE"/>
    <s v="1 OTHER"/>
    <n v="1"/>
    <m/>
  </r>
  <r>
    <n v="1148"/>
    <x v="7"/>
    <d v="2022-07-25T00:00:00"/>
    <s v="FLAVIER ADORACION  "/>
    <x v="49"/>
    <x v="1"/>
    <d v="2022-08-19T00:00:00"/>
    <d v="2022-08-19T00:00:00"/>
    <s v="VL"/>
    <m/>
    <s v="1 VL"/>
    <n v="1"/>
    <m/>
  </r>
  <r>
    <n v="1149"/>
    <x v="7"/>
    <d v="2022-07-25T00:00:00"/>
    <s v="FLAVIER ADORACION  "/>
    <x v="49"/>
    <x v="1"/>
    <d v="2022-08-08T00:00:00"/>
    <d v="2022-08-08T00:00:00"/>
    <s v="OTHER"/>
    <s v="SEC 21 EO 292- SPECIAL PRIVILEGE"/>
    <s v="1 OTHER"/>
    <n v="1"/>
    <m/>
  </r>
  <r>
    <n v="1150"/>
    <x v="7"/>
    <d v="2022-08-16T00:00:00"/>
    <s v="PALADAN VICENTE  "/>
    <x v="18"/>
    <x v="1"/>
    <d v="2022-08-15T00:00:00"/>
    <d v="2022-08-15T00:00:00"/>
    <s v="SL"/>
    <m/>
    <s v="1 SL"/>
    <n v="1"/>
    <m/>
  </r>
  <r>
    <n v="1151"/>
    <x v="7"/>
    <d v="2022-08-15T00:00:00"/>
    <s v="BAUTISTA JANICE M."/>
    <x v="39"/>
    <x v="1"/>
    <d v="2022-08-19T00:00:00"/>
    <d v="2022-08-19T00:00:00"/>
    <s v="OTHER"/>
    <s v="SEC 21 EO 292- SPECIAL PRIVILEGE"/>
    <s v="1 OTHER"/>
    <n v="1"/>
    <m/>
  </r>
  <r>
    <n v="1151"/>
    <x v="7"/>
    <d v="2022-08-15T00:00:00"/>
    <s v="BAUTISTA JANICE M."/>
    <x v="39"/>
    <x v="1"/>
    <d v="2022-08-22T00:00:00"/>
    <d v="2022-08-22T00:00:00"/>
    <s v="OTHER"/>
    <s v="SEC 21 EO 292- SPECIAL PRIVILEGE"/>
    <s v="1 OTHER"/>
    <n v="1"/>
    <m/>
  </r>
  <r>
    <n v="1152"/>
    <x v="8"/>
    <d v="2022-09-22T00:00:00"/>
    <s v="CANDELARIA DANILO M."/>
    <x v="63"/>
    <x v="1"/>
    <m/>
    <m/>
    <s v="OTHER"/>
    <s v="TERMINAL LEAVE"/>
    <s v="0 OTHER"/>
    <n v="0"/>
    <m/>
  </r>
  <r>
    <n v="1153"/>
    <x v="8"/>
    <d v="2022-09-19T00:00:00"/>
    <s v="REYES NORALYN B."/>
    <x v="11"/>
    <x v="1"/>
    <d v="2022-09-12T00:00:00"/>
    <d v="2022-09-15T00:00:00"/>
    <s v="SL"/>
    <m/>
    <s v="4 SL"/>
    <n v="4"/>
    <m/>
  </r>
  <r>
    <n v="1154"/>
    <x v="8"/>
    <d v="2022-08-22T00:00:00"/>
    <s v="MIRANDA NICOLE MAY B."/>
    <x v="39"/>
    <x v="1"/>
    <d v="2022-08-22T00:00:00"/>
    <d v="2022-08-22T00:00:00"/>
    <s v="OTHER"/>
    <s v="SEC 21 EO 292- SPECIAL PRIVILEGE"/>
    <s v="1 OTHER"/>
    <n v="1"/>
    <m/>
  </r>
  <r>
    <n v="1155"/>
    <x v="8"/>
    <d v="2022-08-19T00:00:00"/>
    <s v="ESTIGOY BEVERLY ANNE P."/>
    <x v="5"/>
    <x v="1"/>
    <d v="2022-08-30T00:00:00"/>
    <d v="2022-08-30T00:00:00"/>
    <s v="OTHER"/>
    <s v="BIRTHDAY LEAVE"/>
    <s v="1 OTHER"/>
    <n v="1"/>
    <m/>
  </r>
  <r>
    <n v="1156"/>
    <x v="8"/>
    <d v="2022-09-27T00:00:00"/>
    <s v="LEPARDO ROWENA R."/>
    <x v="31"/>
    <x v="1"/>
    <d v="2022-09-23T00:00:00"/>
    <d v="2022-09-23T00:00:00"/>
    <s v="OTHER"/>
    <s v="RA 8972 SOLO PARENT"/>
    <s v="1 OTHER"/>
    <n v="1"/>
    <m/>
  </r>
  <r>
    <n v="1157"/>
    <x v="8"/>
    <d v="2022-09-22T00:00:00"/>
    <s v="ERIDAO ROSALINDA P."/>
    <x v="10"/>
    <x v="1"/>
    <d v="2022-09-20T00:00:00"/>
    <d v="2022-09-21T00:00:00"/>
    <s v="SL"/>
    <m/>
    <s v="2 SL"/>
    <n v="2"/>
    <m/>
  </r>
  <r>
    <n v="1158"/>
    <x v="9"/>
    <d v="2022-07-06T00:00:00"/>
    <s v="REYES NORALYN B."/>
    <x v="11"/>
    <x v="1"/>
    <d v="2022-07-05T00:00:00"/>
    <d v="2022-07-05T00:00:00"/>
    <s v="SL"/>
    <m/>
    <s v="1 SL"/>
    <n v="1"/>
    <m/>
  </r>
  <r>
    <n v="1159"/>
    <x v="10"/>
    <d v="2022-09-08T00:00:00"/>
    <s v="PERIDO MARITES V."/>
    <x v="58"/>
    <x v="1"/>
    <d v="2022-09-07T00:00:00"/>
    <d v="2022-09-07T00:00:00"/>
    <s v="SL"/>
    <m/>
    <s v="1 SL"/>
    <n v="1"/>
    <m/>
  </r>
  <r>
    <n v="1160"/>
    <x v="10"/>
    <d v="2022-09-28T00:00:00"/>
    <s v="DE GRANO MA. ERLINDA F."/>
    <x v="39"/>
    <x v="1"/>
    <d v="2022-10-04T00:00:00"/>
    <d v="2022-10-04T00:00:00"/>
    <s v="OTHER"/>
    <s v="SEC 25 EO 292- FORCE LEAVE"/>
    <s v="1 OTHER"/>
    <n v="1"/>
    <m/>
  </r>
  <r>
    <n v="1161"/>
    <x v="10"/>
    <d v="2022-09-28T00:00:00"/>
    <s v="DUNGO PURISIMA CORAZON E."/>
    <x v="39"/>
    <x v="1"/>
    <d v="2022-09-28T00:00:00"/>
    <d v="2022-09-28T00:00:00"/>
    <s v="SL"/>
    <m/>
    <s v="1 SL"/>
    <n v="1"/>
    <m/>
  </r>
  <r>
    <n v="1162"/>
    <x v="10"/>
    <d v="2022-09-23T00:00:00"/>
    <s v="FERMA MARIA I."/>
    <x v="4"/>
    <x v="1"/>
    <d v="2022-09-12T00:00:00"/>
    <d v="2022-09-16T00:00:00"/>
    <s v="SL"/>
    <m/>
    <s v="5 SL"/>
    <n v="5"/>
    <m/>
  </r>
  <r>
    <n v="1162"/>
    <x v="10"/>
    <d v="2022-09-23T00:00:00"/>
    <s v="FERMA MARIA I."/>
    <x v="4"/>
    <x v="1"/>
    <d v="2022-09-19T00:00:00"/>
    <d v="2022-09-19T00:00:00"/>
    <s v="SL"/>
    <m/>
    <s v="1 SL"/>
    <n v="1"/>
    <m/>
  </r>
  <r>
    <n v="1162"/>
    <x v="10"/>
    <d v="2022-09-23T00:00:00"/>
    <s v="FERMA MARIA I."/>
    <x v="4"/>
    <x v="1"/>
    <d v="2022-09-22T00:00:00"/>
    <d v="2022-09-22T00:00:00"/>
    <s v="SL"/>
    <m/>
    <s v="1 SL"/>
    <n v="1"/>
    <m/>
  </r>
  <r>
    <n v="1163"/>
    <x v="10"/>
    <d v="2022-09-12T00:00:00"/>
    <s v="TULIAO FLORDELIZA M."/>
    <x v="6"/>
    <x v="1"/>
    <d v="2022-09-05T00:00:00"/>
    <d v="2022-09-05T00:00:00"/>
    <s v="SL"/>
    <m/>
    <s v="1 SL"/>
    <n v="1"/>
    <m/>
  </r>
  <r>
    <n v="1163"/>
    <x v="10"/>
    <d v="2022-09-12T00:00:00"/>
    <s v="TULIAO FLORDELIZA M."/>
    <x v="6"/>
    <x v="1"/>
    <d v="2022-09-08T00:00:00"/>
    <d v="2022-09-08T00:00:00"/>
    <s v="SL"/>
    <m/>
    <s v="1 SL"/>
    <n v="1"/>
    <m/>
  </r>
  <r>
    <n v="1164"/>
    <x v="10"/>
    <d v="2022-09-29T00:00:00"/>
    <s v="TOPACIO ABEGAIL P."/>
    <x v="5"/>
    <x v="0"/>
    <d v="2022-09-02T00:00:00"/>
    <d v="2022-09-03T00:00:00"/>
    <s v="SL"/>
    <m/>
    <s v="1 SL"/>
    <n v="1"/>
    <m/>
  </r>
  <r>
    <n v="1165"/>
    <x v="10"/>
    <d v="2022-09-30T00:00:00"/>
    <s v="PASCUA LORENA D."/>
    <x v="5"/>
    <x v="1"/>
    <d v="2022-09-29T00:00:00"/>
    <d v="2022-09-29T00:00:00"/>
    <s v="SL"/>
    <m/>
    <s v="1 SL"/>
    <n v="1"/>
    <m/>
  </r>
  <r>
    <n v="1166"/>
    <x v="10"/>
    <d v="2022-09-27T00:00:00"/>
    <s v="MENDOZA LOURDES G."/>
    <x v="52"/>
    <x v="1"/>
    <d v="2022-09-22T00:00:00"/>
    <d v="2022-09-23T00:00:00"/>
    <s v="SL"/>
    <m/>
    <s v="2 SL"/>
    <n v="2"/>
    <m/>
  </r>
  <r>
    <n v="1167"/>
    <x v="10"/>
    <d v="2022-09-26T00:00:00"/>
    <s v="BOFILL ERNA P."/>
    <x v="4"/>
    <x v="1"/>
    <d v="2022-09-19T00:00:00"/>
    <d v="2022-09-19T00:00:00"/>
    <s v="SL"/>
    <m/>
    <s v="1 SL"/>
    <n v="1"/>
    <m/>
  </r>
  <r>
    <n v="1167"/>
    <x v="10"/>
    <d v="2022-09-26T00:00:00"/>
    <s v="BOFILL ERNA P."/>
    <x v="4"/>
    <x v="1"/>
    <d v="2022-09-23T00:00:00"/>
    <d v="2022-09-23T00:00:00"/>
    <s v="SL"/>
    <m/>
    <s v="1 SL"/>
    <n v="1"/>
    <m/>
  </r>
  <r>
    <n v="1168"/>
    <x v="10"/>
    <d v="2022-09-22T00:00:00"/>
    <s v="BERNALDEZ MARLONE P."/>
    <x v="22"/>
    <x v="1"/>
    <d v="2022-11-03T00:00:00"/>
    <d v="2022-11-04T00:00:00"/>
    <s v="VL"/>
    <s v="STUDY LEAVE"/>
    <s v="2 VL"/>
    <n v="2"/>
    <m/>
  </r>
  <r>
    <n v="1168"/>
    <x v="10"/>
    <d v="2022-09-22T00:00:00"/>
    <s v="BERNALDEZ MARLONE P."/>
    <x v="22"/>
    <x v="1"/>
    <d v="2022-11-07T00:00:00"/>
    <d v="2022-11-11T00:00:00"/>
    <s v="VL"/>
    <s v="STUDY LEAVE"/>
    <s v="5 VL"/>
    <n v="5"/>
    <m/>
  </r>
  <r>
    <n v="1168"/>
    <x v="10"/>
    <d v="2022-09-22T00:00:00"/>
    <s v="BERNALDEZ MARLONE P."/>
    <x v="22"/>
    <x v="1"/>
    <d v="2022-11-14T00:00:00"/>
    <d v="2022-11-15T00:00:00"/>
    <s v="VL"/>
    <s v="STUDY LEAVE"/>
    <s v="2 VL"/>
    <n v="2"/>
    <m/>
  </r>
  <r>
    <n v="1169"/>
    <x v="10"/>
    <d v="2022-09-27T00:00:00"/>
    <s v="BERNALDEZ MARLONE P."/>
    <x v="22"/>
    <x v="1"/>
    <d v="2022-10-24T00:00:00"/>
    <d v="2022-10-28T00:00:00"/>
    <s v="VL"/>
    <s v="STUDY LEAVE"/>
    <s v="5 VL"/>
    <n v="5"/>
    <m/>
  </r>
  <r>
    <n v="1169"/>
    <x v="10"/>
    <d v="2022-09-27T00:00:00"/>
    <s v="BERNALDEZ MARLONE P."/>
    <x v="22"/>
    <x v="1"/>
    <d v="2022-10-31T00:00:00"/>
    <d v="2022-10-31T00:00:00"/>
    <s v="VL"/>
    <s v="STUDY LEAVE"/>
    <s v="1 VL"/>
    <n v="1"/>
    <m/>
  </r>
  <r>
    <n v="1170"/>
    <x v="10"/>
    <d v="2022-09-28T00:00:00"/>
    <s v="MIRANDA MARIA LOIDA M."/>
    <x v="6"/>
    <x v="1"/>
    <d v="2022-10-04T00:00:00"/>
    <d v="2022-10-04T00:00:00"/>
    <s v="VL"/>
    <m/>
    <s v="1 VL"/>
    <n v="1"/>
    <m/>
  </r>
  <r>
    <n v="1171"/>
    <x v="10"/>
    <d v="2022-09-28T00:00:00"/>
    <s v="MIRANDA MARIA LOIDA M."/>
    <x v="6"/>
    <x v="1"/>
    <d v="2022-09-27T00:00:00"/>
    <d v="2022-09-27T00:00:00"/>
    <s v="SL"/>
    <m/>
    <s v="1 SL"/>
    <n v="1"/>
    <m/>
  </r>
  <r>
    <n v="1172"/>
    <x v="10"/>
    <d v="2022-09-27T00:00:00"/>
    <s v="DAÑO ALMA R."/>
    <x v="6"/>
    <x v="1"/>
    <d v="2022-10-03T00:00:00"/>
    <d v="2022-10-04T00:00:00"/>
    <s v="VL"/>
    <m/>
    <s v="2 VL"/>
    <n v="2"/>
    <m/>
  </r>
  <r>
    <n v="1173"/>
    <x v="10"/>
    <d v="2022-09-27T00:00:00"/>
    <s v="TULIAO FLORDELIZA M."/>
    <x v="6"/>
    <x v="1"/>
    <d v="2022-09-20T00:00:00"/>
    <d v="2022-09-20T00:00:00"/>
    <s v="VL"/>
    <m/>
    <s v="1 VL"/>
    <n v="1"/>
    <m/>
  </r>
  <r>
    <n v="1173"/>
    <x v="10"/>
    <d v="2022-09-27T00:00:00"/>
    <s v="TULIAO FLORDELIZA M."/>
    <x v="6"/>
    <x v="1"/>
    <d v="2022-09-22T00:00:00"/>
    <d v="2022-09-22T00:00:00"/>
    <s v="VL"/>
    <m/>
    <s v="1 VL"/>
    <n v="1"/>
    <m/>
  </r>
  <r>
    <n v="1174"/>
    <x v="10"/>
    <d v="2022-09-23T00:00:00"/>
    <s v="ROCILLO CECILLA A."/>
    <x v="6"/>
    <x v="1"/>
    <d v="2022-09-19T00:00:00"/>
    <d v="2022-09-19T00:00:00"/>
    <s v="SL"/>
    <m/>
    <s v="1 SL"/>
    <n v="1"/>
    <m/>
  </r>
  <r>
    <n v="1175"/>
    <x v="10"/>
    <d v="2022-09-09T00:00:00"/>
    <s v="DAÑO ALMA R."/>
    <x v="6"/>
    <x v="1"/>
    <d v="2022-09-05T00:00:00"/>
    <d v="2022-09-05T00:00:00"/>
    <s v="SL"/>
    <m/>
    <s v="1 SL"/>
    <n v="1"/>
    <m/>
  </r>
  <r>
    <n v="1175"/>
    <x v="10"/>
    <d v="2022-09-09T00:00:00"/>
    <s v="DAÑO ALMA R."/>
    <x v="6"/>
    <x v="1"/>
    <d v="2022-09-08T00:00:00"/>
    <d v="2022-09-08T00:00:00"/>
    <s v="SL"/>
    <m/>
    <s v="1 SL"/>
    <n v="1"/>
    <m/>
  </r>
  <r>
    <n v="1176"/>
    <x v="10"/>
    <d v="2022-09-22T00:00:00"/>
    <s v="VERGARA CATHERINE R."/>
    <x v="10"/>
    <x v="1"/>
    <d v="2022-09-19T00:00:00"/>
    <d v="2022-09-21T00:00:00"/>
    <s v="SL"/>
    <m/>
    <s v="3 SL"/>
    <n v="3"/>
    <m/>
  </r>
  <r>
    <n v="1177"/>
    <x v="10"/>
    <d v="2022-09-20T00:00:00"/>
    <s v="PEÑANO DARYL BAMBI B."/>
    <x v="5"/>
    <x v="1"/>
    <d v="2022-09-20T00:00:00"/>
    <d v="2022-09-25T00:00:00"/>
    <s v="SL"/>
    <m/>
    <s v="6 SL"/>
    <n v="6"/>
    <m/>
  </r>
  <r>
    <n v="1178"/>
    <x v="10"/>
    <d v="2022-09-27T00:00:00"/>
    <s v="DOGNIDON MARLYN P."/>
    <x v="5"/>
    <x v="1"/>
    <d v="2022-09-19T00:00:00"/>
    <d v="2022-09-19T00:00:00"/>
    <s v="SL"/>
    <m/>
    <s v="1 SL"/>
    <n v="1"/>
    <m/>
  </r>
  <r>
    <n v="1178"/>
    <x v="10"/>
    <d v="2022-09-27T00:00:00"/>
    <s v="DOGNIDON MARLYN P."/>
    <x v="5"/>
    <x v="1"/>
    <d v="2022-09-22T00:00:00"/>
    <d v="2022-09-25T00:00:00"/>
    <s v="SL"/>
    <m/>
    <s v="4 SL"/>
    <n v="4"/>
    <m/>
  </r>
  <r>
    <n v="1179"/>
    <x v="10"/>
    <d v="2022-09-16T00:00:00"/>
    <s v="ACERON ANGELU V."/>
    <x v="5"/>
    <x v="1"/>
    <d v="2022-10-23T00:00:00"/>
    <d v="2022-10-24T00:00:00"/>
    <s v="VL"/>
    <m/>
    <s v="2 VL"/>
    <n v="2"/>
    <m/>
  </r>
  <r>
    <n v="1180"/>
    <x v="10"/>
    <d v="2022-09-16T00:00:00"/>
    <s v="ACERON ANGELU V."/>
    <x v="5"/>
    <x v="1"/>
    <d v="2022-10-08T00:00:00"/>
    <d v="2022-10-09T00:00:00"/>
    <s v="OTHER"/>
    <s v="SEC 21 EO 292- SPECIAL PRIVILEGE"/>
    <s v="2 OTHER"/>
    <n v="2"/>
    <m/>
  </r>
  <r>
    <n v="1181"/>
    <x v="10"/>
    <d v="2022-09-17T00:00:00"/>
    <s v="AUSTRIA KIM E."/>
    <x v="5"/>
    <x v="1"/>
    <d v="2022-10-03T00:00:00"/>
    <d v="2022-10-04T00:00:00"/>
    <s v="VL"/>
    <m/>
    <s v="2 VL"/>
    <n v="2"/>
    <m/>
  </r>
  <r>
    <n v="1182"/>
    <x v="10"/>
    <d v="2022-09-22T00:00:00"/>
    <s v="SUSA NANETE B."/>
    <x v="5"/>
    <x v="1"/>
    <d v="2022-09-19T00:00:00"/>
    <d v="2022-09-19T00:00:00"/>
    <s v="SL"/>
    <m/>
    <s v="1 SL"/>
    <n v="1"/>
    <m/>
  </r>
  <r>
    <n v="1183"/>
    <x v="10"/>
    <d v="2022-09-28T00:00:00"/>
    <s v="PETIL GLENDA D."/>
    <x v="31"/>
    <x v="1"/>
    <d v="2022-09-19T00:00:00"/>
    <d v="2022-09-23T00:00:00"/>
    <s v="SL"/>
    <m/>
    <s v="5 SL"/>
    <n v="5"/>
    <m/>
  </r>
  <r>
    <n v="1183"/>
    <x v="10"/>
    <d v="2022-09-28T00:00:00"/>
    <s v="PETIL GLENDA D."/>
    <x v="31"/>
    <x v="1"/>
    <d v="2022-09-27T00:00:00"/>
    <d v="2022-09-27T00:00:00"/>
    <s v="SL"/>
    <m/>
    <s v="1 SL"/>
    <n v="1"/>
    <m/>
  </r>
  <r>
    <n v="1184"/>
    <x v="10"/>
    <d v="2022-09-26T00:00:00"/>
    <s v="BAYBAY MA. PAZ R."/>
    <x v="34"/>
    <x v="1"/>
    <d v="2022-09-21T00:00:00"/>
    <d v="2022-09-23T00:00:00"/>
    <s v="OTHER"/>
    <s v="SEC 21 EO 292- SPECIAL PRIVILEGE"/>
    <s v="3 OTHER"/>
    <n v="3"/>
    <m/>
  </r>
  <r>
    <n v="1185"/>
    <x v="10"/>
    <d v="2022-09-21T00:00:00"/>
    <s v="DE VILLA MYRNA D."/>
    <x v="12"/>
    <x v="1"/>
    <d v="2022-09-20T00:00:00"/>
    <d v="2022-09-20T00:00:00"/>
    <s v="SL"/>
    <m/>
    <s v="1 SL"/>
    <n v="1"/>
    <m/>
  </r>
  <r>
    <n v="1186"/>
    <x v="10"/>
    <d v="2022-09-27T00:00:00"/>
    <s v="MALIGAYA NELITA M."/>
    <x v="12"/>
    <x v="1"/>
    <d v="2022-10-04T00:00:00"/>
    <d v="2022-10-04T00:00:00"/>
    <s v="OTHER"/>
    <s v="SEC 25 EO 292- FORCE LEAVE"/>
    <s v="1 OTHER"/>
    <n v="1"/>
    <m/>
  </r>
  <r>
    <n v="1187"/>
    <x v="10"/>
    <d v="2022-09-20T00:00:00"/>
    <s v="DIMAPILIS ANTHONY A."/>
    <x v="39"/>
    <x v="1"/>
    <d v="2022-09-26T00:00:00"/>
    <d v="2022-09-28T00:00:00"/>
    <s v="VL"/>
    <m/>
    <s v="3 VL"/>
    <n v="3"/>
    <m/>
  </r>
  <r>
    <n v="1188"/>
    <x v="10"/>
    <d v="2022-09-23T00:00:00"/>
    <s v="DIMAPILIS ANTHONY A."/>
    <x v="39"/>
    <x v="1"/>
    <d v="2022-09-15T00:00:00"/>
    <d v="2022-09-15T00:00:00"/>
    <s v="SL"/>
    <m/>
    <s v="1 SL"/>
    <n v="1"/>
    <m/>
  </r>
  <r>
    <n v="1188"/>
    <x v="10"/>
    <d v="2022-09-23T00:00:00"/>
    <s v="DIMAPILIS ANTHONY A."/>
    <x v="39"/>
    <x v="1"/>
    <d v="2022-09-21T00:00:00"/>
    <d v="2022-09-21T00:00:00"/>
    <s v="SL"/>
    <m/>
    <s v="1 SL"/>
    <n v="1"/>
    <m/>
  </r>
  <r>
    <n v="1189"/>
    <x v="10"/>
    <d v="2022-09-27T00:00:00"/>
    <s v="ATIENZA JULIE ANN A."/>
    <x v="5"/>
    <x v="1"/>
    <d v="2022-09-20T00:00:00"/>
    <d v="2022-09-20T00:00:00"/>
    <s v="SL"/>
    <m/>
    <s v="1 SL"/>
    <n v="1"/>
    <m/>
  </r>
  <r>
    <n v="1190"/>
    <x v="10"/>
    <d v="2022-09-12T00:00:00"/>
    <s v="DE OCAMPO ALMA A."/>
    <x v="39"/>
    <x v="1"/>
    <d v="2022-09-20T00:00:00"/>
    <d v="2022-09-21T00:00:00"/>
    <s v="OTHER"/>
    <s v="SEC 21 EO 292- SPECIAL PRIVILEGE"/>
    <s v="2 OTHER"/>
    <n v="2"/>
    <m/>
  </r>
  <r>
    <n v="1191"/>
    <x v="10"/>
    <d v="2022-09-27T00:00:00"/>
    <s v="GUAÑEZO MA. GINA P."/>
    <x v="39"/>
    <x v="1"/>
    <d v="2022-09-22T00:00:00"/>
    <d v="2022-09-22T00:00:00"/>
    <s v="OTHER"/>
    <s v="SEC 21 EO 292- SPECIAL PRIVILEGE"/>
    <s v="1 OTHER"/>
    <n v="1"/>
    <m/>
  </r>
  <r>
    <n v="1192"/>
    <x v="10"/>
    <d v="2022-09-27T00:00:00"/>
    <s v="DELA CRUZ EVANGELINE P."/>
    <x v="71"/>
    <x v="1"/>
    <d v="2022-09-22T00:00:00"/>
    <d v="2022-09-22T00:00:00"/>
    <s v="OTHER"/>
    <s v="SEC 21 EO 292- SPECIAL PRIVILEGE"/>
    <s v="1 OTHER"/>
    <n v="1"/>
    <m/>
  </r>
  <r>
    <n v="1193"/>
    <x v="10"/>
    <d v="2022-09-27T00:00:00"/>
    <s v="DE OCAMPO ALMA A."/>
    <x v="39"/>
    <x v="1"/>
    <d v="2022-09-23T00:00:00"/>
    <d v="2022-09-23T00:00:00"/>
    <s v="SL"/>
    <m/>
    <s v="1 SL"/>
    <n v="1"/>
    <m/>
  </r>
  <r>
    <n v="1194"/>
    <x v="10"/>
    <d v="2022-09-20T00:00:00"/>
    <s v="PERIDO BEVERLY T."/>
    <x v="39"/>
    <x v="1"/>
    <d v="2022-09-23T00:00:00"/>
    <d v="2022-09-23T00:00:00"/>
    <s v="OTHER"/>
    <s v="SEC 25 EO 292- FORCE LEAVE"/>
    <s v="1 OTHER"/>
    <n v="1"/>
    <m/>
  </r>
  <r>
    <n v="1195"/>
    <x v="10"/>
    <d v="2022-09-27T00:00:00"/>
    <s v="BAUTISTA JANICE M."/>
    <x v="39"/>
    <x v="1"/>
    <d v="2022-09-29T00:00:00"/>
    <d v="2022-09-29T00:00:00"/>
    <s v="OTHER"/>
    <s v="SEC 21 EO 292- SPECIAL PRIVILEGE"/>
    <s v="1 OTHER"/>
    <n v="1"/>
    <m/>
  </r>
  <r>
    <n v="1196"/>
    <x v="10"/>
    <d v="2022-09-27T00:00:00"/>
    <s v="MIRANDA NICOLE MAY B."/>
    <x v="39"/>
    <x v="1"/>
    <d v="2022-09-29T00:00:00"/>
    <d v="2022-09-29T00:00:00"/>
    <s v="OTHER"/>
    <s v="SEC 25 EO 292- FORCE LEAVE"/>
    <s v="1 OTHER"/>
    <n v="1"/>
    <m/>
  </r>
  <r>
    <n v="1197"/>
    <x v="10"/>
    <d v="2022-09-27T00:00:00"/>
    <s v="DELA CRUZ EVANGELINE P."/>
    <x v="71"/>
    <x v="1"/>
    <d v="2022-10-10T00:00:00"/>
    <d v="2022-10-12T00:00:00"/>
    <s v="VL"/>
    <m/>
    <s v="3 VL"/>
    <n v="3"/>
    <m/>
  </r>
  <r>
    <n v="1198"/>
    <x v="10"/>
    <d v="2022-09-27T00:00:00"/>
    <s v="DOGELIO RONNEL D."/>
    <x v="13"/>
    <x v="1"/>
    <d v="2022-09-29T00:00:00"/>
    <d v="2022-09-30T00:00:00"/>
    <s v="OTHER"/>
    <s v="SEC 25 EO 292- FORCE LEAVE"/>
    <s v="2 OTHER"/>
    <n v="2"/>
    <m/>
  </r>
  <r>
    <n v="1199"/>
    <x v="10"/>
    <d v="2022-09-23T00:00:00"/>
    <s v="MENDOZA PRESCILA S."/>
    <x v="13"/>
    <x v="1"/>
    <d v="2022-09-22T00:00:00"/>
    <d v="2022-09-22T00:00:00"/>
    <s v="SL"/>
    <m/>
    <s v="1 SL"/>
    <n v="1"/>
    <m/>
  </r>
  <r>
    <n v="1200"/>
    <x v="10"/>
    <d v="2022-09-13T00:00:00"/>
    <s v="DELA GRACIA MA. CECILIA P."/>
    <x v="6"/>
    <x v="1"/>
    <d v="2022-09-05T00:00:00"/>
    <d v="2022-09-05T00:00:00"/>
    <s v="SL"/>
    <m/>
    <s v="1 SL"/>
    <n v="1"/>
    <m/>
  </r>
  <r>
    <n v="1201"/>
    <x v="11"/>
    <d v="2022-09-13T00:00:00"/>
    <s v="MAWAK MIA PAULEEN B."/>
    <x v="6"/>
    <x v="1"/>
    <d v="2022-09-12T00:00:00"/>
    <d v="2022-09-12T00:00:00"/>
    <s v="SL"/>
    <m/>
    <s v="1 SL"/>
    <n v="1"/>
    <m/>
  </r>
  <r>
    <n v="1202"/>
    <x v="11"/>
    <d v="2022-10-01T00:00:00"/>
    <s v="ORTIZ TRINIDAD D."/>
    <x v="12"/>
    <x v="1"/>
    <d v="2022-10-07T00:00:00"/>
    <d v="2022-10-07T00:00:00"/>
    <s v="SL"/>
    <m/>
    <s v="1 SL"/>
    <n v="1"/>
    <m/>
  </r>
  <r>
    <n v="1202"/>
    <x v="11"/>
    <d v="2022-10-01T00:00:00"/>
    <s v="ORTIZ TRINIDAD D."/>
    <x v="12"/>
    <x v="1"/>
    <d v="2022-10-10T00:00:00"/>
    <d v="2022-10-10T00:00:00"/>
    <s v="SL"/>
    <m/>
    <s v="1 SL"/>
    <n v="1"/>
    <m/>
  </r>
  <r>
    <n v="1203"/>
    <x v="11"/>
    <d v="2022-09-12T00:00:00"/>
    <s v="PALADAN VICENTE  "/>
    <x v="18"/>
    <x v="1"/>
    <d v="2022-09-09T00:00:00"/>
    <d v="2022-09-09T00:00:00"/>
    <s v="SL"/>
    <m/>
    <s v="1 SL"/>
    <n v="1"/>
    <m/>
  </r>
  <r>
    <n v="1204"/>
    <x v="11"/>
    <d v="2022-10-10T00:00:00"/>
    <s v="TAMAYO MARIA ELLAINE III B."/>
    <x v="39"/>
    <x v="1"/>
    <d v="2022-10-05T00:00:00"/>
    <d v="2022-10-05T00:00:00"/>
    <s v="SL"/>
    <m/>
    <s v="1 SL"/>
    <n v="1"/>
    <m/>
  </r>
  <r>
    <n v="1205"/>
    <x v="11"/>
    <d v="2022-10-05T00:00:00"/>
    <s v="DUNGO PURISIMA CORAZON E."/>
    <x v="39"/>
    <x v="1"/>
    <d v="2022-10-11T00:00:00"/>
    <d v="2022-10-11T00:00:00"/>
    <s v="OTHER"/>
    <s v="SEC 25 EO 292- FORCE LEAVE"/>
    <s v="1 OTHER"/>
    <n v="1"/>
    <m/>
  </r>
  <r>
    <n v="1206"/>
    <x v="11"/>
    <d v="2022-10-07T00:00:00"/>
    <s v="MENDOZA NORA A."/>
    <x v="6"/>
    <x v="1"/>
    <d v="2022-09-23T00:00:00"/>
    <d v="2022-09-23T00:00:00"/>
    <s v="SL"/>
    <m/>
    <s v="1 SL"/>
    <n v="1"/>
    <m/>
  </r>
  <r>
    <n v="1206"/>
    <x v="11"/>
    <d v="2022-10-07T00:00:00"/>
    <s v="MENDOZA NORA A."/>
    <x v="6"/>
    <x v="1"/>
    <d v="2022-09-30T00:00:00"/>
    <d v="2022-09-30T00:00:00"/>
    <s v="SL"/>
    <m/>
    <s v="1 SL"/>
    <n v="1"/>
    <m/>
  </r>
  <r>
    <n v="1207"/>
    <x v="11"/>
    <d v="2022-10-10T00:00:00"/>
    <s v="TULIAO FLORDELIZA M."/>
    <x v="6"/>
    <x v="1"/>
    <d v="2022-10-04T00:00:00"/>
    <d v="2022-10-07T00:00:00"/>
    <s v="SL"/>
    <m/>
    <s v="4 SL"/>
    <n v="4"/>
    <m/>
  </r>
  <r>
    <n v="1208"/>
    <x v="11"/>
    <d v="2022-10-10T00:00:00"/>
    <s v="MANALO EDITHA V."/>
    <x v="6"/>
    <x v="1"/>
    <d v="2022-10-24T00:00:00"/>
    <d v="2022-10-24T00:00:00"/>
    <s v="VL"/>
    <m/>
    <s v="1 VL"/>
    <n v="1"/>
    <m/>
  </r>
  <r>
    <n v="1209"/>
    <x v="11"/>
    <d v="2022-10-10T00:00:00"/>
    <s v="MARASIGAN GINALYN D."/>
    <x v="6"/>
    <x v="1"/>
    <d v="2022-10-21T00:00:00"/>
    <d v="2022-10-21T00:00:00"/>
    <s v="VL"/>
    <m/>
    <s v="1 VL"/>
    <n v="1"/>
    <m/>
  </r>
  <r>
    <n v="1210"/>
    <x v="11"/>
    <d v="2022-10-07T00:00:00"/>
    <s v="DIMARANAN GREGORIA C."/>
    <x v="6"/>
    <x v="1"/>
    <d v="2022-10-24T00:00:00"/>
    <d v="2022-10-25T00:00:00"/>
    <s v="OTHER"/>
    <s v="SEC 25 EO 292- FORCE LEAVE"/>
    <s v="2 OTHER"/>
    <n v="2"/>
    <m/>
  </r>
  <r>
    <n v="1211"/>
    <x v="11"/>
    <d v="2022-10-10T00:00:00"/>
    <s v="MONTENEGRO HELEN L."/>
    <x v="35"/>
    <x v="1"/>
    <d v="2022-10-07T00:00:00"/>
    <d v="2022-10-07T00:00:00"/>
    <s v="SL"/>
    <m/>
    <s v="1 SL"/>
    <n v="1"/>
    <m/>
  </r>
  <r>
    <n v="1212"/>
    <x v="11"/>
    <d v="2022-10-07T00:00:00"/>
    <s v="ERIDAO ROSALINDA P."/>
    <x v="10"/>
    <x v="1"/>
    <d v="2022-10-13T00:00:00"/>
    <d v="2022-10-14T00:00:00"/>
    <s v="VL"/>
    <m/>
    <s v="2 VL"/>
    <n v="2"/>
    <m/>
  </r>
  <r>
    <n v="1213"/>
    <x v="11"/>
    <d v="2022-10-12T00:00:00"/>
    <s v="PARASDAS OFELIA C."/>
    <x v="31"/>
    <x v="1"/>
    <m/>
    <m/>
    <s v="OTHER"/>
    <s v="TERMINAL LEAVE"/>
    <s v="0 OTHER"/>
    <n v="0"/>
    <m/>
  </r>
  <r>
    <n v="1214"/>
    <x v="11"/>
    <d v="2022-08-31T00:00:00"/>
    <s v="REMOLLENO MICHELLE U."/>
    <x v="19"/>
    <x v="1"/>
    <d v="2022-09-19T00:00:00"/>
    <d v="2022-09-20T00:00:00"/>
    <s v="VL"/>
    <m/>
    <s v="2 VL"/>
    <n v="2"/>
    <m/>
  </r>
  <r>
    <n v="1215"/>
    <x v="11"/>
    <d v="2022-09-09T00:00:00"/>
    <s v="ABENA WINNIE ROSE M."/>
    <x v="10"/>
    <x v="1"/>
    <d v="2022-09-08T00:00:00"/>
    <d v="2022-09-08T00:00:00"/>
    <s v="SL"/>
    <m/>
    <s v="1 SL"/>
    <n v="1"/>
    <m/>
  </r>
  <r>
    <n v="1216"/>
    <x v="11"/>
    <d v="2022-09-01T00:00:00"/>
    <s v="CRIZALDO THELMA U."/>
    <x v="19"/>
    <x v="1"/>
    <d v="2022-08-26T00:00:00"/>
    <d v="2022-08-26T00:00:00"/>
    <s v="SL"/>
    <m/>
    <s v="1 SL"/>
    <n v="1"/>
    <m/>
  </r>
  <r>
    <n v="1217"/>
    <x v="11"/>
    <d v="2022-08-30T00:00:00"/>
    <s v="CAPUPUS LIZA FE F."/>
    <x v="19"/>
    <x v="1"/>
    <d v="2022-08-25T00:00:00"/>
    <d v="2022-08-26T00:00:00"/>
    <s v="SL"/>
    <m/>
    <s v="2 SL"/>
    <n v="2"/>
    <m/>
  </r>
  <r>
    <n v="1218"/>
    <x v="11"/>
    <d v="2022-09-24T00:00:00"/>
    <s v="BAYOT ANISIA P."/>
    <x v="39"/>
    <x v="1"/>
    <d v="2022-08-30T00:00:00"/>
    <d v="2022-08-30T00:00:00"/>
    <s v="SL"/>
    <m/>
    <s v="1 SL"/>
    <n v="1"/>
    <m/>
  </r>
  <r>
    <n v="1219"/>
    <x v="11"/>
    <d v="2022-08-31T00:00:00"/>
    <s v="TAÑEDO MARIA EVELYN C."/>
    <x v="56"/>
    <x v="1"/>
    <d v="2022-08-30T00:00:00"/>
    <d v="2022-08-30T00:00:00"/>
    <s v="SL"/>
    <m/>
    <s v="1 SL"/>
    <n v="1"/>
    <m/>
  </r>
  <r>
    <n v="1220"/>
    <x v="11"/>
    <d v="2022-08-30T00:00:00"/>
    <s v="NOVICIO PERLITA G."/>
    <x v="0"/>
    <x v="1"/>
    <d v="2022-08-22T00:00:00"/>
    <d v="2022-08-22T00:00:00"/>
    <s v="SL"/>
    <m/>
    <s v="1 SL"/>
    <n v="1"/>
    <m/>
  </r>
  <r>
    <n v="1220"/>
    <x v="11"/>
    <d v="2022-08-30T00:00:00"/>
    <s v="NOVICIO PERLITA G."/>
    <x v="0"/>
    <x v="1"/>
    <d v="2022-08-25T00:00:00"/>
    <d v="2022-08-26T00:00:00"/>
    <s v="SL"/>
    <m/>
    <s v="2 SL"/>
    <n v="2"/>
    <m/>
  </r>
  <r>
    <n v="1221"/>
    <x v="11"/>
    <d v="2022-08-30T00:00:00"/>
    <s v="COLETO HANY ROY D."/>
    <x v="5"/>
    <x v="1"/>
    <d v="2022-09-13T00:00:00"/>
    <d v="2022-09-15T00:00:00"/>
    <s v="VL"/>
    <m/>
    <s v="3 VL"/>
    <n v="3"/>
    <m/>
  </r>
  <r>
    <n v="1222"/>
    <x v="11"/>
    <d v="2022-09-01T00:00:00"/>
    <s v="PEÑAFIEL MELISSA Q."/>
    <x v="56"/>
    <x v="1"/>
    <d v="2022-08-31T00:00:00"/>
    <d v="2022-08-31T00:00:00"/>
    <s v="SL"/>
    <m/>
    <s v="1 SL"/>
    <n v="1"/>
    <m/>
  </r>
  <r>
    <n v="1223"/>
    <x v="11"/>
    <d v="2022-08-30T00:00:00"/>
    <s v="ROCILLO CECILLA A."/>
    <x v="6"/>
    <x v="1"/>
    <d v="2022-08-26T00:00:00"/>
    <d v="2022-08-26T00:00:00"/>
    <s v="SL"/>
    <m/>
    <s v="1 SL"/>
    <n v="1"/>
    <m/>
  </r>
  <r>
    <n v="1224"/>
    <x v="11"/>
    <d v="2022-08-25T00:00:00"/>
    <s v="MAWAK MIA PAULEEN B."/>
    <x v="6"/>
    <x v="1"/>
    <d v="2022-08-23T00:00:00"/>
    <d v="2022-08-23T00:00:00"/>
    <s v="SL"/>
    <m/>
    <s v="1 SL"/>
    <n v="1"/>
    <m/>
  </r>
  <r>
    <n v="1225"/>
    <x v="11"/>
    <d v="2022-08-23T00:00:00"/>
    <s v="DIMARANAN GREGORIA C."/>
    <x v="6"/>
    <x v="1"/>
    <d v="2022-08-18T00:00:00"/>
    <d v="2022-08-18T00:00:00"/>
    <s v="SL"/>
    <m/>
    <s v="1 SL"/>
    <n v="1"/>
    <m/>
  </r>
  <r>
    <n v="1225"/>
    <x v="11"/>
    <d v="2022-08-23T00:00:00"/>
    <s v="DIMARANAN GREGORIA C."/>
    <x v="6"/>
    <x v="1"/>
    <d v="2022-08-22T00:00:00"/>
    <d v="2022-08-22T00:00:00"/>
    <s v="SL"/>
    <m/>
    <s v="1 SL"/>
    <n v="1"/>
    <m/>
  </r>
  <r>
    <n v="1226"/>
    <x v="11"/>
    <d v="2022-08-25T00:00:00"/>
    <s v="MIRANDA MARIA LOIDA M."/>
    <x v="6"/>
    <x v="1"/>
    <d v="2022-08-22T00:00:00"/>
    <d v="2022-08-22T00:00:00"/>
    <s v="SL"/>
    <m/>
    <s v="1 SL"/>
    <n v="1"/>
    <m/>
  </r>
  <r>
    <n v="1227"/>
    <x v="11"/>
    <d v="2022-08-25T00:00:00"/>
    <s v="BUGARIN MA. ANA M."/>
    <x v="4"/>
    <x v="1"/>
    <d v="2022-08-22T00:00:00"/>
    <d v="2022-08-23T00:00:00"/>
    <s v="SL"/>
    <m/>
    <s v="2 SL"/>
    <n v="2"/>
    <m/>
  </r>
  <r>
    <n v="1228"/>
    <x v="11"/>
    <d v="2022-08-30T00:00:00"/>
    <s v="MAGUINAO GILBERT  "/>
    <x v="12"/>
    <x v="1"/>
    <d v="2022-08-26T00:00:00"/>
    <d v="2022-08-26T00:00:00"/>
    <s v="SL"/>
    <m/>
    <s v="1 SL"/>
    <n v="1"/>
    <m/>
  </r>
  <r>
    <n v="1229"/>
    <x v="11"/>
    <d v="2022-08-24T00:00:00"/>
    <s v="PERIDO BEVERLY T."/>
    <x v="39"/>
    <x v="1"/>
    <d v="2022-08-26T00:00:00"/>
    <d v="2022-08-26T00:00:00"/>
    <s v="OTHER"/>
    <s v="SEC 25 EO 292- FORCE LEAVE"/>
    <s v="1 OTHER"/>
    <n v="1"/>
    <m/>
  </r>
  <r>
    <n v="1230"/>
    <x v="11"/>
    <d v="2022-08-30T00:00:00"/>
    <s v="DELA CRUZ EVANGELINE P."/>
    <x v="71"/>
    <x v="1"/>
    <d v="2022-08-24T00:00:00"/>
    <d v="2022-08-24T00:00:00"/>
    <s v="SL"/>
    <m/>
    <s v="1 SL"/>
    <n v="1"/>
    <m/>
  </r>
  <r>
    <n v="1231"/>
    <x v="11"/>
    <d v="2022-08-31T00:00:00"/>
    <s v="DELA CRUZ EVANGELINE P."/>
    <x v="71"/>
    <x v="1"/>
    <d v="2022-08-11T00:00:00"/>
    <d v="2022-08-12T00:00:00"/>
    <s v="VL"/>
    <m/>
    <s v="2 VL"/>
    <n v="2"/>
    <m/>
  </r>
  <r>
    <n v="1232"/>
    <x v="11"/>
    <d v="2022-08-23T00:00:00"/>
    <s v="GUAÑEZO MA. GINA P."/>
    <x v="39"/>
    <x v="1"/>
    <d v="2022-08-25T00:00:00"/>
    <d v="2022-08-25T00:00:00"/>
    <s v="OTHER"/>
    <s v="BIRTHDAY LEAVE"/>
    <s v="1 OTHER"/>
    <n v="1"/>
    <m/>
  </r>
  <r>
    <n v="1233"/>
    <x v="11"/>
    <d v="2022-08-23T00:00:00"/>
    <s v="GUAÑEZO MA. GINA P."/>
    <x v="39"/>
    <x v="1"/>
    <d v="2022-08-26T00:00:00"/>
    <d v="2022-08-26T00:00:00"/>
    <s v="OTHER"/>
    <s v="SEC 25 EO 292- FORCE LEAVE"/>
    <s v="1 OTHER"/>
    <n v="1"/>
    <m/>
  </r>
  <r>
    <n v="1234"/>
    <x v="11"/>
    <d v="2022-07-01T00:00:00"/>
    <s v="NELSON CATHERINE L."/>
    <x v="19"/>
    <x v="1"/>
    <m/>
    <m/>
    <s v="OTHER"/>
    <s v="TERMINAL LEAVE"/>
    <s v="0 OTHER"/>
    <n v="0"/>
    <m/>
  </r>
  <r>
    <n v="1235"/>
    <x v="11"/>
    <d v="2022-08-04T00:00:00"/>
    <s v="BAYOT ANABEL D."/>
    <x v="39"/>
    <x v="1"/>
    <d v="2022-08-11T00:00:00"/>
    <d v="2022-08-12T00:00:00"/>
    <s v="SL"/>
    <m/>
    <s v="2 SL"/>
    <n v="2"/>
    <m/>
  </r>
  <r>
    <n v="1235"/>
    <x v="11"/>
    <d v="2022-08-04T00:00:00"/>
    <s v="BAYOT ANABEL D."/>
    <x v="39"/>
    <x v="1"/>
    <d v="2022-08-16T00:00:00"/>
    <d v="2022-08-17T00:00:00"/>
    <s v="SL"/>
    <m/>
    <s v="2 SL"/>
    <n v="2"/>
    <m/>
  </r>
  <r>
    <n v="1236"/>
    <x v="11"/>
    <d v="2022-08-31T00:00:00"/>
    <s v="DE OCAMPO ALMA A."/>
    <x v="39"/>
    <x v="1"/>
    <d v="2022-08-30T00:00:00"/>
    <d v="2022-08-30T00:00:00"/>
    <s v="SL"/>
    <m/>
    <s v="1 SL"/>
    <n v="1"/>
    <m/>
  </r>
  <r>
    <n v="1237"/>
    <x v="11"/>
    <d v="2022-08-31T00:00:00"/>
    <s v="ALEGA ESTELITA M."/>
    <x v="53"/>
    <x v="1"/>
    <d v="2022-08-25T00:00:00"/>
    <d v="2022-08-25T00:00:00"/>
    <s v="SL"/>
    <m/>
    <s v="1 SL"/>
    <n v="1"/>
    <m/>
  </r>
  <r>
    <n v="1238"/>
    <x v="11"/>
    <d v="2022-08-31T00:00:00"/>
    <s v="RODRIGUEZ IGNACIO  "/>
    <x v="18"/>
    <x v="1"/>
    <d v="2022-08-24T00:00:00"/>
    <d v="2022-08-24T00:00:00"/>
    <s v="SL"/>
    <m/>
    <s v="1 SL"/>
    <n v="1"/>
    <m/>
  </r>
  <r>
    <n v="1238"/>
    <x v="11"/>
    <d v="2022-08-31T00:00:00"/>
    <s v="RODRIGUEZ IGNACIO  "/>
    <x v="18"/>
    <x v="1"/>
    <d v="2022-08-30T00:00:00"/>
    <d v="2022-08-30T00:00:00"/>
    <s v="SL"/>
    <m/>
    <s v="1 SL"/>
    <n v="1"/>
    <m/>
  </r>
  <r>
    <n v="1239"/>
    <x v="11"/>
    <d v="2022-08-31T00:00:00"/>
    <s v="MACAPUNO FELIX  "/>
    <x v="18"/>
    <x v="1"/>
    <d v="2022-08-30T00:00:00"/>
    <d v="2022-08-30T00:00:00"/>
    <s v="SL"/>
    <m/>
    <s v="1 SL"/>
    <n v="1"/>
    <m/>
  </r>
  <r>
    <n v="1240"/>
    <x v="11"/>
    <d v="2022-09-01T00:00:00"/>
    <s v="ORTIZ TRINIDAD D."/>
    <x v="12"/>
    <x v="1"/>
    <d v="2022-08-26T00:00:00"/>
    <d v="2022-08-26T00:00:00"/>
    <s v="SL"/>
    <m/>
    <s v="1 SL"/>
    <n v="1"/>
    <m/>
  </r>
  <r>
    <n v="1240"/>
    <x v="11"/>
    <d v="2022-09-01T00:00:00"/>
    <s v="ORTIZ TRINIDAD D."/>
    <x v="12"/>
    <x v="1"/>
    <d v="2022-08-30T00:00:00"/>
    <d v="2022-08-31T00:00:00"/>
    <s v="SL"/>
    <m/>
    <s v="2 SL"/>
    <n v="2"/>
    <m/>
  </r>
  <r>
    <n v="1241"/>
    <x v="11"/>
    <d v="2022-06-27T00:00:00"/>
    <s v="DOGELIO RONNEL D."/>
    <x v="13"/>
    <x v="1"/>
    <d v="2022-06-24T00:00:00"/>
    <d v="2022-06-24T00:00:00"/>
    <s v="SL"/>
    <m/>
    <s v="1 SL"/>
    <n v="1"/>
    <m/>
  </r>
  <r>
    <n v="1242"/>
    <x v="11"/>
    <d v="2022-07-11T00:00:00"/>
    <s v="FELICIDARIO PAMELA C."/>
    <x v="70"/>
    <x v="1"/>
    <d v="2022-07-07T00:00:00"/>
    <d v="2022-07-07T00:00:00"/>
    <s v="SL"/>
    <m/>
    <s v="1 SL"/>
    <n v="1"/>
    <m/>
  </r>
  <r>
    <n v="1243"/>
    <x v="11"/>
    <d v="2022-06-22T00:00:00"/>
    <s v="MIRANDA NICOLE MAY B."/>
    <x v="39"/>
    <x v="1"/>
    <d v="2022-06-27T00:00:00"/>
    <d v="2022-06-27T00:00:00"/>
    <s v="OTHER"/>
    <s v="SEC 21 EO 292- SPECIAL PRIVILEGE"/>
    <s v="1 OTHER"/>
    <n v="1"/>
    <m/>
  </r>
  <r>
    <n v="1244"/>
    <x v="11"/>
    <d v="2022-07-25T00:00:00"/>
    <s v="MIRANDA NICOLE MAY B."/>
    <x v="39"/>
    <x v="1"/>
    <d v="2022-07-28T00:00:00"/>
    <d v="2022-07-28T00:00:00"/>
    <s v="OTHER"/>
    <s v="SEC 25 EO 292- FORCE LEAVE"/>
    <s v="1 OTHER"/>
    <n v="1"/>
    <m/>
  </r>
  <r>
    <n v="1245"/>
    <x v="11"/>
    <d v="2022-08-05T00:00:00"/>
    <s v="MIRANDA NICOLE MAY B."/>
    <x v="39"/>
    <x v="1"/>
    <d v="2022-08-08T00:00:00"/>
    <d v="2022-08-08T00:00:00"/>
    <s v="OTHER"/>
    <s v="SEC 25 EO 292- FORCE LEAVE"/>
    <s v="1 OTHER"/>
    <n v="1"/>
    <m/>
  </r>
  <r>
    <n v="1246"/>
    <x v="11"/>
    <d v="2022-06-28T00:00:00"/>
    <s v="PERIDO BEVERLY T."/>
    <x v="39"/>
    <x v="1"/>
    <d v="2022-07-07T00:00:00"/>
    <d v="2022-07-07T00:00:00"/>
    <s v="OTHER"/>
    <s v="SEC 25 EO 292- FORCE LEAVE"/>
    <s v="1 OTHER"/>
    <n v="1"/>
    <m/>
  </r>
  <r>
    <n v="1247"/>
    <x v="11"/>
    <d v="2022-07-22T00:00:00"/>
    <s v="PERIDO BEVERLY T."/>
    <x v="39"/>
    <x v="1"/>
    <d v="2022-07-20T00:00:00"/>
    <d v="2022-07-20T00:00:00"/>
    <s v="SL"/>
    <m/>
    <s v="1 SL"/>
    <n v="1"/>
    <m/>
  </r>
  <r>
    <n v="1248"/>
    <x v="11"/>
    <d v="2022-07-22T00:00:00"/>
    <s v="DE OCAMPO ALMA A."/>
    <x v="39"/>
    <x v="1"/>
    <d v="2022-07-20T00:00:00"/>
    <d v="2022-07-20T00:00:00"/>
    <s v="SL"/>
    <m/>
    <s v="1 SL"/>
    <n v="1"/>
    <m/>
  </r>
  <r>
    <n v="1249"/>
    <x v="11"/>
    <d v="2022-07-15T00:00:00"/>
    <s v="BAUTISTA JANICE M."/>
    <x v="39"/>
    <x v="1"/>
    <d v="2022-07-19T00:00:00"/>
    <d v="2022-07-19T00:00:00"/>
    <s v="VL"/>
    <m/>
    <s v="1 VL"/>
    <n v="1"/>
    <m/>
  </r>
  <r>
    <n v="1250"/>
    <x v="11"/>
    <d v="2022-08-03T00:00:00"/>
    <s v="BAUTISTA JANICE M."/>
    <x v="39"/>
    <x v="1"/>
    <d v="2022-08-08T00:00:00"/>
    <d v="2022-08-08T00:00:00"/>
    <s v="VL"/>
    <m/>
    <s v="1 VL"/>
    <n v="1"/>
    <m/>
  </r>
  <r>
    <n v="1250"/>
    <x v="11"/>
    <d v="2022-08-03T00:00:00"/>
    <s v="BAUTISTA JANICE M."/>
    <x v="39"/>
    <x v="1"/>
    <d v="2022-08-10T00:00:00"/>
    <d v="2022-08-10T00:00:00"/>
    <s v="VL"/>
    <m/>
    <s v="1 VL"/>
    <n v="1"/>
    <m/>
  </r>
  <r>
    <n v="1251"/>
    <x v="36"/>
    <d v="2022-09-23T00:00:00"/>
    <s v="CANDELARIA DANILO M."/>
    <x v="63"/>
    <x v="1"/>
    <d v="2022-09-26T00:00:00"/>
    <d v="2022-09-30T00:00:00"/>
    <s v="OTHER"/>
    <s v="TERMINAL LEAVE"/>
    <s v="5 OTHER"/>
    <n v="5"/>
    <m/>
  </r>
  <r>
    <n v="1251"/>
    <x v="36"/>
    <d v="2022-09-23T00:00:00"/>
    <s v="CANDELARIA DANILO M."/>
    <x v="63"/>
    <x v="1"/>
    <d v="2022-10-03T00:00:00"/>
    <d v="2022-10-07T00:00:00"/>
    <s v="OTHER"/>
    <s v="TERMINAL LEAVE"/>
    <s v="5 OTHER"/>
    <n v="5"/>
    <m/>
  </r>
  <r>
    <n v="1251"/>
    <x v="36"/>
    <d v="2022-09-23T00:00:00"/>
    <s v="CANDELARIA DANILO M."/>
    <x v="63"/>
    <x v="1"/>
    <d v="2022-10-10T00:00:00"/>
    <d v="2022-10-14T00:00:00"/>
    <s v="OTHER"/>
    <s v="TERMINAL LEAVE"/>
    <s v="5 OTHER"/>
    <n v="5"/>
    <m/>
  </r>
  <r>
    <n v="1251"/>
    <x v="36"/>
    <d v="2022-09-23T00:00:00"/>
    <s v="CANDELARIA DANILO M."/>
    <x v="63"/>
    <x v="1"/>
    <d v="2022-10-17T00:00:00"/>
    <d v="2022-10-21T00:00:00"/>
    <s v="OTHER"/>
    <s v="TERMINAL LEAVE"/>
    <s v="5 OTHER"/>
    <n v="5"/>
    <m/>
  </r>
  <r>
    <n v="1251"/>
    <x v="36"/>
    <d v="2022-09-23T00:00:00"/>
    <s v="CANDELARIA DANILO M."/>
    <x v="63"/>
    <x v="1"/>
    <d v="2022-10-24T00:00:00"/>
    <d v="2022-10-28T00:00:00"/>
    <s v="OTHER"/>
    <s v="TERMINAL LEAVE"/>
    <s v="5 OTHER"/>
    <n v="5"/>
    <m/>
  </r>
  <r>
    <n v="1252"/>
    <x v="36"/>
    <d v="2022-08-15T00:00:00"/>
    <s v="PAYAD MARICEL  Q."/>
    <x v="54"/>
    <x v="1"/>
    <d v="2022-08-22T00:00:00"/>
    <d v="2022-08-22T00:00:00"/>
    <s v="VL"/>
    <m/>
    <s v="1 VL"/>
    <n v="1"/>
    <m/>
  </r>
  <r>
    <n v="1253"/>
    <x v="36"/>
    <d v="2022-09-05T00:00:00"/>
    <s v="MAESTRECAMPO LORENA A."/>
    <x v="54"/>
    <x v="1"/>
    <d v="2022-09-06T00:00:00"/>
    <d v="2022-09-06T00:00:00"/>
    <s v="OTHER"/>
    <s v="SEC 21 EO 292- SPECIAL PRIVILEGE"/>
    <s v="1 OTHER"/>
    <n v="1"/>
    <m/>
  </r>
  <r>
    <n v="1254"/>
    <x v="36"/>
    <d v="2022-10-04T00:00:00"/>
    <s v="SARDINOLA  GINABLETH J."/>
    <x v="34"/>
    <x v="1"/>
    <d v="2022-10-04T00:00:00"/>
    <d v="2022-10-05T00:00:00"/>
    <s v="VL"/>
    <m/>
    <s v="2 VL"/>
    <n v="2"/>
    <m/>
  </r>
  <r>
    <n v="1255"/>
    <x v="36"/>
    <d v="2022-09-23T00:00:00"/>
    <s v="SARDINOLA  GINABLETH J."/>
    <x v="34"/>
    <x v="1"/>
    <d v="2022-09-23T00:00:00"/>
    <d v="2022-09-23T00:00:00"/>
    <s v="SL"/>
    <m/>
    <s v="1 SL"/>
    <n v="1"/>
    <m/>
  </r>
  <r>
    <n v="1256"/>
    <x v="36"/>
    <d v="2022-10-05T00:00:00"/>
    <s v="LANTING AILEEN D."/>
    <x v="50"/>
    <x v="1"/>
    <d v="2022-10-04T00:00:00"/>
    <d v="2022-10-04T00:00:00"/>
    <s v="SL"/>
    <m/>
    <s v="1 SL"/>
    <n v="1"/>
    <m/>
  </r>
  <r>
    <n v="1257"/>
    <x v="36"/>
    <d v="2022-08-12T00:00:00"/>
    <s v="LANTING AILEEN D."/>
    <x v="50"/>
    <x v="1"/>
    <d v="2022-08-10T00:00:00"/>
    <d v="2022-08-11T00:00:00"/>
    <s v="SL"/>
    <m/>
    <s v="2 SL"/>
    <n v="2"/>
    <m/>
  </r>
  <r>
    <n v="1258"/>
    <x v="36"/>
    <d v="2022-08-14T00:00:00"/>
    <s v="COSME MA VICTORIA M."/>
    <x v="7"/>
    <x v="1"/>
    <d v="2022-08-22T00:00:00"/>
    <d v="2022-08-24T00:00:00"/>
    <s v="OTHER"/>
    <s v="RA 8972 SOLO PARENT"/>
    <s v="3 OTHER"/>
    <n v="3"/>
    <m/>
  </r>
  <r>
    <n v="1259"/>
    <x v="17"/>
    <d v="2022-10-05T00:00:00"/>
    <s v="ALCALA DANIEL P."/>
    <x v="9"/>
    <x v="1"/>
    <d v="2022-10-17T00:00:00"/>
    <d v="2022-10-21T00:00:00"/>
    <s v="VL"/>
    <m/>
    <s v="5 VL"/>
    <n v="5"/>
    <m/>
  </r>
  <r>
    <n v="1260"/>
    <x v="17"/>
    <d v="2022-11-03T00:00:00"/>
    <s v="MAESTRECAMPO LORENA A."/>
    <x v="54"/>
    <x v="1"/>
    <d v="2022-11-24T00:00:00"/>
    <d v="2022-11-28T00:00:00"/>
    <s v="VL"/>
    <m/>
    <s v="3 VL"/>
    <n v="3"/>
    <m/>
  </r>
  <r>
    <n v="1261"/>
    <x v="17"/>
    <d v="2022-11-03T00:00:00"/>
    <s v="MAESTRECAMPO LORENA A."/>
    <x v="54"/>
    <x v="1"/>
    <d v="2022-12-09T00:00:00"/>
    <d v="2022-12-09T00:00:00"/>
    <s v="VL"/>
    <m/>
    <s v="1 VL"/>
    <n v="1"/>
    <m/>
  </r>
  <r>
    <n v="1262"/>
    <x v="17"/>
    <d v="2022-11-03T00:00:00"/>
    <s v="MAESTRECAMPO LORENA A."/>
    <x v="54"/>
    <x v="1"/>
    <d v="2022-12-14T00:00:00"/>
    <d v="2022-12-14T00:00:00"/>
    <s v="VL"/>
    <m/>
    <s v="1 VL"/>
    <n v="1"/>
    <m/>
  </r>
  <r>
    <n v="1263"/>
    <x v="17"/>
    <d v="2022-11-17T00:00:00"/>
    <s v="PAYAD MARICEL  Q."/>
    <x v="54"/>
    <x v="1"/>
    <d v="2022-12-06T00:00:00"/>
    <d v="2022-12-06T00:00:00"/>
    <s v="VL"/>
    <m/>
    <s v="1 VL"/>
    <n v="1"/>
    <m/>
  </r>
  <r>
    <n v="1264"/>
    <x v="17"/>
    <d v="2022-11-17T00:00:00"/>
    <s v="PAYAD MARICEL  Q."/>
    <x v="54"/>
    <x v="1"/>
    <d v="2022-12-23T00:00:00"/>
    <d v="2022-12-23T00:00:00"/>
    <s v="VL"/>
    <m/>
    <s v="1 VL"/>
    <n v="1"/>
    <m/>
  </r>
  <r>
    <n v="1265"/>
    <x v="17"/>
    <d v="2022-10-03T00:00:00"/>
    <s v="FELICIDARIO PAMELA C."/>
    <x v="70"/>
    <x v="1"/>
    <d v="2022-09-30T00:00:00"/>
    <d v="2022-09-30T00:00:00"/>
    <s v="SL"/>
    <m/>
    <s v="1 SL"/>
    <n v="1"/>
    <m/>
  </r>
  <r>
    <n v="1266"/>
    <x v="17"/>
    <d v="2022-11-23T00:00:00"/>
    <s v="FELICIDARIO PAMELA C."/>
    <x v="70"/>
    <x v="1"/>
    <d v="2022-11-22T00:00:00"/>
    <d v="2022-11-22T00:00:00"/>
    <s v="OTHER"/>
    <s v="SEC 21 EO 292- SPECIAL PRIVILEGE"/>
    <s v="1 OTHER"/>
    <n v="1"/>
    <m/>
  </r>
  <r>
    <n v="1267"/>
    <x v="17"/>
    <d v="2022-11-22T00:00:00"/>
    <s v="PEÑAFIEL MELISSA Q."/>
    <x v="56"/>
    <x v="1"/>
    <d v="2022-11-29T00:00:00"/>
    <d v="2022-11-29T00:00:00"/>
    <s v="VL"/>
    <s v="SEC 25 EO 292- FORCE LEAVE"/>
    <s v="1 VL"/>
    <n v="1"/>
    <m/>
  </r>
  <r>
    <n v="1267"/>
    <x v="17"/>
    <d v="2022-11-22T00:00:00"/>
    <s v="PEÑAFIEL MELISSA Q."/>
    <x v="56"/>
    <x v="1"/>
    <d v="2022-12-16T00:00:00"/>
    <d v="2022-12-16T00:00:00"/>
    <s v="VL"/>
    <s v="SEC 25 EO 292- FORCE LEAVE"/>
    <s v="1 VL"/>
    <n v="1"/>
    <m/>
  </r>
  <r>
    <n v="1267"/>
    <x v="17"/>
    <d v="2022-11-22T00:00:00"/>
    <s v="PEÑAFIEL MELISSA Q."/>
    <x v="56"/>
    <x v="1"/>
    <d v="2022-12-26T00:00:00"/>
    <d v="2022-12-26T00:00:00"/>
    <s v="VL"/>
    <s v="SEC 25 EO 292- FORCE LEAVE"/>
    <s v="0 VL"/>
    <n v="0"/>
    <m/>
  </r>
  <r>
    <n v="1268"/>
    <x v="17"/>
    <d v="2022-11-11T00:00:00"/>
    <s v="PEÑAFIEL MELISSA Q."/>
    <x v="56"/>
    <x v="1"/>
    <d v="2022-11-11T00:00:00"/>
    <d v="2022-11-11T00:00:00"/>
    <s v="OTHER"/>
    <s v="SEC 21 EO 292- SPECIAL PRIVILEGE"/>
    <s v="1 OTHER"/>
    <n v="1"/>
    <m/>
  </r>
  <r>
    <n v="1269"/>
    <x v="17"/>
    <d v="2022-11-10T00:00:00"/>
    <s v="TAÑEDO MARIA EVELYN C."/>
    <x v="56"/>
    <x v="1"/>
    <d v="2022-11-07T00:00:00"/>
    <d v="2022-11-08T00:00:00"/>
    <s v="SL"/>
    <m/>
    <s v="2 SL"/>
    <n v="2"/>
    <m/>
  </r>
  <r>
    <n v="1270"/>
    <x v="17"/>
    <d v="2022-10-26T00:00:00"/>
    <s v="TAÑEDO MARIA EVELYN C."/>
    <x v="56"/>
    <x v="1"/>
    <d v="2022-11-04T00:00:00"/>
    <d v="2022-11-04T00:00:00"/>
    <s v="VL"/>
    <m/>
    <s v="1 VL"/>
    <n v="1"/>
    <m/>
  </r>
  <r>
    <n v="1271"/>
    <x v="17"/>
    <d v="2022-10-19T00:00:00"/>
    <s v="BORJA NECY M."/>
    <x v="56"/>
    <x v="1"/>
    <d v="2022-10-25T00:00:00"/>
    <d v="2022-10-25T00:00:00"/>
    <s v="VL"/>
    <m/>
    <s v="1 VL"/>
    <n v="1"/>
    <m/>
  </r>
  <r>
    <n v="1272"/>
    <x v="17"/>
    <d v="2022-11-21T00:00:00"/>
    <s v="BORJA NECY M."/>
    <x v="56"/>
    <x v="1"/>
    <d v="2022-11-25T00:00:00"/>
    <d v="2022-11-25T00:00:00"/>
    <s v="VL"/>
    <m/>
    <s v="1 VL"/>
    <n v="1"/>
    <m/>
  </r>
  <r>
    <n v="1272"/>
    <x v="17"/>
    <d v="2022-11-21T00:00:00"/>
    <s v="BORJA NECY M."/>
    <x v="56"/>
    <x v="1"/>
    <d v="2022-12-23T00:00:00"/>
    <d v="2022-12-23T00:00:00"/>
    <s v="VL"/>
    <m/>
    <s v="1 VL"/>
    <n v="1"/>
    <m/>
  </r>
  <r>
    <n v="1272"/>
    <x v="17"/>
    <d v="2022-11-21T00:00:00"/>
    <s v="BORJA NECY M."/>
    <x v="56"/>
    <x v="1"/>
    <d v="2022-12-29T00:00:00"/>
    <d v="2022-12-29T00:00:00"/>
    <s v="VL"/>
    <m/>
    <s v="1 VL"/>
    <n v="1"/>
    <m/>
  </r>
  <r>
    <n v="1273"/>
    <x v="17"/>
    <d v="2022-10-25T00:00:00"/>
    <s v="MONTENEGRO MARISSA P."/>
    <x v="56"/>
    <x v="1"/>
    <d v="2022-10-24T00:00:00"/>
    <d v="2022-10-24T00:00:00"/>
    <s v="SL"/>
    <m/>
    <s v="1 SL"/>
    <n v="1"/>
    <m/>
  </r>
  <r>
    <n v="1274"/>
    <x v="17"/>
    <d v="2022-11-23T00:00:00"/>
    <s v="MONTENEGRO MARISSA P."/>
    <x v="56"/>
    <x v="1"/>
    <d v="2022-11-24T00:00:00"/>
    <d v="2022-11-24T00:00:00"/>
    <s v="OTHER"/>
    <s v="SEC 21 EO 292- SPECIAL PRIVILEGE"/>
    <s v="1 OTHER"/>
    <n v="1"/>
    <m/>
  </r>
  <r>
    <n v="1275"/>
    <x v="17"/>
    <d v="2022-11-22T00:00:00"/>
    <s v="MONTENEGRO MARISSA P."/>
    <x v="56"/>
    <x v="1"/>
    <d v="2022-11-29T00:00:00"/>
    <d v="2022-11-29T00:00:00"/>
    <s v="OTHER"/>
    <s v="SEC 21 EO 292- SPECIAL PRIVILEGE"/>
    <s v="1 OTHER"/>
    <n v="1"/>
    <m/>
  </r>
  <r>
    <n v="1276"/>
    <x v="17"/>
    <d v="2022-11-22T00:00:00"/>
    <s v="MONTENEGRO MARISSA P."/>
    <x v="56"/>
    <x v="1"/>
    <d v="2022-12-02T00:00:00"/>
    <d v="2022-12-02T00:00:00"/>
    <s v="VL"/>
    <m/>
    <s v="1 VL"/>
    <n v="1"/>
    <m/>
  </r>
  <r>
    <n v="1277"/>
    <x v="17"/>
    <d v="2022-10-18T00:00:00"/>
    <s v="PENALES GUILLERMA B."/>
    <x v="56"/>
    <x v="1"/>
    <d v="2022-10-14T00:00:00"/>
    <d v="2022-10-14T00:00:00"/>
    <s v="SL"/>
    <m/>
    <s v="1 SL"/>
    <n v="1"/>
    <m/>
  </r>
  <r>
    <n v="1278"/>
    <x v="17"/>
    <d v="2022-11-14T00:00:00"/>
    <s v="PENALES GUILLERMA B."/>
    <x v="56"/>
    <x v="1"/>
    <d v="2022-11-14T00:00:00"/>
    <d v="2022-11-14T00:00:00"/>
    <s v="OTHER"/>
    <s v="SEC 21 EO 292- SPECIAL PRIVILEGE"/>
    <s v="1 OTHER"/>
    <n v="1"/>
    <m/>
  </r>
  <r>
    <n v="1279"/>
    <x v="17"/>
    <d v="2022-11-11T00:00:00"/>
    <s v="PENALES GUILLERMA B."/>
    <x v="56"/>
    <x v="1"/>
    <d v="2022-11-16T00:00:00"/>
    <d v="2022-11-16T00:00:00"/>
    <s v="VL"/>
    <m/>
    <s v="1 VL"/>
    <n v="1"/>
    <m/>
  </r>
  <r>
    <n v="1280"/>
    <x v="17"/>
    <d v="2022-11-07T00:00:00"/>
    <s v="MARTINEZ BELEN B."/>
    <x v="56"/>
    <x v="1"/>
    <d v="2022-11-03T00:00:00"/>
    <d v="2022-11-04T00:00:00"/>
    <s v="SL"/>
    <m/>
    <s v="2 SL"/>
    <n v="2"/>
    <m/>
  </r>
  <r>
    <n v="1281"/>
    <x v="17"/>
    <d v="2022-11-21T00:00:00"/>
    <s v="MARTINEZ BELEN B."/>
    <x v="56"/>
    <x v="1"/>
    <d v="2022-11-25T00:00:00"/>
    <d v="2022-11-25T00:00:00"/>
    <s v="VL"/>
    <s v="SEC 25 EO 292- FORCE LEAVE"/>
    <s v="1 VL"/>
    <n v="1"/>
    <m/>
  </r>
  <r>
    <n v="1282"/>
    <x v="17"/>
    <d v="2022-09-16T00:00:00"/>
    <s v="MARTINEZ BELEN B."/>
    <x v="56"/>
    <x v="1"/>
    <d v="2022-09-22T00:00:00"/>
    <d v="2022-09-22T00:00:00"/>
    <s v="VL"/>
    <m/>
    <s v="1 VL"/>
    <n v="1"/>
    <m/>
  </r>
  <r>
    <n v="1283"/>
    <x v="17"/>
    <d v="2022-09-30T00:00:00"/>
    <s v="PEÑAFIEL MELISSA Q."/>
    <x v="56"/>
    <x v="1"/>
    <d v="2022-09-29T00:00:00"/>
    <d v="2022-09-29T00:00:00"/>
    <s v="SL"/>
    <m/>
    <s v="1 SL"/>
    <n v="1"/>
    <m/>
  </r>
  <r>
    <n v="1284"/>
    <x v="17"/>
    <d v="2022-09-09T00:00:00"/>
    <s v="PENALES GUILLERMA B."/>
    <x v="56"/>
    <x v="1"/>
    <d v="2022-09-12T00:00:00"/>
    <d v="2022-09-12T00:00:00"/>
    <s v="OTHER"/>
    <s v="SEC 21 EO 292- SPECIAL PRIVILEGE"/>
    <s v="1 OTHER"/>
    <n v="1"/>
    <m/>
  </r>
  <r>
    <n v="1285"/>
    <x v="17"/>
    <d v="2022-09-08T00:00:00"/>
    <s v="MONTENEGRO MARISSA P."/>
    <x v="56"/>
    <x v="1"/>
    <d v="2022-09-05T00:00:00"/>
    <d v="2022-09-07T00:00:00"/>
    <s v="SL"/>
    <m/>
    <s v="3 SL"/>
    <n v="3"/>
    <m/>
  </r>
  <r>
    <n v="1286"/>
    <x v="17"/>
    <d v="2022-08-16T00:00:00"/>
    <s v="MONTENEGRO MARISSA P."/>
    <x v="56"/>
    <x v="1"/>
    <d v="2022-08-15T00:00:00"/>
    <d v="2022-08-15T00:00:00"/>
    <s v="SL"/>
    <m/>
    <s v="1 SL"/>
    <n v="1"/>
    <m/>
  </r>
  <r>
    <n v="1286"/>
    <x v="17"/>
    <d v="2022-09-21T00:00:00"/>
    <s v="TAÑEDO MARIA EVELYN C."/>
    <x v="56"/>
    <x v="1"/>
    <d v="2022-09-20T00:00:00"/>
    <d v="2022-09-20T00:00:00"/>
    <s v="SL"/>
    <m/>
    <s v="1 SL"/>
    <n v="1"/>
    <m/>
  </r>
  <r>
    <n v="1287"/>
    <x v="17"/>
    <d v="2022-09-06T00:00:00"/>
    <s v="TAÑEDO MARIA EVELYN C."/>
    <x v="56"/>
    <x v="1"/>
    <d v="2022-09-05T00:00:00"/>
    <d v="2022-09-05T00:00:00"/>
    <s v="SL"/>
    <m/>
    <s v="1 SL"/>
    <n v="1"/>
    <m/>
  </r>
  <r>
    <n v="1288"/>
    <x v="17"/>
    <d v="2022-08-18T00:00:00"/>
    <s v="FELICIDARIO PAMELA C."/>
    <x v="70"/>
    <x v="1"/>
    <d v="2022-08-17T00:00:00"/>
    <d v="2022-08-17T00:00:00"/>
    <s v="SL"/>
    <m/>
    <s v="1 SL"/>
    <n v="1"/>
    <m/>
  </r>
  <r>
    <n v="1289"/>
    <x v="17"/>
    <d v="2022-11-28T00:00:00"/>
    <s v="PAYAD MARICEL  Q."/>
    <x v="54"/>
    <x v="1"/>
    <d v="2022-12-06T00:00:00"/>
    <d v="2022-12-06T00:00:00"/>
    <s v="VL"/>
    <m/>
    <s v="1 VL"/>
    <n v="1"/>
    <m/>
  </r>
  <r>
    <n v="1289"/>
    <x v="17"/>
    <d v="2022-11-28T00:00:00"/>
    <s v="PAYAD MARICEL  Q."/>
    <x v="54"/>
    <x v="1"/>
    <d v="2022-12-23T00:00:00"/>
    <d v="2022-12-23T00:00:00"/>
    <s v="VL"/>
    <m/>
    <s v="1 VL"/>
    <n v="1"/>
    <m/>
  </r>
  <r>
    <n v="1290"/>
    <x v="17"/>
    <d v="2022-09-13T00:00:00"/>
    <s v="ATIENZA JULIE ANN A."/>
    <x v="5"/>
    <x v="1"/>
    <d v="2022-09-08T00:00:00"/>
    <d v="2022-09-09T00:00:00"/>
    <s v="SL"/>
    <m/>
    <s v="2 SL"/>
    <n v="2"/>
    <m/>
  </r>
  <r>
    <n v="1291"/>
    <x v="17"/>
    <d v="2022-10-21T00:00:00"/>
    <s v="ATIENZA JULIE ANN A."/>
    <x v="5"/>
    <x v="1"/>
    <d v="2022-10-28T00:00:00"/>
    <d v="2022-10-28T00:00:00"/>
    <s v="VL"/>
    <s v="SEC 25 EO 292- FORCE LEAVE"/>
    <s v="1 VL"/>
    <n v="1"/>
    <m/>
  </r>
  <r>
    <n v="1292"/>
    <x v="17"/>
    <d v="2022-10-31T00:00:00"/>
    <s v="LABARDA GINA L."/>
    <x v="7"/>
    <x v="1"/>
    <d v="2022-10-22T00:00:00"/>
    <d v="2022-10-22T00:00:00"/>
    <s v="SL"/>
    <m/>
    <s v="1 SL"/>
    <n v="1"/>
    <m/>
  </r>
  <r>
    <n v="1292"/>
    <x v="17"/>
    <d v="2022-10-31T00:00:00"/>
    <s v="LABARDA GINA L."/>
    <x v="7"/>
    <x v="1"/>
    <d v="2022-10-29T00:00:00"/>
    <d v="2022-10-29T00:00:00"/>
    <s v="SL"/>
    <m/>
    <s v="1 SL"/>
    <n v="1"/>
    <m/>
  </r>
  <r>
    <n v="1293"/>
    <x v="17"/>
    <d v="2022-10-28T00:00:00"/>
    <s v="TOLENTINO FE M."/>
    <x v="7"/>
    <x v="1"/>
    <d v="2022-12-09T00:00:00"/>
    <d v="2022-12-09T00:00:00"/>
    <s v="VL"/>
    <m/>
    <s v="1 VL"/>
    <n v="1"/>
    <m/>
  </r>
  <r>
    <n v="1293"/>
    <x v="17"/>
    <d v="2022-10-28T00:00:00"/>
    <s v="TOLENTINO FE M."/>
    <x v="7"/>
    <x v="1"/>
    <d v="2022-12-16T00:00:00"/>
    <d v="2022-12-16T00:00:00"/>
    <s v="VL"/>
    <m/>
    <s v="1 VL"/>
    <n v="1"/>
    <m/>
  </r>
  <r>
    <n v="1294"/>
    <x v="17"/>
    <d v="2022-10-28T00:00:00"/>
    <s v="TOLENTINO FE M."/>
    <x v="7"/>
    <x v="1"/>
    <d v="2022-11-11T00:00:00"/>
    <d v="2022-11-11T00:00:00"/>
    <s v="VL"/>
    <m/>
    <s v="1 VL"/>
    <n v="1"/>
    <m/>
  </r>
  <r>
    <n v="1294"/>
    <x v="17"/>
    <d v="2022-10-28T00:00:00"/>
    <s v="TOLENTINO FE M."/>
    <x v="7"/>
    <x v="1"/>
    <d v="2022-11-18T00:00:00"/>
    <d v="2022-11-18T00:00:00"/>
    <s v="VL"/>
    <m/>
    <s v="1 VL"/>
    <n v="1"/>
    <m/>
  </r>
  <r>
    <n v="1294"/>
    <x v="17"/>
    <d v="2022-10-28T00:00:00"/>
    <s v="TOLENTINO FE M."/>
    <x v="7"/>
    <x v="1"/>
    <d v="2022-11-25T00:00:00"/>
    <d v="2022-11-25T00:00:00"/>
    <s v="VL"/>
    <m/>
    <s v="1 VL"/>
    <n v="1"/>
    <m/>
  </r>
  <r>
    <n v="1295"/>
    <x v="17"/>
    <d v="2022-10-28T00:00:00"/>
    <s v="TOLENTINO FE M."/>
    <x v="7"/>
    <x v="1"/>
    <d v="2022-12-02T00:00:00"/>
    <d v="2022-12-02T00:00:00"/>
    <s v="OTHER"/>
    <s v="SEC 21 EO 292- SPECIAL PRIVILEGE"/>
    <s v="1 OTHER"/>
    <n v="1"/>
    <m/>
  </r>
  <r>
    <n v="1295"/>
    <x v="17"/>
    <d v="2022-10-28T00:00:00"/>
    <s v="TOLENTINO FE M."/>
    <x v="7"/>
    <x v="1"/>
    <d v="2022-12-23T00:00:00"/>
    <d v="2022-12-23T00:00:00"/>
    <s v="OTHER"/>
    <s v="SEC 21 EO 292- SPECIAL PRIVILEGE"/>
    <s v="1 OTHER"/>
    <n v="1"/>
    <m/>
  </r>
  <r>
    <n v="1296"/>
    <x v="17"/>
    <d v="2022-11-28T00:00:00"/>
    <s v="ANACAY ANICETA P."/>
    <x v="5"/>
    <x v="1"/>
    <d v="2022-12-13T00:00:00"/>
    <d v="2022-12-13T00:00:00"/>
    <s v="VL"/>
    <m/>
    <s v="1 VL"/>
    <n v="1"/>
    <m/>
  </r>
  <r>
    <n v="1296"/>
    <x v="17"/>
    <d v="2022-11-28T00:00:00"/>
    <s v="ANACAY ANICETA P."/>
    <x v="5"/>
    <x v="1"/>
    <d v="2022-12-16T00:00:00"/>
    <d v="2022-12-16T00:00:00"/>
    <s v="VL"/>
    <m/>
    <s v="1 VL"/>
    <n v="1"/>
    <m/>
  </r>
  <r>
    <n v="1297"/>
    <x v="17"/>
    <d v="2022-10-16T00:00:00"/>
    <s v="BAURILE LOURDES Q."/>
    <x v="7"/>
    <x v="1"/>
    <d v="2022-11-07T00:00:00"/>
    <d v="2022-11-11T00:00:00"/>
    <s v="VL"/>
    <m/>
    <s v="5 VL"/>
    <n v="5"/>
    <m/>
  </r>
  <r>
    <n v="1298"/>
    <x v="17"/>
    <d v="2022-10-16T00:00:00"/>
    <s v="ANACAY ANICETA P."/>
    <x v="5"/>
    <x v="1"/>
    <d v="2022-11-08T00:00:00"/>
    <d v="2022-11-08T00:00:00"/>
    <s v="OTHER"/>
    <s v="SEC 21 EO 292- SPECIAL PRIVILEGE"/>
    <s v="1 OTHER"/>
    <n v="1"/>
    <m/>
  </r>
  <r>
    <n v="1299"/>
    <x v="17"/>
    <d v="2022-11-28T00:00:00"/>
    <s v="ANACAY ANICETA P."/>
    <x v="5"/>
    <x v="1"/>
    <d v="2022-11-29T00:00:00"/>
    <d v="2022-11-29T00:00:00"/>
    <s v="SL"/>
    <m/>
    <s v="1 SL"/>
    <n v="1"/>
    <m/>
  </r>
  <r>
    <n v="1300"/>
    <x v="17"/>
    <d v="2022-10-18T00:00:00"/>
    <s v="ANACAY ANICETA P."/>
    <x v="5"/>
    <x v="1"/>
    <d v="2022-11-15T00:00:00"/>
    <d v="2022-11-15T00:00:00"/>
    <s v="SL"/>
    <m/>
    <s v="1 SL"/>
    <n v="1"/>
    <m/>
  </r>
  <r>
    <n v="1301"/>
    <x v="17"/>
    <d v="2022-10-11T00:00:00"/>
    <s v="JAVIER HILARIO  "/>
    <x v="7"/>
    <x v="1"/>
    <d v="2022-10-17T00:00:00"/>
    <d v="2022-10-18T00:00:00"/>
    <s v="VL"/>
    <s v="SEC 25 EO 292- FORCE LEAVE"/>
    <s v="2 VL"/>
    <n v="2"/>
    <m/>
  </r>
  <r>
    <n v="1302"/>
    <x v="17"/>
    <d v="2022-10-25T00:00:00"/>
    <s v="JAVIER HILARIO  "/>
    <x v="7"/>
    <x v="1"/>
    <d v="2022-11-03T00:00:00"/>
    <d v="2022-11-04T00:00:00"/>
    <m/>
    <m/>
    <s v="2 "/>
    <n v="2"/>
    <m/>
  </r>
  <r>
    <n v="1303"/>
    <x v="17"/>
    <d v="2022-10-10T00:00:00"/>
    <s v="VILLANUEVA PABLO B."/>
    <x v="7"/>
    <x v="1"/>
    <d v="2022-10-03T00:00:00"/>
    <d v="2022-10-04T00:00:00"/>
    <s v="SL"/>
    <m/>
    <s v="2 SL"/>
    <n v="2"/>
    <m/>
  </r>
  <r>
    <n v="1303"/>
    <x v="17"/>
    <d v="2022-10-10T00:00:00"/>
    <s v="VILLANUEVA PABLO B."/>
    <x v="7"/>
    <x v="1"/>
    <d v="2022-10-07T00:00:00"/>
    <d v="2022-10-07T00:00:00"/>
    <s v="SL"/>
    <m/>
    <s v="1 SL"/>
    <n v="1"/>
    <m/>
  </r>
  <r>
    <n v="1304"/>
    <x v="17"/>
    <d v="2022-11-04T00:00:00"/>
    <s v="VILLANUEVA PABLO B."/>
    <x v="7"/>
    <x v="1"/>
    <d v="2022-10-27T00:00:00"/>
    <d v="2022-10-28T00:00:00"/>
    <s v="SL"/>
    <m/>
    <s v="2 SL"/>
    <n v="2"/>
    <m/>
  </r>
  <r>
    <n v="1305"/>
    <x v="17"/>
    <d v="2022-09-08T00:00:00"/>
    <s v="ANARNA CRISTINA F."/>
    <x v="5"/>
    <x v="1"/>
    <d v="2022-09-13T00:00:00"/>
    <d v="2022-09-30T00:00:00"/>
    <s v="VL"/>
    <m/>
    <s v="14 VL"/>
    <n v="14"/>
    <m/>
  </r>
  <r>
    <n v="1306"/>
    <x v="17"/>
    <d v="2022-09-12T00:00:00"/>
    <s v="ANARNA CRISTINA F."/>
    <x v="5"/>
    <x v="1"/>
    <d v="2022-09-08T00:00:00"/>
    <d v="2022-09-10T00:00:00"/>
    <s v="SL"/>
    <m/>
    <s v="3 SL"/>
    <n v="3"/>
    <m/>
  </r>
  <r>
    <n v="1307"/>
    <x v="17"/>
    <d v="2022-11-28T00:00:00"/>
    <s v="ANARNA CRISTINA F."/>
    <x v="5"/>
    <x v="1"/>
    <d v="2022-10-10T00:00:00"/>
    <d v="2022-10-14T00:00:00"/>
    <s v="SL"/>
    <m/>
    <s v="5 SL"/>
    <n v="5"/>
    <m/>
  </r>
  <r>
    <n v="1308"/>
    <x v="17"/>
    <d v="2022-09-15T00:00:00"/>
    <s v="COSME MA VICTORIA M."/>
    <x v="7"/>
    <x v="1"/>
    <d v="2022-09-12T00:00:00"/>
    <d v="2022-09-14T00:00:00"/>
    <s v="SL"/>
    <m/>
    <s v="3 SL"/>
    <n v="3"/>
    <m/>
  </r>
  <r>
    <n v="1309"/>
    <x v="17"/>
    <d v="2022-10-10T00:00:00"/>
    <s v="COSME MA VICTORIA M."/>
    <x v="7"/>
    <x v="1"/>
    <d v="2022-10-27T00:00:00"/>
    <d v="2022-10-30T00:00:00"/>
    <s v="OTHER"/>
    <s v="RA 8972 SOLO PARENT"/>
    <s v="4 OTHER"/>
    <n v="4"/>
    <m/>
  </r>
  <r>
    <n v="1310"/>
    <x v="17"/>
    <d v="2022-10-16T00:00:00"/>
    <s v="COSME MA VICTORIA M."/>
    <x v="7"/>
    <x v="1"/>
    <d v="2022-12-08T00:00:00"/>
    <d v="2022-12-08T00:00:00"/>
    <s v="OTHER"/>
    <s v="SEC 21 EO 292- SPECIAL PRIVILEGE"/>
    <s v="0 OTHER"/>
    <n v="0"/>
    <m/>
  </r>
  <r>
    <n v="1311"/>
    <x v="17"/>
    <d v="2022-10-16T00:00:00"/>
    <s v="COSME MA VICTORIA M."/>
    <x v="7"/>
    <x v="1"/>
    <d v="2022-10-30T00:00:00"/>
    <d v="2022-10-30T00:00:00"/>
    <s v="OTHER"/>
    <s v="SEC 21 EO 292- SPECIAL PRIVILEGE"/>
    <s v="0 OTHER"/>
    <n v="0"/>
    <m/>
  </r>
  <r>
    <n v="1312"/>
    <x v="17"/>
    <d v="2022-09-12T00:00:00"/>
    <s v="ESPIRITU RONALD M."/>
    <x v="39"/>
    <x v="1"/>
    <d v="2022-09-16T00:00:00"/>
    <d v="2022-09-16T00:00:00"/>
    <s v="VL"/>
    <m/>
    <s v="1 VL"/>
    <n v="1"/>
    <m/>
  </r>
  <r>
    <n v="1313"/>
    <x v="17"/>
    <d v="2022-09-09T00:00:00"/>
    <s v="ESPIRITU RONALD M."/>
    <x v="39"/>
    <x v="1"/>
    <d v="2022-08-16T00:00:00"/>
    <d v="2022-08-16T00:00:00"/>
    <s v="VL"/>
    <m/>
    <s v="1 VL"/>
    <n v="1"/>
    <m/>
  </r>
  <r>
    <n v="1314"/>
    <x v="17"/>
    <d v="2022-08-25T00:00:00"/>
    <s v="ESPIRITU RONALD M."/>
    <x v="39"/>
    <x v="1"/>
    <d v="2022-09-06T00:00:00"/>
    <d v="2022-09-06T00:00:00"/>
    <s v="VL"/>
    <m/>
    <s v="1 VL"/>
    <n v="1"/>
    <m/>
  </r>
  <r>
    <n v="1315"/>
    <x v="17"/>
    <d v="2022-10-03T00:00:00"/>
    <s v="ESPIRITU RONALD M."/>
    <x v="39"/>
    <x v="1"/>
    <d v="2022-09-29T00:00:00"/>
    <d v="2022-09-30T00:00:00"/>
    <s v="SL"/>
    <m/>
    <s v="2 SL"/>
    <n v="2"/>
    <m/>
  </r>
  <r>
    <n v="1316"/>
    <x v="17"/>
    <d v="2022-10-24T00:00:00"/>
    <s v="ESPIRITU RONALD M."/>
    <x v="39"/>
    <x v="1"/>
    <d v="2022-10-19T00:00:00"/>
    <d v="2022-10-19T00:00:00"/>
    <s v="SL"/>
    <m/>
    <s v="1 SL"/>
    <n v="1"/>
    <m/>
  </r>
  <r>
    <n v="1317"/>
    <x v="17"/>
    <d v="2022-11-07T00:00:00"/>
    <s v="ESPIRITU RONALD M."/>
    <x v="39"/>
    <x v="1"/>
    <d v="2022-11-14T00:00:00"/>
    <d v="2022-11-14T00:00:00"/>
    <s v="VL"/>
    <m/>
    <s v="1 VL"/>
    <n v="1"/>
    <m/>
  </r>
  <r>
    <n v="1318"/>
    <x v="17"/>
    <d v="2022-10-28T00:00:00"/>
    <s v="BAYOT ANISIA P."/>
    <x v="39"/>
    <x v="1"/>
    <d v="2022-10-24T00:00:00"/>
    <d v="2022-10-25T00:00:00"/>
    <s v="SL"/>
    <m/>
    <s v="2 SL"/>
    <n v="2"/>
    <m/>
  </r>
  <r>
    <n v="1319"/>
    <x v="17"/>
    <d v="2022-10-18T00:00:00"/>
    <s v="BAYOT ANISIA P."/>
    <x v="39"/>
    <x v="1"/>
    <d v="2022-10-17T00:00:00"/>
    <d v="2022-10-17T00:00:00"/>
    <s v="SL"/>
    <m/>
    <s v="1 SL"/>
    <n v="1"/>
    <m/>
  </r>
  <r>
    <n v="1320"/>
    <x v="17"/>
    <d v="2022-11-09T00:00:00"/>
    <s v="ALEGA ESTELITA M."/>
    <x v="53"/>
    <x v="1"/>
    <d v="2022-11-08T00:00:00"/>
    <d v="2022-11-08T00:00:00"/>
    <s v="SL"/>
    <m/>
    <s v="1 SL"/>
    <n v="1"/>
    <m/>
  </r>
  <r>
    <n v="1321"/>
    <x v="17"/>
    <d v="2022-11-09T00:00:00"/>
    <s v="BAYOT ANISIA P."/>
    <x v="39"/>
    <x v="1"/>
    <d v="2022-11-07T00:00:00"/>
    <d v="2022-11-07T00:00:00"/>
    <s v="SL"/>
    <m/>
    <s v="1 SL"/>
    <n v="1"/>
    <m/>
  </r>
  <r>
    <n v="1322"/>
    <x v="17"/>
    <d v="2022-08-08T00:00:00"/>
    <s v="BAYOT ANISIA P."/>
    <x v="39"/>
    <x v="1"/>
    <d v="2022-08-04T00:00:00"/>
    <d v="2022-08-05T00:00:00"/>
    <s v="SL"/>
    <m/>
    <s v="2 SL"/>
    <n v="2"/>
    <m/>
  </r>
  <r>
    <n v="1323"/>
    <x v="17"/>
    <d v="2022-09-14T00:00:00"/>
    <s v="BAYOT ANISIA P."/>
    <x v="39"/>
    <x v="1"/>
    <d v="2022-09-12T00:00:00"/>
    <d v="2022-09-13T00:00:00"/>
    <s v="SL"/>
    <m/>
    <s v="2 SL"/>
    <n v="2"/>
    <m/>
  </r>
  <r>
    <n v="1324"/>
    <x v="17"/>
    <d v="2022-08-23T00:00:00"/>
    <s v="PENALES GUILLERMA B."/>
    <x v="56"/>
    <x v="1"/>
    <d v="2022-08-25T00:00:00"/>
    <d v="2022-08-25T00:00:00"/>
    <s v="VL"/>
    <m/>
    <s v="1 VL"/>
    <n v="1"/>
    <m/>
  </r>
  <r>
    <n v="1325"/>
    <x v="17"/>
    <d v="2022-11-10T00:00:00"/>
    <s v="ATIENZA JULIE ANN A."/>
    <x v="5"/>
    <x v="1"/>
    <d v="2022-11-17T00:00:00"/>
    <d v="2022-11-17T00:00:00"/>
    <s v="OTHER"/>
    <s v="SEC 21 EO 292- SPECIAL PRIVILEGE"/>
    <s v="1 OTHER"/>
    <n v="1"/>
    <m/>
  </r>
  <r>
    <n v="1326"/>
    <x v="17"/>
    <d v="2022-10-17T00:00:00"/>
    <s v="ATIENZA JULIE ANN A."/>
    <x v="5"/>
    <x v="1"/>
    <d v="2022-10-24T00:00:00"/>
    <d v="2022-10-24T00:00:00"/>
    <s v="VL"/>
    <s v="SEC 25 EO 292- FORCE LEAVE"/>
    <s v="1 VL"/>
    <n v="1"/>
    <m/>
  </r>
  <r>
    <n v="1327"/>
    <x v="17"/>
    <d v="2022-09-07T00:00:00"/>
    <s v="MABUTI ANA MARIE C."/>
    <x v="39"/>
    <x v="1"/>
    <d v="2022-09-06T00:00:00"/>
    <d v="2022-09-06T00:00:00"/>
    <s v="SL"/>
    <m/>
    <s v="1 SL"/>
    <n v="1"/>
    <m/>
  </r>
  <r>
    <n v="1328"/>
    <x v="17"/>
    <d v="2022-09-20T00:00:00"/>
    <s v="MABUTI ANA MARIE C."/>
    <x v="39"/>
    <x v="1"/>
    <d v="2022-09-19T00:00:00"/>
    <d v="2022-09-19T00:00:00"/>
    <s v="SL"/>
    <m/>
    <s v="1 SL"/>
    <n v="1"/>
    <m/>
  </r>
  <r>
    <n v="1329"/>
    <x v="17"/>
    <d v="2022-09-14T00:00:00"/>
    <s v="MABUTI ANA MARIE C."/>
    <x v="39"/>
    <x v="1"/>
    <d v="2022-09-12T00:00:00"/>
    <d v="2022-09-13T00:00:00"/>
    <s v="SL"/>
    <m/>
    <s v="2 SL"/>
    <n v="2"/>
    <m/>
  </r>
  <r>
    <n v="1330"/>
    <x v="17"/>
    <d v="2022-10-12T00:00:00"/>
    <s v="ALEGA ESTELITA M."/>
    <x v="53"/>
    <x v="1"/>
    <d v="2022-10-11T00:00:00"/>
    <d v="2022-10-11T00:00:00"/>
    <s v="SL"/>
    <m/>
    <s v="1 SL"/>
    <n v="1"/>
    <m/>
  </r>
  <r>
    <n v="1331"/>
    <x v="17"/>
    <d v="2022-10-04T00:00:00"/>
    <s v="ALEGA ESTELITA M."/>
    <x v="53"/>
    <x v="1"/>
    <d v="2022-09-28T00:00:00"/>
    <d v="2022-09-28T00:00:00"/>
    <s v="VL"/>
    <s v="SEC 25 EO 292- FORCE LEAVE"/>
    <s v="1 VL"/>
    <n v="1"/>
    <m/>
  </r>
  <r>
    <n v="1332"/>
    <x v="17"/>
    <d v="2022-10-04T00:00:00"/>
    <s v="ALEGA ESTELITA M."/>
    <x v="53"/>
    <x v="1"/>
    <d v="2022-09-29T00:00:00"/>
    <d v="2022-09-30T00:00:00"/>
    <s v="SL"/>
    <m/>
    <s v="2 SL"/>
    <n v="2"/>
    <m/>
  </r>
  <r>
    <n v="1333"/>
    <x v="17"/>
    <d v="2022-10-24T00:00:00"/>
    <s v="TAMAYO MARIA ELLAINE III B."/>
    <x v="39"/>
    <x v="1"/>
    <d v="2022-10-03T00:00:00"/>
    <d v="2022-10-03T00:00:00"/>
    <s v="SL"/>
    <m/>
    <s v="1 SL"/>
    <n v="1"/>
    <m/>
  </r>
  <r>
    <n v="1334"/>
    <x v="17"/>
    <d v="2022-11-21T00:00:00"/>
    <s v="TAMAYO MARIA ELLAINE III B."/>
    <x v="39"/>
    <x v="1"/>
    <d v="2022-11-25T00:00:00"/>
    <d v="2022-11-25T00:00:00"/>
    <s v="VL"/>
    <s v="SEC 25 EO 292- FORCE LEAVE"/>
    <s v="1 VL"/>
    <n v="1"/>
    <m/>
  </r>
  <r>
    <n v="1335"/>
    <x v="17"/>
    <d v="2022-09-21T00:00:00"/>
    <s v="TAMAYO MARIA ELLAINE III B."/>
    <x v="39"/>
    <x v="1"/>
    <d v="2022-09-27T00:00:00"/>
    <d v="2022-09-30T00:00:00"/>
    <s v="VL"/>
    <m/>
    <s v="4 VL"/>
    <n v="4"/>
    <m/>
  </r>
  <r>
    <n v="1336"/>
    <x v="17"/>
    <d v="2022-09-21T00:00:00"/>
    <s v="TAMAYO MARIA ELLAINE III B."/>
    <x v="39"/>
    <x v="1"/>
    <d v="2022-09-26T00:00:00"/>
    <d v="2022-09-28T00:00:00"/>
    <s v="VL"/>
    <m/>
    <s v="3 VL"/>
    <n v="3"/>
    <m/>
  </r>
  <r>
    <n v="1337"/>
    <x v="17"/>
    <d v="2022-09-19T00:00:00"/>
    <s v="TAMAYO MARIA ELLAINE III B."/>
    <x v="39"/>
    <x v="1"/>
    <d v="2022-09-15T00:00:00"/>
    <d v="2022-09-15T00:00:00"/>
    <s v="SL"/>
    <m/>
    <s v="1 SL"/>
    <n v="1"/>
    <m/>
  </r>
  <r>
    <n v="1338"/>
    <x v="17"/>
    <d v="2022-10-12T00:00:00"/>
    <s v="DIMAPILIS JOSEPHINE P."/>
    <x v="39"/>
    <x v="1"/>
    <d v="2022-10-11T00:00:00"/>
    <d v="2022-10-11T00:00:00"/>
    <s v="SL"/>
    <m/>
    <s v="1 SL"/>
    <n v="1"/>
    <m/>
  </r>
  <r>
    <n v="1339"/>
    <x v="17"/>
    <d v="2022-10-25T00:00:00"/>
    <s v="DIMAPILIS JOSEPHINE P."/>
    <x v="39"/>
    <x v="1"/>
    <d v="2022-10-24T00:00:00"/>
    <d v="2022-10-24T00:00:00"/>
    <s v="SL"/>
    <m/>
    <s v="1 SL"/>
    <n v="1"/>
    <m/>
  </r>
  <r>
    <n v="1340"/>
    <x v="17"/>
    <d v="2022-09-05T00:00:00"/>
    <s v="DIMAPILIS JOSEPHINE P."/>
    <x v="39"/>
    <x v="1"/>
    <d v="2022-09-02T00:00:00"/>
    <d v="2022-09-02T00:00:00"/>
    <s v="VL"/>
    <s v="SEC 25 EO 292- FORCE LEAVE"/>
    <s v="1 VL"/>
    <n v="1"/>
    <m/>
  </r>
  <r>
    <n v="1341"/>
    <x v="17"/>
    <d v="2022-09-22T00:00:00"/>
    <s v="ESPIRITU RONALD M."/>
    <x v="39"/>
    <x v="1"/>
    <d v="2022-09-19T00:00:00"/>
    <d v="2022-09-20T00:00:00"/>
    <s v="SL"/>
    <m/>
    <s v="2 SL"/>
    <n v="2"/>
    <m/>
  </r>
  <r>
    <n v="1342"/>
    <x v="17"/>
    <d v="2022-11-17T00:00:00"/>
    <s v="OLEGARIO TEOFISTA B."/>
    <x v="39"/>
    <x v="1"/>
    <d v="2022-11-22T00:00:00"/>
    <d v="2022-11-22T00:00:00"/>
    <s v="VL"/>
    <s v="SEC 25 EO 292- FORCE LEAVE"/>
    <s v="1 VL"/>
    <n v="1"/>
    <m/>
  </r>
  <r>
    <n v="1343"/>
    <x v="17"/>
    <d v="2022-09-13T00:00:00"/>
    <s v="OLEGARIO TEOFISTA B."/>
    <x v="39"/>
    <x v="1"/>
    <d v="2022-09-20T00:00:00"/>
    <d v="2022-09-20T00:00:00"/>
    <s v="OTHER"/>
    <s v="SEC 21 EO 292- SPECIAL PRIVILEGE"/>
    <s v="1 OTHER"/>
    <n v="1"/>
    <m/>
  </r>
  <r>
    <n v="1344"/>
    <x v="17"/>
    <d v="2022-10-25T00:00:00"/>
    <s v="BURAZON CARIDAD A."/>
    <x v="39"/>
    <x v="1"/>
    <d v="2022-10-24T00:00:00"/>
    <d v="2022-10-24T00:00:00"/>
    <s v="OTHER"/>
    <s v="SEC 21 EO 292- SPECIAL PRIVILEGE"/>
    <s v="1 OTHER"/>
    <n v="1"/>
    <m/>
  </r>
  <r>
    <n v="1345"/>
    <x v="17"/>
    <d v="2022-11-21T00:00:00"/>
    <s v="ESCAMILLAS EVELYN M."/>
    <x v="39"/>
    <x v="1"/>
    <d v="2022-10-27T00:00:00"/>
    <d v="2022-10-28T00:00:00"/>
    <s v="VL"/>
    <s v="SEC 25 EO 292- FORCE LEAVE"/>
    <s v="2 VL"/>
    <n v="2"/>
    <m/>
  </r>
  <r>
    <n v="1346"/>
    <x v="17"/>
    <d v="2022-10-24T00:00:00"/>
    <s v="DE GRANO MA. ERLINDA F."/>
    <x v="39"/>
    <x v="1"/>
    <d v="2022-10-28T00:00:00"/>
    <d v="2022-10-28T00:00:00"/>
    <s v="VL"/>
    <s v="SEC 25 EO 292- FORCE LEAVE"/>
    <s v="1 VL"/>
    <n v="1"/>
    <m/>
  </r>
  <r>
    <n v="1346"/>
    <x v="17"/>
    <d v="2022-10-24T00:00:00"/>
    <s v="DE GRANO MA. ERLINDA F."/>
    <x v="39"/>
    <x v="1"/>
    <d v="2022-11-02T00:00:00"/>
    <d v="2022-11-02T00:00:00"/>
    <s v="VL"/>
    <s v="SEC 25 EO 292- FORCE LEAVE"/>
    <s v="0 VL"/>
    <n v="0"/>
    <m/>
  </r>
  <r>
    <n v="1347"/>
    <x v="17"/>
    <d v="2022-10-25T00:00:00"/>
    <s v="OLEGARIO NENITA A."/>
    <x v="16"/>
    <x v="1"/>
    <d v="2022-11-07T00:00:00"/>
    <d v="2022-11-07T00:00:00"/>
    <s v="VL"/>
    <m/>
    <s v="1 VL"/>
    <n v="1"/>
    <m/>
  </r>
  <r>
    <n v="1348"/>
    <x v="17"/>
    <d v="2022-09-19T00:00:00"/>
    <s v="OLEGARIO NENITA A."/>
    <x v="16"/>
    <x v="1"/>
    <d v="2022-09-28T00:00:00"/>
    <d v="2022-09-30T00:00:00"/>
    <s v="VL"/>
    <m/>
    <s v="3 VL"/>
    <n v="3"/>
    <m/>
  </r>
  <r>
    <n v="1349"/>
    <x v="17"/>
    <d v="2022-10-17T00:00:00"/>
    <s v="DE OCAMPO ALMA A."/>
    <x v="39"/>
    <x v="1"/>
    <d v="2022-10-24T00:00:00"/>
    <d v="2022-10-24T00:00:00"/>
    <s v="VL"/>
    <s v="SEC 25 EO 292- FORCE LEAVE"/>
    <s v="1 VL"/>
    <n v="1"/>
    <m/>
  </r>
  <r>
    <n v="1350"/>
    <x v="17"/>
    <d v="2022-11-11T00:00:00"/>
    <s v="DE OCAMPO ALMA A."/>
    <x v="39"/>
    <x v="1"/>
    <d v="2022-11-10T00:00:00"/>
    <d v="2022-11-10T00:00:00"/>
    <s v="SL"/>
    <m/>
    <s v="1 SL"/>
    <n v="1"/>
    <m/>
  </r>
  <r>
    <n v="1351"/>
    <x v="17"/>
    <d v="2022-10-03T00:00:00"/>
    <s v="VIDALLO WINNIE R."/>
    <x v="39"/>
    <x v="1"/>
    <d v="2022-09-29T00:00:00"/>
    <d v="2022-09-29T00:00:00"/>
    <s v="SL"/>
    <m/>
    <s v="1 SL"/>
    <n v="1"/>
    <m/>
  </r>
  <r>
    <n v="1352"/>
    <x v="17"/>
    <d v="2022-10-14T00:00:00"/>
    <s v="VIDALLO WINNIE R."/>
    <x v="39"/>
    <x v="1"/>
    <d v="2022-10-20T00:00:00"/>
    <d v="2022-10-20T00:00:00"/>
    <s v="OTHER"/>
    <s v="SEC 21 EO 292- SPECIAL PRIVILEGE"/>
    <s v="1 OTHER"/>
    <n v="1"/>
    <m/>
  </r>
  <r>
    <n v="1353"/>
    <x v="17"/>
    <d v="2022-10-12T00:00:00"/>
    <s v="REPILLO AMMY LOU M."/>
    <x v="39"/>
    <x v="1"/>
    <d v="2022-10-07T00:00:00"/>
    <d v="2022-10-07T00:00:00"/>
    <s v="SL"/>
    <m/>
    <s v="1 SL"/>
    <n v="1"/>
    <m/>
  </r>
  <r>
    <n v="1354"/>
    <x v="17"/>
    <d v="2022-11-02T00:00:00"/>
    <s v="REPILLO AMMY LOU M."/>
    <x v="39"/>
    <x v="1"/>
    <d v="2022-10-27T00:00:00"/>
    <d v="2022-10-27T00:00:00"/>
    <s v="SL"/>
    <m/>
    <s v="1 SL"/>
    <n v="1"/>
    <m/>
  </r>
  <r>
    <n v="1355"/>
    <x v="17"/>
    <d v="2022-09-13T00:00:00"/>
    <s v="REPILLO AMMY LOU M."/>
    <x v="39"/>
    <x v="1"/>
    <d v="2022-09-12T00:00:00"/>
    <d v="2022-09-12T00:00:00"/>
    <s v="SL"/>
    <m/>
    <s v="1 SL"/>
    <n v="1"/>
    <m/>
  </r>
  <r>
    <n v="1356"/>
    <x v="17"/>
    <d v="2022-11-03T00:00:00"/>
    <s v="PERIDO BEVERLY T."/>
    <x v="39"/>
    <x v="1"/>
    <d v="2022-11-02T00:00:00"/>
    <d v="2022-11-02T00:00:00"/>
    <s v="OTHER"/>
    <s v="SEC 21 EO 292- SPECIAL PRIVILEGE"/>
    <s v="0 OTHER"/>
    <n v="0"/>
    <m/>
  </r>
  <r>
    <n v="1357"/>
    <x v="17"/>
    <d v="2022-10-03T00:00:00"/>
    <s v="AMORA ELISA S."/>
    <x v="39"/>
    <x v="1"/>
    <d v="2022-09-28T00:00:00"/>
    <d v="2022-09-30T00:00:00"/>
    <s v="SL"/>
    <m/>
    <s v="3 SL"/>
    <n v="3"/>
    <m/>
  </r>
  <r>
    <n v="1358"/>
    <x v="17"/>
    <d v="2022-10-17T00:00:00"/>
    <s v="AMORA ELISA S."/>
    <x v="39"/>
    <x v="1"/>
    <d v="2022-10-24T00:00:00"/>
    <d v="2022-10-25T00:00:00"/>
    <s v="VL"/>
    <m/>
    <s v="2 VL"/>
    <n v="2"/>
    <m/>
  </r>
  <r>
    <n v="1359"/>
    <x v="17"/>
    <d v="2022-09-19T00:00:00"/>
    <s v="VIDALLO WINNIE R."/>
    <x v="39"/>
    <x v="1"/>
    <d v="2022-09-12T00:00:00"/>
    <d v="2022-09-12T00:00:00"/>
    <s v="SL"/>
    <m/>
    <s v="1 SL"/>
    <n v="1"/>
    <m/>
  </r>
  <r>
    <n v="1359"/>
    <x v="17"/>
    <d v="2022-09-19T00:00:00"/>
    <s v="VIDALLO WINNIE R."/>
    <x v="39"/>
    <x v="1"/>
    <d v="2022-09-16T00:00:00"/>
    <d v="2022-09-16T00:00:00"/>
    <s v="SL"/>
    <m/>
    <s v="1 SL"/>
    <n v="1"/>
    <m/>
  </r>
  <r>
    <n v="1360"/>
    <x v="17"/>
    <d v="2022-09-05T00:00:00"/>
    <s v="VIDALLO WINNIE R."/>
    <x v="39"/>
    <x v="1"/>
    <d v="2022-08-16T00:00:00"/>
    <d v="2022-08-16T00:00:00"/>
    <s v="SL"/>
    <m/>
    <s v="1 SL"/>
    <n v="1"/>
    <m/>
  </r>
  <r>
    <n v="1360"/>
    <x v="17"/>
    <d v="2022-09-05T00:00:00"/>
    <s v="VIDALLO WINNIE R."/>
    <x v="39"/>
    <x v="1"/>
    <d v="2022-09-02T00:00:00"/>
    <d v="2022-09-02T00:00:00"/>
    <s v="SL"/>
    <m/>
    <s v="1 SL"/>
    <n v="1"/>
    <m/>
  </r>
  <r>
    <n v="1361"/>
    <x v="17"/>
    <d v="2022-10-12T00:00:00"/>
    <s v="MABUTI ANA MARIE C."/>
    <x v="39"/>
    <x v="1"/>
    <d v="2022-09-29T00:00:00"/>
    <d v="2022-09-30T00:00:00"/>
    <s v="SL"/>
    <m/>
    <s v="2 SL"/>
    <n v="2"/>
    <m/>
  </r>
  <r>
    <n v="1362"/>
    <x v="17"/>
    <d v="2022-10-12T00:00:00"/>
    <s v="MABUTI ANA MARIE C."/>
    <x v="39"/>
    <x v="1"/>
    <d v="2022-10-03T00:00:00"/>
    <d v="2022-10-11T00:00:00"/>
    <s v="SL"/>
    <m/>
    <s v="7 SL"/>
    <n v="7"/>
    <m/>
  </r>
  <r>
    <n v="1363"/>
    <x v="17"/>
    <d v="2022-11-07T00:00:00"/>
    <s v="MABUTI ANA MARIE C."/>
    <x v="39"/>
    <x v="1"/>
    <d v="2022-11-02T00:00:00"/>
    <d v="2022-11-04T00:00:00"/>
    <s v="SL"/>
    <m/>
    <s v="2 SL"/>
    <n v="2"/>
    <m/>
  </r>
  <r>
    <n v="1364"/>
    <x v="17"/>
    <d v="2022-08-17T00:00:00"/>
    <s v="ALEGA ESTELITA M."/>
    <x v="53"/>
    <x v="1"/>
    <d v="2022-08-15T00:00:00"/>
    <d v="2022-08-15T00:00:00"/>
    <s v="VL"/>
    <s v="SEC 25 EO 292- FORCE LEAVE"/>
    <s v="1 VL"/>
    <n v="1"/>
    <m/>
  </r>
  <r>
    <n v="1364"/>
    <x v="17"/>
    <d v="2022-08-17T00:00:00"/>
    <s v="ALEGA ESTELITA M."/>
    <x v="53"/>
    <x v="1"/>
    <d v="2022-08-22T00:00:00"/>
    <d v="2022-08-22T00:00:00"/>
    <s v="VL"/>
    <s v="SEC 25 EO 292- FORCE LEAVE"/>
    <s v="1 VL"/>
    <n v="1"/>
    <m/>
  </r>
  <r>
    <n v="1365"/>
    <x v="17"/>
    <d v="2022-09-30T00:00:00"/>
    <s v="BAUTISTA JANICE M."/>
    <x v="39"/>
    <x v="1"/>
    <d v="2022-10-04T00:00:00"/>
    <d v="2022-10-04T00:00:00"/>
    <s v="VL"/>
    <m/>
    <s v="1 VL"/>
    <n v="1"/>
    <m/>
  </r>
  <r>
    <n v="1366"/>
    <x v="17"/>
    <d v="2022-09-14T00:00:00"/>
    <s v="UNTALAN DIVINA R."/>
    <x v="39"/>
    <x v="1"/>
    <d v="2022-09-21T00:00:00"/>
    <d v="2022-09-21T00:00:00"/>
    <s v="VL"/>
    <m/>
    <s v="1 VL"/>
    <n v="1"/>
    <m/>
  </r>
  <r>
    <n v="1367"/>
    <x v="17"/>
    <d v="2022-09-05T00:00:00"/>
    <s v="GUAÑEZO MARY ANNE P."/>
    <x v="39"/>
    <x v="1"/>
    <d v="2022-08-26T00:00:00"/>
    <d v="2022-08-26T00:00:00"/>
    <s v="OTHER"/>
    <s v="SEC 21 EO 292- SPECIAL PRIVILEGE"/>
    <s v="1 OTHER"/>
    <n v="1"/>
    <m/>
  </r>
  <r>
    <n v="1367"/>
    <x v="17"/>
    <d v="2022-09-05T00:00:00"/>
    <s v="GUAÑEZO MARY ANNE P."/>
    <x v="39"/>
    <x v="1"/>
    <d v="2022-09-01T00:00:00"/>
    <d v="2022-09-01T00:00:00"/>
    <s v="OTHER"/>
    <s v="SEC 21 EO 292- SPECIAL PRIVILEGE"/>
    <s v="1 OTHER"/>
    <n v="1"/>
    <m/>
  </r>
  <r>
    <n v="1368"/>
    <x v="17"/>
    <d v="2022-08-17T00:00:00"/>
    <s v="GUAÑEZO MARY ANNE P."/>
    <x v="39"/>
    <x v="1"/>
    <d v="2022-08-19T00:00:00"/>
    <d v="2022-08-19T00:00:00"/>
    <s v="VL"/>
    <m/>
    <s v="1 VL"/>
    <n v="1"/>
    <m/>
  </r>
  <r>
    <n v="1369"/>
    <x v="17"/>
    <d v="2022-11-17T00:00:00"/>
    <s v="JORGE CAROLINA M."/>
    <x v="39"/>
    <x v="1"/>
    <d v="2022-12-12T00:00:00"/>
    <d v="2022-12-12T00:00:00"/>
    <s v="OTHER"/>
    <s v="SEC 21 EO 292- SPECIAL PRIVILEGE"/>
    <s v="1 OTHER"/>
    <n v="1"/>
    <m/>
  </r>
  <r>
    <n v="1370"/>
    <x v="17"/>
    <d v="2022-11-17T00:00:00"/>
    <s v="AMORA ELISA S."/>
    <x v="39"/>
    <x v="1"/>
    <d v="2022-12-27T00:00:00"/>
    <d v="2022-12-29T00:00:00"/>
    <s v="VL"/>
    <s v="SEC 25 EO 292- FORCE LEAVE"/>
    <s v="3 VL"/>
    <n v="3"/>
    <m/>
  </r>
  <r>
    <n v="1371"/>
    <x v="17"/>
    <d v="2022-09-13T00:00:00"/>
    <s v="AMORA ELISA S."/>
    <x v="39"/>
    <x v="1"/>
    <d v="2022-09-12T00:00:00"/>
    <d v="2022-09-12T00:00:00"/>
    <s v="SL"/>
    <m/>
    <s v="1 SL"/>
    <n v="1"/>
    <m/>
  </r>
  <r>
    <n v="1372"/>
    <x v="17"/>
    <d v="2022-11-13T00:00:00"/>
    <s v="AMORA ELISA S."/>
    <x v="39"/>
    <x v="1"/>
    <d v="2022-11-12T00:00:00"/>
    <d v="2022-11-12T00:00:00"/>
    <s v="SL"/>
    <m/>
    <s v="0 SL"/>
    <n v="0"/>
    <m/>
  </r>
  <r>
    <n v="1373"/>
    <x v="17"/>
    <d v="2022-10-31T00:00:00"/>
    <s v="BAYOT ANABEL D."/>
    <x v="39"/>
    <x v="1"/>
    <d v="2022-10-17T00:00:00"/>
    <d v="2022-10-20T00:00:00"/>
    <s v="VL"/>
    <m/>
    <s v="4 VL"/>
    <n v="4"/>
    <m/>
  </r>
  <r>
    <n v="1374"/>
    <x v="17"/>
    <d v="2022-10-21T00:00:00"/>
    <s v="BAYOT ANABEL D."/>
    <x v="39"/>
    <x v="1"/>
    <d v="2022-10-24T00:00:00"/>
    <d v="2022-10-25T00:00:00"/>
    <s v="VL"/>
    <m/>
    <s v="2 VL"/>
    <n v="2"/>
    <m/>
  </r>
  <r>
    <n v="1375"/>
    <x v="17"/>
    <d v="2022-10-26T00:00:00"/>
    <s v="DIMAPILIS ANTHONY A."/>
    <x v="39"/>
    <x v="1"/>
    <d v="2022-10-13T00:00:00"/>
    <d v="2022-10-13T00:00:00"/>
    <s v="SL"/>
    <m/>
    <s v="1 SL"/>
    <n v="1"/>
    <m/>
  </r>
  <r>
    <n v="1375"/>
    <x v="17"/>
    <d v="2022-10-26T00:00:00"/>
    <s v="DIMAPILIS ANTHONY A."/>
    <x v="39"/>
    <x v="1"/>
    <d v="2022-10-24T00:00:00"/>
    <d v="2022-10-25T00:00:00"/>
    <s v="SL"/>
    <m/>
    <s v="2 SL"/>
    <n v="2"/>
    <m/>
  </r>
  <r>
    <n v="1376"/>
    <x v="17"/>
    <d v="2022-11-10T00:00:00"/>
    <s v="DIMAPILIS ELVIRA S."/>
    <x v="39"/>
    <x v="1"/>
    <d v="2022-11-14T00:00:00"/>
    <d v="2022-11-14T00:00:00"/>
    <s v="VL"/>
    <m/>
    <s v="1 VL"/>
    <n v="1"/>
    <m/>
  </r>
  <r>
    <n v="1377"/>
    <x v="17"/>
    <d v="2022-11-08T00:00:00"/>
    <s v="GUAÑEZO MARY ANNE P."/>
    <x v="39"/>
    <x v="1"/>
    <d v="2022-11-07T00:00:00"/>
    <d v="2022-11-07T00:00:00"/>
    <s v="SL"/>
    <m/>
    <s v="1 SL"/>
    <n v="1"/>
    <m/>
  </r>
  <r>
    <n v="1378"/>
    <x v="17"/>
    <d v="2022-11-03T00:00:00"/>
    <s v="DIMAPILIS ELVIRA S."/>
    <x v="39"/>
    <x v="1"/>
    <d v="2022-11-02T00:00:00"/>
    <d v="2022-11-02T00:00:00"/>
    <s v="SL"/>
    <m/>
    <s v="0 SL"/>
    <n v="0"/>
    <m/>
  </r>
  <r>
    <n v="1379"/>
    <x v="17"/>
    <d v="2022-11-07T00:00:00"/>
    <s v="UNTALAN DIVINA R."/>
    <x v="39"/>
    <x v="1"/>
    <d v="2022-11-11T00:00:00"/>
    <d v="2022-11-11T00:00:00"/>
    <s v="VL"/>
    <s v="SEC 25 EO 292- FORCE LEAVE"/>
    <s v="1 VL"/>
    <n v="1"/>
    <m/>
  </r>
  <r>
    <n v="1380"/>
    <x v="17"/>
    <d v="2022-11-02T00:00:00"/>
    <s v="OLEGARIO TEOFISTA B."/>
    <x v="39"/>
    <x v="1"/>
    <d v="2022-11-04T00:00:00"/>
    <d v="2022-11-04T00:00:00"/>
    <s v="VL"/>
    <m/>
    <s v="1 VL"/>
    <n v="1"/>
    <m/>
  </r>
  <r>
    <n v="1380"/>
    <x v="17"/>
    <d v="2022-11-02T00:00:00"/>
    <s v="OLEGARIO TEOFISTA B."/>
    <x v="39"/>
    <x v="1"/>
    <d v="2022-11-07T00:00:00"/>
    <d v="2022-11-07T00:00:00"/>
    <s v="VL"/>
    <m/>
    <s v="1 VL"/>
    <n v="1"/>
    <m/>
  </r>
  <r>
    <n v="1381"/>
    <x v="17"/>
    <d v="2022-11-04T00:00:00"/>
    <s v="OLEGARIO TEOFISTA B."/>
    <x v="39"/>
    <x v="1"/>
    <d v="2022-11-11T00:00:00"/>
    <d v="2022-11-11T00:00:00"/>
    <s v="VL"/>
    <m/>
    <s v="1 VL"/>
    <n v="1"/>
    <m/>
  </r>
  <r>
    <n v="1382"/>
    <x v="17"/>
    <d v="2022-07-11T00:00:00"/>
    <s v="FELICIDARIO PAMELA C."/>
    <x v="70"/>
    <x v="1"/>
    <d v="2022-07-07T00:00:00"/>
    <d v="2022-07-07T00:00:00"/>
    <s v="SL"/>
    <m/>
    <s v="1 SL"/>
    <n v="1"/>
    <m/>
  </r>
  <r>
    <n v="1383"/>
    <x v="17"/>
    <d v="2022-09-27T00:00:00"/>
    <s v="DELA CRUZ EVANGELINE P."/>
    <x v="71"/>
    <x v="1"/>
    <d v="2022-10-11T00:00:00"/>
    <d v="2022-10-12T00:00:00"/>
    <s v="VL"/>
    <m/>
    <s v="3 VL"/>
    <n v="3"/>
    <m/>
  </r>
  <r>
    <n v="1384"/>
    <x v="17"/>
    <d v="2022-09-27T00:00:00"/>
    <s v="DELA CRUZ EVANGELINE P."/>
    <x v="71"/>
    <x v="1"/>
    <d v="2022-09-22T00:00:00"/>
    <d v="2022-09-22T00:00:00"/>
    <s v="OTHER"/>
    <s v="SEC 21 EO 292- SPECIAL PRIVILEGE"/>
    <s v="1 OTHER"/>
    <n v="1"/>
    <m/>
  </r>
  <r>
    <n v="1385"/>
    <x v="17"/>
    <d v="2022-06-28T00:00:00"/>
    <s v="PERIDO BEVERLY T."/>
    <x v="39"/>
    <x v="1"/>
    <d v="2022-07-07T00:00:00"/>
    <d v="2022-07-07T00:00:00"/>
    <s v="VL"/>
    <s v="SEC 25 EO 292- FORCE LEAVE"/>
    <s v="1 VL"/>
    <n v="1"/>
    <m/>
  </r>
  <r>
    <n v="1386"/>
    <x v="17"/>
    <d v="2022-07-22T00:00:00"/>
    <s v="PERIDO BEVERLY T."/>
    <x v="39"/>
    <x v="1"/>
    <d v="2022-07-20T00:00:00"/>
    <d v="2022-07-20T00:00:00"/>
    <s v="SL"/>
    <m/>
    <s v="1 SL"/>
    <n v="1"/>
    <m/>
  </r>
  <r>
    <n v="1387"/>
    <x v="17"/>
    <d v="2022-08-24T00:00:00"/>
    <s v="PERIDO BEVERLY T."/>
    <x v="39"/>
    <x v="1"/>
    <d v="2022-08-26T00:00:00"/>
    <d v="2022-08-26T00:00:00"/>
    <s v="VL"/>
    <s v="SEC 25 EO 292- FORCE LEAVE"/>
    <s v="1 VL"/>
    <n v="1"/>
    <m/>
  </r>
  <r>
    <n v="1388"/>
    <x v="17"/>
    <d v="2022-09-20T00:00:00"/>
    <s v="PERIDO BEVERLY T."/>
    <x v="39"/>
    <x v="1"/>
    <d v="2022-08-23T00:00:00"/>
    <d v="2022-08-23T00:00:00"/>
    <s v="VL"/>
    <s v="SEC 25 EO 292- FORCE LEAVE"/>
    <s v="1 VL"/>
    <n v="1"/>
    <m/>
  </r>
  <r>
    <n v="1389"/>
    <x v="17"/>
    <d v="2022-10-10T00:00:00"/>
    <s v="TAMAYO MARIA ELLAINE III B."/>
    <x v="39"/>
    <x v="1"/>
    <d v="2022-10-05T00:00:00"/>
    <d v="2022-10-05T00:00:00"/>
    <s v="SL"/>
    <m/>
    <s v="1 SL"/>
    <n v="1"/>
    <m/>
  </r>
  <r>
    <n v="1390"/>
    <x v="37"/>
    <d v="2022-12-01T00:00:00"/>
    <s v="MALABANAN ALMA A."/>
    <x v="54"/>
    <x v="1"/>
    <d v="2022-12-12T00:00:00"/>
    <d v="2022-12-16T00:00:00"/>
    <s v="VL"/>
    <s v="SEC 25 EO 292- FORCE LEAVE"/>
    <s v="5 VL"/>
    <n v="5"/>
    <m/>
  </r>
  <r>
    <n v="1391"/>
    <x v="37"/>
    <d v="2022-12-01T00:00:00"/>
    <s v="MALABANAN ALMA A."/>
    <x v="54"/>
    <x v="1"/>
    <d v="2022-12-05T00:00:00"/>
    <d v="2022-12-09T00:00:00"/>
    <s v="OTHER"/>
    <s v="SOLO PARENT"/>
    <s v="4 OTHER"/>
    <n v="4"/>
    <m/>
  </r>
  <r>
    <n v="1392"/>
    <x v="38"/>
    <d v="2022-12-05T00:00:00"/>
    <s v="MENDOZA LELISA L."/>
    <x v="11"/>
    <x v="1"/>
    <m/>
    <m/>
    <s v="OTHER"/>
    <s v="TERMINAL LEAVE"/>
    <s v="0 OTHER"/>
    <n v="0"/>
    <m/>
  </r>
  <r>
    <n v="1393"/>
    <x v="38"/>
    <d v="2022-12-05T00:00:00"/>
    <s v="HERNANDO BENILDA S."/>
    <x v="11"/>
    <x v="1"/>
    <m/>
    <m/>
    <s v="OTHER"/>
    <s v="TERMINAL LEAVE"/>
    <s v="0 OTHER"/>
    <n v="0"/>
    <m/>
  </r>
  <r>
    <n v="1394"/>
    <x v="38"/>
    <d v="2022-12-05T00:00:00"/>
    <s v="QUILAO REYVI E."/>
    <x v="11"/>
    <x v="1"/>
    <m/>
    <m/>
    <s v="OTHER"/>
    <s v="TERMINAL LEAVE"/>
    <s v="0 OTHER"/>
    <n v="0"/>
    <m/>
  </r>
  <r>
    <n v="1395"/>
    <x v="38"/>
    <d v="2022-12-05T00:00:00"/>
    <s v="CARMONA REMY M."/>
    <x v="11"/>
    <x v="1"/>
    <m/>
    <m/>
    <s v="OTHER"/>
    <s v="TERMINAL LEAVE"/>
    <s v="0 OTHER"/>
    <n v="0"/>
    <m/>
  </r>
  <r>
    <n v="1396"/>
    <x v="38"/>
    <d v="2022-12-05T00:00:00"/>
    <s v="PARRA LORNA A."/>
    <x v="11"/>
    <x v="1"/>
    <m/>
    <m/>
    <s v="OTHER"/>
    <s v="TERMINAL LEAVE"/>
    <s v="0 OTHER"/>
    <n v="0"/>
    <m/>
  </r>
  <r>
    <n v="1397"/>
    <x v="38"/>
    <d v="2022-12-02T00:00:00"/>
    <s v="COLETO HANY ROY D."/>
    <x v="5"/>
    <x v="1"/>
    <d v="2022-12-23T00:00:00"/>
    <d v="2022-12-29T00:00:00"/>
    <s v="VL"/>
    <m/>
    <s v="4 VL"/>
    <n v="4"/>
    <m/>
  </r>
  <r>
    <n v="1398"/>
    <x v="38"/>
    <d v="2022-12-06T00:00:00"/>
    <s v="GOMEZ EMMA M."/>
    <x v="13"/>
    <x v="1"/>
    <d v="2022-12-23T00:00:00"/>
    <d v="2023-02-03T00:00:00"/>
    <s v="VL"/>
    <m/>
    <s v="28 VL"/>
    <n v="28"/>
    <m/>
  </r>
  <r>
    <n v="1399"/>
    <x v="38"/>
    <d v="2022-07-15T00:00:00"/>
    <s v="DIMAPILIS VILMA T."/>
    <x v="12"/>
    <x v="1"/>
    <d v="2022-07-14T00:00:00"/>
    <d v="2022-07-14T00:00:00"/>
    <s v="SL"/>
    <m/>
    <s v="1 SL"/>
    <n v="1"/>
    <m/>
  </r>
  <r>
    <n v="1400"/>
    <x v="38"/>
    <d v="2021-01-27T00:00:00"/>
    <s v="ANGCAYA ANA B."/>
    <x v="5"/>
    <x v="1"/>
    <d v="2021-12-31T00:00:00"/>
    <d v="2021-12-31T00:00:00"/>
    <s v="VL"/>
    <m/>
    <s v="1 VL"/>
    <n v="1"/>
    <m/>
  </r>
  <r>
    <n v="1401"/>
    <x v="38"/>
    <d v="2022-11-21T00:00:00"/>
    <s v="LANDICHO CHARLENE R."/>
    <x v="12"/>
    <x v="0"/>
    <d v="2022-11-28T00:00:00"/>
    <d v="2022-11-29T00:00:00"/>
    <s v="VL"/>
    <m/>
    <s v="2 VL"/>
    <n v="2"/>
    <m/>
  </r>
  <r>
    <n v="1402"/>
    <x v="38"/>
    <d v="2022-09-22T00:00:00"/>
    <s v="LANDICHO CHARLENE R."/>
    <x v="12"/>
    <x v="0"/>
    <d v="2022-09-21T00:00:00"/>
    <d v="2022-09-21T00:00:00"/>
    <s v="SL"/>
    <m/>
    <s v="1 SL"/>
    <n v="1"/>
    <m/>
  </r>
  <r>
    <n v="1403"/>
    <x v="38"/>
    <d v="2022-09-29T00:00:00"/>
    <s v="ORTIZ TRINIDAD D."/>
    <x v="12"/>
    <x v="1"/>
    <d v="2022-09-28T00:00:00"/>
    <d v="2022-09-28T00:00:00"/>
    <s v="SL"/>
    <m/>
    <s v="1 SL"/>
    <n v="1"/>
    <m/>
  </r>
  <r>
    <n v="1404"/>
    <x v="38"/>
    <d v="2022-09-19T00:00:00"/>
    <s v="ORTIZ TRINIDAD D."/>
    <x v="12"/>
    <x v="1"/>
    <d v="2022-09-13T00:00:00"/>
    <d v="2022-09-16T00:00:00"/>
    <s v="SL"/>
    <m/>
    <s v="4 SL"/>
    <n v="4"/>
    <m/>
  </r>
  <r>
    <n v="1405"/>
    <x v="38"/>
    <d v="2022-11-22T00:00:00"/>
    <s v="MAGUINAO GILBERT  "/>
    <x v="12"/>
    <x v="1"/>
    <d v="2022-11-21T00:00:00"/>
    <d v="2022-11-21T00:00:00"/>
    <s v="SL"/>
    <m/>
    <s v="1 SL"/>
    <n v="1"/>
    <m/>
  </r>
  <r>
    <n v="1406"/>
    <x v="38"/>
    <d v="2022-11-14T00:00:00"/>
    <s v="MAGUINAO GILBERT  "/>
    <x v="12"/>
    <x v="1"/>
    <d v="2022-11-11T00:00:00"/>
    <d v="2022-11-11T00:00:00"/>
    <s v="SL"/>
    <m/>
    <s v="1 SL"/>
    <n v="1"/>
    <m/>
  </r>
  <r>
    <n v="1407"/>
    <x v="38"/>
    <d v="2022-10-25T00:00:00"/>
    <s v="MAGUINAO GILBERT  "/>
    <x v="12"/>
    <x v="1"/>
    <d v="2022-10-24T00:00:00"/>
    <d v="2022-10-24T00:00:00"/>
    <s v="SL"/>
    <m/>
    <s v="1 SL"/>
    <n v="1"/>
    <m/>
  </r>
  <r>
    <n v="1408"/>
    <x v="38"/>
    <d v="2022-10-26T00:00:00"/>
    <s v="LANDICHO CHARLENE R."/>
    <x v="12"/>
    <x v="0"/>
    <d v="2022-10-25T00:00:00"/>
    <d v="2022-10-25T00:00:00"/>
    <s v="SL"/>
    <m/>
    <s v="1 SL"/>
    <n v="1"/>
    <m/>
  </r>
  <r>
    <n v="1409"/>
    <x v="38"/>
    <d v="2022-11-03T00:00:00"/>
    <s v="MAGUINAO GILBERT  "/>
    <x v="12"/>
    <x v="1"/>
    <d v="2022-10-28T00:00:00"/>
    <d v="2022-10-28T00:00:00"/>
    <s v="SL"/>
    <m/>
    <s v="1 SL"/>
    <n v="1"/>
    <m/>
  </r>
  <r>
    <n v="1409"/>
    <x v="38"/>
    <d v="2022-11-03T00:00:00"/>
    <s v="MAGUINAO GILBERT  "/>
    <x v="12"/>
    <x v="1"/>
    <d v="2022-11-02T00:00:00"/>
    <d v="2022-11-02T00:00:00"/>
    <s v="SL"/>
    <m/>
    <s v="0 SL"/>
    <n v="0"/>
    <m/>
  </r>
  <r>
    <n v="1410"/>
    <x v="38"/>
    <d v="2022-11-02T00:00:00"/>
    <s v="ANGCAYA ANA B."/>
    <x v="5"/>
    <x v="1"/>
    <d v="2022-10-28T00:00:00"/>
    <d v="2022-10-28T00:00:00"/>
    <s v="SL"/>
    <m/>
    <s v="1 SL"/>
    <n v="1"/>
    <m/>
  </r>
  <r>
    <n v="1411"/>
    <x v="38"/>
    <d v="2022-10-07T00:00:00"/>
    <s v="DE VILLA MYRNA D."/>
    <x v="12"/>
    <x v="1"/>
    <d v="2022-10-04T00:00:00"/>
    <d v="2022-10-06T00:00:00"/>
    <s v="SL"/>
    <m/>
    <s v="3 SL"/>
    <n v="3"/>
    <m/>
  </r>
  <r>
    <n v="1412"/>
    <x v="38"/>
    <d v="2022-10-05T00:00:00"/>
    <s v="PERIDO EDWIN A."/>
    <x v="12"/>
    <x v="1"/>
    <d v="2022-10-04T00:00:00"/>
    <d v="2022-10-04T00:00:00"/>
    <s v="SL"/>
    <m/>
    <s v="1 SL"/>
    <n v="1"/>
    <m/>
  </r>
  <r>
    <n v="1413"/>
    <x v="38"/>
    <d v="2022-11-08T00:00:00"/>
    <s v="MALIGAYA NELITA M."/>
    <x v="12"/>
    <x v="1"/>
    <d v="2022-11-15T00:00:00"/>
    <d v="2022-11-15T00:00:00"/>
    <s v="VL"/>
    <s v="SEC 25 EO 292- FORCE LEAVE"/>
    <s v="1 VL"/>
    <n v="1"/>
    <m/>
  </r>
  <r>
    <n v="1414"/>
    <x v="38"/>
    <d v="2022-10-07T00:00:00"/>
    <s v="GARCIA HAIZEL M."/>
    <x v="31"/>
    <x v="1"/>
    <d v="2022-10-07T00:00:00"/>
    <d v="2022-10-07T00:00:00"/>
    <s v="SL"/>
    <m/>
    <s v="1 SL"/>
    <n v="1"/>
    <m/>
  </r>
  <r>
    <n v="1415"/>
    <x v="38"/>
    <d v="2022-11-07T00:00:00"/>
    <s v="CHACON ELISA G."/>
    <x v="31"/>
    <x v="1"/>
    <d v="2022-11-15T00:00:00"/>
    <d v="2022-11-15T00:00:00"/>
    <s v="VL"/>
    <m/>
    <s v="1 VL"/>
    <n v="1"/>
    <m/>
  </r>
  <r>
    <n v="1416"/>
    <x v="38"/>
    <d v="2022-11-07T00:00:00"/>
    <s v="CHACON ELISA G."/>
    <x v="31"/>
    <x v="1"/>
    <d v="2022-11-25T00:00:00"/>
    <d v="2022-11-25T00:00:00"/>
    <s v="VL"/>
    <m/>
    <s v="1 VL"/>
    <n v="1"/>
    <m/>
  </r>
  <r>
    <n v="1417"/>
    <x v="38"/>
    <d v="2022-11-07T00:00:00"/>
    <s v="PETIL GLENDA D."/>
    <x v="31"/>
    <x v="1"/>
    <d v="2022-11-04T00:00:00"/>
    <d v="2022-11-04T00:00:00"/>
    <s v="SL"/>
    <m/>
    <s v="1 SL"/>
    <n v="1"/>
    <m/>
  </r>
  <r>
    <n v="1418"/>
    <x v="38"/>
    <d v="2022-10-28T00:00:00"/>
    <s v="PEREY AIRENE O."/>
    <x v="31"/>
    <x v="1"/>
    <d v="2022-11-26T00:00:00"/>
    <d v="2022-11-26T00:00:00"/>
    <s v="SL"/>
    <m/>
    <s v="1 SL"/>
    <n v="1"/>
    <m/>
  </r>
  <r>
    <n v="1419"/>
    <x v="38"/>
    <d v="2022-10-28T00:00:00"/>
    <s v="PETIL GLENDA D."/>
    <x v="31"/>
    <x v="1"/>
    <d v="2022-10-14T00:00:00"/>
    <d v="2022-10-14T00:00:00"/>
    <s v="SL"/>
    <m/>
    <s v="1 SL"/>
    <n v="1"/>
    <m/>
  </r>
  <r>
    <n v="1420"/>
    <x v="38"/>
    <d v="2022-08-02T00:00:00"/>
    <s v="ANGCAYA INOCENCIO M."/>
    <x v="5"/>
    <x v="1"/>
    <m/>
    <m/>
    <s v="OTHER"/>
    <s v="TERMINAL LEAVE"/>
    <s v="0 OTHER"/>
    <n v="0"/>
    <m/>
  </r>
  <r>
    <n v="1421"/>
    <x v="38"/>
    <d v="2022-10-17T00:00:00"/>
    <s v="PEREY AIRENE O."/>
    <x v="31"/>
    <x v="1"/>
    <d v="2022-10-14T00:00:00"/>
    <d v="2022-10-14T00:00:00"/>
    <s v="SL"/>
    <m/>
    <s v="1 SL"/>
    <n v="1"/>
    <m/>
  </r>
  <r>
    <n v="1422"/>
    <x v="38"/>
    <d v="2022-10-06T00:00:00"/>
    <s v="BANICO PILAR B."/>
    <x v="31"/>
    <x v="1"/>
    <d v="2022-10-04T00:00:00"/>
    <d v="2022-10-05T00:00:00"/>
    <s v="SL"/>
    <m/>
    <s v="2 SL"/>
    <n v="2"/>
    <m/>
  </r>
  <r>
    <n v="1423"/>
    <x v="38"/>
    <d v="2022-10-17T00:00:00"/>
    <s v="PEREY AIRENE O."/>
    <x v="31"/>
    <x v="1"/>
    <d v="2022-10-11T00:00:00"/>
    <d v="2022-10-13T00:00:00"/>
    <s v="OTHER"/>
    <s v="SOLO PARENT"/>
    <s v="3 OTHER"/>
    <n v="3"/>
    <m/>
  </r>
  <r>
    <n v="1424"/>
    <x v="38"/>
    <d v="2022-10-11T00:00:00"/>
    <s v="PETIL GLENDA D."/>
    <x v="31"/>
    <x v="1"/>
    <d v="2022-10-07T00:00:00"/>
    <d v="2022-10-07T00:00:00"/>
    <s v="SL"/>
    <m/>
    <s v="1 SL"/>
    <n v="1"/>
    <m/>
  </r>
  <r>
    <n v="1425"/>
    <x v="38"/>
    <d v="2022-08-05T00:00:00"/>
    <s v="VELUZ DORMILUNA E."/>
    <x v="31"/>
    <x v="1"/>
    <d v="2022-08-04T00:00:00"/>
    <d v="2022-08-04T00:00:00"/>
    <s v="OTHER"/>
    <s v="SEC 21 EO 292- SPECIAL PRIVILEGE"/>
    <s v="1 OTHER"/>
    <n v="1"/>
    <m/>
  </r>
  <r>
    <n v="1426"/>
    <x v="38"/>
    <d v="2022-09-05T00:00:00"/>
    <s v="PETIL GLENDA D."/>
    <x v="31"/>
    <x v="1"/>
    <d v="2022-08-26T00:00:00"/>
    <d v="2022-08-26T00:00:00"/>
    <s v="SL"/>
    <m/>
    <s v="1 SL"/>
    <n v="1"/>
    <m/>
  </r>
  <r>
    <n v="1427"/>
    <x v="38"/>
    <d v="2022-10-24T00:00:00"/>
    <s v="CHACON ELISA G."/>
    <x v="31"/>
    <x v="1"/>
    <d v="2022-10-21T00:00:00"/>
    <d v="2022-10-21T00:00:00"/>
    <s v="SL"/>
    <m/>
    <s v="1 SL"/>
    <n v="1"/>
    <m/>
  </r>
  <r>
    <n v="1428"/>
    <x v="38"/>
    <d v="2022-09-19T00:00:00"/>
    <s v="HERNANDEZ MARIO A."/>
    <x v="21"/>
    <x v="1"/>
    <d v="2022-09-18T00:00:00"/>
    <d v="2022-09-18T00:00:00"/>
    <s v="SL"/>
    <m/>
    <s v="1 SL"/>
    <n v="1"/>
    <m/>
  </r>
  <r>
    <n v="1429"/>
    <x v="38"/>
    <d v="2022-09-12T00:00:00"/>
    <s v="DIMARANAN REYNALDO R."/>
    <x v="63"/>
    <x v="1"/>
    <d v="2022-09-01T00:00:00"/>
    <d v="2022-09-01T00:00:00"/>
    <s v="SL"/>
    <m/>
    <s v="1 SL"/>
    <n v="1"/>
    <m/>
  </r>
  <r>
    <n v="1430"/>
    <x v="38"/>
    <d v="2022-09-12T00:00:00"/>
    <s v="MACASPAC JOSE VICTOR P."/>
    <x v="21"/>
    <x v="1"/>
    <d v="2022-09-11T00:00:00"/>
    <d v="2022-09-11T00:00:00"/>
    <s v="SL"/>
    <m/>
    <s v="1 SL"/>
    <n v="1"/>
    <m/>
  </r>
  <r>
    <n v="1431"/>
    <x v="38"/>
    <d v="2022-11-17T00:00:00"/>
    <s v="ANGCAYA FRANCIS A."/>
    <x v="5"/>
    <x v="1"/>
    <d v="2022-11-15T00:00:00"/>
    <d v="2022-11-15T00:00:00"/>
    <s v="SL"/>
    <m/>
    <s v="1 SL"/>
    <n v="1"/>
    <m/>
  </r>
  <r>
    <n v="1432"/>
    <x v="38"/>
    <d v="2022-11-14T00:00:00"/>
    <s v="MACASPAC JOSE VICTOR P."/>
    <x v="21"/>
    <x v="1"/>
    <d v="2022-11-13T00:00:00"/>
    <d v="2022-11-13T00:00:00"/>
    <s v="SL"/>
    <m/>
    <s v="1 SL"/>
    <n v="1"/>
    <m/>
  </r>
  <r>
    <n v="1433"/>
    <x v="38"/>
    <d v="2022-10-24T00:00:00"/>
    <s v="ANGCAYA FRANCIS A."/>
    <x v="5"/>
    <x v="1"/>
    <d v="2022-10-24T00:00:00"/>
    <d v="2022-10-26T00:00:00"/>
    <s v="VL"/>
    <s v="SEC 25 EO 292- FORCE LEAVE"/>
    <s v="3 VL"/>
    <n v="3"/>
    <m/>
  </r>
  <r>
    <n v="1434"/>
    <x v="38"/>
    <d v="2022-11-09T00:00:00"/>
    <s v="AMBAT MARILOU M."/>
    <x v="63"/>
    <x v="1"/>
    <d v="2022-10-20T00:00:00"/>
    <d v="2022-10-20T00:00:00"/>
    <s v="OTHER"/>
    <s v="SEC 21 EO 292- SPECIAL PRIVILEGE"/>
    <s v="1 OTHER"/>
    <n v="1"/>
    <m/>
  </r>
  <r>
    <n v="1435"/>
    <x v="38"/>
    <d v="2022-10-04T00:00:00"/>
    <s v="AMBAT MARILOU M."/>
    <x v="63"/>
    <x v="1"/>
    <d v="2022-10-06T00:00:00"/>
    <d v="2022-10-06T00:00:00"/>
    <s v="OTHER"/>
    <s v="SEC 21 EO 292- SPECIAL PRIVILEGE"/>
    <s v="1 OTHER"/>
    <n v="1"/>
    <m/>
  </r>
  <r>
    <n v="1436"/>
    <x v="38"/>
    <d v="2022-11-14T00:00:00"/>
    <s v="HERNANDEZ MARIO A."/>
    <x v="21"/>
    <x v="1"/>
    <d v="2022-11-12T00:00:00"/>
    <d v="2022-11-12T00:00:00"/>
    <s v="SL"/>
    <m/>
    <s v="1 SL"/>
    <n v="1"/>
    <m/>
  </r>
  <r>
    <n v="1437"/>
    <x v="38"/>
    <d v="2022-11-19T00:00:00"/>
    <s v="PARAISO MARIA LORENA D."/>
    <x v="17"/>
    <x v="0"/>
    <d v="2022-11-18T00:00:00"/>
    <d v="2022-11-18T00:00:00"/>
    <s v="SL"/>
    <m/>
    <s v="1 SL"/>
    <n v="1"/>
    <m/>
  </r>
  <r>
    <n v="1438"/>
    <x v="38"/>
    <d v="2022-11-07T00:00:00"/>
    <s v="RODRIGUEZ RUEL  "/>
    <x v="18"/>
    <x v="1"/>
    <d v="2022-11-12T00:00:00"/>
    <d v="2022-11-14T00:00:00"/>
    <s v="VL"/>
    <s v="SEC 25 EO 292- FORCE LEAVE"/>
    <s v="1 VL"/>
    <n v="1"/>
    <m/>
  </r>
  <r>
    <n v="1439"/>
    <x v="38"/>
    <d v="2022-10-31T00:00:00"/>
    <s v="PAYAD EDGARDO F."/>
    <x v="18"/>
    <x v="1"/>
    <d v="2022-11-07T00:00:00"/>
    <d v="2022-11-11T00:00:00"/>
    <s v="VL"/>
    <m/>
    <s v="5 VL"/>
    <n v="5"/>
    <m/>
  </r>
  <r>
    <n v="1440"/>
    <x v="38"/>
    <d v="2022-11-29T00:00:00"/>
    <s v="GOMEZ EMMA M."/>
    <x v="13"/>
    <x v="1"/>
    <d v="2022-11-28T00:00:00"/>
    <d v="2022-11-28T00:00:00"/>
    <s v="SL"/>
    <m/>
    <s v="1 SL"/>
    <n v="1"/>
    <m/>
  </r>
  <r>
    <n v="1441"/>
    <x v="38"/>
    <d v="2022-12-14T00:00:00"/>
    <s v="GOMEZ EMMA M."/>
    <x v="13"/>
    <x v="1"/>
    <d v="2022-12-13T00:00:00"/>
    <d v="2022-12-13T00:00:00"/>
    <s v="OTHER"/>
    <s v="SEC 21 EO 292- SPECIAL PRIVILEGE"/>
    <s v="1 OTHER"/>
    <n v="1"/>
    <m/>
  </r>
  <r>
    <n v="1442"/>
    <x v="38"/>
    <d v="2022-12-07T00:00:00"/>
    <s v="MACASPAC JOSE VICTOR P."/>
    <x v="21"/>
    <x v="1"/>
    <d v="2022-12-20T00:00:00"/>
    <d v="2022-12-22T00:00:00"/>
    <s v="VL"/>
    <s v="SEC 25 EO 292- FORCE LEAVE"/>
    <s v="3 VL"/>
    <n v="3"/>
    <m/>
  </r>
  <r>
    <n v="1443"/>
    <x v="38"/>
    <d v="2022-12-07T00:00:00"/>
    <s v="ESTRANGCO MERCY U."/>
    <x v="21"/>
    <x v="1"/>
    <d v="2022-12-05T00:00:00"/>
    <d v="2022-12-05T00:00:00"/>
    <s v="SL"/>
    <m/>
    <s v="1 SL"/>
    <n v="1"/>
    <m/>
  </r>
  <r>
    <n v="1444"/>
    <x v="38"/>
    <d v="2022-12-07T00:00:00"/>
    <s v="MACASPAC JOSE VICTOR P."/>
    <x v="21"/>
    <x v="1"/>
    <d v="2022-12-06T00:00:00"/>
    <d v="2022-12-06T00:00:00"/>
    <s v="OTHER"/>
    <s v="SEC 21 EO 292- SPECIAL PRIVILEGE"/>
    <s v="1 OTHER"/>
    <n v="1"/>
    <m/>
  </r>
  <r>
    <n v="1445"/>
    <x v="38"/>
    <d v="2022-12-07T00:00:00"/>
    <s v="AMBAT MARILOU M."/>
    <x v="63"/>
    <x v="1"/>
    <d v="2022-12-19T00:00:00"/>
    <d v="2022-12-19T00:00:00"/>
    <s v="VL"/>
    <m/>
    <s v="1 VL"/>
    <n v="1"/>
    <m/>
  </r>
  <r>
    <n v="1445"/>
    <x v="38"/>
    <d v="2022-12-07T00:00:00"/>
    <s v="AMBAT MARILOU M."/>
    <x v="63"/>
    <x v="1"/>
    <d v="2022-12-26T00:00:00"/>
    <d v="2022-12-26T00:00:00"/>
    <s v="VL"/>
    <m/>
    <s v="1 VL"/>
    <n v="1"/>
    <m/>
  </r>
  <r>
    <n v="1445"/>
    <x v="38"/>
    <d v="2022-12-07T00:00:00"/>
    <s v="AMBAT MARILOU M."/>
    <x v="63"/>
    <x v="1"/>
    <d v="2022-12-29T00:00:00"/>
    <d v="2022-12-29T00:00:00"/>
    <s v="VL"/>
    <m/>
    <s v="1 VL"/>
    <n v="1"/>
    <m/>
  </r>
  <r>
    <n v="1446"/>
    <x v="38"/>
    <d v="2022-11-03T00:00:00"/>
    <s v="DOGNIDON MARLYN P."/>
    <x v="5"/>
    <x v="1"/>
    <d v="2022-11-25T00:00:00"/>
    <d v="2022-11-26T00:00:00"/>
    <s v="VL"/>
    <s v="SEC 25 EO 292- FORCE LEAVE"/>
    <s v="1 VL"/>
    <n v="1"/>
    <m/>
  </r>
  <r>
    <n v="1447"/>
    <x v="38"/>
    <d v="2022-10-17T00:00:00"/>
    <s v="JUMARANG AIME A."/>
    <x v="5"/>
    <x v="1"/>
    <d v="2022-10-07T00:00:00"/>
    <d v="2022-10-14T00:00:00"/>
    <s v="SL"/>
    <m/>
    <s v="9 SL"/>
    <n v="9"/>
    <m/>
  </r>
  <r>
    <n v="1448"/>
    <x v="38"/>
    <d v="2022-10-21T00:00:00"/>
    <s v="BAYHON VIOLETA  "/>
    <x v="5"/>
    <x v="1"/>
    <d v="2022-11-28T00:00:00"/>
    <d v="2022-11-29T00:00:00"/>
    <s v="VL"/>
    <m/>
    <s v="2 VL"/>
    <n v="2"/>
    <m/>
  </r>
  <r>
    <n v="1449"/>
    <x v="38"/>
    <d v="2022-10-21T00:00:00"/>
    <s v="BAYHON VIOLETA  "/>
    <x v="5"/>
    <x v="1"/>
    <d v="2022-12-23T00:00:00"/>
    <d v="2022-12-27T00:00:00"/>
    <s v="VL"/>
    <m/>
    <s v="2 VL"/>
    <n v="2"/>
    <m/>
  </r>
  <r>
    <n v="1449"/>
    <x v="38"/>
    <d v="2022-10-21T00:00:00"/>
    <s v="BAYHON VIOLETA  "/>
    <x v="5"/>
    <x v="1"/>
    <d v="2022-12-29T00:00:00"/>
    <d v="2022-12-29T00:00:00"/>
    <s v="VL"/>
    <m/>
    <s v="1 VL"/>
    <n v="1"/>
    <m/>
  </r>
  <r>
    <n v="1450"/>
    <x v="38"/>
    <d v="2022-10-04T00:00:00"/>
    <s v="CASTRO VIVIAN A."/>
    <x v="5"/>
    <x v="1"/>
    <d v="2022-10-21T00:00:00"/>
    <d v="2022-10-23T00:00:00"/>
    <s v="OTHER"/>
    <s v="SEC 21 EO 292- SPECIAL PRIVILEGE"/>
    <s v="1 OTHER"/>
    <n v="1"/>
    <m/>
  </r>
  <r>
    <n v="1451"/>
    <x v="38"/>
    <d v="2022-10-04T00:00:00"/>
    <s v="MANALO CYNTHIA D."/>
    <x v="5"/>
    <x v="1"/>
    <d v="2022-10-17T00:00:00"/>
    <d v="2022-10-28T00:00:00"/>
    <s v="VL"/>
    <m/>
    <s v="10 VL"/>
    <n v="10"/>
    <m/>
  </r>
  <r>
    <n v="1452"/>
    <x v="38"/>
    <d v="2022-11-18T00:00:00"/>
    <s v="TORRES SONIA M."/>
    <x v="64"/>
    <x v="1"/>
    <d v="2022-11-17T00:00:00"/>
    <d v="2022-11-17T00:00:00"/>
    <s v="SL"/>
    <m/>
    <s v="1 SL"/>
    <n v="1"/>
    <m/>
  </r>
  <r>
    <n v="1453"/>
    <x v="38"/>
    <d v="2022-10-18T00:00:00"/>
    <s v="MALIGAYA NELITA M."/>
    <x v="12"/>
    <x v="1"/>
    <d v="2022-10-25T00:00:00"/>
    <d v="2022-10-25T00:00:00"/>
    <s v="VL"/>
    <s v="SEC 25 EO 292- FORCE LEAVE"/>
    <s v="1 VL"/>
    <n v="1"/>
    <m/>
  </r>
  <r>
    <n v="1454"/>
    <x v="38"/>
    <d v="2022-10-04T00:00:00"/>
    <s v="FERMA MARIA VICTORIA D."/>
    <x v="31"/>
    <x v="1"/>
    <d v="2022-10-03T00:00:00"/>
    <d v="2022-10-03T00:00:00"/>
    <s v="SL"/>
    <m/>
    <s v="1 SL"/>
    <n v="1"/>
    <m/>
  </r>
  <r>
    <n v="1455"/>
    <x v="38"/>
    <d v="2022-10-12T00:00:00"/>
    <s v="FERMA MARIA VICTORIA D."/>
    <x v="31"/>
    <x v="1"/>
    <d v="2022-10-05T00:00:00"/>
    <d v="2022-10-11T00:00:00"/>
    <s v="SL"/>
    <m/>
    <s v="5 SL"/>
    <n v="5"/>
    <m/>
  </r>
  <r>
    <n v="1456"/>
    <x v="38"/>
    <d v="2022-09-27T00:00:00"/>
    <s v="BERNALDEZ MARLONE P."/>
    <x v="22"/>
    <x v="1"/>
    <d v="2022-10-24T00:00:00"/>
    <d v="2022-10-31T00:00:00"/>
    <s v="VL"/>
    <m/>
    <s v="6 VL"/>
    <n v="6"/>
    <m/>
  </r>
  <r>
    <n v="1457"/>
    <x v="38"/>
    <d v="2022-09-27T00:00:00"/>
    <s v="BERNALDEZ MARLONE P."/>
    <x v="22"/>
    <x v="1"/>
    <d v="2022-11-03T00:00:00"/>
    <d v="2022-11-15T00:00:00"/>
    <s v="VL"/>
    <m/>
    <s v="9 VL"/>
    <n v="9"/>
    <m/>
  </r>
  <r>
    <n v="1458"/>
    <x v="38"/>
    <d v="2022-09-13T00:00:00"/>
    <s v="RODRIGUEZ GREGORIO  "/>
    <x v="18"/>
    <x v="1"/>
    <d v="2022-09-12T00:00:00"/>
    <d v="2022-09-12T00:00:00"/>
    <s v="SL"/>
    <m/>
    <s v="1 SL"/>
    <n v="1"/>
    <m/>
  </r>
  <r>
    <n v="1459"/>
    <x v="38"/>
    <d v="2022-08-18T00:00:00"/>
    <s v="MENDOZA ARRIES N."/>
    <x v="61"/>
    <x v="1"/>
    <d v="2022-08-30T00:00:00"/>
    <d v="2022-08-30T00:00:00"/>
    <s v="OTHER"/>
    <s v="SEC 21 EO 292- SPECIAL PRIVILEGE"/>
    <s v="1 OTHER"/>
    <n v="1"/>
    <m/>
  </r>
  <r>
    <n v="1460"/>
    <x v="38"/>
    <d v="2022-08-08T00:00:00"/>
    <s v="FERMA MARIA VICTORIA D."/>
    <x v="31"/>
    <x v="1"/>
    <d v="2022-08-05T00:00:00"/>
    <d v="2022-08-05T00:00:00"/>
    <s v="SL"/>
    <m/>
    <s v="1 SL"/>
    <n v="1"/>
    <m/>
  </r>
  <r>
    <n v="1461"/>
    <x v="38"/>
    <d v="2022-08-18T00:00:00"/>
    <s v="GATPANDAN NENITA M."/>
    <x v="16"/>
    <x v="1"/>
    <d v="2022-08-17T00:00:00"/>
    <d v="2022-08-17T00:00:00"/>
    <s v="SL"/>
    <m/>
    <s v="1 SL"/>
    <n v="1"/>
    <m/>
  </r>
  <r>
    <n v="1462"/>
    <x v="38"/>
    <d v="2022-09-07T00:00:00"/>
    <s v="TORRES SONIA M."/>
    <x v="64"/>
    <x v="1"/>
    <d v="2022-09-05T00:00:00"/>
    <d v="2022-09-06T00:00:00"/>
    <s v="SL"/>
    <m/>
    <s v="2 SL"/>
    <n v="2"/>
    <m/>
  </r>
  <r>
    <n v="1463"/>
    <x v="38"/>
    <d v="2022-08-31T00:00:00"/>
    <s v="TORRES SONIA M."/>
    <x v="64"/>
    <x v="1"/>
    <d v="2022-08-30T00:00:00"/>
    <d v="2022-08-30T00:00:00"/>
    <s v="SL"/>
    <m/>
    <s v="1 SL"/>
    <n v="1"/>
    <m/>
  </r>
  <r>
    <n v="1464"/>
    <x v="38"/>
    <d v="2022-10-17T00:00:00"/>
    <s v="BAYOT RUMER M."/>
    <x v="64"/>
    <x v="1"/>
    <d v="2022-10-24T00:00:00"/>
    <d v="2022-10-24T00:00:00"/>
    <s v="VL"/>
    <m/>
    <s v="1 VL"/>
    <n v="1"/>
    <m/>
  </r>
  <r>
    <n v="1465"/>
    <x v="38"/>
    <d v="2022-11-02T00:00:00"/>
    <s v="MARINDUQUE MARISSA M."/>
    <x v="64"/>
    <x v="1"/>
    <d v="2022-10-24T00:00:00"/>
    <d v="2022-10-24T00:00:00"/>
    <s v="SL"/>
    <m/>
    <s v="1 SL"/>
    <n v="1"/>
    <m/>
  </r>
  <r>
    <n v="1465"/>
    <x v="38"/>
    <d v="2022-11-02T00:00:00"/>
    <s v="MARINDUQUE MARISSA M."/>
    <x v="64"/>
    <x v="1"/>
    <d v="2022-10-28T00:00:00"/>
    <d v="2022-10-28T00:00:00"/>
    <s v="SL"/>
    <m/>
    <s v="1 SL"/>
    <n v="1"/>
    <m/>
  </r>
  <r>
    <n v="1466"/>
    <x v="38"/>
    <d v="2022-10-12T00:00:00"/>
    <s v="TORRES SONIA M."/>
    <x v="64"/>
    <x v="1"/>
    <d v="2022-10-07T00:00:00"/>
    <d v="2022-10-11T00:00:00"/>
    <s v="SL"/>
    <m/>
    <s v="3 SL"/>
    <n v="3"/>
    <m/>
  </r>
  <r>
    <n v="1467"/>
    <x v="38"/>
    <d v="2022-10-06T00:00:00"/>
    <s v="TORRES SONIA M."/>
    <x v="64"/>
    <x v="1"/>
    <d v="2022-10-14T00:00:00"/>
    <d v="2022-10-14T00:00:00"/>
    <s v="VL"/>
    <m/>
    <s v="1 VL"/>
    <n v="1"/>
    <m/>
  </r>
  <r>
    <n v="1468"/>
    <x v="38"/>
    <d v="2022-10-13T00:00:00"/>
    <s v="TORRES SONIA M."/>
    <x v="64"/>
    <x v="1"/>
    <d v="2022-10-24T00:00:00"/>
    <d v="2022-10-24T00:00:00"/>
    <s v="VL"/>
    <m/>
    <s v="1 VL"/>
    <n v="1"/>
    <m/>
  </r>
  <r>
    <n v="1469"/>
    <x v="38"/>
    <d v="2022-10-17T00:00:00"/>
    <s v="BAYOT RUMER M."/>
    <x v="64"/>
    <x v="1"/>
    <d v="2022-10-14T00:00:00"/>
    <d v="2022-10-14T00:00:00"/>
    <s v="SL"/>
    <m/>
    <s v="1 SL"/>
    <n v="1"/>
    <m/>
  </r>
  <r>
    <n v="1470"/>
    <x v="38"/>
    <d v="2022-10-17T00:00:00"/>
    <s v="MARINDUQUE MARISSA M."/>
    <x v="64"/>
    <x v="1"/>
    <d v="2022-10-14T00:00:00"/>
    <d v="2022-10-14T00:00:00"/>
    <s v="OTHER"/>
    <s v="SEC 21 EO 292- SPECIAL PRIVILEGE"/>
    <s v="1 OTHER"/>
    <n v="1"/>
    <m/>
  </r>
  <r>
    <n v="1471"/>
    <x v="38"/>
    <d v="2022-08-08T00:00:00"/>
    <s v="GOMEZ EMMA M."/>
    <x v="13"/>
    <x v="1"/>
    <d v="2022-08-05T00:00:00"/>
    <d v="2022-08-05T00:00:00"/>
    <s v="SL"/>
    <m/>
    <s v="1 SL"/>
    <n v="1"/>
    <m/>
  </r>
  <r>
    <n v="1472"/>
    <x v="38"/>
    <d v="2022-09-28T00:00:00"/>
    <s v="GOMEZ EMMA M."/>
    <x v="13"/>
    <x v="1"/>
    <d v="2022-09-27T00:00:00"/>
    <d v="2022-09-27T00:00:00"/>
    <s v="SL"/>
    <m/>
    <s v="1 SL"/>
    <n v="1"/>
    <m/>
  </r>
  <r>
    <n v="1473"/>
    <x v="38"/>
    <d v="2022-09-05T00:00:00"/>
    <s v="GOMEZ EMMA M."/>
    <x v="13"/>
    <x v="1"/>
    <d v="2022-09-02T00:00:00"/>
    <d v="2022-09-02T00:00:00"/>
    <s v="OTHER"/>
    <s v="SEC 21 EO 292- SPECIAL PRIVILEGE"/>
    <s v="1 OTHER"/>
    <n v="1"/>
    <m/>
  </r>
  <r>
    <n v="1474"/>
    <x v="38"/>
    <d v="2022-11-28T00:00:00"/>
    <s v="DUNGO PURISIMA CORAZON E."/>
    <x v="39"/>
    <x v="1"/>
    <d v="2022-12-05T00:00:00"/>
    <d v="2022-12-23T00:00:00"/>
    <s v="VL"/>
    <m/>
    <s v="14 VL"/>
    <n v="14"/>
    <m/>
  </r>
  <r>
    <n v="1475"/>
    <x v="38"/>
    <d v="2022-10-28T00:00:00"/>
    <s v="DUNGO PURISIMA CORAZON E."/>
    <x v="39"/>
    <x v="1"/>
    <d v="2022-11-02T00:00:00"/>
    <d v="2022-11-03T00:00:00"/>
    <s v="VL"/>
    <m/>
    <s v="1 VL"/>
    <n v="1"/>
    <m/>
  </r>
  <r>
    <n v="1476"/>
    <x v="38"/>
    <d v="2022-10-14T00:00:00"/>
    <s v="DUNGO PURISIMA CORAZON E."/>
    <x v="39"/>
    <x v="1"/>
    <d v="2022-10-18T00:00:00"/>
    <d v="2022-10-19T00:00:00"/>
    <s v="VL"/>
    <s v="SEC 25 EO 292- FORCE LEAVE"/>
    <s v="2 VL"/>
    <n v="2"/>
    <m/>
  </r>
  <r>
    <n v="1477"/>
    <x v="38"/>
    <d v="2022-12-27T00:00:00"/>
    <s v="DUNGO PURISIMA CORAZON E."/>
    <x v="39"/>
    <x v="1"/>
    <d v="2022-09-20T00:00:00"/>
    <d v="2022-09-20T00:00:00"/>
    <s v="SL"/>
    <m/>
    <s v="1 SL"/>
    <n v="1"/>
    <m/>
  </r>
  <r>
    <n v="1478"/>
    <x v="38"/>
    <d v="2022-09-14T00:00:00"/>
    <s v="DUNGO PURISIMA CORAZON E."/>
    <x v="39"/>
    <x v="1"/>
    <d v="2022-09-12T00:00:00"/>
    <d v="2022-09-13T00:00:00"/>
    <s v="SL"/>
    <m/>
    <s v="2 SL"/>
    <n v="2"/>
    <m/>
  </r>
  <r>
    <n v="1479"/>
    <x v="38"/>
    <d v="2022-11-19T00:00:00"/>
    <s v="LANDICHO ROSALINA B."/>
    <x v="17"/>
    <x v="0"/>
    <d v="2022-11-16T00:00:00"/>
    <d v="2022-11-16T00:00:00"/>
    <s v="SL"/>
    <m/>
    <s v="1 SL"/>
    <n v="1"/>
    <m/>
  </r>
  <r>
    <n v="1480"/>
    <x v="38"/>
    <d v="2022-11-09T00:00:00"/>
    <s v="TIBAYAN EUFEMIA O."/>
    <x v="19"/>
    <x v="0"/>
    <d v="2022-11-09T00:00:00"/>
    <d v="2022-11-11T00:00:00"/>
    <s v="OTHER"/>
    <s v="QUARANTINE LEAVE"/>
    <s v="3 OTHER"/>
    <n v="3"/>
    <m/>
  </r>
  <r>
    <n v="1481"/>
    <x v="38"/>
    <d v="2022-11-07T00:00:00"/>
    <s v="PAYAD EDGARDO F."/>
    <x v="18"/>
    <x v="1"/>
    <d v="2022-11-03T00:00:00"/>
    <d v="2022-11-04T00:00:00"/>
    <s v="SL"/>
    <m/>
    <s v="2 SL"/>
    <n v="2"/>
    <m/>
  </r>
  <r>
    <n v="1482"/>
    <x v="38"/>
    <d v="2022-10-18T00:00:00"/>
    <s v="PAYAD EDGARDO F."/>
    <x v="18"/>
    <x v="1"/>
    <d v="2022-09-30T00:00:00"/>
    <d v="2022-10-10T00:00:00"/>
    <s v="SL"/>
    <m/>
    <s v="7 SL"/>
    <n v="7"/>
    <m/>
  </r>
  <r>
    <n v="1482"/>
    <x v="38"/>
    <d v="2022-10-18T00:00:00"/>
    <s v="PAYAD EDGARDO F."/>
    <x v="18"/>
    <x v="1"/>
    <d v="2022-10-14T00:00:00"/>
    <d v="2022-10-17T00:00:00"/>
    <s v="SL"/>
    <m/>
    <s v="5 SL"/>
    <n v="5"/>
    <m/>
  </r>
  <r>
    <n v="1483"/>
    <x v="38"/>
    <d v="2022-10-19T00:00:00"/>
    <s v="PAYAD EDGARDO F."/>
    <x v="18"/>
    <x v="1"/>
    <d v="2022-10-26T00:00:00"/>
    <d v="2022-10-28T00:00:00"/>
    <s v="VL"/>
    <m/>
    <s v="3 VL"/>
    <n v="3"/>
    <m/>
  </r>
  <r>
    <n v="1484"/>
    <x v="38"/>
    <d v="2022-10-13T00:00:00"/>
    <s v="RODRIGUEZ RUEL  "/>
    <x v="18"/>
    <x v="1"/>
    <d v="2022-10-01T00:00:00"/>
    <d v="2022-10-01T00:00:00"/>
    <s v="SL"/>
    <m/>
    <s v="0 SL"/>
    <n v="0"/>
    <m/>
  </r>
  <r>
    <n v="1485"/>
    <x v="38"/>
    <d v="2022-10-05T00:00:00"/>
    <s v="MACAPUNO FELIX  "/>
    <x v="18"/>
    <x v="1"/>
    <d v="2022-10-04T00:00:00"/>
    <d v="2022-10-04T00:00:00"/>
    <s v="SL"/>
    <m/>
    <s v="1 SL"/>
    <n v="1"/>
    <m/>
  </r>
  <r>
    <n v="1486"/>
    <x v="38"/>
    <d v="2022-11-22T00:00:00"/>
    <s v="MACAPUNO FELIX  "/>
    <x v="18"/>
    <x v="1"/>
    <d v="2022-11-21T00:00:00"/>
    <d v="2022-11-21T00:00:00"/>
    <s v="SL"/>
    <m/>
    <s v="1 SL"/>
    <n v="1"/>
    <m/>
  </r>
  <r>
    <n v="1487"/>
    <x v="38"/>
    <d v="2022-09-07T00:00:00"/>
    <s v="PALADAN VICENTE  "/>
    <x v="18"/>
    <x v="1"/>
    <d v="2022-09-14T00:00:00"/>
    <d v="2022-09-16T00:00:00"/>
    <s v="VL"/>
    <s v="SEC 25 EO 292- FORCE LEAVE"/>
    <s v="3 VL"/>
    <n v="3"/>
    <m/>
  </r>
  <r>
    <n v="1488"/>
    <x v="38"/>
    <d v="2022-09-06T00:00:00"/>
    <s v="PALADAN VICENTE  "/>
    <x v="18"/>
    <x v="1"/>
    <d v="2022-09-01T00:00:00"/>
    <d v="2022-09-05T00:00:00"/>
    <s v="SL"/>
    <m/>
    <s v="3 SL"/>
    <n v="3"/>
    <m/>
  </r>
  <r>
    <n v="1489"/>
    <x v="38"/>
    <d v="2022-08-22T00:00:00"/>
    <s v="RODRIGUEZ GREGORIO  "/>
    <x v="18"/>
    <x v="1"/>
    <d v="2022-08-30T00:00:00"/>
    <d v="2022-08-31T00:00:00"/>
    <s v="VL"/>
    <s v="SEC 25 EO 292- FORCE LEAVE"/>
    <s v="2 VL"/>
    <n v="2"/>
    <m/>
  </r>
  <r>
    <n v="1490"/>
    <x v="38"/>
    <d v="2022-10-17T00:00:00"/>
    <s v="JAVIER CARMELITA M."/>
    <x v="31"/>
    <x v="1"/>
    <d v="2022-10-24T00:00:00"/>
    <d v="2022-10-24T00:00:00"/>
    <s v="VL"/>
    <s v="SEC 25 EO 292- FORCE LEAVE"/>
    <s v="1 VL"/>
    <n v="1"/>
    <m/>
  </r>
  <r>
    <n v="1491"/>
    <x v="38"/>
    <d v="2022-09-21T00:00:00"/>
    <s v="ESTRANGCO MERCY U."/>
    <x v="21"/>
    <x v="1"/>
    <d v="2022-09-28T00:00:00"/>
    <d v="2022-09-28T00:00:00"/>
    <s v="OTHER"/>
    <s v="SEC 21 EO 292- SPECIAL PRIVILEGE"/>
    <s v="1 OTHER"/>
    <n v="1"/>
    <m/>
  </r>
  <r>
    <n v="1492"/>
    <x v="38"/>
    <d v="2022-08-09T00:00:00"/>
    <s v="PARRA VICTORIA S."/>
    <x v="63"/>
    <x v="1"/>
    <d v="2022-08-23T00:00:00"/>
    <d v="2022-08-25T00:00:00"/>
    <s v="VL"/>
    <m/>
    <s v="3 VL"/>
    <n v="3"/>
    <m/>
  </r>
  <r>
    <n v="1493"/>
    <x v="38"/>
    <d v="2022-08-22T00:00:00"/>
    <s v="DIMARANAN REYNALDO R."/>
    <x v="63"/>
    <x v="1"/>
    <d v="2022-08-16T00:00:00"/>
    <d v="2022-08-17T00:00:00"/>
    <s v="SL"/>
    <m/>
    <s v="2 SL"/>
    <n v="2"/>
    <m/>
  </r>
  <r>
    <n v="1494"/>
    <x v="38"/>
    <d v="2022-09-02T00:00:00"/>
    <s v="ESTRANGCO MERCY U."/>
    <x v="21"/>
    <x v="1"/>
    <d v="2022-09-02T00:00:00"/>
    <d v="2022-09-02T00:00:00"/>
    <s v="OTHER"/>
    <s v="SEC 21 EO 292- SPECIAL PRIVILEGE"/>
    <s v="1 OTHER"/>
    <n v="1"/>
    <m/>
  </r>
  <r>
    <n v="1495"/>
    <x v="38"/>
    <d v="2022-09-22T00:00:00"/>
    <s v="ESTRANGCO MERCY U."/>
    <x v="21"/>
    <x v="1"/>
    <d v="2022-09-12T00:00:00"/>
    <d v="2022-09-16T00:00:00"/>
    <s v="VL"/>
    <m/>
    <s v="5 VL"/>
    <n v="5"/>
    <m/>
  </r>
  <r>
    <n v="1496"/>
    <x v="38"/>
    <d v="2022-09-12T00:00:00"/>
    <s v="CRIZALDO THELMA U."/>
    <x v="19"/>
    <x v="1"/>
    <d v="2022-09-26T00:00:00"/>
    <d v="2022-09-26T00:00:00"/>
    <s v="VL"/>
    <m/>
    <s v="1 VL"/>
    <n v="1"/>
    <m/>
  </r>
  <r>
    <n v="1497"/>
    <x v="38"/>
    <d v="2022-09-05T00:00:00"/>
    <s v="CALANOG EUGENE V."/>
    <x v="19"/>
    <x v="1"/>
    <d v="2022-09-06T00:00:00"/>
    <d v="2022-09-06T00:00:00"/>
    <s v="OTHER"/>
    <s v="SEC 21 EO 292- SPECIAL PRIVILEGE"/>
    <s v="1 OTHER"/>
    <n v="1"/>
    <m/>
  </r>
  <r>
    <n v="1498"/>
    <x v="38"/>
    <d v="2022-09-07T00:00:00"/>
    <s v="ALCAZAR ZENAIDA S."/>
    <x v="53"/>
    <x v="1"/>
    <d v="2022-09-13T00:00:00"/>
    <d v="2022-09-13T00:00:00"/>
    <s v="VL"/>
    <m/>
    <s v="1 VL"/>
    <n v="1"/>
    <m/>
  </r>
  <r>
    <n v="1499"/>
    <x v="38"/>
    <d v="2022-09-07T00:00:00"/>
    <s v="MALIGAYO YOLANDA D."/>
    <x v="19"/>
    <x v="1"/>
    <d v="2022-09-06T00:00:00"/>
    <d v="2022-09-06T00:00:00"/>
    <s v="SL"/>
    <m/>
    <s v="1 SL"/>
    <n v="1"/>
    <m/>
  </r>
  <r>
    <n v="1500"/>
    <x v="38"/>
    <d v="2022-08-01T00:00:00"/>
    <s v="MALIGAYO YOLANDA D."/>
    <x v="19"/>
    <x v="1"/>
    <d v="2022-07-26T00:00:00"/>
    <d v="2022-07-26T00:00:00"/>
    <s v="SL"/>
    <m/>
    <s v="1 SL"/>
    <n v="1"/>
    <m/>
  </r>
  <r>
    <n v="1501"/>
    <x v="38"/>
    <d v="2022-12-27T00:00:00"/>
    <s v="MIRANDO EDITH B."/>
    <x v="48"/>
    <x v="1"/>
    <d v="2022-12-27T00:00:00"/>
    <d v="2022-12-29T00:00:00"/>
    <s v="VL"/>
    <s v="SEC 25 EO 292- FORCE LEAVE"/>
    <s v="3 VL"/>
    <n v="3"/>
    <m/>
  </r>
  <r>
    <n v="1502"/>
    <x v="38"/>
    <d v="2022-12-27T00:00:00"/>
    <s v="MIRANDO EDITH B."/>
    <x v="48"/>
    <x v="1"/>
    <d v="2022-12-26T00:00:00"/>
    <d v="2022-12-26T00:00:00"/>
    <s v="OTHER"/>
    <s v="SEC 21 EO 292- SPECIAL PRIVILEGE"/>
    <s v="0 OTHER"/>
    <n v="0"/>
    <m/>
  </r>
  <r>
    <n v="1503"/>
    <x v="38"/>
    <d v="2022-10-22T00:00:00"/>
    <s v="MALIGAYO YOLANDA D."/>
    <x v="19"/>
    <x v="1"/>
    <d v="2022-10-17T00:00:00"/>
    <d v="2022-10-18T00:00:00"/>
    <s v="SL"/>
    <m/>
    <s v="2 SL"/>
    <n v="2"/>
    <m/>
  </r>
  <r>
    <n v="1504"/>
    <x v="38"/>
    <d v="2022-10-19T00:00:00"/>
    <s v="MALIGAYO YOLANDA D."/>
    <x v="19"/>
    <x v="1"/>
    <d v="2022-10-10T00:00:00"/>
    <d v="2022-10-15T00:00:00"/>
    <s v="OTHER"/>
    <s v="QUARANTINE LEAVE"/>
    <s v="5 OTHER"/>
    <n v="5"/>
    <m/>
  </r>
  <r>
    <n v="1505"/>
    <x v="38"/>
    <d v="2022-11-03T00:00:00"/>
    <s v="LEGASPI DOLORES B."/>
    <x v="19"/>
    <x v="1"/>
    <d v="2022-10-17T00:00:00"/>
    <d v="2022-10-28T00:00:00"/>
    <s v="SL"/>
    <m/>
    <s v="10 SL"/>
    <n v="10"/>
    <m/>
  </r>
  <r>
    <n v="1506"/>
    <x v="38"/>
    <d v="2022-11-03T00:00:00"/>
    <s v="MIRANDO EDITH B."/>
    <x v="48"/>
    <x v="1"/>
    <d v="2022-11-02T00:00:00"/>
    <d v="2022-11-02T00:00:00"/>
    <s v="SL"/>
    <m/>
    <s v="0 SL"/>
    <n v="0"/>
    <m/>
  </r>
  <r>
    <n v="1507"/>
    <x v="38"/>
    <d v="2022-09-15T00:00:00"/>
    <s v="BAYOT ELAINE B."/>
    <x v="5"/>
    <x v="1"/>
    <d v="2022-09-28T00:00:00"/>
    <d v="2022-09-29T00:00:00"/>
    <s v="VL"/>
    <m/>
    <s v="2 VL"/>
    <n v="2"/>
    <m/>
  </r>
  <r>
    <n v="1508"/>
    <x v="38"/>
    <d v="2022-09-21T00:00:00"/>
    <s v="EMELO MARYJANE T."/>
    <x v="5"/>
    <x v="1"/>
    <d v="2022-09-17T00:00:00"/>
    <d v="2022-09-17T00:00:00"/>
    <s v="SL"/>
    <m/>
    <s v="0 SL"/>
    <n v="0"/>
    <m/>
  </r>
  <r>
    <n v="1509"/>
    <x v="38"/>
    <d v="2022-08-12T00:00:00"/>
    <s v="AMPARO JOY J."/>
    <x v="5"/>
    <x v="1"/>
    <d v="2022-08-04T00:00:00"/>
    <d v="2022-08-08T00:00:00"/>
    <s v="SL"/>
    <m/>
    <s v="3 SL"/>
    <n v="3"/>
    <m/>
  </r>
  <r>
    <n v="1510"/>
    <x v="38"/>
    <d v="2022-09-15T00:00:00"/>
    <s v="AMPARO JOY J."/>
    <x v="5"/>
    <x v="1"/>
    <d v="2022-09-09T00:00:00"/>
    <d v="2022-09-14T00:00:00"/>
    <s v="SL"/>
    <m/>
    <s v="4 SL"/>
    <n v="4"/>
    <m/>
  </r>
  <r>
    <n v="1511"/>
    <x v="38"/>
    <d v="2022-11-23T00:00:00"/>
    <s v="HERNANDEZ DONATO Q."/>
    <x v="5"/>
    <x v="1"/>
    <d v="2022-11-28T00:00:00"/>
    <d v="2022-11-29T00:00:00"/>
    <s v="VL"/>
    <m/>
    <s v="2 VL"/>
    <n v="2"/>
    <m/>
  </r>
  <r>
    <n v="1512"/>
    <x v="38"/>
    <d v="2022-11-15T00:00:00"/>
    <s v="CASTRO VIVIAN A."/>
    <x v="5"/>
    <x v="1"/>
    <d v="2022-11-06T00:00:00"/>
    <d v="2022-11-10T00:00:00"/>
    <s v="VL"/>
    <m/>
    <s v="4 VL"/>
    <n v="4"/>
    <m/>
  </r>
  <r>
    <n v="1512"/>
    <x v="38"/>
    <d v="2022-11-15T00:00:00"/>
    <s v="CASTRO VIVIAN A."/>
    <x v="5"/>
    <x v="1"/>
    <d v="2022-11-13T00:00:00"/>
    <d v="2022-11-13T00:00:00"/>
    <s v="VL"/>
    <m/>
    <s v="0 VL"/>
    <n v="0"/>
    <m/>
  </r>
  <r>
    <n v="1513"/>
    <x v="38"/>
    <d v="2022-11-07T00:00:00"/>
    <s v="PASCUA LORENA D."/>
    <x v="5"/>
    <x v="1"/>
    <d v="2022-11-14T00:00:00"/>
    <d v="2022-11-16T00:00:00"/>
    <s v="VL"/>
    <m/>
    <s v="3 VL"/>
    <n v="3"/>
    <m/>
  </r>
  <r>
    <n v="1514"/>
    <x v="38"/>
    <d v="2022-11-07T00:00:00"/>
    <s v="PASCUA LORENA D."/>
    <x v="5"/>
    <x v="1"/>
    <d v="2022-11-13T00:00:00"/>
    <d v="2022-11-13T00:00:00"/>
    <s v="OTHER"/>
    <s v="SEC 21 EO 292- SPECIAL PRIVILEGE"/>
    <s v="0 OTHER"/>
    <n v="0"/>
    <m/>
  </r>
  <r>
    <n v="1515"/>
    <x v="38"/>
    <d v="2022-11-12T00:00:00"/>
    <s v="BAYBAY MA. ROSA A."/>
    <x v="5"/>
    <x v="1"/>
    <d v="2022-11-09T00:00:00"/>
    <d v="2022-11-09T00:00:00"/>
    <s v="SL"/>
    <m/>
    <s v="1 SL"/>
    <n v="1"/>
    <m/>
  </r>
  <r>
    <n v="1516"/>
    <x v="38"/>
    <d v="2022-11-03T00:00:00"/>
    <s v="HAPITA MELANIE A."/>
    <x v="5"/>
    <x v="0"/>
    <d v="2022-11-25T00:00:00"/>
    <d v="2022-11-28T00:00:00"/>
    <s v="VL"/>
    <m/>
    <s v="2 VL"/>
    <n v="2"/>
    <m/>
  </r>
  <r>
    <n v="1517"/>
    <x v="38"/>
    <d v="2022-12-16T00:00:00"/>
    <s v="MARASIGAN BIENVENIDO E."/>
    <x v="12"/>
    <x v="0"/>
    <d v="2022-12-12T00:00:00"/>
    <d v="2022-12-15T00:00:00"/>
    <s v="SL"/>
    <m/>
    <s v="4 SL"/>
    <n v="4"/>
    <m/>
  </r>
  <r>
    <n v="1518"/>
    <x v="38"/>
    <d v="2022-11-22T00:00:00"/>
    <s v="ATIENZA JULIE ANN A."/>
    <x v="5"/>
    <x v="1"/>
    <d v="2022-11-29T00:00:00"/>
    <d v="2022-11-29T00:00:00"/>
    <s v="VL"/>
    <s v="SEC 25 EO 292- FORCE LEAVE"/>
    <s v="1 VL"/>
    <n v="1"/>
    <m/>
  </r>
  <r>
    <n v="1519"/>
    <x v="38"/>
    <d v="2022-11-29T00:00:00"/>
    <s v="ATIENZA JULIE ANN A."/>
    <x v="5"/>
    <x v="1"/>
    <d v="2022-12-07T00:00:00"/>
    <d v="2022-12-07T00:00:00"/>
    <s v="VL"/>
    <s v="SEC 25 EO 292- FORCE LEAVE"/>
    <s v="1 VL"/>
    <n v="1"/>
    <m/>
  </r>
  <r>
    <n v="1520"/>
    <x v="38"/>
    <d v="2022-12-12T00:00:00"/>
    <s v="ATIENZA JULIE ANN A."/>
    <x v="5"/>
    <x v="1"/>
    <d v="2022-12-19T00:00:00"/>
    <d v="2022-12-19T00:00:00"/>
    <s v="VL"/>
    <m/>
    <s v="1 VL"/>
    <n v="1"/>
    <m/>
  </r>
  <r>
    <n v="1521"/>
    <x v="38"/>
    <d v="2022-12-02T00:00:00"/>
    <s v="BAYOT ANISIA P."/>
    <x v="39"/>
    <x v="1"/>
    <d v="2022-12-07T00:00:00"/>
    <d v="2022-12-09T00:00:00"/>
    <s v="VL"/>
    <s v="SEC 25 EO 292- FORCE LEAVE"/>
    <s v="2 VL"/>
    <n v="2"/>
    <m/>
  </r>
  <r>
    <n v="1522"/>
    <x v="38"/>
    <d v="2022-12-02T00:00:00"/>
    <s v="DIMAPILIS ANTHONY A."/>
    <x v="39"/>
    <x v="1"/>
    <d v="2022-12-16T00:00:00"/>
    <d v="2022-12-16T00:00:00"/>
    <s v="VL"/>
    <s v="SEC 25 EO 292- FORCE LEAVE"/>
    <s v="1 VL"/>
    <n v="1"/>
    <m/>
  </r>
  <r>
    <n v="1522"/>
    <x v="38"/>
    <d v="2022-12-02T00:00:00"/>
    <s v="DIMAPILIS ANTHONY A."/>
    <x v="39"/>
    <x v="1"/>
    <d v="2022-12-26T00:00:00"/>
    <d v="2022-12-26T00:00:00"/>
    <s v="VL"/>
    <s v="SEC 25 EO 292- FORCE LEAVE"/>
    <s v="0 VL"/>
    <n v="0"/>
    <m/>
  </r>
  <r>
    <n v="1523"/>
    <x v="38"/>
    <d v="2022-11-29T00:00:00"/>
    <s v="DIMAPILIS ANTHONY A."/>
    <x v="39"/>
    <x v="1"/>
    <d v="2022-11-25T00:00:00"/>
    <d v="2022-11-25T00:00:00"/>
    <s v="SL"/>
    <m/>
    <s v="1 SL"/>
    <n v="1"/>
    <m/>
  </r>
  <r>
    <n v="1524"/>
    <x v="38"/>
    <d v="2022-12-02T00:00:00"/>
    <s v="VIDALLO WINNIE R."/>
    <x v="39"/>
    <x v="1"/>
    <d v="2022-12-01T00:00:00"/>
    <d v="2022-12-01T00:00:00"/>
    <s v="SL"/>
    <m/>
    <s v="1 SL"/>
    <n v="1"/>
    <m/>
  </r>
  <r>
    <n v="1525"/>
    <x v="38"/>
    <d v="2022-12-01T00:00:00"/>
    <s v="OLEGARIO NENITA A."/>
    <x v="16"/>
    <x v="1"/>
    <d v="2022-12-07T00:00:00"/>
    <d v="2022-12-07T00:00:00"/>
    <s v="VL"/>
    <m/>
    <s v="1 VL"/>
    <n v="1"/>
    <m/>
  </r>
  <r>
    <n v="1526"/>
    <x v="38"/>
    <d v="2022-11-29T00:00:00"/>
    <s v="GUAÑEZO MA. GINA P."/>
    <x v="39"/>
    <x v="1"/>
    <d v="2022-11-16T00:00:00"/>
    <d v="2022-11-16T00:00:00"/>
    <s v="SL"/>
    <m/>
    <s v="1 SL"/>
    <n v="1"/>
    <m/>
  </r>
  <r>
    <n v="1526"/>
    <x v="38"/>
    <d v="2022-11-29T00:00:00"/>
    <s v="GUAÑEZO MA. GINA P."/>
    <x v="39"/>
    <x v="1"/>
    <d v="2022-11-28T00:00:00"/>
    <d v="2022-11-28T00:00:00"/>
    <s v="SL"/>
    <m/>
    <s v="1 SL"/>
    <n v="1"/>
    <m/>
  </r>
  <r>
    <n v="1527"/>
    <x v="38"/>
    <d v="2022-12-13T00:00:00"/>
    <s v="MARTINEZ BELEN B."/>
    <x v="56"/>
    <x v="1"/>
    <d v="2022-12-14T00:00:00"/>
    <d v="2022-12-14T00:00:00"/>
    <s v="OTHER"/>
    <s v="SEC 21 EO 292- SPECIAL PRIVILEGE"/>
    <s v="1 OTHER"/>
    <n v="1"/>
    <m/>
  </r>
  <r>
    <n v="1528"/>
    <x v="38"/>
    <d v="2022-12-07T00:00:00"/>
    <s v="PENALES GUILLERMA B."/>
    <x v="56"/>
    <x v="1"/>
    <d v="2022-12-15T00:00:00"/>
    <d v="2022-12-15T00:00:00"/>
    <s v="VL"/>
    <s v="SEC 25 EO 292- FORCE LEAVE"/>
    <s v="1 VL"/>
    <n v="1"/>
    <m/>
  </r>
  <r>
    <n v="1529"/>
    <x v="38"/>
    <d v="2022-11-25T00:00:00"/>
    <s v="PENALES GUILLERMA B."/>
    <x v="56"/>
    <x v="1"/>
    <d v="2022-12-01T00:00:00"/>
    <d v="2022-12-01T00:00:00"/>
    <s v="VL"/>
    <s v="SEC 25 EO 292- FORCE LEAVE"/>
    <s v="1 VL"/>
    <n v="1"/>
    <m/>
  </r>
  <r>
    <n v="1530"/>
    <x v="38"/>
    <d v="2022-11-25T00:00:00"/>
    <s v="MONTENEGRO MARISSA P."/>
    <x v="56"/>
    <x v="1"/>
    <d v="2022-12-09T00:00:00"/>
    <d v="2022-12-09T00:00:00"/>
    <s v="VL"/>
    <s v="SEC 25 EO 292- FORCE LEAVE"/>
    <s v="1 VL"/>
    <n v="1"/>
    <m/>
  </r>
  <r>
    <n v="1530"/>
    <x v="38"/>
    <d v="2022-11-25T00:00:00"/>
    <s v="MONTENEGRO MARISSA P."/>
    <x v="56"/>
    <x v="1"/>
    <d v="2022-12-16T00:00:00"/>
    <d v="2022-12-16T00:00:00"/>
    <s v="VL"/>
    <s v="SEC 25 EO 292- FORCE LEAVE"/>
    <s v="1 VL"/>
    <n v="1"/>
    <m/>
  </r>
  <r>
    <n v="1530"/>
    <x v="38"/>
    <d v="2022-11-25T00:00:00"/>
    <s v="MONTENEGRO MARISSA P."/>
    <x v="56"/>
    <x v="1"/>
    <d v="2022-12-21T00:00:00"/>
    <d v="2022-12-21T00:00:00"/>
    <s v="VL"/>
    <s v="SEC 25 EO 292- FORCE LEAVE"/>
    <s v="1 VL"/>
    <n v="1"/>
    <m/>
  </r>
  <r>
    <n v="1530"/>
    <x v="38"/>
    <d v="2022-11-25T00:00:00"/>
    <s v="MONTENEGRO MARISSA P."/>
    <x v="56"/>
    <x v="1"/>
    <d v="2022-12-26T00:00:00"/>
    <d v="2022-12-26T00:00:00"/>
    <s v="VL"/>
    <s v="SEC 25 EO 292- FORCE LEAVE"/>
    <s v="0 VL"/>
    <n v="0"/>
    <m/>
  </r>
  <r>
    <n v="1531"/>
    <x v="38"/>
    <d v="2022-11-25T00:00:00"/>
    <s v="FELICIDARIO PAMELA C."/>
    <x v="70"/>
    <x v="1"/>
    <d v="2022-11-28T00:00:00"/>
    <d v="2022-11-28T00:00:00"/>
    <s v="VL"/>
    <s v="SEC 25 EO 292- FORCE LEAVE"/>
    <s v="1 VL"/>
    <n v="1"/>
    <m/>
  </r>
  <r>
    <n v="1531"/>
    <x v="38"/>
    <d v="2022-11-25T00:00:00"/>
    <s v="FELICIDARIO PAMELA C."/>
    <x v="70"/>
    <x v="1"/>
    <d v="2022-12-12T00:00:00"/>
    <d v="2022-12-12T00:00:00"/>
    <s v="VL"/>
    <s v="SEC 25 EO 292- FORCE LEAVE"/>
    <s v="1 VL"/>
    <n v="1"/>
    <m/>
  </r>
  <r>
    <n v="1531"/>
    <x v="38"/>
    <d v="2022-11-25T00:00:00"/>
    <s v="FELICIDARIO PAMELA C."/>
    <x v="70"/>
    <x v="1"/>
    <d v="2022-12-22T00:00:00"/>
    <d v="2022-12-22T00:00:00"/>
    <s v="VL"/>
    <s v="SEC 25 EO 292- FORCE LEAVE"/>
    <s v="1 VL"/>
    <n v="1"/>
    <m/>
  </r>
  <r>
    <n v="1531"/>
    <x v="38"/>
    <d v="2022-11-25T00:00:00"/>
    <s v="FELICIDARIO PAMELA C."/>
    <x v="70"/>
    <x v="1"/>
    <d v="2022-12-19T00:00:00"/>
    <d v="2022-12-19T00:00:00"/>
    <s v="VL"/>
    <s v="SEC 25 EO 292- FORCE LEAVE"/>
    <s v="1 VL"/>
    <n v="1"/>
    <m/>
  </r>
  <r>
    <n v="1531"/>
    <x v="38"/>
    <d v="2022-11-25T00:00:00"/>
    <s v="FELICIDARIO PAMELA C."/>
    <x v="70"/>
    <x v="1"/>
    <d v="2022-12-29T00:00:00"/>
    <d v="2022-12-29T00:00:00"/>
    <s v="VL"/>
    <s v="SEC 25 EO 292- FORCE LEAVE"/>
    <s v="1 VL"/>
    <n v="1"/>
    <m/>
  </r>
  <r>
    <n v="1532"/>
    <x v="38"/>
    <d v="2022-11-25T00:00:00"/>
    <s v="TAÑEDO MARIA EVELYN C."/>
    <x v="56"/>
    <x v="1"/>
    <d v="2022-12-06T00:00:00"/>
    <d v="2022-12-06T00:00:00"/>
    <s v="VL"/>
    <m/>
    <s v="1 VL"/>
    <n v="1"/>
    <m/>
  </r>
  <r>
    <n v="1532"/>
    <x v="38"/>
    <d v="2022-11-25T00:00:00"/>
    <s v="TAÑEDO MARIA EVELYN C."/>
    <x v="56"/>
    <x v="1"/>
    <d v="2022-12-20T00:00:00"/>
    <d v="2022-12-20T00:00:00"/>
    <s v="VL"/>
    <m/>
    <s v="1 VL"/>
    <n v="1"/>
    <m/>
  </r>
  <r>
    <n v="1532"/>
    <x v="38"/>
    <d v="2022-11-25T00:00:00"/>
    <s v="TAÑEDO MARIA EVELYN C."/>
    <x v="56"/>
    <x v="1"/>
    <d v="2022-12-27T00:00:00"/>
    <d v="2022-12-27T00:00:00"/>
    <s v="VL"/>
    <m/>
    <s v="1 VL"/>
    <n v="1"/>
    <m/>
  </r>
  <r>
    <n v="1533"/>
    <x v="38"/>
    <d v="2022-12-06T00:00:00"/>
    <s v="HERNANDEZ DONATO Q."/>
    <x v="5"/>
    <x v="1"/>
    <d v="2022-12-26T00:00:00"/>
    <d v="2022-12-30T00:00:00"/>
    <s v="VL"/>
    <m/>
    <s v="3 VL"/>
    <n v="3"/>
    <m/>
  </r>
  <r>
    <n v="1534"/>
    <x v="38"/>
    <d v="2022-12-27T00:00:00"/>
    <s v="DELA CRUZ SHIELA G."/>
    <x v="5"/>
    <x v="1"/>
    <d v="2022-12-23T00:00:00"/>
    <d v="2022-12-29T00:00:00"/>
    <s v="VL"/>
    <m/>
    <s v="4 VL"/>
    <n v="4"/>
    <m/>
  </r>
  <r>
    <n v="1535"/>
    <x v="38"/>
    <d v="2022-11-30T00:00:00"/>
    <s v="AMPARO JOY J."/>
    <x v="5"/>
    <x v="1"/>
    <d v="2022-11-29T00:00:00"/>
    <d v="2022-11-29T00:00:00"/>
    <s v="OTHER"/>
    <s v="SEC 21 EO 292- SPECIAL PRIVILEGE"/>
    <s v="1 OTHER"/>
    <n v="1"/>
    <m/>
  </r>
  <r>
    <n v="1536"/>
    <x v="38"/>
    <d v="2022-11-30T00:00:00"/>
    <s v="AMPARO JOY J."/>
    <x v="5"/>
    <x v="1"/>
    <d v="2022-11-16T00:00:00"/>
    <d v="2022-11-17T00:00:00"/>
    <s v="SL"/>
    <m/>
    <s v="2 SL"/>
    <n v="2"/>
    <m/>
  </r>
  <r>
    <n v="1537"/>
    <x v="38"/>
    <d v="2022-12-01T00:00:00"/>
    <s v="BAYBAY MA. ROSA A."/>
    <x v="5"/>
    <x v="1"/>
    <d v="2022-12-28T00:00:00"/>
    <d v="2022-12-28T00:00:00"/>
    <s v="OTHER"/>
    <s v="SEC 21 EO 292- SPECIAL PRIVILEGE"/>
    <s v="1 OTHER"/>
    <n v="1"/>
    <m/>
  </r>
  <r>
    <n v="1538"/>
    <x v="38"/>
    <d v="2022-12-01T00:00:00"/>
    <s v="BAYBAY MA. ROSA A."/>
    <x v="5"/>
    <x v="1"/>
    <d v="2022-12-08T00:00:00"/>
    <d v="2022-12-08T00:00:00"/>
    <s v="VL"/>
    <m/>
    <s v="0 VL"/>
    <n v="0"/>
    <m/>
  </r>
  <r>
    <n v="1538"/>
    <x v="38"/>
    <d v="2022-12-01T00:00:00"/>
    <s v="BAYBAY MA. ROSA A."/>
    <x v="5"/>
    <x v="1"/>
    <d v="2022-12-15T00:00:00"/>
    <d v="2022-12-15T00:00:00"/>
    <s v="VL"/>
    <m/>
    <s v="1 VL"/>
    <n v="1"/>
    <m/>
  </r>
  <r>
    <n v="1538"/>
    <x v="38"/>
    <d v="2022-12-01T00:00:00"/>
    <s v="BAYBAY MA. ROSA A."/>
    <x v="5"/>
    <x v="1"/>
    <d v="2022-12-23T00:00:00"/>
    <d v="2022-12-23T00:00:00"/>
    <s v="VL"/>
    <m/>
    <s v="1 VL"/>
    <n v="1"/>
    <m/>
  </r>
  <r>
    <n v="1538"/>
    <x v="38"/>
    <d v="2022-12-01T00:00:00"/>
    <s v="BAYBAY MA. ROSA A."/>
    <x v="5"/>
    <x v="1"/>
    <d v="2022-12-29T00:00:00"/>
    <d v="2022-12-29T00:00:00"/>
    <s v="VL"/>
    <m/>
    <s v="1 VL"/>
    <n v="1"/>
    <m/>
  </r>
  <r>
    <n v="1539"/>
    <x v="38"/>
    <d v="2022-12-02T00:00:00"/>
    <s v="ANARNA CRISTINA F."/>
    <x v="5"/>
    <x v="1"/>
    <d v="2022-12-09T00:00:00"/>
    <d v="2022-12-10T00:00:00"/>
    <s v="OTHER"/>
    <s v="SEC 21 EO 292- SPECIAL PRIVILEGE"/>
    <s v="1 OTHER"/>
    <n v="1"/>
    <m/>
  </r>
  <r>
    <n v="1540"/>
    <x v="38"/>
    <d v="2022-12-03T00:00:00"/>
    <s v="MENDOZA JUANITO N."/>
    <x v="7"/>
    <x v="1"/>
    <d v="2022-12-26T00:00:00"/>
    <d v="2022-12-27T00:00:00"/>
    <s v="SL"/>
    <m/>
    <s v="1 SL"/>
    <n v="1"/>
    <m/>
  </r>
  <r>
    <n v="1541"/>
    <x v="38"/>
    <d v="2022-11-30T00:00:00"/>
    <s v="JAVIER HILARIO  "/>
    <x v="7"/>
    <x v="1"/>
    <d v="2022-12-05T00:00:00"/>
    <d v="2022-12-06T00:00:00"/>
    <s v="VL"/>
    <m/>
    <s v="2 VL"/>
    <n v="2"/>
    <m/>
  </r>
  <r>
    <n v="1542"/>
    <x v="38"/>
    <d v="2022-11-17T00:00:00"/>
    <s v="VILLAVIRAY MA. CANDELARIA D."/>
    <x v="7"/>
    <x v="1"/>
    <d v="2022-11-23T00:00:00"/>
    <d v="2022-11-29T00:00:00"/>
    <s v="VL"/>
    <s v="SEC 25 EO 292- FORCE LEAVE"/>
    <s v="5 VL"/>
    <n v="5"/>
    <m/>
  </r>
  <r>
    <n v="1543"/>
    <x v="38"/>
    <d v="2022-11-10T00:00:00"/>
    <s v="VILLAVIRAY MA. CANDELARIA D."/>
    <x v="7"/>
    <x v="1"/>
    <d v="2022-11-16T00:00:00"/>
    <d v="2022-11-22T00:00:00"/>
    <s v="VL"/>
    <m/>
    <s v="5 VL"/>
    <n v="5"/>
    <m/>
  </r>
  <r>
    <n v="1544"/>
    <x v="38"/>
    <d v="2022-11-08T00:00:00"/>
    <s v="VILLAVIRAY MA. CANDELARIA D."/>
    <x v="7"/>
    <x v="1"/>
    <d v="2022-11-13T00:00:00"/>
    <d v="2022-11-15T00:00:00"/>
    <s v="OTHER"/>
    <s v="SEC 21 EO 292- SPECIAL PRIVILEGE"/>
    <s v="2 OTHER"/>
    <n v="2"/>
    <m/>
  </r>
  <r>
    <n v="1545"/>
    <x v="38"/>
    <d v="2022-12-15T00:00:00"/>
    <s v="PEREY AIRENE O."/>
    <x v="31"/>
    <x v="1"/>
    <d v="2022-12-19T00:00:00"/>
    <d v="2022-12-19T00:00:00"/>
    <s v="VL"/>
    <s v="SEC 25 EO 292- FORCE LEAVE"/>
    <s v="1 VL"/>
    <n v="1"/>
    <m/>
  </r>
  <r>
    <n v="1545"/>
    <x v="38"/>
    <d v="2022-12-15T00:00:00"/>
    <s v="PEREY AIRENE O."/>
    <x v="31"/>
    <x v="1"/>
    <d v="2022-12-21T00:00:00"/>
    <d v="2022-12-21T00:00:00"/>
    <s v="VL"/>
    <s v="SEC 25 EO 292- FORCE LEAVE"/>
    <s v="1 VL"/>
    <n v="1"/>
    <m/>
  </r>
  <r>
    <n v="1545"/>
    <x v="38"/>
    <d v="2022-12-15T00:00:00"/>
    <s v="PEREY AIRENE O."/>
    <x v="31"/>
    <x v="1"/>
    <d v="2022-12-23T00:00:00"/>
    <d v="2022-12-23T00:00:00"/>
    <s v="VL"/>
    <s v="SEC 25 EO 292- FORCE LEAVE"/>
    <s v="1 VL"/>
    <n v="1"/>
    <m/>
  </r>
  <r>
    <n v="1545"/>
    <x v="38"/>
    <d v="2022-12-15T00:00:00"/>
    <s v="PEREY AIRENE O."/>
    <x v="31"/>
    <x v="1"/>
    <d v="2022-12-27T00:00:00"/>
    <d v="2022-12-27T00:00:00"/>
    <s v="VL"/>
    <s v="SEC 25 EO 292- FORCE LEAVE"/>
    <s v="1 VL"/>
    <n v="1"/>
    <m/>
  </r>
  <r>
    <n v="1545"/>
    <x v="38"/>
    <d v="2022-12-15T00:00:00"/>
    <s v="PEREY AIRENE O."/>
    <x v="31"/>
    <x v="1"/>
    <d v="2022-12-28T00:00:00"/>
    <d v="2022-12-28T00:00:00"/>
    <s v="VL"/>
    <s v="SEC 25 EO 292- FORCE LEAVE"/>
    <s v="1 VL"/>
    <n v="1"/>
    <m/>
  </r>
  <r>
    <n v="1546"/>
    <x v="38"/>
    <d v="2022-12-07T00:00:00"/>
    <s v="PETIL GLENDA D."/>
    <x v="31"/>
    <x v="1"/>
    <d v="2022-12-13T00:00:00"/>
    <d v="2022-12-13T00:00:00"/>
    <s v="VL"/>
    <s v="SEC 25 EO 292- FORCE LEAVE"/>
    <s v="1 VL"/>
    <n v="1"/>
    <m/>
  </r>
  <r>
    <n v="1546"/>
    <x v="38"/>
    <d v="2022-12-07T00:00:00"/>
    <s v="PETIL GLENDA D."/>
    <x v="31"/>
    <x v="1"/>
    <d v="2022-12-26T00:00:00"/>
    <d v="2022-12-29T00:00:00"/>
    <s v="VL"/>
    <s v="SEC 25 EO 292- FORCE LEAVE"/>
    <s v="3 VL"/>
    <n v="3"/>
    <m/>
  </r>
  <r>
    <n v="1547"/>
    <x v="38"/>
    <d v="2022-12-14T00:00:00"/>
    <s v="PETIL GLENDA D."/>
    <x v="31"/>
    <x v="1"/>
    <d v="2022-12-09T00:00:00"/>
    <d v="2022-12-09T00:00:00"/>
    <s v="SL"/>
    <m/>
    <s v="1 SL"/>
    <n v="1"/>
    <m/>
  </r>
  <r>
    <n v="1547"/>
    <x v="38"/>
    <d v="2022-12-14T00:00:00"/>
    <s v="PETIL GLENDA D."/>
    <x v="31"/>
    <x v="1"/>
    <d v="2022-12-12T00:00:00"/>
    <d v="2022-12-12T00:00:00"/>
    <s v="SL"/>
    <m/>
    <s v="1 SL"/>
    <n v="1"/>
    <m/>
  </r>
  <r>
    <n v="1548"/>
    <x v="38"/>
    <d v="2022-12-14T00:00:00"/>
    <s v="CHACON ELISA G."/>
    <x v="31"/>
    <x v="1"/>
    <d v="2022-12-26T00:00:00"/>
    <d v="2022-12-29T00:00:00"/>
    <s v="VL"/>
    <m/>
    <s v="3 VL"/>
    <n v="3"/>
    <m/>
  </r>
  <r>
    <n v="1549"/>
    <x v="38"/>
    <d v="2022-12-13T00:00:00"/>
    <s v="GARCIA HAIZEL M."/>
    <x v="31"/>
    <x v="1"/>
    <d v="2022-12-12T00:00:00"/>
    <d v="2022-12-12T00:00:00"/>
    <s v="SL"/>
    <m/>
    <s v="1 SL"/>
    <n v="1"/>
    <m/>
  </r>
  <r>
    <n v="1550"/>
    <x v="38"/>
    <d v="2022-12-06T00:00:00"/>
    <s v="VELUZ DORMILUNA E."/>
    <x v="31"/>
    <x v="1"/>
    <d v="2022-12-02T00:00:00"/>
    <d v="2022-12-02T00:00:00"/>
    <s v="SL"/>
    <m/>
    <s v="1 SL"/>
    <n v="1"/>
    <m/>
  </r>
  <r>
    <n v="1551"/>
    <x v="38"/>
    <d v="2022-12-06T00:00:00"/>
    <s v="BANICO PILAR B."/>
    <x v="31"/>
    <x v="1"/>
    <d v="2022-12-27T00:00:00"/>
    <d v="2022-12-27T00:00:00"/>
    <s v="OTHER"/>
    <s v="SEC 21 EO 292- SPECIAL PRIVILEGE"/>
    <s v="1 OTHER"/>
    <n v="1"/>
    <m/>
  </r>
  <r>
    <n v="1552"/>
    <x v="38"/>
    <d v="2022-10-06T00:00:00"/>
    <s v="BANICO PILAR B."/>
    <x v="31"/>
    <x v="1"/>
    <d v="2022-12-28T00:00:00"/>
    <d v="2022-12-29T00:00:00"/>
    <s v="VL"/>
    <s v="SEC 25 EO 292- FORCE LEAVE"/>
    <s v="2 VL"/>
    <n v="2"/>
    <m/>
  </r>
  <r>
    <n v="1553"/>
    <x v="38"/>
    <d v="2022-11-16T00:00:00"/>
    <s v="GARCIA HAIZEL M."/>
    <x v="31"/>
    <x v="1"/>
    <d v="2022-11-15T00:00:00"/>
    <d v="2022-11-15T00:00:00"/>
    <s v="SL"/>
    <m/>
    <s v="1 SL"/>
    <n v="1"/>
    <m/>
  </r>
  <r>
    <n v="1554"/>
    <x v="38"/>
    <d v="2022-12-05T00:00:00"/>
    <s v="GARCIA HAIZEL M."/>
    <x v="31"/>
    <x v="1"/>
    <d v="2022-11-22T00:00:00"/>
    <d v="2022-11-22T00:00:00"/>
    <s v="SL"/>
    <m/>
    <s v="1 SL"/>
    <n v="1"/>
    <m/>
  </r>
  <r>
    <n v="1554"/>
    <x v="38"/>
    <d v="2022-12-05T00:00:00"/>
    <s v="GARCIA HAIZEL M."/>
    <x v="31"/>
    <x v="1"/>
    <d v="2022-12-02T00:00:00"/>
    <d v="2022-12-02T00:00:00"/>
    <s v="SL"/>
    <m/>
    <s v="1 SL"/>
    <n v="1"/>
    <m/>
  </r>
  <r>
    <n v="1555"/>
    <x v="38"/>
    <d v="2022-11-28T00:00:00"/>
    <s v="PEREY AIRENE O."/>
    <x v="31"/>
    <x v="1"/>
    <d v="2022-11-28T00:00:00"/>
    <d v="2022-11-28T00:00:00"/>
    <s v="OTHER"/>
    <s v="SOLO PARENT"/>
    <s v="1 OTHER"/>
    <n v="1"/>
    <m/>
  </r>
  <r>
    <n v="1556"/>
    <x v="38"/>
    <d v="2022-11-28T00:00:00"/>
    <s v="MARINDUQUE MARISSA M."/>
    <x v="64"/>
    <x v="1"/>
    <d v="2022-11-25T00:00:00"/>
    <d v="2022-11-25T00:00:00"/>
    <s v="OTHER"/>
    <s v="SEC 21 EO 292- SPECIAL PRIVILEGE"/>
    <s v="1 OTHER"/>
    <n v="1"/>
    <m/>
  </r>
  <r>
    <n v="1557"/>
    <x v="38"/>
    <d v="2022-11-25T00:00:00"/>
    <s v="ANGCAYA OFELIA G."/>
    <x v="5"/>
    <x v="1"/>
    <d v="2022-11-24T00:00:00"/>
    <d v="2022-11-24T00:00:00"/>
    <s v="VL"/>
    <m/>
    <s v="1 VL"/>
    <n v="1"/>
    <m/>
  </r>
  <r>
    <n v="1558"/>
    <x v="38"/>
    <d v="2022-12-12T00:00:00"/>
    <s v="BAYOT RUMER M."/>
    <x v="64"/>
    <x v="1"/>
    <d v="2022-12-09T00:00:00"/>
    <d v="2022-12-09T00:00:00"/>
    <s v="SL"/>
    <m/>
    <s v="1 SL"/>
    <n v="1"/>
    <m/>
  </r>
  <r>
    <n v="1559"/>
    <x v="38"/>
    <d v="2022-09-14T00:00:00"/>
    <s v="MALIGAYA NELITA M."/>
    <x v="12"/>
    <x v="1"/>
    <d v="2022-09-13T00:00:00"/>
    <d v="2022-09-13T00:00:00"/>
    <s v="SL"/>
    <m/>
    <s v="1 SL"/>
    <n v="1"/>
    <m/>
  </r>
  <r>
    <n v="1560"/>
    <x v="38"/>
    <d v="2022-09-13T00:00:00"/>
    <s v="DE VILLA MYRNA D."/>
    <x v="12"/>
    <x v="1"/>
    <d v="2022-09-08T00:00:00"/>
    <d v="2022-09-12T00:00:00"/>
    <s v="SL"/>
    <m/>
    <s v="3 SL"/>
    <n v="3"/>
    <m/>
  </r>
  <r>
    <n v="1561"/>
    <x v="38"/>
    <d v="2022-09-12T00:00:00"/>
    <s v="ANGCAYA ANA B."/>
    <x v="5"/>
    <x v="1"/>
    <d v="2022-09-08T00:00:00"/>
    <d v="2022-09-09T00:00:00"/>
    <s v="SL"/>
    <m/>
    <s v="2 SL"/>
    <n v="2"/>
    <m/>
  </r>
  <r>
    <n v="1562"/>
    <x v="38"/>
    <d v="2022-09-08T00:00:00"/>
    <s v="PERIDO EDWIN A."/>
    <x v="12"/>
    <x v="1"/>
    <d v="2022-09-07T00:00:00"/>
    <d v="2022-09-07T00:00:00"/>
    <s v="SL"/>
    <m/>
    <s v="1 SL"/>
    <n v="1"/>
    <m/>
  </r>
  <r>
    <n v="1563"/>
    <x v="38"/>
    <d v="2022-12-14T00:00:00"/>
    <s v="PATERNO MARIA LOURDERS P."/>
    <x v="27"/>
    <x v="1"/>
    <d v="2022-12-26T00:00:00"/>
    <d v="2022-12-29T00:00:00"/>
    <s v="VL"/>
    <m/>
    <s v="3 VL"/>
    <n v="3"/>
    <m/>
  </r>
  <r>
    <n v="1564"/>
    <x v="38"/>
    <d v="2022-12-16T00:00:00"/>
    <s v="PAZ JOSUE O."/>
    <x v="18"/>
    <x v="0"/>
    <d v="2022-12-15T00:00:00"/>
    <d v="2022-12-15T00:00:00"/>
    <s v="SL"/>
    <m/>
    <s v="1 SL"/>
    <n v="1"/>
    <m/>
  </r>
  <r>
    <n v="1565"/>
    <x v="38"/>
    <d v="2022-12-16T00:00:00"/>
    <s v="BELOSTRINO JULIETA P."/>
    <x v="4"/>
    <x v="0"/>
    <d v="2022-12-13T00:00:00"/>
    <d v="2022-12-15T00:00:00"/>
    <s v="SL"/>
    <m/>
    <s v="3 SL"/>
    <n v="3"/>
    <m/>
  </r>
  <r>
    <n v="1566"/>
    <x v="38"/>
    <d v="2022-11-29T00:00:00"/>
    <s v="MARASIGAN BIENVENIDO E."/>
    <x v="12"/>
    <x v="0"/>
    <d v="2022-11-28T00:00:00"/>
    <d v="2022-11-28T00:00:00"/>
    <s v="SL"/>
    <m/>
    <s v="1 SL"/>
    <n v="1"/>
    <m/>
  </r>
  <r>
    <n v="1567"/>
    <x v="38"/>
    <d v="2022-12-12T00:00:00"/>
    <s v="CABANLIT ZOSIMA M."/>
    <x v="21"/>
    <x v="0"/>
    <d v="2022-12-09T00:00:00"/>
    <d v="2022-12-11T00:00:00"/>
    <s v="SL"/>
    <m/>
    <s v="1 SL"/>
    <n v="1"/>
    <m/>
  </r>
  <r>
    <n v="1568"/>
    <x v="38"/>
    <d v="2022-12-12T00:00:00"/>
    <s v="DIGNO DANILO  "/>
    <x v="18"/>
    <x v="0"/>
    <d v="2022-12-06T00:00:00"/>
    <d v="2022-12-06T00:00:00"/>
    <s v="SL"/>
    <m/>
    <s v="1 SL"/>
    <n v="1"/>
    <m/>
  </r>
  <r>
    <n v="1569"/>
    <x v="38"/>
    <d v="2022-11-28T00:00:00"/>
    <s v="AMBION HERSHEY D."/>
    <x v="19"/>
    <x v="0"/>
    <d v="2022-12-15T00:00:00"/>
    <d v="2022-12-15T00:00:00"/>
    <s v="VL"/>
    <m/>
    <s v="1 VL"/>
    <n v="1"/>
    <m/>
  </r>
  <r>
    <n v="1569"/>
    <x v="38"/>
    <d v="2022-11-28T00:00:00"/>
    <s v="AMBION HERSHEY D."/>
    <x v="19"/>
    <x v="0"/>
    <d v="2022-12-27T00:00:00"/>
    <d v="2022-12-29T00:00:00"/>
    <s v="VL"/>
    <m/>
    <s v="3 VL"/>
    <n v="3"/>
    <m/>
  </r>
  <r>
    <n v="1570"/>
    <x v="38"/>
    <d v="2022-12-10T00:00:00"/>
    <s v="PARRA VICTORIA S."/>
    <x v="63"/>
    <x v="1"/>
    <d v="2022-12-07T00:00:00"/>
    <d v="2022-12-07T00:00:00"/>
    <s v="SL"/>
    <m/>
    <s v="1 SL"/>
    <n v="1"/>
    <m/>
  </r>
  <r>
    <n v="1571"/>
    <x v="38"/>
    <d v="2022-12-09T00:00:00"/>
    <s v="FERMA MARIA VICTORIA D."/>
    <x v="31"/>
    <x v="1"/>
    <d v="2022-12-16T00:00:00"/>
    <d v="2022-12-16T00:00:00"/>
    <s v="VL"/>
    <s v="SEC 25 EO 292- FORCE LEAVE"/>
    <s v="1 VL"/>
    <n v="1"/>
    <m/>
  </r>
  <r>
    <n v="1571"/>
    <x v="38"/>
    <d v="2022-12-09T00:00:00"/>
    <s v="FERMA MARIA VICTORIA D."/>
    <x v="31"/>
    <x v="1"/>
    <d v="2022-12-21T00:00:00"/>
    <d v="2022-12-21T00:00:00"/>
    <s v="VL"/>
    <s v="SEC 25 EO 292- FORCE LEAVE"/>
    <s v="1 VL"/>
    <n v="1"/>
    <m/>
  </r>
  <r>
    <n v="1571"/>
    <x v="38"/>
    <d v="2022-12-09T00:00:00"/>
    <s v="FERMA MARIA VICTORIA D."/>
    <x v="31"/>
    <x v="1"/>
    <d v="2022-12-23T00:00:00"/>
    <d v="2022-12-23T00:00:00"/>
    <s v="VL"/>
    <s v="SEC 25 EO 292- FORCE LEAVE"/>
    <s v="1 VL"/>
    <n v="1"/>
    <m/>
  </r>
  <r>
    <n v="1571"/>
    <x v="38"/>
    <d v="2022-12-09T00:00:00"/>
    <s v="FERMA MARIA VICTORIA D."/>
    <x v="31"/>
    <x v="1"/>
    <d v="2022-12-28T00:00:00"/>
    <d v="2022-12-29T00:00:00"/>
    <s v="VL"/>
    <s v="SEC 25 EO 292- FORCE LEAVE"/>
    <s v="2 VL"/>
    <n v="2"/>
    <m/>
  </r>
  <r>
    <n v="1572"/>
    <x v="38"/>
    <d v="2022-12-09T00:00:00"/>
    <s v="FERMA MARIA VICTORIA D."/>
    <x v="31"/>
    <x v="1"/>
    <d v="2022-12-07T00:00:00"/>
    <d v="2022-12-07T00:00:00"/>
    <s v="SL"/>
    <m/>
    <s v="1 SL"/>
    <n v="1"/>
    <m/>
  </r>
  <r>
    <n v="1573"/>
    <x v="38"/>
    <d v="2022-12-06T00:00:00"/>
    <s v="ORTIZ TRINIDAD D."/>
    <x v="12"/>
    <x v="1"/>
    <d v="2022-12-05T00:00:00"/>
    <d v="2022-12-05T00:00:00"/>
    <s v="SL"/>
    <m/>
    <s v="1 SL"/>
    <n v="1"/>
    <m/>
  </r>
  <r>
    <n v="1574"/>
    <x v="38"/>
    <d v="2022-12-02T00:00:00"/>
    <s v="DE VILLA MYRNA D."/>
    <x v="12"/>
    <x v="1"/>
    <d v="2022-12-01T00:00:00"/>
    <d v="2022-12-01T00:00:00"/>
    <s v="SL"/>
    <m/>
    <s v="1 SL"/>
    <n v="1"/>
    <m/>
  </r>
  <r>
    <n v="1575"/>
    <x v="38"/>
    <d v="2022-12-02T00:00:00"/>
    <s v="PERIDO EDWIN A."/>
    <x v="12"/>
    <x v="1"/>
    <d v="2022-12-01T00:00:00"/>
    <d v="2022-12-01T00:00:00"/>
    <s v="SL"/>
    <m/>
    <s v="1 SL"/>
    <n v="1"/>
    <m/>
  </r>
  <r>
    <n v="1576"/>
    <x v="38"/>
    <d v="2022-12-01T00:00:00"/>
    <s v="ORTIZ TRINIDAD D."/>
    <x v="12"/>
    <x v="1"/>
    <d v="2022-12-25T00:00:00"/>
    <d v="2022-12-25T00:00:00"/>
    <s v="SL"/>
    <m/>
    <s v="0 SL"/>
    <n v="0"/>
    <m/>
  </r>
  <r>
    <n v="1576"/>
    <x v="38"/>
    <d v="2022-12-01T00:00:00"/>
    <s v="ORTIZ TRINIDAD D."/>
    <x v="12"/>
    <x v="1"/>
    <d v="2022-12-28T00:00:00"/>
    <d v="2022-12-28T00:00:00"/>
    <s v="SL"/>
    <m/>
    <s v="1 SL"/>
    <n v="1"/>
    <m/>
  </r>
  <r>
    <n v="1577"/>
    <x v="38"/>
    <d v="2022-11-29T00:00:00"/>
    <s v="MALIGAYA NELITA M."/>
    <x v="12"/>
    <x v="1"/>
    <d v="2022-12-06T00:00:00"/>
    <d v="2022-12-06T00:00:00"/>
    <s v="VL"/>
    <s v="SEC 25 EO 292- FORCE LEAVE"/>
    <s v="1 VL"/>
    <n v="1"/>
    <m/>
  </r>
  <r>
    <n v="1578"/>
    <x v="38"/>
    <d v="2022-11-23T00:00:00"/>
    <s v="ORTIZ TRINIDAD D."/>
    <x v="12"/>
    <x v="1"/>
    <d v="2022-11-18T00:00:00"/>
    <d v="2022-11-18T00:00:00"/>
    <s v="SL"/>
    <m/>
    <s v="1 SL"/>
    <n v="1"/>
    <m/>
  </r>
  <r>
    <n v="1578"/>
    <x v="38"/>
    <d v="2022-11-23T00:00:00"/>
    <s v="ORTIZ TRINIDAD D."/>
    <x v="12"/>
    <x v="1"/>
    <d v="2022-11-21T00:00:00"/>
    <d v="2022-11-22T00:00:00"/>
    <s v="SL"/>
    <m/>
    <s v="2 SL"/>
    <n v="2"/>
    <m/>
  </r>
  <r>
    <n v="1579"/>
    <x v="38"/>
    <d v="2022-11-23T00:00:00"/>
    <s v="DE VILLA MYRNA D."/>
    <x v="12"/>
    <x v="1"/>
    <d v="2022-11-22T00:00:00"/>
    <d v="2022-11-22T00:00:00"/>
    <s v="SL"/>
    <m/>
    <s v="1 SL"/>
    <n v="1"/>
    <m/>
  </r>
  <r>
    <n v="1580"/>
    <x v="38"/>
    <d v="2022-12-14T00:00:00"/>
    <s v="ORTIZ TRINIDAD D."/>
    <x v="12"/>
    <x v="1"/>
    <d v="2022-12-12T00:00:00"/>
    <d v="2022-12-13T00:00:00"/>
    <s v="SL"/>
    <m/>
    <s v="2 SL"/>
    <n v="2"/>
    <m/>
  </r>
  <r>
    <n v="1581"/>
    <x v="38"/>
    <d v="2022-12-01T00:00:00"/>
    <s v="PARRA VICTORIA S."/>
    <x v="63"/>
    <x v="1"/>
    <d v="2022-11-19T00:00:00"/>
    <d v="2022-11-19T00:00:00"/>
    <s v="SL"/>
    <m/>
    <s v="0 SL"/>
    <n v="0"/>
    <m/>
  </r>
  <r>
    <n v="1581"/>
    <x v="38"/>
    <d v="2022-12-01T00:00:00"/>
    <s v="PARRA VICTORIA S."/>
    <x v="63"/>
    <x v="1"/>
    <d v="2022-11-20T00:00:00"/>
    <d v="2022-11-20T00:00:00"/>
    <s v="SL"/>
    <m/>
    <s v="0 SL"/>
    <n v="0"/>
    <m/>
  </r>
  <r>
    <n v="1582"/>
    <x v="38"/>
    <d v="2022-11-18T00:00:00"/>
    <s v="AMBAT MARILOU M."/>
    <x v="63"/>
    <x v="1"/>
    <d v="2022-11-24T00:00:00"/>
    <d v="2022-11-25T00:00:00"/>
    <s v="VL"/>
    <s v="SEC 25 EO 292- FORCE LEAVE"/>
    <s v="2 VL"/>
    <n v="2"/>
    <m/>
  </r>
  <r>
    <n v="1583"/>
    <x v="38"/>
    <d v="2022-11-28T00:00:00"/>
    <s v="HERNANDEZ MARIO A."/>
    <x v="21"/>
    <x v="1"/>
    <d v="2022-11-27T00:00:00"/>
    <d v="2022-11-27T00:00:00"/>
    <s v="SL"/>
    <m/>
    <s v="0 SL"/>
    <n v="0"/>
    <m/>
  </r>
  <r>
    <n v="1584"/>
    <x v="38"/>
    <d v="2022-12-05T00:00:00"/>
    <s v="ANGCAYA MARLON J."/>
    <x v="5"/>
    <x v="1"/>
    <d v="2022-12-23T00:00:00"/>
    <d v="2022-12-29T00:00:00"/>
    <s v="VL"/>
    <s v="SEC 25 EO 292- FORCE LEAVE"/>
    <s v="4 VL"/>
    <n v="4"/>
    <m/>
  </r>
  <r>
    <n v="1585"/>
    <x v="38"/>
    <d v="2022-12-01T00:00:00"/>
    <s v="PARRA VICTORIA S."/>
    <x v="63"/>
    <x v="1"/>
    <d v="2022-11-21T00:00:00"/>
    <d v="2022-11-23T00:00:00"/>
    <s v="OTHER"/>
    <s v="SEC 21 EO 292- SPECIAL PRIVILEGE"/>
    <s v="3 OTHER"/>
    <n v="3"/>
    <m/>
  </r>
  <r>
    <n v="1585"/>
    <x v="38"/>
    <d v="2022-12-01T00:00:00"/>
    <s v="PARRA VICTORIA S."/>
    <x v="63"/>
    <x v="1"/>
    <d v="2022-11-24T00:00:00"/>
    <d v="2022-11-29T00:00:00"/>
    <s v="VL"/>
    <s v="SEC 25 EO 292- FORCE LEAVE"/>
    <s v="4 VL"/>
    <n v="4"/>
    <m/>
  </r>
  <r>
    <n v="1586"/>
    <x v="38"/>
    <d v="2022-12-13T00:00:00"/>
    <s v="PALADAN VICENTE  "/>
    <x v="18"/>
    <x v="1"/>
    <d v="2022-12-09T00:00:00"/>
    <d v="2022-12-12T00:00:00"/>
    <s v="SL"/>
    <m/>
    <s v="2 SL"/>
    <n v="2"/>
    <m/>
  </r>
  <r>
    <n v="1587"/>
    <x v="38"/>
    <d v="2022-12-09T00:00:00"/>
    <s v="MACAPUNO FELIX  "/>
    <x v="18"/>
    <x v="1"/>
    <d v="2022-12-06T00:00:00"/>
    <d v="2022-12-07T00:00:00"/>
    <s v="SL"/>
    <m/>
    <s v="2 SL"/>
    <n v="2"/>
    <m/>
  </r>
  <r>
    <n v="1588"/>
    <x v="38"/>
    <d v="2022-12-15T00:00:00"/>
    <s v="GATPANDAN NENITA M."/>
    <x v="16"/>
    <x v="1"/>
    <d v="2022-12-15T00:00:00"/>
    <d v="2022-12-21T00:00:00"/>
    <s v="VL"/>
    <m/>
    <s v="5 VL"/>
    <n v="5"/>
    <m/>
  </r>
  <r>
    <n v="1589"/>
    <x v="38"/>
    <d v="2022-12-01T00:00:00"/>
    <s v="BAYOT ANABEL D."/>
    <x v="39"/>
    <x v="1"/>
    <d v="2022-12-26T00:00:00"/>
    <d v="2022-12-29T00:00:00"/>
    <s v="VL"/>
    <s v="SEC 25 EO 292- FORCE LEAVE"/>
    <s v="3 VL"/>
    <n v="3"/>
    <m/>
  </r>
  <r>
    <n v="1590"/>
    <x v="38"/>
    <d v="2022-11-28T00:00:00"/>
    <s v="ESPIRITU RONALD M."/>
    <x v="39"/>
    <x v="1"/>
    <d v="2022-11-21T00:00:00"/>
    <d v="2022-11-25T00:00:00"/>
    <s v="SL"/>
    <m/>
    <s v="5 SL"/>
    <n v="5"/>
    <m/>
  </r>
  <r>
    <n v="1591"/>
    <x v="38"/>
    <d v="2022-11-28T00:00:00"/>
    <s v="MABUTI ANA MARIE C."/>
    <x v="39"/>
    <x v="1"/>
    <d v="2022-12-02T00:00:00"/>
    <d v="2022-12-02T00:00:00"/>
    <s v="VL"/>
    <m/>
    <s v="1 VL"/>
    <n v="1"/>
    <m/>
  </r>
  <r>
    <n v="1591"/>
    <x v="38"/>
    <d v="2022-11-28T00:00:00"/>
    <s v="MABUTI ANA MARIE C."/>
    <x v="39"/>
    <x v="1"/>
    <d v="2022-12-07T00:00:00"/>
    <d v="2022-12-07T00:00:00"/>
    <s v="VL"/>
    <m/>
    <s v="1 VL"/>
    <n v="1"/>
    <m/>
  </r>
  <r>
    <n v="1592"/>
    <x v="38"/>
    <d v="2022-12-13T00:00:00"/>
    <s v="MIRANDA NICOLE MAY B."/>
    <x v="39"/>
    <x v="1"/>
    <d v="2022-12-12T00:00:00"/>
    <d v="2022-12-12T00:00:00"/>
    <s v="SL"/>
    <m/>
    <s v="1 SL"/>
    <n v="1"/>
    <m/>
  </r>
  <r>
    <n v="1593"/>
    <x v="38"/>
    <d v="2022-12-12T00:00:00"/>
    <s v="DIMAPILIS ARIEL M."/>
    <x v="39"/>
    <x v="1"/>
    <d v="2022-12-26T00:00:00"/>
    <d v="2022-12-29T00:00:00"/>
    <s v="VL"/>
    <m/>
    <s v="3 VL"/>
    <n v="3"/>
    <m/>
  </r>
  <r>
    <n v="1594"/>
    <x v="38"/>
    <d v="2022-12-28T00:00:00"/>
    <s v="DELA CRUZ EVANGELINE P."/>
    <x v="71"/>
    <x v="1"/>
    <d v="2022-12-01T00:00:00"/>
    <d v="2022-12-02T00:00:00"/>
    <s v="VL"/>
    <m/>
    <s v="2 VL"/>
    <n v="2"/>
    <m/>
  </r>
  <r>
    <n v="1594"/>
    <x v="38"/>
    <d v="2022-12-28T00:00:00"/>
    <s v="DELA CRUZ EVANGELINE P."/>
    <x v="71"/>
    <x v="1"/>
    <d v="2022-12-05T00:00:00"/>
    <d v="2022-12-05T00:00:00"/>
    <s v="VL"/>
    <m/>
    <s v="1 VL"/>
    <n v="1"/>
    <m/>
  </r>
  <r>
    <n v="1594"/>
    <x v="38"/>
    <d v="2022-12-28T00:00:00"/>
    <s v="DELA CRUZ EVANGELINE P."/>
    <x v="71"/>
    <x v="1"/>
    <d v="2022-11-24T00:00:00"/>
    <d v="2022-11-24T00:00:00"/>
    <s v="VL"/>
    <m/>
    <s v="1 VL"/>
    <n v="1"/>
    <m/>
  </r>
  <r>
    <n v="1595"/>
    <x v="38"/>
    <d v="2022-11-22T00:00:00"/>
    <s v="DELA CRUZ EVANGELINE P."/>
    <x v="71"/>
    <x v="1"/>
    <d v="2022-11-26T00:00:00"/>
    <d v="2022-11-29T00:00:00"/>
    <s v="SL"/>
    <m/>
    <s v="2 SL"/>
    <n v="2"/>
    <m/>
  </r>
  <r>
    <n v="1596"/>
    <x v="38"/>
    <d v="2022-11-18T00:00:00"/>
    <s v="MIRANDA NICOLE MAY B."/>
    <x v="39"/>
    <x v="1"/>
    <d v="2022-11-25T00:00:00"/>
    <d v="2022-11-25T00:00:00"/>
    <s v="VL"/>
    <m/>
    <s v="1 VL"/>
    <n v="1"/>
    <m/>
  </r>
  <r>
    <n v="1597"/>
    <x v="38"/>
    <d v="2022-11-21T00:00:00"/>
    <s v="BAUTISTA JANICE M."/>
    <x v="39"/>
    <x v="1"/>
    <d v="2022-11-23T00:00:00"/>
    <d v="2022-11-23T00:00:00"/>
    <s v="VL"/>
    <m/>
    <s v="1 VL"/>
    <n v="1"/>
    <m/>
  </r>
  <r>
    <n v="1598"/>
    <x v="38"/>
    <d v="2022-12-07T00:00:00"/>
    <s v="PERIDO BEVERLY T."/>
    <x v="39"/>
    <x v="1"/>
    <d v="2022-12-09T00:00:00"/>
    <d v="2022-12-09T00:00:00"/>
    <s v="VL"/>
    <m/>
    <s v="1 VL"/>
    <n v="1"/>
    <m/>
  </r>
  <r>
    <n v="1599"/>
    <x v="38"/>
    <d v="2022-11-28T00:00:00"/>
    <s v="DIMAPILIS ELVIRA S."/>
    <x v="39"/>
    <x v="1"/>
    <d v="2022-11-25T00:00:00"/>
    <d v="2022-11-25T00:00:00"/>
    <s v="SL"/>
    <m/>
    <s v="1 SL"/>
    <n v="1"/>
    <m/>
  </r>
  <r>
    <n v="1600"/>
    <x v="38"/>
    <d v="2022-12-15T00:00:00"/>
    <s v="MARTINEZ BELEN B."/>
    <x v="56"/>
    <x v="1"/>
    <d v="2022-12-23T00:00:00"/>
    <d v="2022-12-23T00:00:00"/>
    <s v="VL"/>
    <m/>
    <s v="1 VL"/>
    <n v="1"/>
    <m/>
  </r>
  <r>
    <n v="1600"/>
    <x v="38"/>
    <d v="2022-12-15T00:00:00"/>
    <s v="MARTINEZ BELEN B."/>
    <x v="56"/>
    <x v="1"/>
    <d v="2022-12-29T00:00:00"/>
    <d v="2022-12-29T00:00:00"/>
    <s v="VL"/>
    <m/>
    <s v="1 VL"/>
    <n v="1"/>
    <m/>
  </r>
  <r>
    <n v="1601"/>
    <x v="38"/>
    <d v="2022-11-25T00:00:00"/>
    <s v="ESPIRITU RONALD M."/>
    <x v="39"/>
    <x v="1"/>
    <d v="2022-12-09T00:00:00"/>
    <d v="2022-12-09T00:00:00"/>
    <s v="VL"/>
    <m/>
    <s v="1 VL"/>
    <n v="1"/>
    <m/>
  </r>
  <r>
    <n v="1602"/>
    <x v="38"/>
    <d v="2022-12-07T00:00:00"/>
    <s v="JORGE CAROLINA M."/>
    <x v="39"/>
    <x v="1"/>
    <d v="2022-12-26T00:00:00"/>
    <d v="2022-12-28T00:00:00"/>
    <s v="VL"/>
    <m/>
    <s v="2 VL"/>
    <n v="2"/>
    <m/>
  </r>
  <r>
    <n v="1603"/>
    <x v="38"/>
    <d v="2022-12-06T00:00:00"/>
    <s v="ESCAMILLAS EVELYN M."/>
    <x v="39"/>
    <x v="1"/>
    <d v="2022-12-16T00:00:00"/>
    <d v="2022-12-16T00:00:00"/>
    <s v="VL"/>
    <m/>
    <s v="1 VL"/>
    <n v="1"/>
    <m/>
  </r>
  <r>
    <n v="1603"/>
    <x v="38"/>
    <d v="2022-12-06T00:00:00"/>
    <s v="ESCAMILLAS EVELYN M."/>
    <x v="39"/>
    <x v="1"/>
    <d v="2022-12-22T00:00:00"/>
    <d v="2022-12-23T00:00:00"/>
    <s v="VL"/>
    <m/>
    <s v="2 VL"/>
    <n v="2"/>
    <m/>
  </r>
  <r>
    <n v="1604"/>
    <x v="38"/>
    <d v="2022-12-02T00:00:00"/>
    <s v="ESCAMILLAS EVELYN M."/>
    <x v="39"/>
    <x v="1"/>
    <d v="2022-12-09T00:00:00"/>
    <d v="2022-12-09T00:00:00"/>
    <s v="OTHER"/>
    <s v="SEC 21 EO 292- SPECIAL PRIVILEGE"/>
    <s v="1 OTHER"/>
    <n v="1"/>
    <m/>
  </r>
  <r>
    <n v="1605"/>
    <x v="38"/>
    <d v="2022-12-05T00:00:00"/>
    <s v="DE OCAMPO ALMA A."/>
    <x v="39"/>
    <x v="1"/>
    <d v="2022-12-14T00:00:00"/>
    <d v="2022-12-14T00:00:00"/>
    <s v="SL"/>
    <m/>
    <s v="1 SL"/>
    <n v="1"/>
    <m/>
  </r>
  <r>
    <n v="1605"/>
    <x v="38"/>
    <d v="2022-12-05T00:00:00"/>
    <s v="DE OCAMPO ALMA A."/>
    <x v="39"/>
    <x v="1"/>
    <d v="2022-12-03T00:00:00"/>
    <d v="2022-12-03T00:00:00"/>
    <s v="SL"/>
    <m/>
    <s v="0 SL"/>
    <n v="0"/>
    <m/>
  </r>
  <r>
    <n v="1606"/>
    <x v="38"/>
    <d v="2022-12-28T00:00:00"/>
    <s v="AMORA ELISA S."/>
    <x v="39"/>
    <x v="1"/>
    <d v="2022-12-16T00:00:00"/>
    <d v="2022-12-16T00:00:00"/>
    <s v="VL"/>
    <m/>
    <s v="1 VL"/>
    <n v="1"/>
    <m/>
  </r>
  <r>
    <n v="1607"/>
    <x v="38"/>
    <d v="2022-12-28T00:00:00"/>
    <s v="AMORA ELISA S."/>
    <x v="39"/>
    <x v="1"/>
    <d v="2022-12-01T00:00:00"/>
    <d v="2022-12-01T00:00:00"/>
    <s v="SL"/>
    <m/>
    <s v="1 SL"/>
    <n v="1"/>
    <m/>
  </r>
  <r>
    <n v="1608"/>
    <x v="38"/>
    <d v="2022-11-23T00:00:00"/>
    <s v="LANDICHO ROSALINA B."/>
    <x v="17"/>
    <x v="0"/>
    <d v="2022-12-03T00:00:00"/>
    <d v="2022-12-03T00:00:00"/>
    <s v="VL"/>
    <s v="SEC 25 EO 292- FORCE LEAVE"/>
    <s v="0 VL"/>
    <n v="0"/>
    <m/>
  </r>
  <r>
    <n v="1608"/>
    <x v="38"/>
    <d v="2022-11-24T00:00:00"/>
    <s v="LANDICHO ROSALINA B."/>
    <x v="17"/>
    <x v="0"/>
    <d v="2022-12-07T00:00:00"/>
    <d v="2022-12-07T00:00:00"/>
    <s v="VL"/>
    <s v="SEC 25 EO 292- FORCE LEAVE"/>
    <s v="1 VL"/>
    <n v="1"/>
    <m/>
  </r>
  <r>
    <n v="1608"/>
    <x v="38"/>
    <d v="2022-11-25T00:00:00"/>
    <s v="LANDICHO ROSALINA B."/>
    <x v="17"/>
    <x v="0"/>
    <d v="2022-12-09T00:00:00"/>
    <d v="2022-12-09T00:00:00"/>
    <s v="VL"/>
    <s v="SEC 25 EO 292- FORCE LEAVE"/>
    <s v="1 VL"/>
    <n v="1"/>
    <m/>
  </r>
  <r>
    <n v="1608"/>
    <x v="38"/>
    <d v="2022-11-26T00:00:00"/>
    <s v="LANDICHO ROSALINA B."/>
    <x v="17"/>
    <x v="0"/>
    <d v="2022-12-12T00:00:00"/>
    <d v="2022-12-13T00:00:00"/>
    <s v="VL"/>
    <s v="SEC 25 EO 292- FORCE LEAVE"/>
    <s v="2 VL"/>
    <n v="2"/>
    <m/>
  </r>
  <r>
    <n v="1609"/>
    <x v="38"/>
    <d v="2022-11-29T00:00:00"/>
    <s v="LANDICHO ROSALINA B."/>
    <x v="17"/>
    <x v="0"/>
    <d v="2022-11-28T00:00:00"/>
    <d v="2022-11-28T00:00:00"/>
    <s v="SL"/>
    <m/>
    <s v="1 SL"/>
    <n v="1"/>
    <m/>
  </r>
  <r>
    <n v="1610"/>
    <x v="38"/>
    <d v="2022-11-28T00:00:00"/>
    <s v="DIMAANO LEOVIGILDA A."/>
    <x v="7"/>
    <x v="1"/>
    <d v="2022-12-08T00:00:00"/>
    <d v="2022-12-08T00:00:00"/>
    <s v="VL"/>
    <s v="SEC 25 EO 292- FORCE LEAVE"/>
    <s v="0 VL"/>
    <n v="0"/>
    <m/>
  </r>
  <r>
    <n v="1610"/>
    <x v="38"/>
    <d v="2022-11-28T00:00:00"/>
    <s v="DIMAANO LEOVIGILDA A."/>
    <x v="7"/>
    <x v="1"/>
    <d v="2022-12-20T00:00:00"/>
    <d v="2022-12-20T00:00:00"/>
    <s v="VL"/>
    <s v="SEC 25 EO 292- FORCE LEAVE"/>
    <s v="1 VL"/>
    <n v="1"/>
    <m/>
  </r>
  <r>
    <n v="1611"/>
    <x v="38"/>
    <d v="2022-11-25T00:00:00"/>
    <s v="DIMAANO LEOVIGILDA A."/>
    <x v="7"/>
    <x v="1"/>
    <d v="2022-11-24T00:00:00"/>
    <d v="2022-11-24T00:00:00"/>
    <s v="SL"/>
    <m/>
    <s v="1 SL"/>
    <n v="1"/>
    <m/>
  </r>
  <r>
    <n v="1612"/>
    <x v="38"/>
    <d v="2022-12-12T00:00:00"/>
    <s v="CESICAR JOCHELLE JOAN S."/>
    <x v="26"/>
    <x v="0"/>
    <d v="2022-12-01T00:00:00"/>
    <d v="2022-12-01T00:00:00"/>
    <s v="SL"/>
    <m/>
    <s v="1 SL"/>
    <n v="1"/>
    <m/>
  </r>
  <r>
    <n v="1612"/>
    <x v="38"/>
    <d v="2022-12-12T00:00:00"/>
    <s v="CESICAR JOCHELLE JOAN S."/>
    <x v="26"/>
    <x v="0"/>
    <d v="2022-12-06T00:00:00"/>
    <d v="2022-12-07T00:00:00"/>
    <s v="SL"/>
    <m/>
    <s v="2 SL"/>
    <n v="2"/>
    <m/>
  </r>
  <r>
    <n v="1612"/>
    <x v="38"/>
    <d v="2022-12-12T00:00:00"/>
    <s v="CESICAR JOCHELLE JOAN S."/>
    <x v="26"/>
    <x v="0"/>
    <d v="2022-12-09T00:00:00"/>
    <d v="2022-12-09T00:00:00"/>
    <s v="SL"/>
    <m/>
    <s v="1 SL"/>
    <n v="1"/>
    <m/>
  </r>
  <r>
    <n v="1613"/>
    <x v="38"/>
    <d v="2022-12-07T00:00:00"/>
    <s v="CESICAR JOCHELLE JOAN S."/>
    <x v="26"/>
    <x v="0"/>
    <d v="2022-11-27T00:00:00"/>
    <d v="2022-11-27T00:00:00"/>
    <s v="SL"/>
    <m/>
    <s v="0 SL"/>
    <n v="0"/>
    <m/>
  </r>
  <r>
    <n v="1614"/>
    <x v="38"/>
    <d v="2022-12-12T00:00:00"/>
    <s v="VILLANUEVA RICHELLE A."/>
    <x v="23"/>
    <x v="0"/>
    <d v="2022-12-09T00:00:00"/>
    <d v="2022-12-09T00:00:00"/>
    <s v="SL"/>
    <m/>
    <s v="1 SL"/>
    <n v="1"/>
    <m/>
  </r>
  <r>
    <n v="1615"/>
    <x v="38"/>
    <d v="2022-12-20T00:00:00"/>
    <s v="DISEPEDA MACARIA P."/>
    <x v="23"/>
    <x v="0"/>
    <d v="2022-12-17T00:00:00"/>
    <d v="2022-12-17T00:00:00"/>
    <s v="SL"/>
    <m/>
    <s v="0 SL"/>
    <n v="0"/>
    <m/>
  </r>
  <r>
    <n v="1615"/>
    <x v="38"/>
    <d v="2022-12-20T00:00:00"/>
    <s v="DISEPEDA MACARIA P."/>
    <x v="23"/>
    <x v="0"/>
    <d v="2022-12-19T00:00:00"/>
    <d v="2022-12-19T00:00:00"/>
    <s v="SL"/>
    <m/>
    <s v="1 SL"/>
    <n v="1"/>
    <m/>
  </r>
  <r>
    <n v="1616"/>
    <x v="38"/>
    <d v="2022-12-20T00:00:00"/>
    <s v="PANGANIBAN CAROLINA L."/>
    <x v="23"/>
    <x v="0"/>
    <d v="2022-12-14T00:00:00"/>
    <d v="2022-12-14T00:00:00"/>
    <s v="SL"/>
    <m/>
    <s v="1 SL"/>
    <n v="1"/>
    <m/>
  </r>
  <r>
    <n v="1617"/>
    <x v="38"/>
    <d v="2022-12-12T00:00:00"/>
    <s v="DILIDILI AIREEN M."/>
    <x v="7"/>
    <x v="1"/>
    <d v="2022-12-19T00:00:00"/>
    <d v="2022-12-20T00:00:00"/>
    <s v="VL"/>
    <m/>
    <s v="2 VL"/>
    <n v="2"/>
    <m/>
  </r>
  <r>
    <n v="1618"/>
    <x v="38"/>
    <d v="2022-12-05T00:00:00"/>
    <s v="MAGUINAO NIÑA F."/>
    <x v="5"/>
    <x v="0"/>
    <d v="2022-11-30T00:00:00"/>
    <d v="2022-12-01T00:00:00"/>
    <s v="SL"/>
    <m/>
    <s v="2 SL"/>
    <n v="2"/>
    <m/>
  </r>
  <r>
    <n v="1618"/>
    <x v="38"/>
    <d v="2022-12-05T00:00:00"/>
    <s v="MAGUINAO NIÑA F."/>
    <x v="5"/>
    <x v="0"/>
    <d v="2022-12-04T00:00:00"/>
    <d v="2022-12-04T00:00:00"/>
    <s v="SL"/>
    <m/>
    <s v="0 SL"/>
    <n v="0"/>
    <m/>
  </r>
  <r>
    <n v="1619"/>
    <x v="38"/>
    <d v="2022-12-05T00:00:00"/>
    <s v="BERGADO MARILOU B."/>
    <x v="5"/>
    <x v="0"/>
    <d v="2022-11-24T00:00:00"/>
    <d v="2022-11-29T00:00:00"/>
    <s v="SL"/>
    <m/>
    <s v="4 SL"/>
    <n v="4"/>
    <m/>
  </r>
  <r>
    <n v="1620"/>
    <x v="38"/>
    <d v="2022-12-05T00:00:00"/>
    <s v="BERGADO MARILOU B."/>
    <x v="5"/>
    <x v="0"/>
    <d v="2022-11-23T00:00:00"/>
    <d v="2022-11-23T00:00:00"/>
    <s v="SL"/>
    <m/>
    <s v="1 SL"/>
    <n v="1"/>
    <m/>
  </r>
  <r>
    <n v="1621"/>
    <x v="38"/>
    <d v="2022-12-06T00:00:00"/>
    <s v="MENDOZA MARVIC M."/>
    <x v="5"/>
    <x v="1"/>
    <d v="2022-12-19T00:00:00"/>
    <d v="2022-12-19T00:00:00"/>
    <s v="VL"/>
    <m/>
    <s v="1 VL"/>
    <n v="1"/>
    <m/>
  </r>
  <r>
    <n v="1622"/>
    <x v="38"/>
    <d v="2022-11-30T00:00:00"/>
    <s v="FERMA ETHEL GRACE N."/>
    <x v="5"/>
    <x v="0"/>
    <d v="2022-11-27T00:00:00"/>
    <d v="2022-11-27T00:00:00"/>
    <s v="SL"/>
    <m/>
    <s v="0 SL"/>
    <n v="0"/>
    <m/>
  </r>
  <r>
    <n v="1623"/>
    <x v="38"/>
    <d v="2022-11-23T00:00:00"/>
    <s v="DATU SHIRLEY G."/>
    <x v="5"/>
    <x v="0"/>
    <d v="2022-12-01T00:00:00"/>
    <d v="2022-12-30T00:00:00"/>
    <s v="VL"/>
    <m/>
    <s v="19 VL"/>
    <n v="19"/>
    <m/>
  </r>
  <r>
    <n v="1624"/>
    <x v="38"/>
    <d v="2022-12-01T00:00:00"/>
    <s v="JABINES MARIA SHELLY D."/>
    <x v="16"/>
    <x v="0"/>
    <d v="2022-12-26T00:00:00"/>
    <d v="2022-12-29T00:00:00"/>
    <s v="VL"/>
    <m/>
    <s v="3 VL"/>
    <n v="3"/>
    <m/>
  </r>
  <r>
    <n v="1625"/>
    <x v="38"/>
    <d v="2022-12-05T00:00:00"/>
    <s v="VILLANUEVA RICHELLE A."/>
    <x v="23"/>
    <x v="0"/>
    <d v="2022-12-12T00:00:00"/>
    <d v="2022-12-13T00:00:00"/>
    <s v="VL"/>
    <m/>
    <s v="2 VL"/>
    <n v="2"/>
    <m/>
  </r>
  <r>
    <n v="1626"/>
    <x v="38"/>
    <d v="2022-12-05T00:00:00"/>
    <s v="ANGCAYA IRENE V."/>
    <x v="5"/>
    <x v="1"/>
    <d v="2022-12-02T00:00:00"/>
    <d v="2022-12-02T00:00:00"/>
    <s v="SL"/>
    <m/>
    <s v="1 SL"/>
    <n v="1"/>
    <m/>
  </r>
  <r>
    <n v="1627"/>
    <x v="38"/>
    <d v="2022-11-28T00:00:00"/>
    <s v="ANGCAYA IRENE V."/>
    <x v="5"/>
    <x v="1"/>
    <d v="2022-12-23T00:00:00"/>
    <d v="2022-12-23T00:00:00"/>
    <s v="VL"/>
    <m/>
    <s v="1 VL"/>
    <n v="1"/>
    <m/>
  </r>
  <r>
    <n v="1627"/>
    <x v="38"/>
    <d v="2022-11-28T00:00:00"/>
    <s v="ANGCAYA IRENE V."/>
    <x v="5"/>
    <x v="1"/>
    <d v="2022-12-27T00:00:00"/>
    <d v="2022-12-27T00:00:00"/>
    <s v="VL"/>
    <m/>
    <s v="1 VL"/>
    <n v="1"/>
    <m/>
  </r>
  <r>
    <n v="1628"/>
    <x v="38"/>
    <d v="2022-12-09T00:00:00"/>
    <s v="COSA PAOLA GRACE P."/>
    <x v="3"/>
    <x v="0"/>
    <d v="2022-12-07T00:00:00"/>
    <d v="2022-12-07T00:00:00"/>
    <s v="SL"/>
    <m/>
    <s v="1 SL"/>
    <n v="1"/>
    <m/>
  </r>
  <r>
    <n v="1629"/>
    <x v="38"/>
    <d v="2022-11-28T00:00:00"/>
    <s v="COSA PAOLA GRACE P."/>
    <x v="3"/>
    <x v="0"/>
    <d v="2022-11-23T00:00:00"/>
    <d v="2022-11-23T00:00:00"/>
    <s v="SL"/>
    <m/>
    <s v="1 SL"/>
    <n v="1"/>
    <m/>
  </r>
  <r>
    <n v="1630"/>
    <x v="38"/>
    <d v="2022-11-28T00:00:00"/>
    <s v="COSA PAOLA GRACE P."/>
    <x v="3"/>
    <x v="0"/>
    <d v="2022-11-25T00:00:00"/>
    <d v="2022-11-25T00:00:00"/>
    <s v="SL"/>
    <m/>
    <s v="1 SL"/>
    <n v="1"/>
    <m/>
  </r>
  <r>
    <n v="1631"/>
    <x v="38"/>
    <d v="2022-11-29T00:00:00"/>
    <s v="GATPANDAN MICHAEL E."/>
    <x v="12"/>
    <x v="0"/>
    <d v="2022-11-28T00:00:00"/>
    <d v="2022-11-28T00:00:00"/>
    <s v="SL"/>
    <m/>
    <s v="1 SL"/>
    <n v="1"/>
    <m/>
  </r>
  <r>
    <n v="1632"/>
    <x v="38"/>
    <d v="2022-12-16T00:00:00"/>
    <s v="MAMARIL JOSEFINA P."/>
    <x v="23"/>
    <x v="0"/>
    <d v="2022-12-23T00:00:00"/>
    <d v="2022-12-23T00:00:00"/>
    <s v="OTHER"/>
    <s v="SEC 21 EO 292- SPECIAL PRIVILEGE"/>
    <s v="1 OTHER"/>
    <n v="1"/>
    <m/>
  </r>
  <r>
    <n v="1633"/>
    <x v="38"/>
    <d v="2022-12-05T00:00:00"/>
    <s v="GATPANDAN MICHAEL E."/>
    <x v="12"/>
    <x v="0"/>
    <d v="2022-12-01T00:00:00"/>
    <d v="2022-12-02T00:00:00"/>
    <s v="SL"/>
    <m/>
    <s v="2 SL"/>
    <n v="2"/>
    <m/>
  </r>
  <r>
    <n v="1634"/>
    <x v="38"/>
    <d v="2022-12-05T00:00:00"/>
    <s v="ABELA IMELDA C."/>
    <x v="6"/>
    <x v="0"/>
    <d v="2022-12-01T00:00:00"/>
    <d v="2022-12-02T00:00:00"/>
    <s v="SL"/>
    <m/>
    <s v="2 SL"/>
    <n v="2"/>
    <m/>
  </r>
  <r>
    <n v="1635"/>
    <x v="38"/>
    <d v="2022-12-05T00:00:00"/>
    <s v="ABELA IMELDA C."/>
    <x v="6"/>
    <x v="0"/>
    <d v="2022-11-22T00:00:00"/>
    <d v="2022-11-22T00:00:00"/>
    <s v="SL"/>
    <m/>
    <s v="1 SL"/>
    <n v="1"/>
    <m/>
  </r>
  <r>
    <n v="1636"/>
    <x v="38"/>
    <d v="2022-12-02T00:00:00"/>
    <s v="ROMILLA MARIBEL P."/>
    <x v="6"/>
    <x v="0"/>
    <d v="2022-12-09T00:00:00"/>
    <d v="2022-12-09T00:00:00"/>
    <s v="VL"/>
    <m/>
    <s v="1 VL"/>
    <n v="1"/>
    <m/>
  </r>
  <r>
    <n v="1636"/>
    <x v="38"/>
    <d v="2022-12-02T00:00:00"/>
    <s v="ROMILLA MARIBEL P."/>
    <x v="6"/>
    <x v="0"/>
    <d v="2022-12-19T00:00:00"/>
    <d v="2022-12-19T00:00:00"/>
    <s v="VL"/>
    <m/>
    <s v="1 VL"/>
    <n v="1"/>
    <m/>
  </r>
  <r>
    <n v="1637"/>
    <x v="38"/>
    <d v="2022-11-24T00:00:00"/>
    <s v="ROMILLA MARIBEL P."/>
    <x v="6"/>
    <x v="0"/>
    <d v="2022-11-21T00:00:00"/>
    <d v="2022-11-21T00:00:00"/>
    <s v="SL"/>
    <m/>
    <s v="1 SL"/>
    <n v="1"/>
    <m/>
  </r>
  <r>
    <n v="1637"/>
    <x v="38"/>
    <d v="2022-11-24T00:00:00"/>
    <s v="ROMILLA MARIBEL P."/>
    <x v="6"/>
    <x v="0"/>
    <d v="2022-11-23T00:00:00"/>
    <d v="2022-11-23T00:00:00"/>
    <s v="SL"/>
    <m/>
    <s v="1 SL"/>
    <n v="1"/>
    <m/>
  </r>
  <r>
    <n v="1638"/>
    <x v="38"/>
    <d v="2022-12-14T00:00:00"/>
    <s v="DEL MUNDO JONAS B."/>
    <x v="19"/>
    <x v="0"/>
    <d v="2022-12-13T00:00:00"/>
    <d v="2022-12-13T00:00:00"/>
    <s v="SL"/>
    <m/>
    <s v="1 SL"/>
    <n v="1"/>
    <m/>
  </r>
  <r>
    <n v="1639"/>
    <x v="38"/>
    <d v="2022-12-19T00:00:00"/>
    <s v="COSINO RIMWELL  "/>
    <x v="19"/>
    <x v="0"/>
    <d v="2022-12-28T00:00:00"/>
    <d v="2022-12-29T00:00:00"/>
    <s v="OTHER"/>
    <s v="SEC 21 EO 292- SPECIAL PRIVILEGE"/>
    <s v="2 OTHER"/>
    <n v="2"/>
    <m/>
  </r>
  <r>
    <n v="1640"/>
    <x v="38"/>
    <d v="2022-12-19T00:00:00"/>
    <s v="ZAFRA REYNANTE B."/>
    <x v="23"/>
    <x v="0"/>
    <d v="2022-12-26T00:00:00"/>
    <d v="2022-12-29T00:00:00"/>
    <s v="VL"/>
    <s v="SEC 25 EO 292- FORCE LEAVE"/>
    <s v="3 VL"/>
    <n v="3"/>
    <m/>
  </r>
  <r>
    <n v="1641"/>
    <x v="38"/>
    <d v="2022-12-14T00:00:00"/>
    <s v="RODRIGUEZ JOSEPHINE R."/>
    <x v="23"/>
    <x v="0"/>
    <d v="2022-12-16T00:00:00"/>
    <d v="2022-12-16T00:00:00"/>
    <s v="OTHER"/>
    <s v="SEC 21 EO 292- SPECIAL PRIVILEGE"/>
    <s v="1 OTHER"/>
    <n v="1"/>
    <m/>
  </r>
  <r>
    <n v="1642"/>
    <x v="38"/>
    <d v="2022-12-12T00:00:00"/>
    <s v="RODRIGUEZ JOSEPHINE R."/>
    <x v="23"/>
    <x v="0"/>
    <d v="2022-12-23T00:00:00"/>
    <d v="2022-12-29T00:00:00"/>
    <s v="VL"/>
    <s v="SEC 25 EO 292- FORCE LEAVE"/>
    <s v="4 VL"/>
    <n v="4"/>
    <m/>
  </r>
  <r>
    <n v="1643"/>
    <x v="38"/>
    <d v="2022-12-14T00:00:00"/>
    <s v="VARGAS MELINDA M."/>
    <x v="10"/>
    <x v="0"/>
    <d v="2022-12-13T00:00:00"/>
    <d v="2022-12-13T00:00:00"/>
    <s v="SL"/>
    <m/>
    <s v="1 SL"/>
    <n v="1"/>
    <m/>
  </r>
  <r>
    <n v="1644"/>
    <x v="38"/>
    <d v="2022-12-09T00:00:00"/>
    <s v="PATERNO MARIA LOURDERS P."/>
    <x v="27"/>
    <x v="1"/>
    <d v="2022-12-06T00:00:00"/>
    <d v="2022-12-07T00:00:00"/>
    <s v="SL"/>
    <m/>
    <s v="2 SL"/>
    <n v="2"/>
    <m/>
  </r>
  <r>
    <n v="1645"/>
    <x v="38"/>
    <d v="2022-12-13T00:00:00"/>
    <s v="MERJILLA JEANETTE B."/>
    <x v="23"/>
    <x v="0"/>
    <d v="2022-12-19T00:00:00"/>
    <d v="2022-12-19T00:00:00"/>
    <s v="VL"/>
    <m/>
    <s v="1 VL"/>
    <n v="1"/>
    <m/>
  </r>
  <r>
    <n v="1645"/>
    <x v="38"/>
    <d v="2022-12-13T00:00:00"/>
    <s v="MERJILLA JEANETTE B."/>
    <x v="23"/>
    <x v="0"/>
    <d v="2022-12-28T00:00:00"/>
    <d v="2022-12-28T00:00:00"/>
    <s v="VL"/>
    <m/>
    <s v="1 VL"/>
    <n v="1"/>
    <m/>
  </r>
  <r>
    <n v="1646"/>
    <x v="38"/>
    <d v="2022-11-28T00:00:00"/>
    <s v="CESICAR JOCHELLE JOAN S."/>
    <x v="26"/>
    <x v="0"/>
    <d v="2022-12-02T00:00:00"/>
    <d v="2022-12-02T00:00:00"/>
    <s v="VL"/>
    <m/>
    <s v="1 VL"/>
    <n v="1"/>
    <m/>
  </r>
  <r>
    <n v="1647"/>
    <x v="38"/>
    <d v="2022-11-23T00:00:00"/>
    <s v="CESICAR JOCHELLE JOAN S."/>
    <x v="26"/>
    <x v="0"/>
    <d v="2022-12-21T00:00:00"/>
    <d v="2022-12-22T00:00:00"/>
    <s v="SL"/>
    <m/>
    <s v="2 SL"/>
    <n v="2"/>
    <m/>
  </r>
  <r>
    <n v="1648"/>
    <x v="38"/>
    <d v="2022-11-28T00:00:00"/>
    <s v="ZAFRA REYNANTE B."/>
    <x v="23"/>
    <x v="0"/>
    <d v="2022-11-24T00:00:00"/>
    <d v="2022-11-25T00:00:00"/>
    <s v="SL"/>
    <m/>
    <s v="2 SL"/>
    <n v="2"/>
    <m/>
  </r>
  <r>
    <n v="1649"/>
    <x v="38"/>
    <d v="2022-12-12T00:00:00"/>
    <s v="HERNANDEZ RODERICK M."/>
    <x v="17"/>
    <x v="0"/>
    <d v="2022-12-19T00:00:00"/>
    <d v="2022-12-22T00:00:00"/>
    <s v="VL"/>
    <s v="SEC 25 EO 292- FORCE LEAVE"/>
    <s v="4 VL"/>
    <n v="4"/>
    <m/>
  </r>
  <r>
    <n v="1649"/>
    <x v="38"/>
    <d v="2022-12-12T00:00:00"/>
    <s v="HERNANDEZ RODERICK M."/>
    <x v="17"/>
    <x v="0"/>
    <d v="2022-12-26T00:00:00"/>
    <d v="2022-12-27T00:00:00"/>
    <s v="VL"/>
    <s v="SEC 25 EO 292- FORCE LEAVE"/>
    <s v="1 VL"/>
    <n v="1"/>
    <m/>
  </r>
  <r>
    <n v="1650"/>
    <x v="38"/>
    <d v="2022-12-16T00:00:00"/>
    <s v="LANDICHO ROSALINA B."/>
    <x v="17"/>
    <x v="0"/>
    <d v="2022-12-23T00:00:00"/>
    <d v="2022-12-31T00:00:00"/>
    <s v="OTHER"/>
    <s v="SOLO PARENT"/>
    <s v="4 OTHER"/>
    <n v="4"/>
    <m/>
  </r>
  <r>
    <n v="1651"/>
    <x v="38"/>
    <d v="2022-12-13T00:00:00"/>
    <s v="LOGROÑO JONATHAN C."/>
    <x v="17"/>
    <x v="2"/>
    <d v="2022-12-19T00:00:00"/>
    <d v="2022-12-19T00:00:00"/>
    <s v="VL"/>
    <m/>
    <s v="1 VL"/>
    <n v="1"/>
    <m/>
  </r>
  <r>
    <n v="1652"/>
    <x v="38"/>
    <d v="2022-12-12T00:00:00"/>
    <s v="BRON FLORENCIO L."/>
    <x v="17"/>
    <x v="0"/>
    <d v="2022-12-18T00:00:00"/>
    <d v="2022-12-18T00:00:00"/>
    <s v="OTHER"/>
    <s v="SEC 21 EO 292- SPECIAL PRIVILEGE"/>
    <s v="0 OTHER"/>
    <n v="0"/>
    <m/>
  </r>
  <r>
    <n v="1653"/>
    <x v="38"/>
    <d v="2022-12-14T00:00:00"/>
    <s v="DIMAANO LEOVIGILDA A."/>
    <x v="7"/>
    <x v="1"/>
    <d v="2022-12-22T00:00:00"/>
    <d v="2022-12-23T00:00:00"/>
    <s v="OTHER"/>
    <s v="SEC 21 EO 292- SPECIAL PRIVILEGE"/>
    <s v="2 OTHER"/>
    <n v="2"/>
    <m/>
  </r>
  <r>
    <n v="1654"/>
    <x v="38"/>
    <d v="2022-12-14T00:00:00"/>
    <s v="MULINGTAPANG GUILLERMA O."/>
    <x v="12"/>
    <x v="0"/>
    <d v="2022-12-28T00:00:00"/>
    <d v="2022-12-29T00:00:00"/>
    <s v="VL"/>
    <s v="SEC 25 EO 292- FORCE LEAVE"/>
    <s v="2 VL"/>
    <n v="2"/>
    <m/>
  </r>
  <r>
    <n v="1655"/>
    <x v="38"/>
    <d v="2022-12-09T00:00:00"/>
    <s v="PAGLINAWAN JESSIE M."/>
    <x v="18"/>
    <x v="0"/>
    <d v="2022-12-05T00:00:00"/>
    <d v="2022-12-06T00:00:00"/>
    <s v="SL"/>
    <m/>
    <s v="2 SL"/>
    <n v="2"/>
    <m/>
  </r>
  <r>
    <n v="1656"/>
    <x v="38"/>
    <d v="2022-12-13T00:00:00"/>
    <s v="ESTIEBER ARISTOTLE B."/>
    <x v="18"/>
    <x v="0"/>
    <d v="2022-12-12T00:00:00"/>
    <d v="2022-12-12T00:00:00"/>
    <s v="OTHER"/>
    <s v="SEC 21 EO 292- SPECIAL PRIVILEGE"/>
    <s v="1 OTHER"/>
    <n v="1"/>
    <m/>
  </r>
  <r>
    <n v="1657"/>
    <x v="38"/>
    <d v="2022-11-29T00:00:00"/>
    <s v="DERLA ARTHUR D."/>
    <x v="18"/>
    <x v="0"/>
    <d v="2022-11-28T00:00:00"/>
    <d v="2022-11-28T00:00:00"/>
    <m/>
    <m/>
    <s v="1 "/>
    <n v="1"/>
    <m/>
  </r>
  <r>
    <n v="1658"/>
    <x v="38"/>
    <d v="2022-12-01T00:00:00"/>
    <s v="DERLA ARTHUR D."/>
    <x v="18"/>
    <x v="0"/>
    <d v="2022-12-08T00:00:00"/>
    <d v="2022-12-10T00:00:00"/>
    <s v="VL"/>
    <m/>
    <s v="1 VL"/>
    <n v="1"/>
    <m/>
  </r>
  <r>
    <n v="1659"/>
    <x v="38"/>
    <d v="2022-12-01T00:00:00"/>
    <s v="OBINA APOLINARIO B."/>
    <x v="18"/>
    <x v="0"/>
    <d v="2022-11-29T00:00:00"/>
    <d v="2022-11-30T00:00:00"/>
    <s v="SL"/>
    <m/>
    <s v="2 SL"/>
    <n v="2"/>
    <m/>
  </r>
  <r>
    <n v="1660"/>
    <x v="38"/>
    <d v="2022-10-11T00:00:00"/>
    <s v="PEREÑA VERGILIO R."/>
    <x v="23"/>
    <x v="0"/>
    <d v="2022-10-10T00:00:00"/>
    <d v="2022-10-10T00:00:00"/>
    <s v="SL"/>
    <m/>
    <s v="1 SL"/>
    <n v="1"/>
    <m/>
  </r>
  <r>
    <n v="1661"/>
    <x v="38"/>
    <d v="2022-12-12T00:00:00"/>
    <s v="GUEVARRA ROLANDO  "/>
    <x v="18"/>
    <x v="0"/>
    <d v="2022-12-10T00:00:00"/>
    <d v="2022-12-10T00:00:00"/>
    <s v="SL"/>
    <m/>
    <s v="0 SL"/>
    <n v="0"/>
    <m/>
  </r>
  <r>
    <n v="1662"/>
    <x v="38"/>
    <d v="2022-12-14T00:00:00"/>
    <s v="OBINA JAIME"/>
    <x v="18"/>
    <x v="0"/>
    <d v="2022-12-12T00:00:00"/>
    <d v="2022-12-12T00:00:00"/>
    <s v="SL"/>
    <m/>
    <s v="1 SL"/>
    <n v="1"/>
    <m/>
  </r>
  <r>
    <n v="1663"/>
    <x v="38"/>
    <d v="2022-12-14T00:00:00"/>
    <s v="RODRIGUEZ RUEL  "/>
    <x v="18"/>
    <x v="1"/>
    <d v="2022-12-11T00:00:00"/>
    <d v="2022-12-12T00:00:00"/>
    <s v="SL"/>
    <m/>
    <s v="1 SL"/>
    <n v="1"/>
    <m/>
  </r>
  <r>
    <n v="1664"/>
    <x v="38"/>
    <d v="2022-12-01T00:00:00"/>
    <s v="LORILLA LOIDA P."/>
    <x v="36"/>
    <x v="0"/>
    <d v="2022-12-23T00:00:00"/>
    <d v="2022-12-29T00:00:00"/>
    <s v="VL"/>
    <s v="SEC 25 EO 292- FORCE LEAVE"/>
    <s v="4 VL"/>
    <n v="4"/>
    <m/>
  </r>
  <r>
    <n v="1665"/>
    <x v="38"/>
    <d v="2022-12-13T00:00:00"/>
    <s v="GONZALES CRISTI NERISSE E."/>
    <x v="13"/>
    <x v="0"/>
    <d v="2022-12-19T00:00:00"/>
    <d v="2022-12-19T00:00:00"/>
    <s v="VL"/>
    <s v="SEC 25 EO 292- FORCE LEAVE"/>
    <s v="1 VL"/>
    <n v="1"/>
    <m/>
  </r>
  <r>
    <n v="1666"/>
    <x v="38"/>
    <d v="2022-12-12T00:00:00"/>
    <s v="MALANAN JENNYLYN R."/>
    <x v="7"/>
    <x v="0"/>
    <d v="2022-11-09T00:00:00"/>
    <d v="2022-11-30T00:00:00"/>
    <s v="OTHER"/>
    <s v="SEC 55 REHABILATATION"/>
    <s v="16 OTHER"/>
    <n v="16"/>
    <m/>
  </r>
  <r>
    <n v="1667"/>
    <x v="38"/>
    <d v="2022-12-21T00:00:00"/>
    <s v="SIM JO RITZELLE C."/>
    <x v="19"/>
    <x v="0"/>
    <d v="2022-12-27T00:00:00"/>
    <d v="2022-12-29T00:00:00"/>
    <s v="VL"/>
    <m/>
    <s v="3 VL"/>
    <n v="3"/>
    <m/>
  </r>
  <r>
    <n v="1668"/>
    <x v="38"/>
    <d v="2022-12-01T00:00:00"/>
    <s v="REMOLLENO MICHELLE U."/>
    <x v="19"/>
    <x v="1"/>
    <d v="2022-12-26T00:00:00"/>
    <d v="2022-12-28T00:00:00"/>
    <s v="VL"/>
    <s v="SEC 25 EO 292- FORCE LEAVE"/>
    <s v="2 VL"/>
    <n v="2"/>
    <m/>
  </r>
  <r>
    <n v="1669"/>
    <x v="38"/>
    <d v="2022-12-05T00:00:00"/>
    <s v="ENRIQUEZ ANABEL O."/>
    <x v="19"/>
    <x v="0"/>
    <d v="2022-12-15T00:00:00"/>
    <d v="2022-12-16T00:00:00"/>
    <s v="VL"/>
    <s v="SEC 25 EO 292- FORCE LEAVE"/>
    <s v="2 VL"/>
    <n v="2"/>
    <m/>
  </r>
  <r>
    <n v="1669"/>
    <x v="38"/>
    <d v="2022-12-05T00:00:00"/>
    <s v="ENRIQUEZ ANABEL O."/>
    <x v="19"/>
    <x v="0"/>
    <d v="2022-12-27T00:00:00"/>
    <d v="2022-12-29T00:00:00"/>
    <s v="VL"/>
    <s v="SEC 25 EO 292- FORCE LEAVE"/>
    <s v="3 VL"/>
    <n v="3"/>
    <m/>
  </r>
  <r>
    <n v="1670"/>
    <x v="38"/>
    <d v="2022-12-05T00:00:00"/>
    <s v="DEMATERA PEDRO B."/>
    <x v="29"/>
    <x v="0"/>
    <d v="2022-12-23T00:00:00"/>
    <d v="2022-12-29T00:00:00"/>
    <s v="VL"/>
    <s v="SEC 25 EO 292- FORCE LEAVE"/>
    <s v="4 VL"/>
    <n v="4"/>
    <m/>
  </r>
  <r>
    <n v="1671"/>
    <x v="38"/>
    <d v="2022-12-05T00:00:00"/>
    <s v="DEMATERA PEDRO B."/>
    <x v="29"/>
    <x v="0"/>
    <d v="2022-12-09T00:00:00"/>
    <d v="2022-12-09T00:00:00"/>
    <s v="OTHER"/>
    <s v="SEC 21 EO 292- SPECIAL PRIVILEGE"/>
    <s v="1 OTHER"/>
    <n v="1"/>
    <m/>
  </r>
  <r>
    <n v="1672"/>
    <x v="38"/>
    <d v="2022-12-28T00:00:00"/>
    <s v="MERCARDO RENGIE M."/>
    <x v="4"/>
    <x v="0"/>
    <d v="2022-12-20T00:00:00"/>
    <d v="2022-12-22T00:00:00"/>
    <s v="OTHER"/>
    <s v="SEC 21 EO 292- SPECIAL PRIVILEGE"/>
    <s v="3 OTHER"/>
    <n v="3"/>
    <m/>
  </r>
  <r>
    <n v="1673"/>
    <x v="38"/>
    <d v="2022-12-28T00:00:00"/>
    <s v="MERCARDO RENGIE M."/>
    <x v="4"/>
    <x v="0"/>
    <d v="2022-12-23T00:00:00"/>
    <d v="2022-12-29T00:00:00"/>
    <s v="VL"/>
    <s v="SEC 25 EO 292- FORCE LEAVE"/>
    <s v="4 VL"/>
    <n v="4"/>
    <m/>
  </r>
  <r>
    <n v="1674"/>
    <x v="38"/>
    <d v="2022-12-02T00:00:00"/>
    <s v="ANGCAYA JENNY ROSE S."/>
    <x v="5"/>
    <x v="1"/>
    <d v="2022-12-15T00:00:00"/>
    <d v="2022-12-15T00:00:00"/>
    <s v="VL"/>
    <s v="SEC 25 EO 292- FORCE LEAVE"/>
    <s v="1 VL"/>
    <n v="1"/>
    <m/>
  </r>
  <r>
    <n v="1674"/>
    <x v="38"/>
    <d v="2022-12-02T00:00:00"/>
    <s v="ANGCAYA JENNY ROSE S."/>
    <x v="5"/>
    <x v="1"/>
    <d v="2022-12-21T00:00:00"/>
    <d v="2022-12-21T00:00:00"/>
    <s v="VL"/>
    <s v="SEC 25 EO 292- FORCE LEAVE"/>
    <s v="1 VL"/>
    <n v="1"/>
    <m/>
  </r>
  <r>
    <n v="1674"/>
    <x v="38"/>
    <d v="2022-12-02T00:00:00"/>
    <s v="ANGCAYA JENNY ROSE S."/>
    <x v="5"/>
    <x v="1"/>
    <d v="2022-12-27T00:00:00"/>
    <d v="2022-12-27T00:00:00"/>
    <s v="VL"/>
    <s v="SEC 25 EO 292- FORCE LEAVE"/>
    <s v="1 VL"/>
    <n v="1"/>
    <m/>
  </r>
  <r>
    <n v="1675"/>
    <x v="38"/>
    <d v="2022-12-03T00:00:00"/>
    <s v="PRIMO GRACE M."/>
    <x v="17"/>
    <x v="0"/>
    <d v="2022-12-13T00:00:00"/>
    <d v="2022-12-14T00:00:00"/>
    <s v="VL"/>
    <s v="SEC 25 EO 292- FORCE LEAVE"/>
    <s v="2 VL"/>
    <n v="2"/>
    <m/>
  </r>
  <r>
    <n v="1675"/>
    <x v="38"/>
    <d v="2022-12-03T00:00:00"/>
    <s v="PRIMO GRACE M."/>
    <x v="17"/>
    <x v="0"/>
    <d v="2022-12-22T00:00:00"/>
    <d v="2022-12-22T00:00:00"/>
    <s v="VL"/>
    <s v="SEC 25 EO 292- FORCE LEAVE"/>
    <s v="1 VL"/>
    <n v="1"/>
    <m/>
  </r>
  <r>
    <n v="1675"/>
    <x v="38"/>
    <d v="2022-12-03T00:00:00"/>
    <s v="PRIMO GRACE M."/>
    <x v="17"/>
    <x v="0"/>
    <d v="2022-12-27T00:00:00"/>
    <d v="2022-12-27T00:00:00"/>
    <s v="VL"/>
    <s v="SEC 25 EO 292- FORCE LEAVE"/>
    <s v="1 VL"/>
    <n v="1"/>
    <m/>
  </r>
  <r>
    <n v="1675"/>
    <x v="38"/>
    <d v="2022-12-03T00:00:00"/>
    <s v="PRIMO GRACE M."/>
    <x v="17"/>
    <x v="0"/>
    <d v="2022-12-29T00:00:00"/>
    <d v="2022-12-29T00:00:00"/>
    <s v="VL"/>
    <s v="SEC 25 EO 292- FORCE LEAVE"/>
    <s v="1 VL"/>
    <n v="1"/>
    <m/>
  </r>
  <r>
    <n v="1676"/>
    <x v="38"/>
    <d v="2022-12-02T00:00:00"/>
    <s v="DIMAILIG ARLYN R."/>
    <x v="7"/>
    <x v="1"/>
    <d v="2022-12-15T00:00:00"/>
    <d v="2022-12-16T00:00:00"/>
    <s v="VL"/>
    <s v="SEC 25 EO 292- FORCE LEAVE"/>
    <s v="2 VL"/>
    <n v="2"/>
    <m/>
  </r>
  <r>
    <n v="1677"/>
    <x v="38"/>
    <d v="2022-12-02T00:00:00"/>
    <s v="CABANLIT ZOSIMA M."/>
    <x v="21"/>
    <x v="0"/>
    <d v="2022-12-16T00:00:00"/>
    <d v="2022-12-20T00:00:00"/>
    <s v="VL"/>
    <s v="SEC 25 EO 292- FORCE LEAVE"/>
    <s v="3 VL"/>
    <n v="3"/>
    <m/>
  </r>
  <r>
    <n v="1677"/>
    <x v="38"/>
    <d v="2022-12-02T00:00:00"/>
    <s v="CABANLIT ZOSIMA M."/>
    <x v="21"/>
    <x v="0"/>
    <d v="2022-12-23T00:00:00"/>
    <d v="2022-12-27T00:00:00"/>
    <s v="VL"/>
    <s v="SEC 25 EO 292- FORCE LEAVE"/>
    <s v="2 VL"/>
    <n v="2"/>
    <m/>
  </r>
  <r>
    <n v="1678"/>
    <x v="38"/>
    <d v="2022-11-22T00:00:00"/>
    <s v="GATPANDAN MICHAEL E."/>
    <x v="12"/>
    <x v="0"/>
    <d v="2022-11-21T00:00:00"/>
    <d v="2022-11-21T00:00:00"/>
    <s v="SL"/>
    <m/>
    <s v="1 SL"/>
    <n v="1"/>
    <m/>
  </r>
  <r>
    <n v="1679"/>
    <x v="38"/>
    <d v="2022-11-14T00:00:00"/>
    <s v="MARASIGAN BIENVENIDO E."/>
    <x v="12"/>
    <x v="0"/>
    <d v="2022-11-10T00:00:00"/>
    <d v="2022-11-11T00:00:00"/>
    <s v="SL"/>
    <m/>
    <s v="2 SL"/>
    <n v="2"/>
    <m/>
  </r>
  <r>
    <n v="1680"/>
    <x v="38"/>
    <d v="2022-01-16T00:00:00"/>
    <s v="SUMAGUI FELICITAS M."/>
    <x v="10"/>
    <x v="0"/>
    <d v="2022-12-22T00:00:00"/>
    <d v="2022-12-22T00:00:00"/>
    <s v="VL"/>
    <s v="SEC 25 EO 292- FORCE LEAVE"/>
    <s v="1 VL"/>
    <n v="1"/>
    <m/>
  </r>
  <r>
    <n v="1681"/>
    <x v="38"/>
    <d v="2022-11-14T00:00:00"/>
    <s v="GATPANDAN MICHAEL E."/>
    <x v="12"/>
    <x v="0"/>
    <d v="2022-11-24T00:00:00"/>
    <d v="2022-11-25T00:00:00"/>
    <s v="VL"/>
    <m/>
    <s v="2 VL"/>
    <n v="2"/>
    <m/>
  </r>
  <r>
    <n v="1682"/>
    <x v="38"/>
    <d v="2022-11-15T00:00:00"/>
    <s v="PRIMO GRACE M."/>
    <x v="17"/>
    <x v="0"/>
    <d v="2022-11-22T00:00:00"/>
    <d v="2022-11-22T00:00:00"/>
    <s v="OTHER"/>
    <s v="SEC 21 EO 292- SPECIAL PRIVILEGE"/>
    <s v="1 OTHER"/>
    <n v="1"/>
    <m/>
  </r>
  <r>
    <n v="1683"/>
    <x v="38"/>
    <d v="2022-11-05T00:00:00"/>
    <s v="OBINA JAIME"/>
    <x v="18"/>
    <x v="0"/>
    <d v="1903-01-30T00:00:00"/>
    <d v="2022-11-30T00:00:00"/>
    <s v="VL"/>
    <s v="SEC 25 EO 292- FORCE LEAVE"/>
    <s v="31260 VL"/>
    <n v="31260"/>
    <m/>
  </r>
  <r>
    <n v="1684"/>
    <x v="38"/>
    <d v="2022-11-16T00:00:00"/>
    <s v="AMBION MARIETA B."/>
    <x v="18"/>
    <x v="0"/>
    <d v="2022-11-23T00:00:00"/>
    <d v="2022-11-25T00:00:00"/>
    <s v="VL"/>
    <s v="SEC 25 EO 292- FORCE LEAVE"/>
    <s v="3 VL"/>
    <n v="3"/>
    <m/>
  </r>
  <r>
    <n v="1685"/>
    <x v="38"/>
    <d v="2022-11-21T00:00:00"/>
    <s v="RODENAS ALBERT RAPHAEL  "/>
    <x v="18"/>
    <x v="0"/>
    <d v="2022-11-28T00:00:00"/>
    <d v="2022-11-30T00:00:00"/>
    <s v="VL"/>
    <s v="SEC 25 EO 292- FORCE LEAVE"/>
    <s v="3 VL"/>
    <n v="3"/>
    <m/>
  </r>
  <r>
    <n v="1686"/>
    <x v="38"/>
    <d v="2022-11-16T00:00:00"/>
    <s v="MULINGTAPANG GUILLERMA O."/>
    <x v="12"/>
    <x v="0"/>
    <d v="2022-11-24T00:00:00"/>
    <d v="2022-11-25T00:00:00"/>
    <s v="VL"/>
    <s v="SEC 25 EO 292- FORCE LEAVE"/>
    <s v="2 VL"/>
    <n v="2"/>
    <m/>
  </r>
  <r>
    <n v="1687"/>
    <x v="38"/>
    <d v="2022-11-11T00:00:00"/>
    <s v="MARDO MELINDA E."/>
    <x v="18"/>
    <x v="0"/>
    <d v="2022-11-17T00:00:00"/>
    <d v="2022-11-18T00:00:00"/>
    <s v="VL"/>
    <s v="SEC 25 EO 292- FORCE LEAVE"/>
    <s v="2 VL"/>
    <n v="2"/>
    <m/>
  </r>
  <r>
    <n v="1687"/>
    <x v="38"/>
    <d v="2022-11-11T00:00:00"/>
    <s v="MARDO MELINDA E."/>
    <x v="18"/>
    <x v="0"/>
    <d v="2022-11-24T00:00:00"/>
    <d v="2022-11-24T00:00:00"/>
    <s v="VL"/>
    <s v="SEC 25 EO 292- FORCE LEAVE"/>
    <s v="1 VL"/>
    <n v="1"/>
    <m/>
  </r>
  <r>
    <n v="1688"/>
    <x v="38"/>
    <d v="2022-12-01T00:00:00"/>
    <s v="RAMA RAQUEL J."/>
    <x v="44"/>
    <x v="0"/>
    <d v="2022-12-09T00:00:00"/>
    <d v="2022-12-09T00:00:00"/>
    <s v="VL"/>
    <s v="SEC 25 EO 292- FORCE LEAVE"/>
    <s v="1 VL"/>
    <n v="1"/>
    <m/>
  </r>
  <r>
    <n v="1688"/>
    <x v="38"/>
    <d v="2022-12-01T00:00:00"/>
    <s v="RAMA RAQUEL J."/>
    <x v="44"/>
    <x v="0"/>
    <d v="2022-12-16T00:00:00"/>
    <d v="2022-12-16T00:00:00"/>
    <s v="VL"/>
    <s v="SEC 25 EO 292- FORCE LEAVE"/>
    <s v="1 VL"/>
    <n v="1"/>
    <m/>
  </r>
  <r>
    <n v="1688"/>
    <x v="38"/>
    <d v="2022-12-01T00:00:00"/>
    <s v="RAMA RAQUEL J."/>
    <x v="44"/>
    <x v="0"/>
    <d v="2022-12-23T00:00:00"/>
    <d v="2022-12-23T00:00:00"/>
    <s v="VL"/>
    <s v="SEC 25 EO 292- FORCE LEAVE"/>
    <s v="1 VL"/>
    <n v="1"/>
    <m/>
  </r>
  <r>
    <n v="1688"/>
    <x v="38"/>
    <d v="2022-12-01T00:00:00"/>
    <s v="RAMA RAQUEL J."/>
    <x v="44"/>
    <x v="0"/>
    <d v="2022-12-28T00:00:00"/>
    <d v="2022-12-29T00:00:00"/>
    <s v="VL"/>
    <s v="SEC 25 EO 292- FORCE LEAVE"/>
    <s v="2 VL"/>
    <n v="2"/>
    <m/>
  </r>
  <r>
    <n v="1689"/>
    <x v="38"/>
    <d v="2022-12-05T00:00:00"/>
    <s v="SUMAGUI LORENA P."/>
    <x v="30"/>
    <x v="0"/>
    <d v="2022-11-28T00:00:00"/>
    <d v="2022-11-29T00:00:00"/>
    <s v="SL"/>
    <m/>
    <s v="2 SL"/>
    <n v="2"/>
    <m/>
  </r>
  <r>
    <n v="1690"/>
    <x v="38"/>
    <d v="2022-12-05T00:00:00"/>
    <s v="VILLANUEVA MARILYN L."/>
    <x v="23"/>
    <x v="0"/>
    <d v="2022-11-30T00:00:00"/>
    <d v="2022-11-30T00:00:00"/>
    <s v="SL"/>
    <m/>
    <s v="1 SL"/>
    <n v="1"/>
    <m/>
  </r>
  <r>
    <n v="1691"/>
    <x v="38"/>
    <d v="2022-12-12T00:00:00"/>
    <s v="ROQUITE MARIECAR L."/>
    <x v="31"/>
    <x v="0"/>
    <d v="2022-12-26T00:00:00"/>
    <d v="2022-12-29T00:00:00"/>
    <s v="VL"/>
    <s v="SEC 25 EO 292- FORCE LEAVE"/>
    <s v="3 VL"/>
    <n v="3"/>
    <m/>
  </r>
  <r>
    <n v="1692"/>
    <x v="38"/>
    <d v="2022-12-18T00:00:00"/>
    <s v="OPO CONEY V."/>
    <x v="24"/>
    <x v="0"/>
    <d v="2022-12-15T00:00:00"/>
    <d v="2022-12-15T00:00:00"/>
    <s v="VL"/>
    <s v="SEC 25 EO 292- FORCE LEAVE"/>
    <s v="1 VL"/>
    <n v="1"/>
    <m/>
  </r>
  <r>
    <n v="1692"/>
    <x v="38"/>
    <d v="2022-12-18T00:00:00"/>
    <s v="OPO CONEY V."/>
    <x v="24"/>
    <x v="0"/>
    <d v="2022-12-19T00:00:00"/>
    <d v="2022-12-20T00:00:00"/>
    <s v="VL"/>
    <s v="SEC 25 EO 292- FORCE LEAVE"/>
    <s v="2 VL"/>
    <n v="2"/>
    <m/>
  </r>
  <r>
    <n v="1693"/>
    <x v="38"/>
    <d v="2022-12-18T00:00:00"/>
    <s v="OPO CONEY V."/>
    <x v="24"/>
    <x v="0"/>
    <d v="2022-12-28T00:00:00"/>
    <d v="2022-12-29T00:00:00"/>
    <s v="VL"/>
    <s v="SEC 25 EO 292- FORCE LEAVE"/>
    <s v="2 VL"/>
    <n v="2"/>
    <m/>
  </r>
  <r>
    <n v="1694"/>
    <x v="38"/>
    <d v="2022-12-12T00:00:00"/>
    <s v="PEREA BABEL G."/>
    <x v="24"/>
    <x v="0"/>
    <d v="2022-12-16T00:00:00"/>
    <d v="2022-12-16T00:00:00"/>
    <s v="VL"/>
    <s v="SEC 25 EO 292- FORCE LEAVE"/>
    <s v="1 VL"/>
    <n v="1"/>
    <m/>
  </r>
  <r>
    <n v="1694"/>
    <x v="38"/>
    <d v="2022-12-12T00:00:00"/>
    <s v="PEREA BABEL G."/>
    <x v="24"/>
    <x v="0"/>
    <d v="2022-12-22T00:00:00"/>
    <d v="2022-12-23T00:00:00"/>
    <s v="VL"/>
    <s v="SEC 25 EO 292- FORCE LEAVE"/>
    <s v="2 VL"/>
    <n v="2"/>
    <m/>
  </r>
  <r>
    <n v="1694"/>
    <x v="38"/>
    <d v="2022-12-12T00:00:00"/>
    <s v="PEREA BABEL G."/>
    <x v="24"/>
    <x v="0"/>
    <d v="2022-12-26T00:00:00"/>
    <d v="2022-12-27T00:00:00"/>
    <s v="VL"/>
    <s v="SEC 25 EO 292- FORCE LEAVE"/>
    <s v="1 VL"/>
    <n v="1"/>
    <m/>
  </r>
  <r>
    <n v="1695"/>
    <x v="38"/>
    <d v="2022-12-01T00:00:00"/>
    <s v="GONZALES CRISTI NERISSE E."/>
    <x v="13"/>
    <x v="0"/>
    <d v="2022-12-06T00:00:00"/>
    <d v="2022-12-07T00:00:00"/>
    <s v="VL"/>
    <s v="SEC 25 EO 292- FORCE LEAVE"/>
    <s v="2 VL"/>
    <n v="2"/>
    <m/>
  </r>
  <r>
    <n v="1696"/>
    <x v="39"/>
    <d v="2023-01-06T00:00:00"/>
    <s v="SANARES DAN T."/>
    <x v="19"/>
    <x v="1"/>
    <d v="2023-01-16T00:00:00"/>
    <d v="2023-01-17T00:00:00"/>
    <s v="VL"/>
    <m/>
    <s v="2 VL"/>
    <n v="2"/>
    <m/>
  </r>
  <r>
    <n v="1"/>
    <x v="39"/>
    <m/>
    <s v="DUNGO PURISIMA CORAZON E."/>
    <x v="39"/>
    <x v="1"/>
    <m/>
    <m/>
    <s v="OTHER"/>
    <s v="TERMINAL LEAVE"/>
    <s v="0 OTHER"/>
    <n v="0"/>
    <m/>
  </r>
  <r>
    <n v="2"/>
    <x v="39"/>
    <d v="2022-08-01T00:00:00"/>
    <s v="AMON CLARISSA MAY M."/>
    <x v="62"/>
    <x v="1"/>
    <d v="2022-07-28T00:00:00"/>
    <d v="2022-07-29T00:00:00"/>
    <s v="SL"/>
    <m/>
    <s v="2 SL"/>
    <n v="2"/>
    <m/>
  </r>
  <r>
    <n v="3"/>
    <x v="39"/>
    <d v="2022-10-21T00:00:00"/>
    <s v="GUTIERREZ LYDIA C."/>
    <x v="15"/>
    <x v="0"/>
    <d v="2022-10-24T00:00:00"/>
    <d v="2022-10-24T00:00:00"/>
    <s v="VL"/>
    <m/>
    <s v="1 VL"/>
    <n v="1"/>
    <m/>
  </r>
  <r>
    <n v="3"/>
    <x v="39"/>
    <d v="2022-10-21T00:00:00"/>
    <s v="GUTIERREZ LYDIA C."/>
    <x v="15"/>
    <x v="0"/>
    <d v="2022-10-28T00:00:00"/>
    <d v="2022-10-28T00:00:00"/>
    <s v="VL"/>
    <m/>
    <s v="1 VL"/>
    <n v="1"/>
    <m/>
  </r>
  <r>
    <n v="4"/>
    <x v="39"/>
    <d v="2022-10-03T00:00:00"/>
    <s v="OCAMPO EDRALYN B."/>
    <x v="54"/>
    <x v="1"/>
    <d v="2022-09-27T00:00:00"/>
    <d v="2022-09-30T00:00:00"/>
    <s v="SL"/>
    <m/>
    <s v="4 SL"/>
    <n v="4"/>
    <m/>
  </r>
  <r>
    <n v="5"/>
    <x v="39"/>
    <d v="2022-10-14T00:00:00"/>
    <s v="MANIMTIM JOJIT A."/>
    <x v="54"/>
    <x v="1"/>
    <d v="2022-10-21T00:00:00"/>
    <d v="2022-10-21T00:00:00"/>
    <s v="VL"/>
    <m/>
    <s v="1 VL"/>
    <n v="1"/>
    <m/>
  </r>
  <r>
    <n v="5"/>
    <x v="39"/>
    <d v="2022-10-14T00:00:00"/>
    <s v="MANIMTIM JOJIT A."/>
    <x v="54"/>
    <x v="1"/>
    <d v="2022-10-24T00:00:00"/>
    <d v="2022-10-25T00:00:00"/>
    <s v="VL"/>
    <m/>
    <s v="2 VL"/>
    <n v="2"/>
    <m/>
  </r>
  <r>
    <n v="6"/>
    <x v="39"/>
    <d v="2022-08-25T00:00:00"/>
    <s v="OCAMPO EDRALYN B."/>
    <x v="54"/>
    <x v="1"/>
    <d v="2022-08-22T00:00:00"/>
    <d v="2022-08-22T00:00:00"/>
    <s v="SL"/>
    <m/>
    <s v="1 SL"/>
    <n v="1"/>
    <m/>
  </r>
  <r>
    <n v="7"/>
    <x v="39"/>
    <d v="2022-09-22T00:00:00"/>
    <s v="OCAMPO EDRALYN B."/>
    <x v="54"/>
    <x v="1"/>
    <d v="2022-10-04T00:00:00"/>
    <d v="2022-10-04T00:00:00"/>
    <s v="VL"/>
    <m/>
    <s v="1 VL"/>
    <n v="1"/>
    <m/>
  </r>
  <r>
    <n v="8"/>
    <x v="39"/>
    <d v="2022-09-22T00:00:00"/>
    <s v="OCAMPO EDRALYN B."/>
    <x v="54"/>
    <x v="1"/>
    <d v="2022-10-18T00:00:00"/>
    <d v="2022-10-18T00:00:00"/>
    <s v="VL"/>
    <m/>
    <s v="1 VL"/>
    <n v="1"/>
    <m/>
  </r>
  <r>
    <n v="9"/>
    <x v="39"/>
    <d v="2022-11-11T00:00:00"/>
    <s v="OCAMPO EDRALYN B."/>
    <x v="54"/>
    <x v="1"/>
    <d v="2022-12-15T00:00:00"/>
    <d v="2022-12-15T00:00:00"/>
    <s v="VL"/>
    <m/>
    <s v="1 VL"/>
    <n v="1"/>
    <m/>
  </r>
  <r>
    <n v="9"/>
    <x v="39"/>
    <d v="2022-11-11T00:00:00"/>
    <s v="OCAMPO EDRALYN B."/>
    <x v="54"/>
    <x v="1"/>
    <d v="2022-12-29T00:00:00"/>
    <d v="2022-12-29T00:00:00"/>
    <s v="VL"/>
    <m/>
    <s v="1 VL"/>
    <n v="1"/>
    <m/>
  </r>
  <r>
    <n v="10"/>
    <x v="39"/>
    <d v="2022-10-28T00:00:00"/>
    <s v="AGUSTIN MARIA LUISA F."/>
    <x v="54"/>
    <x v="1"/>
    <d v="2022-11-02T00:00:00"/>
    <d v="2022-11-18T00:00:00"/>
    <s v="VL"/>
    <m/>
    <s v="12 VL"/>
    <n v="12"/>
    <m/>
  </r>
  <r>
    <n v="11"/>
    <x v="39"/>
    <d v="2022-11-21T00:00:00"/>
    <s v="AGUSTIN MARIA LUISA F."/>
    <x v="54"/>
    <x v="1"/>
    <d v="2022-10-07T00:00:00"/>
    <d v="2022-10-18T00:00:00"/>
    <s v="VL"/>
    <m/>
    <s v="8 VL"/>
    <n v="8"/>
    <m/>
  </r>
  <r>
    <n v="11"/>
    <x v="39"/>
    <d v="2022-11-21T00:00:00"/>
    <s v="AGUSTIN MARIA LUISA F."/>
    <x v="54"/>
    <x v="1"/>
    <d v="2022-10-24T00:00:00"/>
    <d v="2022-10-28T00:00:00"/>
    <s v="VL"/>
    <m/>
    <s v="5 VL"/>
    <n v="5"/>
    <m/>
  </r>
  <r>
    <n v="12"/>
    <x v="39"/>
    <d v="2022-12-06T00:00:00"/>
    <s v="DIMARANAN RODORA G."/>
    <x v="54"/>
    <x v="1"/>
    <d v="2022-12-29T00:00:00"/>
    <d v="2022-12-29T00:00:00"/>
    <s v="OTHER"/>
    <s v="SEC 21 EO 292- SPECIAL PRIVILEGE"/>
    <s v="1 OTHER"/>
    <n v="1"/>
    <m/>
  </r>
  <r>
    <n v="13"/>
    <x v="39"/>
    <d v="2022-11-08T00:00:00"/>
    <s v="DIMARANAN RODORA G."/>
    <x v="54"/>
    <x v="1"/>
    <d v="2022-11-11T00:00:00"/>
    <d v="2022-11-11T00:00:00"/>
    <s v="OTHER"/>
    <s v="SEC 21 EO 292- SPECIAL PRIVILEGE"/>
    <s v="1 OTHER"/>
    <n v="1"/>
    <m/>
  </r>
  <r>
    <n v="14"/>
    <x v="39"/>
    <d v="2022-09-05T00:00:00"/>
    <s v="DIMARANAN RODORA G."/>
    <x v="54"/>
    <x v="1"/>
    <d v="2022-10-03T00:00:00"/>
    <d v="2022-10-05T00:00:00"/>
    <s v="VL"/>
    <m/>
    <s v="3 VL"/>
    <n v="3"/>
    <m/>
  </r>
  <r>
    <n v="15"/>
    <x v="39"/>
    <d v="2022-09-06T00:00:00"/>
    <s v="DIMARANAN RODORA G."/>
    <x v="54"/>
    <x v="1"/>
    <d v="2022-09-02T00:00:00"/>
    <d v="2022-09-02T00:00:00"/>
    <s v="SL"/>
    <m/>
    <s v="1 SL"/>
    <n v="1"/>
    <m/>
  </r>
  <r>
    <n v="15"/>
    <x v="39"/>
    <d v="2022-09-06T00:00:00"/>
    <s v="DIMARANAN RODORA G."/>
    <x v="54"/>
    <x v="1"/>
    <d v="2022-09-05T00:00:00"/>
    <d v="2022-09-05T00:00:00"/>
    <s v="SL"/>
    <m/>
    <s v="1 SL"/>
    <n v="1"/>
    <m/>
  </r>
  <r>
    <n v="16"/>
    <x v="39"/>
    <d v="2022-11-02T00:00:00"/>
    <s v="DIMARANAN RODORA G."/>
    <x v="54"/>
    <x v="1"/>
    <d v="2022-10-28T00:00:00"/>
    <d v="2022-10-28T00:00:00"/>
    <s v="VL"/>
    <m/>
    <s v="1 VL"/>
    <n v="1"/>
    <m/>
  </r>
  <r>
    <n v="17"/>
    <x v="39"/>
    <d v="2023-01-04T00:00:00"/>
    <s v="MAULLON JAENA F."/>
    <x v="11"/>
    <x v="0"/>
    <d v="2023-01-06T00:00:00"/>
    <d v="2023-01-06T00:00:00"/>
    <s v="VL"/>
    <m/>
    <s v="1 VL"/>
    <n v="1"/>
    <m/>
  </r>
  <r>
    <n v="17"/>
    <x v="39"/>
    <d v="2023-01-04T00:00:00"/>
    <s v="MAULLON JAENA F."/>
    <x v="11"/>
    <x v="0"/>
    <d v="2023-01-11T00:00:00"/>
    <d v="2023-01-11T00:00:00"/>
    <s v="VL"/>
    <m/>
    <s v="1 VL"/>
    <n v="1"/>
    <m/>
  </r>
  <r>
    <n v="17"/>
    <x v="39"/>
    <d v="2023-01-04T00:00:00"/>
    <s v="MAULLON JAENA F."/>
    <x v="11"/>
    <x v="0"/>
    <d v="2023-01-13T00:00:00"/>
    <d v="2023-01-13T00:00:00"/>
    <s v="VL"/>
    <m/>
    <s v="1 VL"/>
    <n v="1"/>
    <m/>
  </r>
  <r>
    <n v="17"/>
    <x v="39"/>
    <d v="2023-01-04T00:00:00"/>
    <s v="MAULLON JAENA F."/>
    <x v="11"/>
    <x v="0"/>
    <d v="2023-01-18T00:00:00"/>
    <d v="2023-01-18T00:00:00"/>
    <s v="VL"/>
    <m/>
    <s v="1 VL"/>
    <n v="1"/>
    <m/>
  </r>
  <r>
    <n v="17"/>
    <x v="39"/>
    <d v="2023-01-04T00:00:00"/>
    <s v="MAULLON JAENA F."/>
    <x v="11"/>
    <x v="0"/>
    <d v="2023-01-25T00:00:00"/>
    <d v="2023-01-25T00:00:00"/>
    <s v="VL"/>
    <m/>
    <s v="1 VL"/>
    <n v="1"/>
    <m/>
  </r>
  <r>
    <n v="18"/>
    <x v="39"/>
    <d v="2022-09-16T00:00:00"/>
    <s v="REYES NORALYN B."/>
    <x v="11"/>
    <x v="1"/>
    <d v="2022-12-23T00:00:00"/>
    <d v="2022-12-23T00:00:00"/>
    <s v="VL"/>
    <m/>
    <s v="1 VL"/>
    <n v="1"/>
    <m/>
  </r>
  <r>
    <n v="18"/>
    <x v="39"/>
    <d v="2022-09-16T00:00:00"/>
    <s v="REYES NORALYN B."/>
    <x v="11"/>
    <x v="1"/>
    <d v="2022-12-27T00:00:00"/>
    <d v="2022-12-27T00:00:00"/>
    <s v="VL"/>
    <m/>
    <s v="1 VL"/>
    <n v="1"/>
    <m/>
  </r>
  <r>
    <n v="18"/>
    <x v="39"/>
    <d v="2022-09-16T00:00:00"/>
    <s v="REYES NORALYN B."/>
    <x v="11"/>
    <x v="1"/>
    <d v="2022-12-29T00:00:00"/>
    <d v="2022-12-29T00:00:00"/>
    <s v="VL"/>
    <m/>
    <s v="1 VL"/>
    <n v="1"/>
    <m/>
  </r>
  <r>
    <n v="19"/>
    <x v="39"/>
    <d v="2022-10-03T00:00:00"/>
    <s v="PAYAD MARICEL  Q."/>
    <x v="54"/>
    <x v="1"/>
    <d v="2022-10-03T00:00:00"/>
    <d v="2022-10-04T00:00:00"/>
    <s v="VL"/>
    <m/>
    <s v="2 VL"/>
    <n v="2"/>
    <m/>
  </r>
  <r>
    <n v="20"/>
    <x v="39"/>
    <d v="2022-10-21T00:00:00"/>
    <s v="IGNO CRISTINA M."/>
    <x v="54"/>
    <x v="1"/>
    <d v="2022-10-19T00:00:00"/>
    <d v="2022-10-21T00:00:00"/>
    <s v="SL"/>
    <m/>
    <s v="3 SL"/>
    <n v="3"/>
    <m/>
  </r>
  <r>
    <n v="21"/>
    <x v="39"/>
    <d v="2022-10-21T00:00:00"/>
    <s v="IGNO CRISTINA M."/>
    <x v="54"/>
    <x v="1"/>
    <d v="2022-10-12T00:00:00"/>
    <d v="2022-10-14T00:00:00"/>
    <s v="SL"/>
    <m/>
    <s v="3 SL"/>
    <n v="3"/>
    <m/>
  </r>
  <r>
    <n v="22"/>
    <x v="39"/>
    <d v="2022-11-24T00:00:00"/>
    <s v="MAWAK MIA PAULEEN B."/>
    <x v="6"/>
    <x v="1"/>
    <d v="2022-11-23T00:00:00"/>
    <d v="2022-12-09T00:00:00"/>
    <s v="OTHER"/>
    <s v="RA 9710"/>
    <s v="12 OTHER"/>
    <n v="12"/>
    <m/>
  </r>
  <r>
    <n v="23"/>
    <x v="39"/>
    <d v="2022-10-19T00:00:00"/>
    <s v="MAWAK MIA PAULEEN B."/>
    <x v="6"/>
    <x v="1"/>
    <d v="2022-10-17T00:00:00"/>
    <d v="2022-10-17T00:00:00"/>
    <s v="SL"/>
    <m/>
    <s v="1 SL"/>
    <n v="1"/>
    <m/>
  </r>
  <r>
    <n v="24"/>
    <x v="39"/>
    <d v="2023-01-25T00:00:00"/>
    <s v="PAYAD MARICEL  Q."/>
    <x v="54"/>
    <x v="1"/>
    <d v="2023-01-23T00:00:00"/>
    <d v="2023-01-24T00:00:00"/>
    <s v="SL"/>
    <m/>
    <s v="2 SL"/>
    <n v="2"/>
    <m/>
  </r>
  <r>
    <n v="25"/>
    <x v="39"/>
    <d v="2022-11-07T00:00:00"/>
    <s v="CHACON ELISA G."/>
    <x v="31"/>
    <x v="1"/>
    <d v="2022-11-25T00:00:00"/>
    <d v="2022-11-25T00:00:00"/>
    <s v="VL"/>
    <m/>
    <s v="1 VL"/>
    <n v="1"/>
    <m/>
  </r>
  <r>
    <n v="26"/>
    <x v="39"/>
    <d v="2022-09-05T00:00:00"/>
    <s v="AMON RHEALYN O."/>
    <x v="6"/>
    <x v="1"/>
    <d v="2022-09-01T00:00:00"/>
    <d v="2022-09-01T00:00:00"/>
    <s v="SL"/>
    <m/>
    <s v="1 SL"/>
    <n v="1"/>
    <m/>
  </r>
  <r>
    <n v="27"/>
    <x v="39"/>
    <d v="2022-09-12T00:00:00"/>
    <s v="AMON RHEALYN O."/>
    <x v="6"/>
    <x v="1"/>
    <d v="2022-09-16T00:00:00"/>
    <d v="2022-09-16T00:00:00"/>
    <s v="VL"/>
    <m/>
    <s v="1 VL"/>
    <n v="1"/>
    <m/>
  </r>
  <r>
    <n v="28"/>
    <x v="39"/>
    <d v="2022-09-22T00:00:00"/>
    <s v="AMON RHEALYN O."/>
    <x v="6"/>
    <x v="1"/>
    <d v="2022-09-20T00:00:00"/>
    <d v="2022-09-20T00:00:00"/>
    <s v="SL"/>
    <m/>
    <s v="1 SL"/>
    <n v="1"/>
    <m/>
  </r>
  <r>
    <n v="29"/>
    <x v="39"/>
    <d v="2022-10-06T00:00:00"/>
    <s v="AMON RHEALYN O."/>
    <x v="6"/>
    <x v="1"/>
    <d v="2022-09-27T00:00:00"/>
    <d v="2022-10-04T00:00:00"/>
    <s v="SL"/>
    <m/>
    <s v="6 SL"/>
    <n v="6"/>
    <m/>
  </r>
  <r>
    <n v="30"/>
    <x v="39"/>
    <d v="2022-10-12T00:00:00"/>
    <s v="AMON RHEALYN O."/>
    <x v="6"/>
    <x v="1"/>
    <d v="2022-10-18T00:00:00"/>
    <d v="2022-10-18T00:00:00"/>
    <s v="VL"/>
    <m/>
    <s v="1 VL"/>
    <n v="1"/>
    <m/>
  </r>
  <r>
    <n v="31"/>
    <x v="39"/>
    <d v="2022-10-27T00:00:00"/>
    <s v="AMON RHEALYN O."/>
    <x v="6"/>
    <x v="1"/>
    <d v="2022-11-02T00:00:00"/>
    <d v="2022-11-02T00:00:00"/>
    <s v="VL"/>
    <m/>
    <s v="0 VL"/>
    <n v="0"/>
    <m/>
  </r>
  <r>
    <n v="32"/>
    <x v="39"/>
    <d v="2022-12-05T00:00:00"/>
    <s v="AMON RHEALYN O."/>
    <x v="6"/>
    <x v="1"/>
    <d v="2022-12-02T00:00:00"/>
    <d v="2022-12-02T00:00:00"/>
    <s v="SL"/>
    <m/>
    <s v="1 SL"/>
    <n v="1"/>
    <m/>
  </r>
  <r>
    <n v="33"/>
    <x v="39"/>
    <d v="2022-12-05T00:00:00"/>
    <s v="AMON RHEALYN O."/>
    <x v="6"/>
    <x v="1"/>
    <d v="2022-12-28T00:00:00"/>
    <d v="2022-12-29T00:00:00"/>
    <s v="VL"/>
    <m/>
    <s v="2 VL"/>
    <n v="2"/>
    <m/>
  </r>
  <r>
    <n v="34"/>
    <x v="39"/>
    <d v="2022-12-19T00:00:00"/>
    <s v="AMON RHEALYN O."/>
    <x v="6"/>
    <x v="1"/>
    <d v="2022-12-15T00:00:00"/>
    <d v="2022-12-15T00:00:00"/>
    <s v="SL"/>
    <m/>
    <s v="1 SL"/>
    <n v="1"/>
    <m/>
  </r>
  <r>
    <n v="35"/>
    <x v="39"/>
    <d v="2022-10-13T00:00:00"/>
    <s v="ROCILLO CECILLA A."/>
    <x v="6"/>
    <x v="1"/>
    <d v="2022-11-03T00:00:00"/>
    <d v="2022-11-03T00:00:00"/>
    <s v="SL"/>
    <m/>
    <s v="1 SL"/>
    <n v="1"/>
    <m/>
  </r>
  <r>
    <n v="36"/>
    <x v="39"/>
    <d v="2022-11-03T00:00:00"/>
    <s v="ROCILLO CECILLA A."/>
    <x v="6"/>
    <x v="1"/>
    <d v="2022-11-22T00:00:00"/>
    <d v="2022-11-22T00:00:00"/>
    <s v="OTHER"/>
    <s v="SEC 21 EO 292- SPECIAL PRIVILEGE"/>
    <s v="1 OTHER"/>
    <n v="1"/>
    <m/>
  </r>
  <r>
    <n v="37"/>
    <x v="39"/>
    <d v="2022-10-03T00:00:00"/>
    <s v="ROCILLO CECILLA A."/>
    <x v="6"/>
    <x v="1"/>
    <d v="2022-10-24T00:00:00"/>
    <d v="2022-10-25T00:00:00"/>
    <s v="VL"/>
    <m/>
    <s v="2 VL"/>
    <n v="2"/>
    <m/>
  </r>
  <r>
    <n v="38"/>
    <x v="39"/>
    <d v="2022-10-13T00:00:00"/>
    <s v="ROCILLO CECILLA A."/>
    <x v="6"/>
    <x v="1"/>
    <d v="2022-10-12T00:00:00"/>
    <d v="2022-10-12T00:00:00"/>
    <s v="SL"/>
    <m/>
    <s v="1 SL"/>
    <n v="1"/>
    <m/>
  </r>
  <r>
    <n v="39"/>
    <x v="39"/>
    <d v="2022-10-28T00:00:00"/>
    <s v="ENMACIO LEILA A."/>
    <x v="6"/>
    <x v="1"/>
    <d v="2022-10-18T00:00:00"/>
    <d v="2022-10-18T00:00:00"/>
    <s v="SL"/>
    <m/>
    <s v="1 SL"/>
    <n v="1"/>
    <m/>
  </r>
  <r>
    <n v="39"/>
    <x v="39"/>
    <d v="2022-10-28T00:00:00"/>
    <s v="ENMACIO LEILA A."/>
    <x v="6"/>
    <x v="1"/>
    <d v="2022-10-21T00:00:00"/>
    <d v="2022-10-21T00:00:00"/>
    <s v="SL"/>
    <m/>
    <s v="1 SL"/>
    <n v="1"/>
    <m/>
  </r>
  <r>
    <n v="40"/>
    <x v="39"/>
    <d v="2022-08-31T00:00:00"/>
    <s v="ENMACIO LEILA A."/>
    <x v="6"/>
    <x v="1"/>
    <d v="2022-08-22T00:00:00"/>
    <d v="2022-08-22T00:00:00"/>
    <s v="SL"/>
    <m/>
    <s v="1 SL"/>
    <n v="1"/>
    <m/>
  </r>
  <r>
    <n v="41"/>
    <x v="39"/>
    <d v="2022-09-30T00:00:00"/>
    <s v="ENMACIO LEILA A."/>
    <x v="6"/>
    <x v="1"/>
    <d v="2022-09-05T00:00:00"/>
    <d v="2022-09-06T00:00:00"/>
    <s v="SL"/>
    <m/>
    <s v="2 SL"/>
    <n v="2"/>
    <m/>
  </r>
  <r>
    <n v="41"/>
    <x v="39"/>
    <d v="2022-09-30T00:00:00"/>
    <s v="ENMACIO LEILA A."/>
    <x v="6"/>
    <x v="1"/>
    <d v="2022-09-27T00:00:00"/>
    <d v="2022-09-28T00:00:00"/>
    <s v="SL"/>
    <m/>
    <s v="2 SL"/>
    <n v="2"/>
    <m/>
  </r>
  <r>
    <n v="42"/>
    <x v="39"/>
    <d v="2022-11-29T00:00:00"/>
    <s v="ENMACIO LEILA A."/>
    <x v="6"/>
    <x v="1"/>
    <d v="2022-11-23T00:00:00"/>
    <d v="2022-11-23T00:00:00"/>
    <s v="SL"/>
    <m/>
    <s v="1 SL"/>
    <n v="1"/>
    <m/>
  </r>
  <r>
    <n v="42"/>
    <x v="39"/>
    <d v="2022-11-29T00:00:00"/>
    <s v="ENMACIO LEILA A."/>
    <x v="6"/>
    <x v="1"/>
    <d v="2022-11-28T00:00:00"/>
    <d v="2022-11-28T00:00:00"/>
    <s v="SL"/>
    <m/>
    <s v="1 SL"/>
    <n v="1"/>
    <m/>
  </r>
  <r>
    <n v="43"/>
    <x v="39"/>
    <d v="2022-11-29T00:00:00"/>
    <s v="ENMACIO LEILA A."/>
    <x v="6"/>
    <x v="1"/>
    <d v="2022-12-21T00:00:00"/>
    <d v="2022-12-21T00:00:00"/>
    <s v="VL"/>
    <m/>
    <s v="1 VL"/>
    <n v="1"/>
    <m/>
  </r>
  <r>
    <n v="44"/>
    <x v="39"/>
    <d v="2022-11-07T00:00:00"/>
    <s v="DIMARANAN GREGORIA C."/>
    <x v="6"/>
    <x v="1"/>
    <d v="2022-11-04T00:00:00"/>
    <d v="2022-11-04T00:00:00"/>
    <s v="SL"/>
    <m/>
    <s v="1 SL"/>
    <n v="1"/>
    <m/>
  </r>
  <r>
    <n v="45"/>
    <x v="39"/>
    <d v="2022-11-15T00:00:00"/>
    <s v="DIMARANAN GREGORIA C."/>
    <x v="6"/>
    <x v="1"/>
    <d v="2022-11-09T00:00:00"/>
    <d v="2022-11-09T00:00:00"/>
    <s v="SL"/>
    <m/>
    <s v="1 SL"/>
    <n v="1"/>
    <m/>
  </r>
  <r>
    <n v="45"/>
    <x v="39"/>
    <d v="2022-11-15T00:00:00"/>
    <s v="DIMARANAN GREGORIA C."/>
    <x v="6"/>
    <x v="1"/>
    <d v="2022-11-14T00:00:00"/>
    <d v="2022-11-14T00:00:00"/>
    <s v="SL"/>
    <m/>
    <s v="1 SL"/>
    <n v="1"/>
    <m/>
  </r>
  <r>
    <n v="46"/>
    <x v="39"/>
    <d v="2022-11-18T00:00:00"/>
    <s v="DIMARANAN GREGORIA C."/>
    <x v="6"/>
    <x v="1"/>
    <d v="2022-12-05T00:00:00"/>
    <d v="2022-12-06T00:00:00"/>
    <s v="VL"/>
    <m/>
    <s v="2 VL"/>
    <n v="2"/>
    <m/>
  </r>
  <r>
    <n v="46"/>
    <x v="39"/>
    <d v="2022-11-18T00:00:00"/>
    <s v="DIMARANAN GREGORIA C."/>
    <x v="6"/>
    <x v="1"/>
    <d v="2022-12-28T00:00:00"/>
    <d v="2022-12-29T00:00:00"/>
    <s v="VL"/>
    <m/>
    <s v="2 VL"/>
    <n v="2"/>
    <m/>
  </r>
  <r>
    <n v="47"/>
    <x v="39"/>
    <d v="2022-11-02T00:00:00"/>
    <s v="DIMARANAN GREGORIA C."/>
    <x v="6"/>
    <x v="1"/>
    <d v="2022-11-10T00:00:00"/>
    <d v="2022-11-11T00:00:00"/>
    <s v="VL"/>
    <m/>
    <s v="2 VL"/>
    <n v="2"/>
    <m/>
  </r>
  <r>
    <n v="48"/>
    <x v="39"/>
    <d v="2022-11-02T00:00:00"/>
    <s v="DIMARANAN GREGORIA C."/>
    <x v="6"/>
    <x v="1"/>
    <d v="2022-10-28T00:00:00"/>
    <d v="2022-10-28T00:00:00"/>
    <s v="SL"/>
    <m/>
    <s v="1 SL"/>
    <n v="1"/>
    <m/>
  </r>
  <r>
    <n v="49"/>
    <x v="39"/>
    <d v="2022-10-26T00:00:00"/>
    <s v="DIMARANAN GREGORIA C."/>
    <x v="6"/>
    <x v="1"/>
    <d v="2022-10-26T00:00:00"/>
    <d v="2022-10-26T00:00:00"/>
    <s v="SL"/>
    <m/>
    <s v="1 SL"/>
    <n v="1"/>
    <m/>
  </r>
  <r>
    <n v="50"/>
    <x v="39"/>
    <d v="2022-10-13T00:00:00"/>
    <s v="DIMARANAN GREGORIA C."/>
    <x v="6"/>
    <x v="1"/>
    <d v="2022-10-19T00:00:00"/>
    <d v="2022-10-19T00:00:00"/>
    <s v="OTHER"/>
    <s v="SEC 21 EO 292- SPECIAL PRIVILEGE"/>
    <s v="1 OTHER"/>
    <n v="1"/>
    <m/>
  </r>
  <r>
    <n v="51"/>
    <x v="39"/>
    <d v="2022-09-22T00:00:00"/>
    <s v="DIMARANAN GREGORIA C."/>
    <x v="6"/>
    <x v="1"/>
    <d v="2022-09-21T00:00:00"/>
    <d v="2022-09-21T00:00:00"/>
    <s v="OTHER"/>
    <s v="SEC 21 EO 292- SPECIAL PRIVILEGE"/>
    <s v="1 OTHER"/>
    <n v="1"/>
    <m/>
  </r>
  <r>
    <n v="52"/>
    <x v="39"/>
    <d v="2022-11-28T00:00:00"/>
    <s v="DIMARANAN GREGORIA C."/>
    <x v="6"/>
    <x v="1"/>
    <d v="2022-11-25T00:00:00"/>
    <d v="2022-11-25T00:00:00"/>
    <s v="SL"/>
    <m/>
    <s v="1 SL"/>
    <n v="1"/>
    <m/>
  </r>
  <r>
    <n v="53"/>
    <x v="39"/>
    <d v="2022-12-06T00:00:00"/>
    <s v="DIMARANAN GREGORIA C."/>
    <x v="6"/>
    <x v="1"/>
    <d v="2022-12-02T00:00:00"/>
    <d v="2022-12-02T00:00:00"/>
    <s v="SL"/>
    <m/>
    <s v="1 SL"/>
    <n v="1"/>
    <m/>
  </r>
  <r>
    <n v="53"/>
    <x v="39"/>
    <d v="2022-12-06T00:00:00"/>
    <s v="DIMARANAN GREGORIA C."/>
    <x v="6"/>
    <x v="1"/>
    <d v="2022-12-07T00:00:00"/>
    <d v="2022-12-09T00:00:00"/>
    <s v="SL"/>
    <m/>
    <s v="2 SL"/>
    <n v="2"/>
    <m/>
  </r>
  <r>
    <n v="53"/>
    <x v="39"/>
    <d v="2022-12-06T00:00:00"/>
    <s v="DIMARANAN GREGORIA C."/>
    <x v="6"/>
    <x v="1"/>
    <d v="2022-12-12T00:00:00"/>
    <d v="2022-12-16T00:00:00"/>
    <s v="SL"/>
    <m/>
    <s v="5 SL"/>
    <n v="5"/>
    <m/>
  </r>
  <r>
    <n v="54"/>
    <x v="39"/>
    <d v="2022-10-03T00:00:00"/>
    <s v="ANGCAYA JOHN V."/>
    <x v="5"/>
    <x v="1"/>
    <d v="2022-11-14T00:00:00"/>
    <d v="2022-11-16T00:00:00"/>
    <s v="VL"/>
    <m/>
    <s v="3 VL"/>
    <n v="3"/>
    <m/>
  </r>
  <r>
    <n v="55"/>
    <x v="39"/>
    <d v="2022-10-03T00:00:00"/>
    <s v="ANGCAYA JOHN V."/>
    <x v="5"/>
    <x v="1"/>
    <d v="2022-10-24T00:00:00"/>
    <d v="2022-10-25T00:00:00"/>
    <s v="VL"/>
    <m/>
    <s v="2 VL"/>
    <n v="2"/>
    <m/>
  </r>
  <r>
    <n v="56"/>
    <x v="39"/>
    <d v="2022-10-03T00:00:00"/>
    <s v="ANGCAYA JOHN V."/>
    <x v="5"/>
    <x v="1"/>
    <d v="2022-10-11T00:00:00"/>
    <d v="2022-10-11T00:00:00"/>
    <s v="SL"/>
    <m/>
    <s v="1 SL"/>
    <n v="1"/>
    <m/>
  </r>
  <r>
    <n v="57"/>
    <x v="39"/>
    <d v="2022-09-21T00:00:00"/>
    <s v="ANGCAYA JOHN V."/>
    <x v="5"/>
    <x v="1"/>
    <d v="2022-09-14T00:00:00"/>
    <d v="2022-09-15T00:00:00"/>
    <s v="SL"/>
    <m/>
    <s v="2 SL"/>
    <n v="2"/>
    <m/>
  </r>
  <r>
    <n v="58"/>
    <x v="39"/>
    <d v="2022-11-07T00:00:00"/>
    <s v="MIRANDA MARIA LOIDA M."/>
    <x v="6"/>
    <x v="1"/>
    <d v="2022-11-03T00:00:00"/>
    <d v="2022-11-04T00:00:00"/>
    <s v="SL"/>
    <m/>
    <s v="2 SL"/>
    <n v="2"/>
    <m/>
  </r>
  <r>
    <n v="59"/>
    <x v="39"/>
    <d v="2022-09-23T00:00:00"/>
    <s v="MIRANDA MARIA LOIDA M."/>
    <x v="6"/>
    <x v="1"/>
    <d v="2022-09-22T00:00:00"/>
    <d v="2022-09-22T00:00:00"/>
    <s v="SL"/>
    <m/>
    <s v="1 SL"/>
    <n v="1"/>
    <m/>
  </r>
  <r>
    <n v="60"/>
    <x v="39"/>
    <d v="2022-11-18T00:00:00"/>
    <s v="DAÑO ALMA R."/>
    <x v="6"/>
    <x v="1"/>
    <d v="2022-11-25T00:00:00"/>
    <d v="2022-11-25T00:00:00"/>
    <s v="VL"/>
    <m/>
    <s v="1 VL"/>
    <n v="1"/>
    <m/>
  </r>
  <r>
    <n v="61"/>
    <x v="39"/>
    <d v="2022-11-28T00:00:00"/>
    <s v="DELA GRACIA MA. CECILIA P."/>
    <x v="6"/>
    <x v="1"/>
    <d v="2022-11-25T00:00:00"/>
    <d v="2022-11-25T00:00:00"/>
    <s v="OTHER"/>
    <s v="SEC 21 EO 292- SPECIAL PRIVILEGE"/>
    <s v="1 OTHER"/>
    <n v="1"/>
    <m/>
  </r>
  <r>
    <n v="62"/>
    <x v="39"/>
    <d v="2022-11-07T00:00:00"/>
    <s v="DELA GRACIA MA. CECILIA P."/>
    <x v="6"/>
    <x v="1"/>
    <d v="2022-12-09T00:00:00"/>
    <d v="2022-12-09T00:00:00"/>
    <s v="VL"/>
    <m/>
    <s v="1 VL"/>
    <n v="1"/>
    <m/>
  </r>
  <r>
    <n v="63"/>
    <x v="39"/>
    <d v="2022-11-07T00:00:00"/>
    <s v="CHACON ELISA G."/>
    <x v="31"/>
    <x v="1"/>
    <d v="2022-11-15T00:00:00"/>
    <d v="2022-11-15T00:00:00"/>
    <s v="VL"/>
    <m/>
    <s v="1 VL"/>
    <n v="1"/>
    <m/>
  </r>
  <r>
    <n v="64"/>
    <x v="39"/>
    <d v="2022-11-08T00:00:00"/>
    <s v="DELA GRACIA MA. CECILIA P."/>
    <x v="6"/>
    <x v="1"/>
    <d v="2022-11-17T00:00:00"/>
    <d v="2022-11-18T00:00:00"/>
    <s v="VL"/>
    <m/>
    <s v="2 VL"/>
    <n v="2"/>
    <m/>
  </r>
  <r>
    <n v="65"/>
    <x v="39"/>
    <d v="2022-10-14T00:00:00"/>
    <s v="BAYBAY LOLITA B."/>
    <x v="6"/>
    <x v="1"/>
    <d v="2022-10-13T00:00:00"/>
    <d v="2022-10-13T00:00:00"/>
    <s v="SL"/>
    <m/>
    <s v="1 SL"/>
    <n v="1"/>
    <m/>
  </r>
  <r>
    <n v="66"/>
    <x v="39"/>
    <d v="2022-09-02T00:00:00"/>
    <s v="BAYBAY LOLITA B."/>
    <x v="6"/>
    <x v="1"/>
    <d v="2022-09-20T00:00:00"/>
    <d v="2022-09-22T00:00:00"/>
    <s v="OTHER"/>
    <s v="SEC 21 EO 292- SPECIAL PRIVILEGE"/>
    <s v="3 OTHER"/>
    <n v="3"/>
    <m/>
  </r>
  <r>
    <n v="66"/>
    <x v="39"/>
    <d v="2022-09-02T00:00:00"/>
    <s v="BAYBAY LOLITA B."/>
    <x v="6"/>
    <x v="1"/>
    <d v="2022-09-23T00:00:00"/>
    <d v="2022-09-26T00:00:00"/>
    <s v="VL"/>
    <m/>
    <s v="2 VL"/>
    <n v="2"/>
    <m/>
  </r>
  <r>
    <n v="67"/>
    <x v="39"/>
    <d v="2022-10-06T00:00:00"/>
    <s v="LERIO ROSEMARIE V."/>
    <x v="6"/>
    <x v="1"/>
    <d v="2022-11-11T00:00:00"/>
    <d v="2022-11-11T00:00:00"/>
    <s v="OTHER"/>
    <s v="SEC 21 EO 292- SPECIAL PRIVILEGE"/>
    <s v="1 OTHER"/>
    <n v="1"/>
    <m/>
  </r>
  <r>
    <n v="67"/>
    <x v="39"/>
    <d v="2022-10-06T00:00:00"/>
    <s v="LERIO ROSEMARIE V."/>
    <x v="6"/>
    <x v="1"/>
    <d v="2022-11-17T00:00:00"/>
    <d v="2022-11-17T00:00:00"/>
    <s v="OTHER"/>
    <s v="SEC 21 EO 292- SPECIAL PRIVILEGE"/>
    <s v="1 OTHER"/>
    <n v="1"/>
    <m/>
  </r>
  <r>
    <n v="68"/>
    <x v="39"/>
    <d v="2022-11-04T00:00:00"/>
    <s v="MARASIGAN GINALYN D."/>
    <x v="6"/>
    <x v="1"/>
    <d v="2022-12-27T00:00:00"/>
    <d v="2022-12-29T00:00:00"/>
    <s v="VL"/>
    <m/>
    <s v="3 VL"/>
    <n v="3"/>
    <m/>
  </r>
  <r>
    <n v="69"/>
    <x v="39"/>
    <d v="2022-11-07T00:00:00"/>
    <s v="DELA GRACIA MA. CECILIA P."/>
    <x v="6"/>
    <x v="1"/>
    <d v="2022-12-07T00:00:00"/>
    <d v="2022-12-07T00:00:00"/>
    <s v="VL"/>
    <m/>
    <s v="1 VL"/>
    <n v="1"/>
    <m/>
  </r>
  <r>
    <n v="70"/>
    <x v="39"/>
    <d v="2022-11-08T00:00:00"/>
    <s v="DE VILLA JAYVEE U."/>
    <x v="6"/>
    <x v="1"/>
    <d v="2022-11-07T00:00:00"/>
    <d v="2022-11-07T00:00:00"/>
    <s v="OTHER"/>
    <s v="SEC 21 EO 292- SPECIAL PRIVILEGE"/>
    <s v="1 OTHER"/>
    <n v="1"/>
    <m/>
  </r>
  <r>
    <n v="71"/>
    <x v="39"/>
    <d v="2022-10-27T00:00:00"/>
    <s v="MANALO EDITHA V."/>
    <x v="6"/>
    <x v="1"/>
    <d v="2022-10-25T00:00:00"/>
    <d v="2022-10-25T00:00:00"/>
    <s v="OTHER"/>
    <s v="SEC 21 EO 292- SPECIAL PRIVILEGE"/>
    <s v="1 OTHER"/>
    <n v="1"/>
    <m/>
  </r>
  <r>
    <n v="72"/>
    <x v="39"/>
    <d v="2022-10-21T00:00:00"/>
    <s v="MANALO EDITHA V."/>
    <x v="6"/>
    <x v="1"/>
    <d v="2022-10-28T00:00:00"/>
    <d v="2022-10-28T00:00:00"/>
    <s v="VL"/>
    <m/>
    <s v="1 VL"/>
    <n v="1"/>
    <m/>
  </r>
  <r>
    <n v="73"/>
    <x v="39"/>
    <d v="2022-12-07T00:00:00"/>
    <s v="MANALO EDITHA V."/>
    <x v="6"/>
    <x v="1"/>
    <d v="2022-12-16T00:00:00"/>
    <d v="2022-12-16T00:00:00"/>
    <s v="VL"/>
    <m/>
    <s v="1 VL"/>
    <n v="1"/>
    <m/>
  </r>
  <r>
    <n v="74"/>
    <x v="39"/>
    <d v="2023-01-30T00:00:00"/>
    <s v="ENMACIO LEILA A."/>
    <x v="6"/>
    <x v="1"/>
    <d v="2023-01-03T00:00:00"/>
    <d v="2023-01-04T00:00:00"/>
    <s v="OTHER"/>
    <s v="SEC 21 EO 292- SPECIAL PRIVILEGE"/>
    <s v="2 OTHER"/>
    <n v="2"/>
    <m/>
  </r>
  <r>
    <n v="75"/>
    <x v="39"/>
    <d v="2023-01-20T00:00:00"/>
    <s v="BAES ELMER P."/>
    <x v="5"/>
    <x v="1"/>
    <d v="2023-01-30T00:00:00"/>
    <d v="2023-01-30T00:00:00"/>
    <s v="OTHER"/>
    <s v="SEC 21 EO 292- SPECIAL PRIVILEGE"/>
    <s v="1 OTHER"/>
    <n v="1"/>
    <m/>
  </r>
  <r>
    <n v="76"/>
    <x v="39"/>
    <d v="2022-11-02T00:00:00"/>
    <s v="ANACAY LEVIE B."/>
    <x v="5"/>
    <x v="1"/>
    <d v="2022-10-12T00:00:00"/>
    <d v="2022-10-12T00:00:00"/>
    <s v="SL"/>
    <m/>
    <s v="1 SL"/>
    <n v="1"/>
    <m/>
  </r>
  <r>
    <n v="76"/>
    <x v="39"/>
    <d v="2022-11-02T00:00:00"/>
    <s v="ANACAY LEVIE B."/>
    <x v="5"/>
    <x v="1"/>
    <d v="2022-10-14T00:00:00"/>
    <d v="2022-10-14T00:00:00"/>
    <s v="SL"/>
    <m/>
    <s v="1 SL"/>
    <n v="1"/>
    <m/>
  </r>
  <r>
    <n v="77"/>
    <x v="39"/>
    <d v="2022-11-27T00:00:00"/>
    <s v="ANACAY LEVIE B."/>
    <x v="5"/>
    <x v="1"/>
    <d v="2022-11-21T00:00:00"/>
    <d v="2022-11-21T00:00:00"/>
    <s v="SL"/>
    <m/>
    <s v="1 SL"/>
    <n v="1"/>
    <m/>
  </r>
  <r>
    <n v="78"/>
    <x v="39"/>
    <d v="2022-11-27T00:00:00"/>
    <s v="ANACAY LEVIE B."/>
    <x v="5"/>
    <x v="1"/>
    <d v="2022-11-28T00:00:00"/>
    <d v="2022-11-29T00:00:00"/>
    <s v="SL"/>
    <m/>
    <s v="2 SL"/>
    <n v="2"/>
    <m/>
  </r>
  <r>
    <n v="79"/>
    <x v="39"/>
    <d v="2022-09-29T00:00:00"/>
    <s v="ANACAY LEVIE B."/>
    <x v="5"/>
    <x v="1"/>
    <d v="2022-09-06T00:00:00"/>
    <d v="2022-09-06T00:00:00"/>
    <s v="SL"/>
    <m/>
    <s v="1 SL"/>
    <n v="1"/>
    <m/>
  </r>
  <r>
    <n v="79"/>
    <x v="39"/>
    <d v="2022-09-29T00:00:00"/>
    <s v="ANACAY LEVIE B."/>
    <x v="5"/>
    <x v="1"/>
    <d v="2022-09-13T00:00:00"/>
    <d v="2022-09-13T00:00:00"/>
    <s v="SL"/>
    <m/>
    <s v="1 SL"/>
    <n v="1"/>
    <m/>
  </r>
  <r>
    <n v="79"/>
    <x v="39"/>
    <d v="2022-09-29T00:00:00"/>
    <s v="ANACAY LEVIE B."/>
    <x v="5"/>
    <x v="1"/>
    <d v="2022-09-23T00:00:00"/>
    <d v="2022-09-23T00:00:00"/>
    <s v="SL"/>
    <m/>
    <s v="1 SL"/>
    <n v="1"/>
    <m/>
  </r>
  <r>
    <n v="80"/>
    <x v="39"/>
    <d v="2022-09-13T00:00:00"/>
    <s v="MENDOZA NORA A."/>
    <x v="6"/>
    <x v="1"/>
    <d v="2022-09-28T00:00:00"/>
    <d v="2022-09-29T00:00:00"/>
    <s v="SL"/>
    <m/>
    <s v="2 SL"/>
    <n v="2"/>
    <m/>
  </r>
  <r>
    <n v="81"/>
    <x v="39"/>
    <d v="2022-11-14T00:00:00"/>
    <s v="MENDOZA NORA A."/>
    <x v="6"/>
    <x v="1"/>
    <d v="2022-11-25T00:00:00"/>
    <d v="2022-11-25T00:00:00"/>
    <s v="SL"/>
    <m/>
    <s v="1 SL"/>
    <n v="1"/>
    <m/>
  </r>
  <r>
    <n v="82"/>
    <x v="39"/>
    <d v="2022-11-07T00:00:00"/>
    <s v="MENDOZA NORA A."/>
    <x v="6"/>
    <x v="1"/>
    <d v="2022-11-18T00:00:00"/>
    <d v="2022-11-18T00:00:00"/>
    <s v="SL"/>
    <m/>
    <s v="1 SL"/>
    <n v="1"/>
    <m/>
  </r>
  <r>
    <n v="82"/>
    <x v="39"/>
    <d v="2022-11-07T00:00:00"/>
    <s v="MENDOZA NORA A."/>
    <x v="6"/>
    <x v="1"/>
    <d v="2022-11-29T00:00:00"/>
    <d v="2022-11-29T00:00:00"/>
    <s v="SL"/>
    <m/>
    <s v="1 SL"/>
    <n v="1"/>
    <m/>
  </r>
  <r>
    <n v="83"/>
    <x v="39"/>
    <d v="2022-12-10T00:00:00"/>
    <s v="DAÑO ALMA R."/>
    <x v="6"/>
    <x v="1"/>
    <d v="2022-12-09T00:00:00"/>
    <d v="2022-12-09T00:00:00"/>
    <s v="OTHER"/>
    <s v="SEC 21 EO 292- SPECIAL PRIVILEGE"/>
    <s v="1 OTHER"/>
    <n v="1"/>
    <m/>
  </r>
  <r>
    <n v="84"/>
    <x v="39"/>
    <d v="2022-12-23T00:00:00"/>
    <s v="DAÑO ALMA R."/>
    <x v="6"/>
    <x v="1"/>
    <d v="2022-12-28T00:00:00"/>
    <d v="2022-12-29T00:00:00"/>
    <s v="VL"/>
    <m/>
    <s v="2 VL"/>
    <n v="2"/>
    <m/>
  </r>
  <r>
    <n v="85"/>
    <x v="39"/>
    <d v="2022-09-19T00:00:00"/>
    <s v="DAÑO ALMA R."/>
    <x v="6"/>
    <x v="1"/>
    <d v="2022-09-29T00:00:00"/>
    <d v="2022-09-29T00:00:00"/>
    <s v="OTHER"/>
    <s v="SEC 21 EO 292- SPECIAL PRIVILEGE"/>
    <s v="1 OTHER"/>
    <n v="1"/>
    <m/>
  </r>
  <r>
    <n v="86"/>
    <x v="40"/>
    <d v="2023-01-30T00:00:00"/>
    <s v="CAMERO PEDRITO C."/>
    <x v="73"/>
    <x v="0"/>
    <m/>
    <m/>
    <s v="OTHER"/>
    <s v="TERMINAL LEAVE"/>
    <s v="0 OTHER"/>
    <n v="0"/>
    <m/>
  </r>
  <r>
    <n v="87"/>
    <x v="40"/>
    <d v="2023-01-31T00:00:00"/>
    <s v="PEREA BABEL G."/>
    <x v="24"/>
    <x v="0"/>
    <d v="2023-01-16T00:00:00"/>
    <d v="2023-01-20T00:00:00"/>
    <s v="VL"/>
    <m/>
    <s v="5 VL"/>
    <n v="5"/>
    <m/>
  </r>
  <r>
    <n v="88"/>
    <x v="40"/>
    <d v="2023-03-03T00:00:00"/>
    <s v="MAULLON JAENA F."/>
    <x v="11"/>
    <x v="0"/>
    <d v="2023-02-09T00:00:00"/>
    <d v="2023-02-09T00:00:00"/>
    <s v="VL"/>
    <m/>
    <s v="1 VL"/>
    <n v="1"/>
    <m/>
  </r>
  <r>
    <n v="88"/>
    <x v="40"/>
    <d v="2023-03-03T00:00:00"/>
    <s v="MAULLON JAENA F."/>
    <x v="11"/>
    <x v="0"/>
    <d v="2023-02-17T00:00:00"/>
    <d v="2023-02-17T00:00:00"/>
    <s v="VL"/>
    <m/>
    <s v="1 VL"/>
    <n v="1"/>
    <m/>
  </r>
  <r>
    <n v="88"/>
    <x v="40"/>
    <d v="2023-03-03T00:00:00"/>
    <s v="MAULLON JAENA F."/>
    <x v="11"/>
    <x v="0"/>
    <d v="2023-02-28T00:00:00"/>
    <d v="2023-02-28T00:00:00"/>
    <s v="VL"/>
    <m/>
    <s v="1 VL"/>
    <n v="1"/>
    <m/>
  </r>
  <r>
    <n v="89"/>
    <x v="40"/>
    <d v="2023-01-31T00:00:00"/>
    <s v="PEREA BABEL G."/>
    <x v="24"/>
    <x v="0"/>
    <d v="2023-01-16T00:00:00"/>
    <d v="2023-01-20T00:00:00"/>
    <s v="VL"/>
    <m/>
    <s v="5 VL"/>
    <n v="5"/>
    <m/>
  </r>
  <r>
    <n v="90"/>
    <x v="40"/>
    <d v="2023-01-31T00:00:00"/>
    <s v="PEREA BABEL G."/>
    <x v="24"/>
    <x v="0"/>
    <d v="2023-01-27T00:00:00"/>
    <d v="2023-01-30T00:00:00"/>
    <s v="SL"/>
    <m/>
    <s v="2 SL"/>
    <n v="2"/>
    <m/>
  </r>
  <r>
    <n v="91"/>
    <x v="40"/>
    <d v="2022-12-02T00:00:00"/>
    <s v="LUCIANO ADELAIDA C."/>
    <x v="34"/>
    <x v="1"/>
    <d v="2022-12-12T00:00:00"/>
    <d v="2022-12-12T00:00:00"/>
    <s v="VL"/>
    <s v="SEC 25 EO 292- FORCE LEAVE"/>
    <s v="1 VL"/>
    <n v="1"/>
    <m/>
  </r>
  <r>
    <n v="91"/>
    <x v="40"/>
    <d v="2022-12-02T00:00:00"/>
    <s v="LUCIANO ADELAIDA C."/>
    <x v="34"/>
    <x v="1"/>
    <d v="2022-12-23T00:00:00"/>
    <d v="2022-12-29T00:00:00"/>
    <s v="VL"/>
    <s v="SEC 25 EO 292- FORCE LEAVE"/>
    <s v="4 VL"/>
    <n v="4"/>
    <m/>
  </r>
  <r>
    <n v="92"/>
    <x v="40"/>
    <d v="2023-01-09T00:00:00"/>
    <s v="LUCIANO ADELAIDA C."/>
    <x v="34"/>
    <x v="1"/>
    <d v="2023-01-06T00:00:00"/>
    <d v="2023-01-06T00:00:00"/>
    <s v="OTHER"/>
    <s v="SEC 21 EO 292- SPECIAL PRIVILEGE"/>
    <s v="1 OTHER"/>
    <n v="1"/>
    <m/>
  </r>
  <r>
    <n v="93"/>
    <x v="40"/>
    <d v="2023-02-08T00:00:00"/>
    <s v="ZAFRA CHEYSSER A."/>
    <x v="20"/>
    <x v="0"/>
    <d v="2023-02-13T00:00:00"/>
    <d v="2023-02-13T00:00:00"/>
    <s v="VL"/>
    <m/>
    <s v="1 VL"/>
    <n v="1"/>
    <m/>
  </r>
  <r>
    <n v="94"/>
    <x v="40"/>
    <d v="2022-12-13T00:00:00"/>
    <s v="ZAFRA CHEYSSER A."/>
    <x v="20"/>
    <x v="0"/>
    <d v="2022-12-20T00:00:00"/>
    <d v="2022-12-21T00:00:00"/>
    <s v="VL"/>
    <s v="SEC 25 EO 292- FORCE LEAVE"/>
    <s v="2 VL"/>
    <n v="2"/>
    <m/>
  </r>
  <r>
    <n v="95"/>
    <x v="40"/>
    <d v="2023-01-06T00:00:00"/>
    <s v="SARDIÑOLA REBECCA C."/>
    <x v="11"/>
    <x v="0"/>
    <d v="2022-12-29T00:00:00"/>
    <d v="2022-12-29T00:00:00"/>
    <s v="SL"/>
    <m/>
    <s v="1 SL"/>
    <n v="1"/>
    <m/>
  </r>
  <r>
    <n v="96"/>
    <x v="40"/>
    <d v="2023-01-06T00:00:00"/>
    <s v="SARDIÑOLA REBECCA C."/>
    <x v="11"/>
    <x v="0"/>
    <d v="2023-01-06T00:00:00"/>
    <d v="2023-01-06T00:00:00"/>
    <s v="SL"/>
    <m/>
    <s v="1 SL"/>
    <n v="1"/>
    <m/>
  </r>
  <r>
    <n v="97"/>
    <x v="40"/>
    <d v="2023-02-20T00:00:00"/>
    <s v="MAULLON JAENA F."/>
    <x v="11"/>
    <x v="0"/>
    <d v="2023-02-21T00:00:00"/>
    <d v="2023-02-24T00:00:00"/>
    <s v="VL"/>
    <m/>
    <s v="4 VL"/>
    <n v="4"/>
    <m/>
  </r>
  <r>
    <n v="98"/>
    <x v="40"/>
    <d v="2022-12-29T00:00:00"/>
    <s v="MAULLON JAENA F."/>
    <x v="11"/>
    <x v="0"/>
    <d v="2022-12-28T00:00:00"/>
    <d v="2022-12-28T00:00:00"/>
    <s v="SL"/>
    <m/>
    <s v="1 SL"/>
    <n v="1"/>
    <m/>
  </r>
  <r>
    <n v="99"/>
    <x v="40"/>
    <d v="2022-12-19T00:00:00"/>
    <s v="DIMARANAN JENELIN B."/>
    <x v="11"/>
    <x v="0"/>
    <d v="2022-12-27T00:00:00"/>
    <d v="2022-12-29T00:00:00"/>
    <s v="VL"/>
    <m/>
    <s v="3 VL"/>
    <n v="3"/>
    <m/>
  </r>
  <r>
    <n v="100"/>
    <x v="40"/>
    <d v="2023-01-27T00:00:00"/>
    <s v="MAULLON JAENA F."/>
    <x v="11"/>
    <x v="0"/>
    <d v="2023-01-27T00:00:00"/>
    <d v="2023-01-27T00:00:00"/>
    <s v="SL"/>
    <m/>
    <s v="1 SL"/>
    <n v="1"/>
    <m/>
  </r>
  <r>
    <n v="101"/>
    <x v="40"/>
    <d v="2023-01-27T00:00:00"/>
    <s v="DESINGAŃO PURIFICACION A."/>
    <x v="11"/>
    <x v="0"/>
    <d v="2023-02-02T00:00:00"/>
    <d v="2023-02-02T00:00:00"/>
    <s v="OTHER"/>
    <s v="BIRTHDAY LEAVE"/>
    <s v="1 OTHER"/>
    <n v="1"/>
    <m/>
  </r>
  <r>
    <n v="102"/>
    <x v="40"/>
    <d v="2023-01-23T00:00:00"/>
    <s v="DIMARANAN JENELIN B."/>
    <x v="11"/>
    <x v="0"/>
    <d v="2023-01-10T00:00:00"/>
    <d v="2023-01-13T00:00:00"/>
    <s v="SL"/>
    <m/>
    <s v="4 SL"/>
    <n v="4"/>
    <m/>
  </r>
  <r>
    <n v="102"/>
    <x v="40"/>
    <d v="2023-01-23T00:00:00"/>
    <s v="DIMARANAN JENELIN B."/>
    <x v="11"/>
    <x v="0"/>
    <d v="2023-01-16T00:00:00"/>
    <d v="2023-01-20T00:00:00"/>
    <s v="SL"/>
    <m/>
    <s v="5 SL"/>
    <n v="5"/>
    <m/>
  </r>
  <r>
    <n v="103"/>
    <x v="40"/>
    <d v="2023-01-24T00:00:00"/>
    <s v="ANGELES ANNABEL D."/>
    <x v="5"/>
    <x v="1"/>
    <d v="2023-02-01T00:00:00"/>
    <d v="2023-02-01T00:00:00"/>
    <s v="OTHER"/>
    <s v="BIRTHDAY LEAVE"/>
    <s v="1 OTHER"/>
    <n v="1"/>
    <m/>
  </r>
  <r>
    <n v="104"/>
    <x v="40"/>
    <d v="2022-12-27T00:00:00"/>
    <s v="DIAZ CAROLINA P."/>
    <x v="11"/>
    <x v="0"/>
    <d v="2022-12-23T00:00:00"/>
    <d v="2022-12-23T00:00:00"/>
    <s v="SL"/>
    <m/>
    <s v="1 SL"/>
    <n v="1"/>
    <m/>
  </r>
  <r>
    <n v="105"/>
    <x v="40"/>
    <d v="2022-10-06T00:00:00"/>
    <s v="SARDINOLA  GINABLETH J."/>
    <x v="34"/>
    <x v="1"/>
    <d v="2022-10-04T00:00:00"/>
    <d v="2022-10-05T00:00:00"/>
    <s v="SL"/>
    <m/>
    <s v="2 SL"/>
    <n v="2"/>
    <m/>
  </r>
  <r>
    <n v="106"/>
    <x v="40"/>
    <d v="2022-10-05T00:00:00"/>
    <s v="DIMAPILIS JONNA T."/>
    <x v="49"/>
    <x v="1"/>
    <d v="2022-10-13T00:00:00"/>
    <d v="2022-10-13T00:00:00"/>
    <s v="OTHER"/>
    <s v="BIRTHDAY LEAVE"/>
    <s v="1 OTHER"/>
    <n v="1"/>
    <m/>
  </r>
  <r>
    <n v="107"/>
    <x v="40"/>
    <d v="2022-10-18T00:00:00"/>
    <s v="SARDINOLA  GINABLETH J."/>
    <x v="34"/>
    <x v="1"/>
    <d v="2022-10-24T00:00:00"/>
    <d v="2022-10-25T00:00:00"/>
    <s v="VL"/>
    <m/>
    <s v="2 VL"/>
    <n v="2"/>
    <m/>
  </r>
  <r>
    <n v="108"/>
    <x v="40"/>
    <d v="2022-12-02T00:00:00"/>
    <s v="SARDINOLA  GINABLETH J."/>
    <x v="34"/>
    <x v="1"/>
    <d v="2022-12-07T00:00:00"/>
    <d v="2022-12-07T00:00:00"/>
    <s v="VL"/>
    <m/>
    <s v="1 VL"/>
    <n v="1"/>
    <m/>
  </r>
  <r>
    <n v="109"/>
    <x v="40"/>
    <d v="2022-11-29T00:00:00"/>
    <s v="DIMAPILIS JONNA T."/>
    <x v="49"/>
    <x v="1"/>
    <d v="2022-11-25T00:00:00"/>
    <d v="2022-11-25T00:00:00"/>
    <s v="SL"/>
    <m/>
    <s v="1 SL"/>
    <n v="1"/>
    <m/>
  </r>
  <r>
    <n v="110"/>
    <x v="40"/>
    <d v="2022-12-02T00:00:00"/>
    <s v="DIMAPILIS JONNA T."/>
    <x v="49"/>
    <x v="1"/>
    <d v="2022-12-16T00:00:00"/>
    <d v="2022-12-16T00:00:00"/>
    <s v="VL"/>
    <m/>
    <s v="1 VL"/>
    <n v="1"/>
    <m/>
  </r>
  <r>
    <n v="111"/>
    <x v="40"/>
    <d v="2022-12-02T00:00:00"/>
    <s v="DIMAPILIS JONNA T."/>
    <x v="49"/>
    <x v="1"/>
    <d v="2022-12-26T00:00:00"/>
    <d v="2022-12-26T00:00:00"/>
    <s v="VL"/>
    <m/>
    <s v="1 VL"/>
    <n v="1"/>
    <m/>
  </r>
  <r>
    <n v="112"/>
    <x v="40"/>
    <d v="2022-12-02T00:00:00"/>
    <s v="LANTING AILEEN D."/>
    <x v="50"/>
    <x v="1"/>
    <d v="2022-12-09T00:00:00"/>
    <d v="2022-12-14T00:00:00"/>
    <s v="VL"/>
    <m/>
    <s v="4 VL"/>
    <n v="4"/>
    <m/>
  </r>
  <r>
    <n v="112"/>
    <x v="40"/>
    <d v="2022-12-02T00:00:00"/>
    <s v="LANTING AILEEN D."/>
    <x v="50"/>
    <x v="1"/>
    <d v="2022-12-29T00:00:00"/>
    <d v="2022-12-29T00:00:00"/>
    <s v="VL"/>
    <m/>
    <s v="1 VL"/>
    <n v="1"/>
    <m/>
  </r>
  <r>
    <n v="113"/>
    <x v="40"/>
    <d v="2022-09-23T00:00:00"/>
    <s v="DIMAPILIS JONNA T."/>
    <x v="49"/>
    <x v="1"/>
    <d v="2022-09-21T00:00:00"/>
    <d v="2022-09-21T00:00:00"/>
    <s v="SL"/>
    <m/>
    <s v="1 SL"/>
    <n v="1"/>
    <m/>
  </r>
  <r>
    <n v="114"/>
    <x v="40"/>
    <d v="2022-11-16T00:00:00"/>
    <s v="ZAFRA REYNANTE B."/>
    <x v="23"/>
    <x v="0"/>
    <d v="2022-11-15T00:00:00"/>
    <d v="2022-11-15T00:00:00"/>
    <s v="SL"/>
    <m/>
    <s v="1 SL"/>
    <n v="1"/>
    <m/>
  </r>
  <r>
    <n v="115"/>
    <x v="40"/>
    <d v="2022-11-17T00:00:00"/>
    <s v="ANGCAYA IRENE V."/>
    <x v="5"/>
    <x v="1"/>
    <d v="2022-11-16T00:00:00"/>
    <d v="2022-11-16T00:00:00"/>
    <s v="SL"/>
    <m/>
    <s v="1 SL"/>
    <n v="1"/>
    <m/>
  </r>
  <r>
    <n v="116"/>
    <x v="40"/>
    <d v="2022-11-17T00:00:00"/>
    <s v="ANGCAYA IRENE V."/>
    <x v="5"/>
    <x v="1"/>
    <d v="2022-11-09T00:00:00"/>
    <d v="2022-11-09T00:00:00"/>
    <s v="OTHER"/>
    <s v="SEC 21 EO 292- SPECIAL PRIVILEGE"/>
    <s v="1 OTHER"/>
    <n v="1"/>
    <m/>
  </r>
  <r>
    <n v="117"/>
    <x v="40"/>
    <d v="2022-11-17T00:00:00"/>
    <s v="ANGCAYA IRENE V."/>
    <x v="5"/>
    <x v="1"/>
    <d v="2022-11-23T00:00:00"/>
    <d v="2022-11-23T00:00:00"/>
    <s v="VL"/>
    <m/>
    <s v="1 VL"/>
    <n v="1"/>
    <m/>
  </r>
  <r>
    <n v="118"/>
    <x v="40"/>
    <d v="2022-11-11T00:00:00"/>
    <s v="PANGANIBAN CAROLINA L."/>
    <x v="23"/>
    <x v="0"/>
    <d v="2022-11-23T00:00:00"/>
    <d v="2022-11-29T00:00:00"/>
    <s v="VL"/>
    <m/>
    <s v="5 VL"/>
    <n v="5"/>
    <m/>
  </r>
  <r>
    <n v="119"/>
    <x v="40"/>
    <d v="2023-01-04T00:00:00"/>
    <s v="ARCILLA MAYETTE A."/>
    <x v="5"/>
    <x v="1"/>
    <d v="2023-01-06T00:00:00"/>
    <d v="2023-01-06T00:00:00"/>
    <s v="OTHER"/>
    <s v="SEC 21 EO 292- SPECIAL PRIVILEGE"/>
    <s v="1 OTHER"/>
    <n v="1"/>
    <m/>
  </r>
  <r>
    <n v="120"/>
    <x v="40"/>
    <d v="2023-01-05T00:00:00"/>
    <s v="DILIDILI AIREEN M."/>
    <x v="7"/>
    <x v="1"/>
    <d v="2023-01-04T00:00:00"/>
    <d v="2023-01-05T00:00:00"/>
    <s v="SL"/>
    <m/>
    <s v="2 SL"/>
    <n v="2"/>
    <m/>
  </r>
  <r>
    <n v="121"/>
    <x v="40"/>
    <d v="2023-01-03T00:00:00"/>
    <s v="VILLANUEVA MARILYN L."/>
    <x v="23"/>
    <x v="0"/>
    <d v="2023-01-05T00:00:00"/>
    <d v="2023-01-05T00:00:00"/>
    <s v="OTHER"/>
    <s v="BIRTHDAY LEAVE"/>
    <s v="1 OTHER"/>
    <n v="1"/>
    <m/>
  </r>
  <r>
    <n v="122"/>
    <x v="40"/>
    <d v="2023-01-04T00:00:00"/>
    <s v="ZAFRA REYNANTE B."/>
    <x v="23"/>
    <x v="0"/>
    <d v="2023-01-03T00:00:00"/>
    <d v="2023-01-03T00:00:00"/>
    <s v="SL"/>
    <m/>
    <s v="1 SL"/>
    <n v="1"/>
    <m/>
  </r>
  <r>
    <n v="123"/>
    <x v="40"/>
    <d v="2023-01-02T00:00:00"/>
    <s v="CESICAR JOCHELLE JOAN S."/>
    <x v="26"/>
    <x v="0"/>
    <d v="2022-12-29T00:00:00"/>
    <d v="2022-12-29T00:00:00"/>
    <s v="SL"/>
    <m/>
    <s v="1 SL"/>
    <n v="1"/>
    <m/>
  </r>
  <r>
    <n v="124"/>
    <x v="40"/>
    <d v="2022-12-09T00:00:00"/>
    <s v="ZAFRA REYNANTE B."/>
    <x v="23"/>
    <x v="0"/>
    <d v="2022-12-07T00:00:00"/>
    <d v="2022-12-07T00:00:00"/>
    <s v="SL"/>
    <m/>
    <s v="1 SL"/>
    <n v="1"/>
    <m/>
  </r>
  <r>
    <n v="125"/>
    <x v="40"/>
    <d v="2022-12-09T00:00:00"/>
    <s v="PANGANIBAN CAROLINA L."/>
    <x v="23"/>
    <x v="0"/>
    <d v="2022-12-05T00:00:00"/>
    <d v="2022-12-05T00:00:00"/>
    <s v="SL"/>
    <m/>
    <s v="1 SL"/>
    <n v="1"/>
    <m/>
  </r>
  <r>
    <n v="126"/>
    <x v="40"/>
    <d v="2022-09-02T00:00:00"/>
    <s v="FERMA JOSEFA O."/>
    <x v="49"/>
    <x v="1"/>
    <d v="2022-09-06T00:00:00"/>
    <d v="2022-09-06T00:00:00"/>
    <s v="VL"/>
    <m/>
    <s v="1 VL"/>
    <n v="1"/>
    <m/>
  </r>
  <r>
    <n v="127"/>
    <x v="40"/>
    <d v="2022-11-17T00:00:00"/>
    <s v="VILLANUEVA RICHELLE A."/>
    <x v="23"/>
    <x v="0"/>
    <d v="2022-11-24T00:00:00"/>
    <d v="2022-11-25T00:00:00"/>
    <s v="VL"/>
    <m/>
    <s v="2 VL"/>
    <n v="2"/>
    <m/>
  </r>
  <r>
    <n v="128"/>
    <x v="40"/>
    <d v="2022-11-17T00:00:00"/>
    <s v="FERMA JOSEFA O."/>
    <x v="49"/>
    <x v="1"/>
    <d v="2022-11-16T00:00:00"/>
    <d v="2022-11-16T00:00:00"/>
    <s v="SL"/>
    <m/>
    <s v="1 SL"/>
    <n v="1"/>
    <m/>
  </r>
  <r>
    <n v="129"/>
    <x v="40"/>
    <d v="2022-10-05T00:00:00"/>
    <s v="DIMAPILIS JONNA T."/>
    <x v="49"/>
    <x v="1"/>
    <d v="2022-10-18T00:00:00"/>
    <d v="2022-10-18T00:00:00"/>
    <s v="SL"/>
    <m/>
    <s v="1 SL"/>
    <n v="1"/>
    <m/>
  </r>
  <r>
    <n v="129"/>
    <x v="40"/>
    <d v="2022-10-05T00:00:00"/>
    <s v="DIMAPILIS JONNA T."/>
    <x v="49"/>
    <x v="1"/>
    <d v="2022-10-24T00:00:00"/>
    <d v="2022-10-25T00:00:00"/>
    <s v="SL"/>
    <m/>
    <s v="2 SL"/>
    <n v="2"/>
    <m/>
  </r>
  <r>
    <n v="130"/>
    <x v="40"/>
    <d v="2022-09-20T00:00:00"/>
    <s v="DIMAPILIS JONNA T."/>
    <x v="49"/>
    <x v="1"/>
    <d v="2022-09-27T00:00:00"/>
    <d v="2022-09-29T00:00:00"/>
    <s v="VL"/>
    <m/>
    <s v="3 VL"/>
    <n v="3"/>
    <m/>
  </r>
  <r>
    <n v="131"/>
    <x v="40"/>
    <d v="2022-09-23T00:00:00"/>
    <s v="FERMA JOSEFA O."/>
    <x v="49"/>
    <x v="1"/>
    <d v="2022-10-03T00:00:00"/>
    <d v="2022-10-04T00:00:00"/>
    <s v="OTHER"/>
    <s v="SEC 21 EO 292- SPECIAL PRIVILEGE"/>
    <s v="2 OTHER"/>
    <n v="2"/>
    <m/>
  </r>
  <r>
    <n v="132"/>
    <x v="40"/>
    <d v="2022-10-11T00:00:00"/>
    <s v="LANTING AILEEN D."/>
    <x v="50"/>
    <x v="1"/>
    <d v="2022-10-10T00:00:00"/>
    <d v="2022-10-10T00:00:00"/>
    <s v="SL"/>
    <m/>
    <s v="1 SL"/>
    <n v="1"/>
    <m/>
  </r>
  <r>
    <n v="133"/>
    <x v="40"/>
    <d v="2022-10-20T00:00:00"/>
    <s v="LANTING AILEEN D."/>
    <x v="50"/>
    <x v="1"/>
    <d v="2022-10-19T00:00:00"/>
    <d v="2022-10-19T00:00:00"/>
    <s v="SL"/>
    <m/>
    <s v="1 SL"/>
    <n v="1"/>
    <m/>
  </r>
  <r>
    <n v="134"/>
    <x v="40"/>
    <d v="2022-09-12T00:00:00"/>
    <s v="PAITON MARY ANN M."/>
    <x v="50"/>
    <x v="1"/>
    <d v="2022-09-09T00:00:00"/>
    <d v="2022-09-09T00:00:00"/>
    <s v="SL"/>
    <m/>
    <s v="1 SL"/>
    <n v="1"/>
    <m/>
  </r>
  <r>
    <n v="135"/>
    <x v="40"/>
    <d v="2022-11-22T00:00:00"/>
    <s v="PAITON MARY ANN M."/>
    <x v="50"/>
    <x v="1"/>
    <d v="2022-11-21T00:00:00"/>
    <d v="2022-11-21T00:00:00"/>
    <s v="SL"/>
    <m/>
    <s v="1 SL"/>
    <n v="1"/>
    <m/>
  </r>
  <r>
    <n v="136"/>
    <x v="40"/>
    <d v="2022-11-22T00:00:00"/>
    <s v="PAITON MARY ANN M."/>
    <x v="50"/>
    <x v="1"/>
    <d v="2022-12-19T00:00:00"/>
    <d v="2022-12-21T00:00:00"/>
    <s v="VL"/>
    <m/>
    <s v="3 VL"/>
    <n v="3"/>
    <m/>
  </r>
  <r>
    <n v="136"/>
    <x v="40"/>
    <d v="2022-11-22T00:00:00"/>
    <s v="PAITON MARY ANN M."/>
    <x v="50"/>
    <x v="1"/>
    <d v="2022-12-27T00:00:00"/>
    <d v="2022-12-28T00:00:00"/>
    <s v="VL"/>
    <m/>
    <s v="2 VL"/>
    <n v="2"/>
    <m/>
  </r>
  <r>
    <n v="137"/>
    <x v="40"/>
    <d v="2022-11-22T00:00:00"/>
    <s v="PAITON MARY ANN M."/>
    <x v="50"/>
    <x v="1"/>
    <d v="2022-12-07T00:00:00"/>
    <d v="2022-12-07T00:00:00"/>
    <s v="OTHER"/>
    <s v="SEC 21 EO 292- SPECIAL PRIVILEGE"/>
    <s v="1 OTHER"/>
    <n v="1"/>
    <m/>
  </r>
  <r>
    <n v="138"/>
    <x v="40"/>
    <d v="2022-10-03T00:00:00"/>
    <s v="PAITON MARY ANN M."/>
    <x v="50"/>
    <x v="1"/>
    <d v="2022-09-29T00:00:00"/>
    <d v="2022-09-30T00:00:00"/>
    <s v="SL"/>
    <m/>
    <s v="2 SL"/>
    <n v="2"/>
    <m/>
  </r>
  <r>
    <n v="139"/>
    <x v="40"/>
    <d v="2022-10-03T00:00:00"/>
    <s v="PAITON MARY ANN M."/>
    <x v="50"/>
    <x v="1"/>
    <d v="2022-10-21T00:00:00"/>
    <d v="2022-10-21T00:00:00"/>
    <s v="OTHER"/>
    <s v="SEC 21 EO 292- SPECIAL PRIVILEGE"/>
    <s v="1 OTHER"/>
    <n v="1"/>
    <m/>
  </r>
  <r>
    <n v="140"/>
    <x v="40"/>
    <d v="2022-10-18T00:00:00"/>
    <s v="COSTANTE  SYLVIA C."/>
    <x v="44"/>
    <x v="1"/>
    <d v="2022-11-02T00:00:00"/>
    <d v="2022-11-02T00:00:00"/>
    <s v="VL"/>
    <m/>
    <s v="1 VL"/>
    <n v="1"/>
    <m/>
  </r>
  <r>
    <n v="140"/>
    <x v="40"/>
    <d v="2022-10-18T00:00:00"/>
    <s v="COSTANTE  SYLVIA C."/>
    <x v="44"/>
    <x v="1"/>
    <d v="2022-11-04T00:00:00"/>
    <d v="2022-11-04T00:00:00"/>
    <s v="VL"/>
    <m/>
    <s v="1 VL"/>
    <n v="1"/>
    <m/>
  </r>
  <r>
    <n v="140"/>
    <x v="40"/>
    <d v="2022-10-18T00:00:00"/>
    <s v="COSTANTE  SYLVIA C."/>
    <x v="44"/>
    <x v="1"/>
    <d v="2022-11-07T00:00:00"/>
    <d v="2022-11-07T00:00:00"/>
    <s v="VL"/>
    <m/>
    <s v="1 VL"/>
    <n v="1"/>
    <m/>
  </r>
  <r>
    <n v="141"/>
    <x v="40"/>
    <d v="2022-10-18T00:00:00"/>
    <s v="COSTANTE  SYLVIA C."/>
    <x v="44"/>
    <x v="1"/>
    <d v="2022-11-03T00:00:00"/>
    <d v="2022-11-03T00:00:00"/>
    <s v="OTHER"/>
    <s v="SEC 21 EO 292- SPECIAL PRIVILEGE"/>
    <s v="1 OTHER"/>
    <n v="1"/>
    <m/>
  </r>
  <r>
    <n v="142"/>
    <x v="40"/>
    <d v="2022-11-10T00:00:00"/>
    <s v="PAITON MARY ANN M."/>
    <x v="50"/>
    <x v="1"/>
    <d v="2022-11-18T00:00:00"/>
    <d v="2022-11-18T00:00:00"/>
    <s v="OTHER"/>
    <s v="SEC 21 EO 292- SPECIAL PRIVILEGE"/>
    <s v="1 OTHER"/>
    <n v="1"/>
    <m/>
  </r>
  <r>
    <n v="143"/>
    <x v="40"/>
    <d v="2022-11-02T00:00:00"/>
    <s v="ROMILLA EDITH D."/>
    <x v="52"/>
    <x v="1"/>
    <d v="2022-11-08T00:00:00"/>
    <d v="2022-11-08T00:00:00"/>
    <s v="OTHER"/>
    <s v="SEC 21 EO 292- SPECIAL PRIVILEGE"/>
    <s v="1 OTHER"/>
    <n v="1"/>
    <m/>
  </r>
  <r>
    <n v="144"/>
    <x v="40"/>
    <d v="2022-10-10T00:00:00"/>
    <s v="LUCIANO ADELAIDA C."/>
    <x v="34"/>
    <x v="1"/>
    <d v="2022-10-07T00:00:00"/>
    <d v="2022-10-07T00:00:00"/>
    <s v="SL"/>
    <m/>
    <s v="1 SL"/>
    <n v="1"/>
    <m/>
  </r>
  <r>
    <n v="145"/>
    <x v="40"/>
    <d v="2022-11-02T00:00:00"/>
    <s v="LUCIANO ADELAIDA C."/>
    <x v="34"/>
    <x v="1"/>
    <d v="2022-10-28T00:00:00"/>
    <d v="2022-10-28T00:00:00"/>
    <s v="SL"/>
    <m/>
    <s v="1 SL"/>
    <n v="1"/>
    <m/>
  </r>
  <r>
    <n v="146"/>
    <x v="40"/>
    <d v="2022-06-28T00:00:00"/>
    <s v="LUCIANO ADELAIDA C."/>
    <x v="34"/>
    <x v="1"/>
    <d v="2022-06-29T00:00:00"/>
    <d v="2022-06-29T00:00:00"/>
    <s v="OTHER"/>
    <s v="PARENTAL OBLIGATION"/>
    <s v="1 OTHER"/>
    <n v="1"/>
    <m/>
  </r>
  <r>
    <n v="147"/>
    <x v="40"/>
    <d v="2022-07-01T00:00:00"/>
    <s v="LUCIANO ADELAIDA C."/>
    <x v="34"/>
    <x v="1"/>
    <d v="2022-07-05T00:00:00"/>
    <d v="2022-07-05T00:00:00"/>
    <s v="VL"/>
    <m/>
    <s v="1 VL"/>
    <n v="1"/>
    <m/>
  </r>
  <r>
    <n v="147"/>
    <x v="40"/>
    <d v="2022-07-01T00:00:00"/>
    <s v="LUCIANO ADELAIDA C."/>
    <x v="34"/>
    <x v="1"/>
    <d v="2022-07-11T00:00:00"/>
    <d v="2022-07-11T00:00:00"/>
    <s v="VL"/>
    <m/>
    <s v="1 VL"/>
    <n v="1"/>
    <m/>
  </r>
  <r>
    <n v="148"/>
    <x v="40"/>
    <d v="2022-11-21T00:00:00"/>
    <s v="CAPUPUS LIZA FE F."/>
    <x v="19"/>
    <x v="1"/>
    <d v="2022-11-14T00:00:00"/>
    <d v="2022-11-15T00:00:00"/>
    <s v="SL"/>
    <m/>
    <s v="2 SL"/>
    <n v="2"/>
    <m/>
  </r>
  <r>
    <n v="149"/>
    <x v="40"/>
    <d v="2022-09-13T00:00:00"/>
    <s v="CAPUPUS LIZA FE F."/>
    <x v="19"/>
    <x v="1"/>
    <d v="2022-09-20T00:00:00"/>
    <d v="2022-09-20T00:00:00"/>
    <s v="VL"/>
    <m/>
    <s v="1 VL"/>
    <n v="1"/>
    <m/>
  </r>
  <r>
    <n v="150"/>
    <x v="40"/>
    <d v="2022-09-13T00:00:00"/>
    <s v="CAPUPUS LIZA FE F."/>
    <x v="19"/>
    <x v="1"/>
    <d v="2022-09-23T00:00:00"/>
    <d v="2022-09-23T00:00:00"/>
    <s v="VL"/>
    <m/>
    <s v="1 VL"/>
    <n v="1"/>
    <m/>
  </r>
  <r>
    <n v="151"/>
    <x v="40"/>
    <d v="2022-08-09T00:00:00"/>
    <s v="PALAD EMERSON U."/>
    <x v="4"/>
    <x v="3"/>
    <d v="2022-08-19T00:00:00"/>
    <d v="2022-08-19T00:00:00"/>
    <s v="VL"/>
    <m/>
    <s v="1 VL"/>
    <n v="1"/>
    <m/>
  </r>
  <r>
    <n v="152"/>
    <x v="40"/>
    <d v="2022-11-21T00:00:00"/>
    <s v="CAPUPUS LIZA FE F."/>
    <x v="19"/>
    <x v="1"/>
    <d v="2022-11-16T00:00:00"/>
    <d v="2022-11-18T00:00:00"/>
    <s v="SL"/>
    <m/>
    <s v="3 SL"/>
    <n v="3"/>
    <m/>
  </r>
  <r>
    <n v="153"/>
    <x v="40"/>
    <d v="2022-11-03T00:00:00"/>
    <s v="PAITON MARY ANN M."/>
    <x v="50"/>
    <x v="1"/>
    <d v="2022-11-02T00:00:00"/>
    <d v="2022-11-02T00:00:00"/>
    <s v="SL"/>
    <m/>
    <s v="1 SL"/>
    <n v="1"/>
    <m/>
  </r>
  <r>
    <n v="154"/>
    <x v="40"/>
    <d v="2022-09-08T00:00:00"/>
    <s v="DIMAPILIS VILMA T."/>
    <x v="12"/>
    <x v="1"/>
    <d v="2022-09-19T00:00:00"/>
    <d v="2022-09-19T00:00:00"/>
    <s v="SL"/>
    <m/>
    <s v="1 SL"/>
    <n v="1"/>
    <m/>
  </r>
  <r>
    <n v="155"/>
    <x v="40"/>
    <d v="2022-11-14T00:00:00"/>
    <s v="MENDOZA NORA A."/>
    <x v="6"/>
    <x v="1"/>
    <d v="2022-12-27T00:00:00"/>
    <d v="2022-12-29T00:00:00"/>
    <s v="VL"/>
    <m/>
    <s v="3 VL"/>
    <n v="3"/>
    <m/>
  </r>
  <r>
    <n v="156"/>
    <x v="40"/>
    <d v="2023-02-06T00:00:00"/>
    <s v="GUAÑEZO MARY ANNE P."/>
    <x v="39"/>
    <x v="1"/>
    <d v="2023-02-09T00:00:00"/>
    <d v="2023-02-10T00:00:00"/>
    <s v="VL"/>
    <m/>
    <s v="2 VL"/>
    <n v="2"/>
    <m/>
  </r>
  <r>
    <n v="157"/>
    <x v="40"/>
    <d v="2023-01-04T00:00:00"/>
    <s v="LUMENARIO, ZARAH A."/>
    <x v="74"/>
    <x v="1"/>
    <d v="2023-01-04T00:00:00"/>
    <d v="2023-01-05T00:00:00"/>
    <s v="SL"/>
    <m/>
    <s v="2 SL"/>
    <n v="2"/>
    <m/>
  </r>
  <r>
    <n v="158"/>
    <x v="40"/>
    <d v="2022-08-26T00:00:00"/>
    <s v="PATRICIO APRIL V."/>
    <x v="43"/>
    <x v="1"/>
    <d v="2022-09-01T00:00:00"/>
    <d v="2022-09-01T00:00:00"/>
    <s v="OTHER"/>
    <s v="PARENTAL OBLIGATION"/>
    <s v="1 OTHER"/>
    <n v="1"/>
    <m/>
  </r>
  <r>
    <n v="159"/>
    <x v="40"/>
    <d v="2022-08-08T00:00:00"/>
    <s v="VERGARA ANACIETA M."/>
    <x v="10"/>
    <x v="1"/>
    <d v="2022-08-04T00:00:00"/>
    <d v="2022-08-05T00:00:00"/>
    <s v="SL"/>
    <m/>
    <s v="2 SL"/>
    <n v="2"/>
    <m/>
  </r>
  <r>
    <n v="160"/>
    <x v="40"/>
    <d v="2022-09-06T00:00:00"/>
    <s v="DIMAPILIS VILMA T."/>
    <x v="12"/>
    <x v="1"/>
    <d v="2022-09-05T00:00:00"/>
    <d v="2022-09-05T00:00:00"/>
    <s v="SL"/>
    <m/>
    <s v="1 SL"/>
    <n v="1"/>
    <m/>
  </r>
  <r>
    <n v="161"/>
    <x v="40"/>
    <d v="2022-11-16T00:00:00"/>
    <s v="PEÑAFLORIDA LORYN B."/>
    <x v="10"/>
    <x v="1"/>
    <d v="2022-12-20T00:00:00"/>
    <d v="2022-12-20T00:00:00"/>
    <s v="VL"/>
    <m/>
    <s v="1 VL"/>
    <n v="1"/>
    <m/>
  </r>
  <r>
    <n v="161"/>
    <x v="40"/>
    <d v="2022-11-16T00:00:00"/>
    <s v="PEÑAFLORIDA LORYN B."/>
    <x v="10"/>
    <x v="1"/>
    <d v="2022-12-26T00:00:00"/>
    <d v="2022-12-29T00:00:00"/>
    <s v="VL"/>
    <m/>
    <s v="4 VL"/>
    <n v="4"/>
    <m/>
  </r>
  <r>
    <n v="162"/>
    <x v="40"/>
    <d v="2022-11-18T00:00:00"/>
    <s v="VARGAS MELINDA M."/>
    <x v="10"/>
    <x v="0"/>
    <d v="2022-11-25T00:00:00"/>
    <d v="2022-11-25T00:00:00"/>
    <s v="VL"/>
    <m/>
    <s v="1 VL"/>
    <n v="1"/>
    <m/>
  </r>
  <r>
    <n v="162"/>
    <x v="40"/>
    <d v="2022-11-18T00:00:00"/>
    <s v="VARGAS MELINDA M."/>
    <x v="10"/>
    <x v="0"/>
    <d v="2022-12-26T00:00:00"/>
    <d v="2022-12-29T00:00:00"/>
    <s v="VL"/>
    <m/>
    <s v="4 VL"/>
    <n v="4"/>
    <m/>
  </r>
  <r>
    <n v="163"/>
    <x v="40"/>
    <d v="2022-09-09T00:00:00"/>
    <s v="VERGARA CATHERINE R."/>
    <x v="10"/>
    <x v="1"/>
    <d v="2022-09-12T00:00:00"/>
    <d v="2022-09-12T00:00:00"/>
    <s v="OTHER"/>
    <s v="SEC 21 EO 292- SPECIAL PRIVILEGE"/>
    <s v="1 OTHER"/>
    <n v="1"/>
    <m/>
  </r>
  <r>
    <n v="163"/>
    <x v="40"/>
    <d v="2022-09-09T00:00:00"/>
    <s v="VERGARA CATHERINE R."/>
    <x v="10"/>
    <x v="1"/>
    <d v="2022-09-14T00:00:00"/>
    <d v="2022-09-14T00:00:00"/>
    <s v="OTHER"/>
    <s v="SEC 21 EO 292- SPECIAL PRIVILEGE"/>
    <s v="1 OTHER"/>
    <n v="1"/>
    <m/>
  </r>
  <r>
    <n v="164"/>
    <x v="40"/>
    <d v="2022-10-03T00:00:00"/>
    <s v="DIMAPILIS VILMA T."/>
    <x v="12"/>
    <x v="1"/>
    <d v="2022-10-10T00:00:00"/>
    <d v="2022-10-10T00:00:00"/>
    <s v="VL"/>
    <m/>
    <s v="1 VL"/>
    <n v="1"/>
    <m/>
  </r>
  <r>
    <n v="165"/>
    <x v="40"/>
    <d v="2022-10-28T00:00:00"/>
    <s v="CACAO ANDREA F."/>
    <x v="10"/>
    <x v="1"/>
    <d v="2022-11-02T00:00:00"/>
    <d v="2022-11-04T00:00:00"/>
    <s v="VL"/>
    <m/>
    <s v="3 VL"/>
    <n v="3"/>
    <m/>
  </r>
  <r>
    <n v="166"/>
    <x v="40"/>
    <d v="2022-11-08T00:00:00"/>
    <s v="DIMAPILIS VILMA T."/>
    <x v="12"/>
    <x v="1"/>
    <d v="2022-11-25T00:00:00"/>
    <d v="2022-11-25T00:00:00"/>
    <s v="VL"/>
    <m/>
    <s v="1 VL"/>
    <n v="1"/>
    <m/>
  </r>
  <r>
    <n v="167"/>
    <x v="40"/>
    <d v="2022-09-05T00:00:00"/>
    <s v="GONZALES MARIO O."/>
    <x v="12"/>
    <x v="0"/>
    <d v="2022-09-02T00:00:00"/>
    <d v="2022-09-02T00:00:00"/>
    <s v="SL"/>
    <m/>
    <s v="1 SL"/>
    <n v="1"/>
    <m/>
  </r>
  <r>
    <n v="168"/>
    <x v="40"/>
    <d v="2022-09-30T00:00:00"/>
    <s v="BISCOCHO JULIETA G."/>
    <x v="39"/>
    <x v="1"/>
    <d v="2022-10-07T00:00:00"/>
    <d v="2022-10-07T00:00:00"/>
    <s v="OTHER"/>
    <s v="BIRTHDAY LEAVE"/>
    <s v="1 OTHER"/>
    <n v="1"/>
    <m/>
  </r>
  <r>
    <n v="169"/>
    <x v="40"/>
    <d v="2022-11-07T00:00:00"/>
    <s v="BISCOCHO JULIETA G."/>
    <x v="39"/>
    <x v="1"/>
    <d v="2022-11-02T00:00:00"/>
    <d v="2022-11-04T00:00:00"/>
    <s v="SL"/>
    <m/>
    <s v="3 SL"/>
    <n v="3"/>
    <m/>
  </r>
  <r>
    <n v="170"/>
    <x v="40"/>
    <d v="2022-10-20T00:00:00"/>
    <s v="CONSTANTE FLORAVILLA R."/>
    <x v="10"/>
    <x v="1"/>
    <d v="2022-10-24T00:00:00"/>
    <d v="2022-10-24T00:00:00"/>
    <s v="VL"/>
    <m/>
    <s v="1 VL"/>
    <n v="1"/>
    <m/>
  </r>
  <r>
    <n v="171"/>
    <x v="40"/>
    <d v="2022-12-16T00:00:00"/>
    <s v="MARASIGAN INOCENCIA P."/>
    <x v="10"/>
    <x v="1"/>
    <d v="2022-12-23T00:00:00"/>
    <d v="2022-12-29T00:00:00"/>
    <s v="VL"/>
    <m/>
    <s v="5 VL"/>
    <n v="5"/>
    <m/>
  </r>
  <r>
    <n v="172"/>
    <x v="40"/>
    <d v="2022-12-15T00:00:00"/>
    <s v="ABENA WINNIE ROSE M."/>
    <x v="10"/>
    <x v="1"/>
    <d v="2022-12-19T00:00:00"/>
    <d v="2022-12-19T00:00:00"/>
    <s v="VL"/>
    <m/>
    <s v="1 VL"/>
    <n v="1"/>
    <m/>
  </r>
  <r>
    <n v="172"/>
    <x v="40"/>
    <d v="2022-12-15T00:00:00"/>
    <s v="ABENA WINNIE ROSE M."/>
    <x v="10"/>
    <x v="1"/>
    <d v="2022-12-23T00:00:00"/>
    <d v="2022-12-23T00:00:00"/>
    <s v="VL"/>
    <m/>
    <s v="1 VL"/>
    <n v="1"/>
    <m/>
  </r>
  <r>
    <n v="172"/>
    <x v="40"/>
    <d v="2022-12-15T00:00:00"/>
    <s v="ABENA WINNIE ROSE M."/>
    <x v="10"/>
    <x v="1"/>
    <d v="2022-12-28T00:00:00"/>
    <d v="2022-12-29T00:00:00"/>
    <s v="VL"/>
    <m/>
    <s v="2 VL"/>
    <n v="2"/>
    <m/>
  </r>
  <r>
    <n v="173"/>
    <x v="40"/>
    <d v="2022-11-25T00:00:00"/>
    <s v="VERGARA ANACIETA M."/>
    <x v="10"/>
    <x v="1"/>
    <d v="2022-12-21T00:00:00"/>
    <d v="2022-12-27T00:00:00"/>
    <s v="VL"/>
    <m/>
    <s v="5 VL"/>
    <n v="5"/>
    <m/>
  </r>
  <r>
    <n v="174"/>
    <x v="40"/>
    <d v="2022-11-25T00:00:00"/>
    <s v="PELIMBERGO MICHELLE A."/>
    <x v="10"/>
    <x v="1"/>
    <d v="2022-12-19T00:00:00"/>
    <d v="2022-12-19T00:00:00"/>
    <s v="VL"/>
    <m/>
    <s v="1 VL"/>
    <n v="1"/>
    <m/>
  </r>
  <r>
    <n v="174"/>
    <x v="40"/>
    <d v="2022-11-25T00:00:00"/>
    <s v="PELIMBERGO MICHELLE A."/>
    <x v="10"/>
    <x v="1"/>
    <d v="2022-12-23T00:00:00"/>
    <d v="2022-12-29T00:00:00"/>
    <s v="VL"/>
    <m/>
    <s v="4 VL"/>
    <n v="4"/>
    <m/>
  </r>
  <r>
    <n v="175"/>
    <x v="40"/>
    <d v="2022-11-15T00:00:00"/>
    <s v="VERGARA CATHERINE R."/>
    <x v="10"/>
    <x v="1"/>
    <d v="2022-12-27T00:00:00"/>
    <d v="2022-12-29T00:00:00"/>
    <s v="VL"/>
    <m/>
    <s v="3 VL"/>
    <n v="3"/>
    <m/>
  </r>
  <r>
    <n v="176"/>
    <x v="40"/>
    <d v="2022-11-25T00:00:00"/>
    <s v="PATRICIO APRIL V."/>
    <x v="43"/>
    <x v="1"/>
    <d v="2022-12-16T00:00:00"/>
    <d v="2022-12-16T00:00:00"/>
    <s v="VL"/>
    <m/>
    <s v="1 VL"/>
    <n v="1"/>
    <m/>
  </r>
  <r>
    <n v="176"/>
    <x v="40"/>
    <d v="2022-11-25T00:00:00"/>
    <s v="PATRICIO APRIL V."/>
    <x v="43"/>
    <x v="1"/>
    <d v="2022-12-22T00:00:00"/>
    <d v="2022-12-26T00:00:00"/>
    <s v="VL"/>
    <m/>
    <s v="3 VL"/>
    <n v="3"/>
    <m/>
  </r>
  <r>
    <n v="176"/>
    <x v="40"/>
    <d v="2022-11-25T00:00:00"/>
    <s v="PATRICIO APRIL V."/>
    <x v="43"/>
    <x v="1"/>
    <d v="2022-12-29T00:00:00"/>
    <d v="2022-12-29T00:00:00"/>
    <s v="VL"/>
    <m/>
    <s v="1 VL"/>
    <n v="1"/>
    <m/>
  </r>
  <r>
    <n v="177"/>
    <x v="40"/>
    <d v="2022-11-25T00:00:00"/>
    <s v="DIMAPILIS ELIZABETH A."/>
    <x v="10"/>
    <x v="1"/>
    <d v="2022-12-26T00:00:00"/>
    <d v="2022-12-29T00:00:00"/>
    <s v="VL"/>
    <m/>
    <s v="4 VL"/>
    <n v="4"/>
    <m/>
  </r>
  <r>
    <n v="178"/>
    <x v="40"/>
    <d v="2022-11-15T00:00:00"/>
    <s v="GATPANDAN DOLORES J."/>
    <x v="10"/>
    <x v="1"/>
    <d v="2022-12-21T00:00:00"/>
    <d v="2022-12-23T00:00:00"/>
    <s v="VL"/>
    <m/>
    <s v="3 VL"/>
    <n v="3"/>
    <m/>
  </r>
  <r>
    <n v="178"/>
    <x v="40"/>
    <d v="2022-11-15T00:00:00"/>
    <s v="GATPANDAN DOLORES J."/>
    <x v="10"/>
    <x v="1"/>
    <d v="2022-12-26T00:00:00"/>
    <d v="2022-12-27T00:00:00"/>
    <s v="VL"/>
    <m/>
    <s v="2 VL"/>
    <n v="2"/>
    <m/>
  </r>
  <r>
    <n v="179"/>
    <x v="40"/>
    <d v="2022-11-25T00:00:00"/>
    <s v="HADAP JONALYN L."/>
    <x v="10"/>
    <x v="1"/>
    <d v="2022-12-21T00:00:00"/>
    <d v="2022-12-27T00:00:00"/>
    <s v="VL"/>
    <m/>
    <s v="5 VL"/>
    <n v="5"/>
    <m/>
  </r>
  <r>
    <n v="180"/>
    <x v="40"/>
    <d v="2022-11-25T00:00:00"/>
    <s v="ARCILLA MAYETTE A."/>
    <x v="5"/>
    <x v="1"/>
    <d v="2022-12-15T00:00:00"/>
    <d v="2022-12-19T00:00:00"/>
    <s v="VL"/>
    <m/>
    <s v="3 VL"/>
    <n v="3"/>
    <m/>
  </r>
  <r>
    <n v="180"/>
    <x v="40"/>
    <d v="2022-11-25T00:00:00"/>
    <s v="ARCILLA MAYETTE A."/>
    <x v="5"/>
    <x v="1"/>
    <d v="2022-12-21T00:00:00"/>
    <d v="2022-12-22T00:00:00"/>
    <s v="VL"/>
    <m/>
    <s v="2 VL"/>
    <n v="2"/>
    <m/>
  </r>
  <r>
    <n v="181"/>
    <x v="40"/>
    <d v="2022-11-22T00:00:00"/>
    <s v="PERENA RUBILINDA C."/>
    <x v="34"/>
    <x v="1"/>
    <d v="2022-11-25T00:00:00"/>
    <d v="2022-11-25T00:00:00"/>
    <s v="VL"/>
    <m/>
    <s v="1 VL"/>
    <n v="1"/>
    <m/>
  </r>
  <r>
    <n v="182"/>
    <x v="40"/>
    <d v="2022-11-22T00:00:00"/>
    <s v="PERENA RUBILINDA C."/>
    <x v="34"/>
    <x v="1"/>
    <d v="2022-11-29T00:00:00"/>
    <d v="2022-11-29T00:00:00"/>
    <s v="VL"/>
    <m/>
    <s v="1 VL"/>
    <n v="1"/>
    <m/>
  </r>
  <r>
    <n v="183"/>
    <x v="40"/>
    <d v="2022-11-28T00:00:00"/>
    <s v="GATPANDAN NENITA M."/>
    <x v="16"/>
    <x v="1"/>
    <d v="2022-11-18T00:00:00"/>
    <d v="2022-11-18T00:00:00"/>
    <s v="OTHER"/>
    <s v="BURIAL &amp; FUNERAL"/>
    <s v="1 OTHER"/>
    <n v="1"/>
    <m/>
  </r>
  <r>
    <n v="183"/>
    <x v="40"/>
    <d v="2022-11-28T00:00:00"/>
    <s v="GATPANDAN NENITA M."/>
    <x v="16"/>
    <x v="1"/>
    <d v="2022-11-25T00:00:00"/>
    <d v="2022-11-25T00:00:00"/>
    <s v="OTHER"/>
    <s v="BURIAL &amp; FUNERAL"/>
    <s v="1 OTHER"/>
    <n v="1"/>
    <m/>
  </r>
  <r>
    <n v="184"/>
    <x v="40"/>
    <d v="2022-11-24T00:00:00"/>
    <s v="FERMA ARCELI C."/>
    <x v="44"/>
    <x v="1"/>
    <d v="2022-11-16T00:00:00"/>
    <d v="2022-11-16T00:00:00"/>
    <s v="SL"/>
    <m/>
    <s v="1 SL"/>
    <n v="1"/>
    <m/>
  </r>
  <r>
    <n v="184"/>
    <x v="40"/>
    <d v="2022-11-24T00:00:00"/>
    <s v="FERMA ARCELI C."/>
    <x v="44"/>
    <x v="1"/>
    <d v="2022-11-23T00:00:00"/>
    <d v="2022-11-23T00:00:00"/>
    <s v="SL"/>
    <m/>
    <s v="1 SL"/>
    <n v="1"/>
    <m/>
  </r>
  <r>
    <n v="185"/>
    <x v="40"/>
    <d v="2022-12-12T00:00:00"/>
    <s v="MARTINEZ EMER V."/>
    <x v="9"/>
    <x v="1"/>
    <d v="2022-12-23T00:00:00"/>
    <d v="2022-12-29T00:00:00"/>
    <s v="VL"/>
    <m/>
    <s v="5 VL"/>
    <n v="5"/>
    <m/>
  </r>
  <r>
    <n v="186"/>
    <x v="40"/>
    <d v="2022-12-12T00:00:00"/>
    <s v="FERMA ARCELI C."/>
    <x v="44"/>
    <x v="1"/>
    <d v="2022-12-15T00:00:00"/>
    <d v="2022-12-15T00:00:00"/>
    <s v="VL"/>
    <m/>
    <s v="1 VL"/>
    <n v="1"/>
    <m/>
  </r>
  <r>
    <n v="186"/>
    <x v="40"/>
    <d v="2022-12-12T00:00:00"/>
    <s v="FERMA ARCELI C."/>
    <x v="44"/>
    <x v="1"/>
    <d v="2022-12-19T00:00:00"/>
    <d v="2022-12-19T00:00:00"/>
    <s v="VL"/>
    <m/>
    <s v="1 VL"/>
    <n v="1"/>
    <m/>
  </r>
  <r>
    <n v="186"/>
    <x v="40"/>
    <d v="2022-12-12T00:00:00"/>
    <s v="FERMA ARCELI C."/>
    <x v="44"/>
    <x v="1"/>
    <d v="2022-12-22T00:00:00"/>
    <d v="2022-12-22T00:00:00"/>
    <s v="VL"/>
    <m/>
    <s v="1 VL"/>
    <n v="1"/>
    <m/>
  </r>
  <r>
    <n v="186"/>
    <x v="40"/>
    <d v="2022-12-12T00:00:00"/>
    <s v="FERMA ARCELI C."/>
    <x v="44"/>
    <x v="1"/>
    <d v="2022-12-26T00:00:00"/>
    <d v="2022-12-27T00:00:00"/>
    <s v="VL"/>
    <m/>
    <s v="2 VL"/>
    <n v="2"/>
    <m/>
  </r>
  <r>
    <n v="187"/>
    <x v="40"/>
    <d v="2022-08-18T00:00:00"/>
    <s v="MENDOZA ARRIES N."/>
    <x v="61"/>
    <x v="1"/>
    <d v="2022-08-26T00:00:00"/>
    <d v="2022-08-26T00:00:00"/>
    <s v="VL"/>
    <m/>
    <s v="1 VL"/>
    <n v="1"/>
    <m/>
  </r>
  <r>
    <n v="188"/>
    <x v="40"/>
    <d v="2022-11-28T00:00:00"/>
    <s v="MENDOZA ARRIES N."/>
    <x v="61"/>
    <x v="1"/>
    <d v="2022-12-23T00:00:00"/>
    <d v="2022-12-29T00:00:00"/>
    <s v="VL"/>
    <m/>
    <s v="5 VL"/>
    <n v="5"/>
    <m/>
  </r>
  <r>
    <n v="189"/>
    <x v="40"/>
    <d v="2022-12-09T00:00:00"/>
    <s v="DE VILLA OFELIA G."/>
    <x v="61"/>
    <x v="1"/>
    <d v="2022-12-23T00:00:00"/>
    <d v="2022-12-29T00:00:00"/>
    <s v="OTHER"/>
    <s v="SEC 21 EO 292- SPECIAL PRIVILEGE"/>
    <s v="5 OTHER"/>
    <n v="5"/>
    <m/>
  </r>
  <r>
    <n v="190"/>
    <x v="40"/>
    <d v="2022-12-09T00:00:00"/>
    <s v="DE VILLA OFELIA G."/>
    <x v="61"/>
    <x v="1"/>
    <d v="2022-11-28T00:00:00"/>
    <d v="2022-11-29T00:00:00"/>
    <s v="SL"/>
    <m/>
    <s v="2 SL"/>
    <n v="2"/>
    <m/>
  </r>
  <r>
    <n v="191"/>
    <x v="40"/>
    <d v="2022-11-28T00:00:00"/>
    <s v="TOLENTINO CAROLINA E."/>
    <x v="4"/>
    <x v="1"/>
    <d v="2022-12-07T00:00:00"/>
    <d v="2022-12-07T00:00:00"/>
    <s v="OTHER"/>
    <s v="SEC 21 EO 292- SPECIAL PRIVILEGE"/>
    <s v="1 OTHER"/>
    <n v="1"/>
    <m/>
  </r>
  <r>
    <n v="192"/>
    <x v="40"/>
    <d v="2022-12-01T00:00:00"/>
    <s v="TOLENTINO CAROLINA E."/>
    <x v="4"/>
    <x v="1"/>
    <d v="2022-12-15T00:00:00"/>
    <d v="2022-12-16T00:00:00"/>
    <s v="VL"/>
    <m/>
    <s v="2 VL"/>
    <n v="2"/>
    <m/>
  </r>
  <r>
    <n v="192"/>
    <x v="40"/>
    <d v="2022-12-01T00:00:00"/>
    <s v="TOLENTINO CAROLINA E."/>
    <x v="4"/>
    <x v="1"/>
    <d v="2022-12-27T00:00:00"/>
    <d v="2022-12-29T00:00:00"/>
    <s v="VL"/>
    <m/>
    <s v="3 VL"/>
    <n v="3"/>
    <m/>
  </r>
  <r>
    <n v="193"/>
    <x v="40"/>
    <d v="2022-11-29T00:00:00"/>
    <s v="ANGCAYA RUFINA P."/>
    <x v="5"/>
    <x v="1"/>
    <d v="2022-12-06T00:00:00"/>
    <d v="2022-12-06T00:00:00"/>
    <s v="OTHER"/>
    <s v="SEC 21 EO 292- SPECIAL PRIVILEGE"/>
    <s v="1 OTHER"/>
    <n v="1"/>
    <m/>
  </r>
  <r>
    <n v="194"/>
    <x v="40"/>
    <d v="2022-11-25T00:00:00"/>
    <s v="JAVIER ELISEO B."/>
    <x v="4"/>
    <x v="1"/>
    <d v="2022-11-22T00:00:00"/>
    <d v="2022-11-24T00:00:00"/>
    <s v="SL"/>
    <m/>
    <s v="3 SL"/>
    <n v="3"/>
    <m/>
  </r>
  <r>
    <n v="195"/>
    <x v="40"/>
    <d v="2022-11-25T00:00:00"/>
    <s v="DEMATERA PEDRO B."/>
    <x v="29"/>
    <x v="0"/>
    <d v="2022-11-22T00:00:00"/>
    <d v="2022-11-24T00:00:00"/>
    <s v="SL"/>
    <m/>
    <s v="3 SL"/>
    <n v="3"/>
    <m/>
  </r>
  <r>
    <n v="196"/>
    <x v="40"/>
    <d v="2022-11-25T00:00:00"/>
    <s v="DEMATERA PEDRO B."/>
    <x v="29"/>
    <x v="0"/>
    <d v="2022-11-22T00:00:00"/>
    <d v="2022-11-22T00:00:00"/>
    <s v="OTHER"/>
    <s v="SEC 21 EO 292- SPECIAL PRIVILEGE"/>
    <s v="1 OTHER"/>
    <n v="1"/>
    <m/>
  </r>
  <r>
    <n v="197"/>
    <x v="40"/>
    <d v="2022-12-05T00:00:00"/>
    <s v="BOFILL ERNA P."/>
    <x v="4"/>
    <x v="1"/>
    <d v="2022-12-12T00:00:00"/>
    <d v="2022-12-14T00:00:00"/>
    <s v="VL"/>
    <m/>
    <s v="3 VL"/>
    <n v="3"/>
    <m/>
  </r>
  <r>
    <n v="197"/>
    <x v="40"/>
    <d v="2022-12-05T00:00:00"/>
    <s v="BOFILL ERNA P."/>
    <x v="4"/>
    <x v="1"/>
    <d v="2022-12-26T00:00:00"/>
    <d v="2022-12-27T00:00:00"/>
    <s v="VL"/>
    <m/>
    <s v="2 VL"/>
    <n v="2"/>
    <m/>
  </r>
  <r>
    <n v="198"/>
    <x v="40"/>
    <d v="2022-12-01T00:00:00"/>
    <s v="BUGARIN MA. ANA M."/>
    <x v="4"/>
    <x v="1"/>
    <d v="2022-12-09T00:00:00"/>
    <d v="2022-12-09T00:00:00"/>
    <s v="VL"/>
    <m/>
    <s v="1 VL"/>
    <n v="1"/>
    <m/>
  </r>
  <r>
    <n v="198"/>
    <x v="40"/>
    <d v="2022-12-01T00:00:00"/>
    <s v="BUGARIN MA. ANA M."/>
    <x v="4"/>
    <x v="1"/>
    <d v="2022-12-21T00:00:00"/>
    <d v="2022-12-26T00:00:00"/>
    <s v="VL"/>
    <m/>
    <s v="5 VL"/>
    <n v="5"/>
    <m/>
  </r>
  <r>
    <n v="199"/>
    <x v="40"/>
    <d v="2022-11-29T00:00:00"/>
    <s v="BUGARIN MA. ANA M."/>
    <x v="4"/>
    <x v="1"/>
    <d v="2022-11-28T00:00:00"/>
    <d v="2022-11-28T00:00:00"/>
    <s v="SL"/>
    <m/>
    <s v="1 SL"/>
    <n v="1"/>
    <m/>
  </r>
  <r>
    <n v="200"/>
    <x v="40"/>
    <d v="2022-11-25T00:00:00"/>
    <s v="FERNANDEZ MILAGROS C."/>
    <x v="39"/>
    <x v="1"/>
    <d v="2022-12-07T00:00:00"/>
    <d v="2022-12-08T00:00:00"/>
    <s v="VL"/>
    <m/>
    <s v="2 VL"/>
    <n v="2"/>
    <m/>
  </r>
  <r>
    <n v="200"/>
    <x v="40"/>
    <d v="2022-11-25T00:00:00"/>
    <s v="FERNANDEZ MILAGROS C."/>
    <x v="39"/>
    <x v="1"/>
    <d v="2022-12-14T00:00:00"/>
    <d v="2022-12-14T00:00:00"/>
    <s v="VL"/>
    <m/>
    <s v="1 VL"/>
    <n v="1"/>
    <m/>
  </r>
  <r>
    <n v="200"/>
    <x v="40"/>
    <d v="2022-11-25T00:00:00"/>
    <s v="FERNANDEZ MILAGROS C."/>
    <x v="39"/>
    <x v="1"/>
    <d v="2022-12-23T00:00:00"/>
    <d v="2022-12-26T00:00:00"/>
    <s v="VL"/>
    <m/>
    <s v="2 VL"/>
    <n v="2"/>
    <m/>
  </r>
  <r>
    <n v="201"/>
    <x v="40"/>
    <d v="2022-12-05T00:00:00"/>
    <s v="LEPARDO ROWENA R."/>
    <x v="31"/>
    <x v="1"/>
    <d v="2022-12-26T00:00:00"/>
    <d v="2022-12-29T00:00:00"/>
    <s v="VL"/>
    <m/>
    <s v="3 VL"/>
    <n v="3"/>
    <m/>
  </r>
  <r>
    <n v="202"/>
    <x v="40"/>
    <d v="2022-11-25T00:00:00"/>
    <s v="FERNANDEZ MILAGROS C."/>
    <x v="39"/>
    <x v="1"/>
    <d v="2022-11-24T00:00:00"/>
    <d v="2022-11-24T00:00:00"/>
    <s v="SL"/>
    <m/>
    <s v="1 SL"/>
    <n v="1"/>
    <m/>
  </r>
  <r>
    <n v="203"/>
    <x v="40"/>
    <d v="2022-12-09T00:00:00"/>
    <s v="HERNANDEZ CORNELIO A."/>
    <x v="31"/>
    <x v="1"/>
    <d v="2022-12-16T00:00:00"/>
    <d v="2022-12-16T00:00:00"/>
    <s v="VL"/>
    <m/>
    <s v="1 VL"/>
    <n v="1"/>
    <m/>
  </r>
  <r>
    <n v="203"/>
    <x v="40"/>
    <d v="2022-12-09T00:00:00"/>
    <s v="HERNANDEZ CORNELIO A."/>
    <x v="31"/>
    <x v="1"/>
    <d v="2022-12-27T00:00:00"/>
    <d v="2022-12-27T00:00:00"/>
    <s v="VL"/>
    <m/>
    <s v="1 VL"/>
    <n v="1"/>
    <m/>
  </r>
  <r>
    <n v="203"/>
    <x v="40"/>
    <d v="2022-12-09T00:00:00"/>
    <s v="HERNANDEZ CORNELIO A."/>
    <x v="31"/>
    <x v="1"/>
    <d v="2022-12-29T00:00:00"/>
    <d v="2022-12-29T00:00:00"/>
    <s v="VL"/>
    <m/>
    <s v="1 VL"/>
    <n v="1"/>
    <m/>
  </r>
  <r>
    <n v="204"/>
    <x v="40"/>
    <d v="2022-12-12T00:00:00"/>
    <s v="ANGCAYA RUFINA P."/>
    <x v="5"/>
    <x v="1"/>
    <d v="2022-12-22T00:00:00"/>
    <d v="2022-12-22T00:00:00"/>
    <s v="VL"/>
    <m/>
    <s v="1 VL"/>
    <n v="1"/>
    <m/>
  </r>
  <r>
    <n v="204"/>
    <x v="40"/>
    <d v="2022-12-12T00:00:00"/>
    <s v="ANGCAYA RUFINA P."/>
    <x v="5"/>
    <x v="1"/>
    <d v="2022-12-26T00:00:00"/>
    <d v="2022-12-27T00:00:00"/>
    <s v="VL"/>
    <m/>
    <s v="1 VL"/>
    <n v="1"/>
    <m/>
  </r>
  <r>
    <n v="205"/>
    <x v="40"/>
    <d v="2022-12-12T00:00:00"/>
    <s v="JAVIER ELISEO B."/>
    <x v="4"/>
    <x v="1"/>
    <d v="2022-12-19T00:00:00"/>
    <d v="2022-12-22T00:00:00"/>
    <s v="OTHER"/>
    <s v="SEC 21 EO 292- SPECIAL PRIVILEGE"/>
    <s v="4 OTHER"/>
    <n v="4"/>
    <m/>
  </r>
  <r>
    <n v="205"/>
    <x v="40"/>
    <d v="2022-12-12T00:00:00"/>
    <s v="JAVIER ELISEO B."/>
    <x v="4"/>
    <x v="1"/>
    <d v="2022-12-26T00:00:00"/>
    <d v="2022-12-26T00:00:00"/>
    <s v="OTHER"/>
    <s v="SEC 21 EO 292- SPECIAL PRIVILEGE"/>
    <s v="1 OTHER"/>
    <n v="1"/>
    <m/>
  </r>
  <r>
    <n v="206"/>
    <x v="40"/>
    <d v="2022-10-25T00:00:00"/>
    <s v="PERENA RUBILINDA C."/>
    <x v="34"/>
    <x v="1"/>
    <d v="2022-10-13T00:00:00"/>
    <d v="2022-10-13T00:00:00"/>
    <s v="OTHER"/>
    <s v="PARENTAL OBLIGATION"/>
    <s v="1 OTHER"/>
    <n v="1"/>
    <m/>
  </r>
  <r>
    <n v="207"/>
    <x v="40"/>
    <d v="2022-10-25T00:00:00"/>
    <s v="PERENA RUBILINDA C."/>
    <x v="34"/>
    <x v="1"/>
    <d v="2022-10-26T00:00:00"/>
    <d v="2022-10-26T00:00:00"/>
    <s v="VL"/>
    <m/>
    <s v="1 VL"/>
    <n v="1"/>
    <m/>
  </r>
  <r>
    <n v="207"/>
    <x v="40"/>
    <d v="2022-10-25T00:00:00"/>
    <s v="PERENA RUBILINDA C."/>
    <x v="34"/>
    <x v="1"/>
    <d v="2022-10-28T00:00:00"/>
    <d v="2022-10-28T00:00:00"/>
    <s v="VL"/>
    <m/>
    <s v="1 VL"/>
    <n v="1"/>
    <m/>
  </r>
  <r>
    <n v="208"/>
    <x v="40"/>
    <d v="2022-11-09T00:00:00"/>
    <s v="JABINES MARIA SHELLY D."/>
    <x v="16"/>
    <x v="0"/>
    <d v="2022-11-08T00:00:00"/>
    <d v="2022-11-08T00:00:00"/>
    <s v="SL"/>
    <m/>
    <s v="1 SL"/>
    <n v="1"/>
    <m/>
  </r>
  <r>
    <n v="209"/>
    <x v="40"/>
    <d v="2022-10-03T00:00:00"/>
    <s v="PERENA RUBILINDA C."/>
    <x v="34"/>
    <x v="1"/>
    <d v="2022-10-28T00:00:00"/>
    <d v="2022-10-30T00:00:00"/>
    <s v="VL"/>
    <m/>
    <s v="3 VL"/>
    <n v="3"/>
    <m/>
  </r>
  <r>
    <n v="210"/>
    <x v="40"/>
    <d v="2023-02-13T00:00:00"/>
    <s v="FELICIDARIO PAMELA C."/>
    <x v="70"/>
    <x v="1"/>
    <d v="2023-02-16T00:00:00"/>
    <d v="2023-02-16T00:00:00"/>
    <s v="OTHER"/>
    <s v="SEC 21 EO 292- SPECIAL PRIVILEGE"/>
    <s v="1 OTHER"/>
    <n v="1"/>
    <m/>
  </r>
  <r>
    <n v="211"/>
    <x v="40"/>
    <d v="2022-10-26T00:00:00"/>
    <s v="EMELO MARYJANE T."/>
    <x v="5"/>
    <x v="1"/>
    <d v="2022-10-21T00:00:00"/>
    <d v="2022-10-21T00:00:00"/>
    <s v="SL"/>
    <m/>
    <s v="1 SL"/>
    <n v="1"/>
    <m/>
  </r>
  <r>
    <n v="212"/>
    <x v="40"/>
    <d v="2022-10-08T00:00:00"/>
    <s v="EMELO MARYJANE T."/>
    <x v="5"/>
    <x v="1"/>
    <d v="2022-10-01T00:00:00"/>
    <d v="2022-10-01T00:00:00"/>
    <s v="SL"/>
    <m/>
    <s v="1 SL"/>
    <n v="1"/>
    <m/>
  </r>
  <r>
    <n v="212"/>
    <x v="40"/>
    <d v="2022-10-08T00:00:00"/>
    <s v="EMELO MARYJANE T."/>
    <x v="5"/>
    <x v="1"/>
    <d v="2022-10-04T00:00:00"/>
    <d v="2022-10-05T00:00:00"/>
    <s v="SL"/>
    <m/>
    <s v="2 SL"/>
    <n v="2"/>
    <m/>
  </r>
  <r>
    <n v="213"/>
    <x v="40"/>
    <d v="2022-10-18T00:00:00"/>
    <s v="LUNA, GUILERMA J."/>
    <x v="1"/>
    <x v="2"/>
    <d v="2022-11-07T00:00:00"/>
    <d v="2022-11-11T00:00:00"/>
    <s v="VL"/>
    <m/>
    <s v="5 VL"/>
    <n v="5"/>
    <m/>
  </r>
  <r>
    <n v="214"/>
    <x v="40"/>
    <d v="2022-10-08T00:00:00"/>
    <s v="EMELO MARYJANE T."/>
    <x v="5"/>
    <x v="1"/>
    <d v="2022-09-28T00:00:00"/>
    <d v="2022-09-30T00:00:00"/>
    <s v="SL"/>
    <m/>
    <s v="3 SL"/>
    <n v="3"/>
    <m/>
  </r>
  <r>
    <n v="215"/>
    <x v="40"/>
    <d v="2022-10-05T00:00:00"/>
    <s v="LUNA, GUILERMA J."/>
    <x v="1"/>
    <x v="2"/>
    <d v="2022-09-25T00:00:00"/>
    <d v="2022-09-30T00:00:00"/>
    <s v="SL"/>
    <m/>
    <s v="5 SL"/>
    <n v="5"/>
    <m/>
  </r>
  <r>
    <n v="216"/>
    <x v="40"/>
    <d v="2022-09-14T00:00:00"/>
    <s v="SARMIENTO TERESA E."/>
    <x v="47"/>
    <x v="0"/>
    <d v="2022-09-04T00:00:00"/>
    <d v="2022-09-06T00:00:00"/>
    <s v="SL"/>
    <m/>
    <s v="2 SL"/>
    <n v="2"/>
    <m/>
  </r>
  <r>
    <n v="217"/>
    <x v="40"/>
    <d v="2022-09-12T00:00:00"/>
    <s v="DE LARA GRACE L."/>
    <x v="5"/>
    <x v="0"/>
    <d v="2022-09-09T00:00:00"/>
    <d v="2022-09-09T00:00:00"/>
    <s v="SL"/>
    <m/>
    <s v="1 SL"/>
    <n v="1"/>
    <m/>
  </r>
  <r>
    <n v="218"/>
    <x v="40"/>
    <d v="2022-11-04T00:00:00"/>
    <s v="MAGUINAO NIÑA F."/>
    <x v="5"/>
    <x v="0"/>
    <d v="2022-10-24T00:00:00"/>
    <d v="2022-10-24T00:00:00"/>
    <s v="SL"/>
    <m/>
    <s v="1 SL"/>
    <n v="1"/>
    <m/>
  </r>
  <r>
    <n v="219"/>
    <x v="40"/>
    <d v="2022-11-04T00:00:00"/>
    <s v="MAGUINAO NIÑA F."/>
    <x v="5"/>
    <x v="0"/>
    <d v="2022-11-22T00:00:00"/>
    <d v="2022-11-26T00:00:00"/>
    <s v="VL"/>
    <m/>
    <s v="4 VL"/>
    <n v="4"/>
    <m/>
  </r>
  <r>
    <n v="220"/>
    <x v="40"/>
    <d v="2022-11-28T00:00:00"/>
    <s v="PAJENAGO MAIDEN A."/>
    <x v="19"/>
    <x v="0"/>
    <d v="2022-12-01T00:00:00"/>
    <d v="2022-12-01T00:00:00"/>
    <s v="VL"/>
    <m/>
    <s v="1 VL"/>
    <n v="1"/>
    <m/>
  </r>
  <r>
    <n v="220"/>
    <x v="40"/>
    <d v="2022-11-28T00:00:00"/>
    <s v="PAJENAGO MAIDEN A."/>
    <x v="19"/>
    <x v="0"/>
    <d v="2022-12-26T00:00:00"/>
    <d v="2022-12-29T00:00:00"/>
    <s v="VL"/>
    <m/>
    <s v="3 VL"/>
    <n v="3"/>
    <m/>
  </r>
  <r>
    <n v="221"/>
    <x v="40"/>
    <d v="2022-11-28T00:00:00"/>
    <s v="ROLLE CARIZA P."/>
    <x v="19"/>
    <x v="0"/>
    <d v="2022-12-26T00:00:00"/>
    <d v="2022-12-29T00:00:00"/>
    <s v="VL"/>
    <m/>
    <s v="3 VL"/>
    <n v="3"/>
    <m/>
  </r>
  <r>
    <n v="222"/>
    <x v="40"/>
    <d v="2022-11-28T00:00:00"/>
    <s v="MENDOZA MARIA ABIGAIL A."/>
    <x v="19"/>
    <x v="1"/>
    <d v="2022-12-26T00:00:00"/>
    <d v="2022-12-29T00:00:00"/>
    <s v="VL"/>
    <m/>
    <s v="3 VL"/>
    <n v="3"/>
    <m/>
  </r>
  <r>
    <n v="223"/>
    <x v="40"/>
    <d v="2022-08-31T00:00:00"/>
    <s v="REMOLLENO MICHELLE U."/>
    <x v="19"/>
    <x v="1"/>
    <d v="2022-09-19T00:00:00"/>
    <d v="2022-09-20T00:00:00"/>
    <s v="VL"/>
    <m/>
    <s v="2 VL"/>
    <n v="2"/>
    <m/>
  </r>
  <r>
    <n v="224"/>
    <x v="40"/>
    <d v="2022-11-28T00:00:00"/>
    <s v="BITUIN LUCKY NIKKO G."/>
    <x v="19"/>
    <x v="0"/>
    <d v="2022-12-12T00:00:00"/>
    <d v="2022-12-12T00:00:00"/>
    <s v="VL"/>
    <m/>
    <s v="1 VL"/>
    <n v="1"/>
    <m/>
  </r>
  <r>
    <n v="224"/>
    <x v="40"/>
    <d v="2022-11-28T00:00:00"/>
    <s v="BITUIN LUCKY NIKKO G."/>
    <x v="19"/>
    <x v="0"/>
    <d v="2022-12-26T00:00:00"/>
    <d v="2022-12-29T00:00:00"/>
    <s v="VL"/>
    <m/>
    <s v="3 VL"/>
    <n v="3"/>
    <m/>
  </r>
  <r>
    <n v="225"/>
    <x v="40"/>
    <d v="2022-11-14T00:00:00"/>
    <s v="ABELA IMELDA C."/>
    <x v="6"/>
    <x v="0"/>
    <d v="2022-11-11T00:00:00"/>
    <d v="2022-11-11T00:00:00"/>
    <s v="SL"/>
    <m/>
    <s v="1 SL"/>
    <n v="1"/>
    <m/>
  </r>
  <r>
    <n v="226"/>
    <x v="40"/>
    <d v="2022-10-31T00:00:00"/>
    <s v="PAYAD MARICEL  Q."/>
    <x v="54"/>
    <x v="1"/>
    <d v="2022-11-08T00:00:00"/>
    <d v="2022-11-08T00:00:00"/>
    <s v="VL"/>
    <m/>
    <s v="1 VL"/>
    <n v="1"/>
    <m/>
  </r>
  <r>
    <n v="226"/>
    <x v="40"/>
    <d v="2022-10-31T00:00:00"/>
    <s v="PAYAD MARICEL  Q."/>
    <x v="54"/>
    <x v="1"/>
    <d v="2022-11-16T00:00:00"/>
    <d v="2022-11-16T00:00:00"/>
    <s v="VL"/>
    <m/>
    <s v="1 VL"/>
    <n v="1"/>
    <m/>
  </r>
  <r>
    <n v="227"/>
    <x v="40"/>
    <d v="2022-12-12T00:00:00"/>
    <s v="MONTENEGRO HENRY S."/>
    <x v="11"/>
    <x v="1"/>
    <d v="2022-12-19T00:00:00"/>
    <d v="2022-12-20T00:00:00"/>
    <s v="VL"/>
    <m/>
    <s v="2 VL"/>
    <n v="2"/>
    <m/>
  </r>
  <r>
    <n v="228"/>
    <x v="40"/>
    <d v="2022-09-21T00:00:00"/>
    <s v="ALCAZAR ZENAIDA S."/>
    <x v="53"/>
    <x v="1"/>
    <d v="2022-09-19T00:00:00"/>
    <d v="2022-09-20T00:00:00"/>
    <s v="SL"/>
    <m/>
    <s v="2 SL"/>
    <n v="2"/>
    <m/>
  </r>
  <r>
    <n v="229"/>
    <x v="40"/>
    <d v="2022-10-21T00:00:00"/>
    <s v="BOFILL ERNA P."/>
    <x v="4"/>
    <x v="1"/>
    <d v="2022-10-18T00:00:00"/>
    <d v="2022-10-19T00:00:00"/>
    <s v="SL"/>
    <m/>
    <s v="2 SL"/>
    <n v="2"/>
    <m/>
  </r>
  <r>
    <n v="230"/>
    <x v="40"/>
    <d v="2022-09-06T00:00:00"/>
    <s v="LIMBOC FLORDELIZA J."/>
    <x v="4"/>
    <x v="1"/>
    <d v="2022-09-02T00:00:00"/>
    <d v="2022-09-02T00:00:00"/>
    <s v="SL"/>
    <m/>
    <s v="1 SL"/>
    <n v="1"/>
    <m/>
  </r>
  <r>
    <n v="230"/>
    <x v="40"/>
    <d v="2022-09-06T00:00:00"/>
    <s v="LIMBOC FLORDELIZA J."/>
    <x v="4"/>
    <x v="1"/>
    <d v="2022-09-05T00:00:00"/>
    <d v="2022-09-05T00:00:00"/>
    <s v="SL"/>
    <m/>
    <s v="1 SL"/>
    <n v="1"/>
    <m/>
  </r>
  <r>
    <n v="231"/>
    <x v="40"/>
    <d v="2022-10-11T00:00:00"/>
    <s v="PALAD EMERSON U."/>
    <x v="4"/>
    <x v="3"/>
    <d v="2022-11-02T00:00:00"/>
    <d v="2022-11-04T00:00:00"/>
    <s v="VL"/>
    <m/>
    <s v="2 VL"/>
    <n v="2"/>
    <m/>
  </r>
  <r>
    <n v="232"/>
    <x v="40"/>
    <d v="2022-09-20T00:00:00"/>
    <s v="ANGCAYA RUFINA P."/>
    <x v="5"/>
    <x v="1"/>
    <d v="2022-09-20T00:00:00"/>
    <d v="2022-09-20T00:00:00"/>
    <s v="SL"/>
    <m/>
    <s v="1 SL"/>
    <n v="1"/>
    <m/>
  </r>
  <r>
    <n v="233"/>
    <x v="40"/>
    <d v="2022-08-31T00:00:00"/>
    <s v="ANGCAYA RUFINA P."/>
    <x v="5"/>
    <x v="1"/>
    <d v="2022-08-30T00:00:00"/>
    <d v="2022-08-30T00:00:00"/>
    <s v="SL"/>
    <m/>
    <s v="1 SL"/>
    <n v="1"/>
    <m/>
  </r>
  <r>
    <n v="234"/>
    <x v="40"/>
    <d v="2022-10-11T00:00:00"/>
    <s v="ANGCAYA RUFINA P."/>
    <x v="5"/>
    <x v="1"/>
    <d v="2022-10-24T00:00:00"/>
    <d v="2022-10-25T00:00:00"/>
    <s v="VL"/>
    <m/>
    <s v="2 VL"/>
    <n v="2"/>
    <m/>
  </r>
  <r>
    <n v="235"/>
    <x v="40"/>
    <d v="2022-10-11T00:00:00"/>
    <s v="ANGCAYA RUFINA P."/>
    <x v="5"/>
    <x v="1"/>
    <d v="2022-10-10T00:00:00"/>
    <d v="2022-10-10T00:00:00"/>
    <s v="SL"/>
    <m/>
    <s v="1 SL"/>
    <n v="1"/>
    <m/>
  </r>
  <r>
    <n v="236"/>
    <x v="40"/>
    <d v="2022-10-11T00:00:00"/>
    <s v="ANGCAYA RUFINA P."/>
    <x v="5"/>
    <x v="1"/>
    <d v="2022-11-18T00:00:00"/>
    <d v="2022-11-18T00:00:00"/>
    <s v="SL"/>
    <m/>
    <s v="1 SL"/>
    <n v="1"/>
    <m/>
  </r>
  <r>
    <n v="237"/>
    <x v="40"/>
    <d v="2022-10-13T00:00:00"/>
    <s v="TOLENTINO CAROLINA E."/>
    <x v="4"/>
    <x v="1"/>
    <d v="2022-10-10T00:00:00"/>
    <d v="2022-10-12T00:00:00"/>
    <s v="SL"/>
    <m/>
    <s v="3 SL"/>
    <n v="3"/>
    <m/>
  </r>
  <r>
    <n v="238"/>
    <x v="40"/>
    <d v="2022-10-13T00:00:00"/>
    <s v="BUGARIN MA. ANA M."/>
    <x v="4"/>
    <x v="1"/>
    <d v="2022-10-07T00:00:00"/>
    <d v="2022-10-07T00:00:00"/>
    <s v="SL"/>
    <m/>
    <s v="1 SL"/>
    <n v="1"/>
    <m/>
  </r>
  <r>
    <n v="239"/>
    <x v="40"/>
    <d v="2022-11-10T00:00:00"/>
    <s v="FERMA MARIA I."/>
    <x v="4"/>
    <x v="1"/>
    <d v="2022-11-07T00:00:00"/>
    <d v="2022-11-07T00:00:00"/>
    <s v="SL"/>
    <m/>
    <s v="1 SL"/>
    <n v="1"/>
    <m/>
  </r>
  <r>
    <n v="240"/>
    <x v="40"/>
    <d v="2022-11-14T00:00:00"/>
    <s v="BUGARIN MA. ANA M."/>
    <x v="4"/>
    <x v="1"/>
    <d v="2022-11-11T00:00:00"/>
    <d v="2022-11-11T00:00:00"/>
    <s v="SL"/>
    <m/>
    <s v="1 SL"/>
    <n v="1"/>
    <m/>
  </r>
  <r>
    <n v="241"/>
    <x v="40"/>
    <d v="2022-11-18T00:00:00"/>
    <s v="TOLENTINO CAROLINA E."/>
    <x v="4"/>
    <x v="1"/>
    <d v="2022-11-17T00:00:00"/>
    <d v="2022-11-17T00:00:00"/>
    <s v="SL"/>
    <m/>
    <s v="1 SL"/>
    <n v="1"/>
    <m/>
  </r>
  <r>
    <n v="242"/>
    <x v="40"/>
    <d v="2022-11-18T00:00:00"/>
    <s v="BOFILL ERNA P."/>
    <x v="4"/>
    <x v="1"/>
    <d v="2022-11-15T00:00:00"/>
    <d v="2022-11-16T00:00:00"/>
    <s v="SL"/>
    <m/>
    <s v="2 SL"/>
    <n v="2"/>
    <m/>
  </r>
  <r>
    <n v="243"/>
    <x v="40"/>
    <d v="2022-10-03T00:00:00"/>
    <s v="BOFILL ERNA P."/>
    <x v="4"/>
    <x v="1"/>
    <d v="2022-10-28T00:00:00"/>
    <d v="2022-10-28T00:00:00"/>
    <s v="SL"/>
    <m/>
    <s v="1 SL"/>
    <n v="1"/>
    <m/>
  </r>
  <r>
    <n v="243"/>
    <x v="40"/>
    <d v="2022-10-03T00:00:00"/>
    <s v="BOFILL ERNA P."/>
    <x v="4"/>
    <x v="1"/>
    <d v="2022-11-02T00:00:00"/>
    <d v="2022-11-02T00:00:00"/>
    <s v="SL"/>
    <m/>
    <s v="1 SL"/>
    <n v="1"/>
    <m/>
  </r>
  <r>
    <n v="244"/>
    <x v="40"/>
    <d v="2022-10-28T00:00:00"/>
    <s v="TOLENTINO CAROLINA E."/>
    <x v="4"/>
    <x v="1"/>
    <d v="2022-10-24T00:00:00"/>
    <d v="2022-10-24T00:00:00"/>
    <s v="SL"/>
    <m/>
    <s v="1 SL"/>
    <n v="1"/>
    <m/>
  </r>
  <r>
    <n v="245"/>
    <x v="40"/>
    <d v="2022-11-03T00:00:00"/>
    <s v="TOLENTINO CAROLINA E."/>
    <x v="4"/>
    <x v="1"/>
    <d v="2022-11-02T00:00:00"/>
    <d v="2022-11-02T00:00:00"/>
    <s v="SL"/>
    <m/>
    <s v="1 SL"/>
    <n v="1"/>
    <m/>
  </r>
  <r>
    <n v="246"/>
    <x v="40"/>
    <d v="2022-10-20T00:00:00"/>
    <s v="TOLENTINO CAROLINA E."/>
    <x v="4"/>
    <x v="1"/>
    <d v="2022-10-17T00:00:00"/>
    <d v="2022-10-19T00:00:00"/>
    <s v="SL"/>
    <m/>
    <s v="3 SL"/>
    <n v="3"/>
    <m/>
  </r>
  <r>
    <n v="247"/>
    <x v="40"/>
    <d v="2022-10-25T00:00:00"/>
    <s v="TOLENTINO CAROLINA E."/>
    <x v="4"/>
    <x v="1"/>
    <d v="2022-10-24T00:00:00"/>
    <d v="2022-10-24T00:00:00"/>
    <s v="SL"/>
    <m/>
    <s v="1 SL"/>
    <n v="1"/>
    <m/>
  </r>
  <r>
    <n v="248"/>
    <x v="40"/>
    <d v="2023-02-09T00:00:00"/>
    <s v="LUMENARIO, ZARAH A."/>
    <x v="74"/>
    <x v="1"/>
    <d v="2023-02-03T00:00:00"/>
    <d v="2023-02-03T00:00:00"/>
    <s v="SL"/>
    <m/>
    <s v="1 SL"/>
    <n v="1"/>
    <m/>
  </r>
  <r>
    <n v="249"/>
    <x v="40"/>
    <d v="2023-02-07T00:00:00"/>
    <s v="MAGUINAO GILBERT  "/>
    <x v="12"/>
    <x v="1"/>
    <d v="2023-02-06T00:00:00"/>
    <d v="2023-02-06T00:00:00"/>
    <s v="OTHER"/>
    <s v="SEC 21 EO 292- SPECIAL PRIVILEGE"/>
    <s v="1 OTHER"/>
    <n v="1"/>
    <m/>
  </r>
  <r>
    <n v="250"/>
    <x v="40"/>
    <d v="2023-02-02T00:00:00"/>
    <s v="ANGCAYA OFELIA G."/>
    <x v="5"/>
    <x v="1"/>
    <d v="2023-02-21T00:00:00"/>
    <d v="2023-02-24T00:00:00"/>
    <s v="VL"/>
    <m/>
    <s v="4 VL"/>
    <n v="4"/>
    <m/>
  </r>
  <r>
    <n v="250"/>
    <x v="40"/>
    <d v="2023-02-02T00:00:00"/>
    <s v="ANGCAYA OFELIA G."/>
    <x v="5"/>
    <x v="1"/>
    <d v="2023-02-27T00:00:00"/>
    <d v="2023-02-28T00:00:00"/>
    <s v="VL"/>
    <m/>
    <s v="2 VL"/>
    <n v="2"/>
    <m/>
  </r>
  <r>
    <n v="251"/>
    <x v="40"/>
    <d v="2023-02-01T00:00:00"/>
    <s v="COSA PAOLA GRACE P."/>
    <x v="3"/>
    <x v="0"/>
    <d v="2023-01-31T00:00:00"/>
    <d v="2023-01-31T00:00:00"/>
    <s v="OTHER"/>
    <s v="SEC 21 EO 292- SPECIAL PRIVILEGE"/>
    <s v="1 OTHER"/>
    <n v="1"/>
    <m/>
  </r>
  <r>
    <n v="252"/>
    <x v="40"/>
    <d v="2022-11-03T00:00:00"/>
    <s v="LIMBOC FLORDELIZA J."/>
    <x v="4"/>
    <x v="1"/>
    <d v="2022-11-02T00:00:00"/>
    <d v="2022-11-02T00:00:00"/>
    <s v="SL"/>
    <m/>
    <s v="1 SL"/>
    <n v="1"/>
    <m/>
  </r>
  <r>
    <n v="253"/>
    <x v="40"/>
    <d v="2022-10-05T00:00:00"/>
    <s v="LIMBOC FLORDELIZA J."/>
    <x v="4"/>
    <x v="1"/>
    <d v="2022-10-03T00:00:00"/>
    <d v="2022-10-03T00:00:00"/>
    <s v="SL"/>
    <m/>
    <s v="1 SL"/>
    <n v="1"/>
    <m/>
  </r>
  <r>
    <n v="254"/>
    <x v="40"/>
    <d v="2022-10-06T00:00:00"/>
    <s v="MATIENZO NORMITA S."/>
    <x v="4"/>
    <x v="1"/>
    <d v="2022-09-26T00:00:00"/>
    <d v="2022-09-26T00:00:00"/>
    <s v="SL"/>
    <m/>
    <s v="1 SL"/>
    <n v="1"/>
    <m/>
  </r>
  <r>
    <n v="255"/>
    <x v="40"/>
    <d v="2022-09-22T00:00:00"/>
    <s v="MATIENZO NORMITA S."/>
    <x v="4"/>
    <x v="1"/>
    <d v="2022-09-21T00:00:00"/>
    <d v="2022-09-21T00:00:00"/>
    <s v="SL"/>
    <m/>
    <s v="1 SL"/>
    <n v="1"/>
    <m/>
  </r>
  <r>
    <n v="256"/>
    <x v="40"/>
    <d v="2022-09-22T00:00:00"/>
    <s v="PAJENAGO MAIDEN A."/>
    <x v="19"/>
    <x v="0"/>
    <d v="2022-10-04T00:00:00"/>
    <d v="2022-10-04T00:00:00"/>
    <s v="VL"/>
    <m/>
    <s v="1 VL"/>
    <n v="1"/>
    <m/>
  </r>
  <r>
    <n v="257"/>
    <x v="40"/>
    <d v="2022-02-13T00:00:00"/>
    <s v="MANALO JENNY R."/>
    <x v="75"/>
    <x v="1"/>
    <d v="2023-02-10T00:00:00"/>
    <d v="2023-02-10T00:00:00"/>
    <m/>
    <m/>
    <s v="1 "/>
    <n v="1"/>
    <m/>
  </r>
  <r>
    <n v="258"/>
    <x v="40"/>
    <d v="2022-11-23T00:00:00"/>
    <s v="DE VILLA OFELIA G."/>
    <x v="61"/>
    <x v="1"/>
    <d v="2022-10-28T00:00:00"/>
    <d v="2022-10-28T00:00:00"/>
    <s v="SL"/>
    <m/>
    <s v="1 SL"/>
    <n v="1"/>
    <m/>
  </r>
  <r>
    <n v="259"/>
    <x v="40"/>
    <d v="2022-11-23T00:00:00"/>
    <s v="DE VILLA OFELIA G."/>
    <x v="61"/>
    <x v="1"/>
    <d v="2022-11-21T00:00:00"/>
    <d v="2022-11-21T00:00:00"/>
    <s v="SL"/>
    <m/>
    <s v="1 SL"/>
    <n v="1"/>
    <m/>
  </r>
  <r>
    <n v="260"/>
    <x v="40"/>
    <d v="2022-12-12T00:00:00"/>
    <s v="LIMBOC FLORDELIZA J."/>
    <x v="4"/>
    <x v="1"/>
    <d v="2022-12-07T00:00:00"/>
    <d v="2022-12-07T00:00:00"/>
    <s v="SL"/>
    <m/>
    <s v="1 SL"/>
    <n v="1"/>
    <m/>
  </r>
  <r>
    <n v="261"/>
    <x v="40"/>
    <d v="2022-09-03T00:00:00"/>
    <s v="LORILLA LOIDA P."/>
    <x v="36"/>
    <x v="0"/>
    <d v="2022-08-31T00:00:00"/>
    <d v="2022-09-02T00:00:00"/>
    <s v="SL"/>
    <m/>
    <s v="3 SL"/>
    <n v="3"/>
    <m/>
  </r>
  <r>
    <n v="262"/>
    <x v="40"/>
    <d v="2022-12-05T00:00:00"/>
    <s v="MATIENZO NORMITA S."/>
    <x v="4"/>
    <x v="1"/>
    <d v="2022-12-23T00:00:00"/>
    <d v="2022-12-23T00:00:00"/>
    <s v="VL"/>
    <m/>
    <s v="1 VL"/>
    <n v="1"/>
    <m/>
  </r>
  <r>
    <n v="262"/>
    <x v="40"/>
    <d v="2022-12-05T00:00:00"/>
    <s v="MATIENZO NORMITA S."/>
    <x v="4"/>
    <x v="1"/>
    <d v="2022-12-26T00:00:00"/>
    <d v="2022-12-27T00:00:00"/>
    <s v="VL"/>
    <m/>
    <s v="1 VL"/>
    <n v="1"/>
    <m/>
  </r>
  <r>
    <n v="263"/>
    <x v="40"/>
    <d v="2022-11-22T00:00:00"/>
    <s v="MATIENZO NORMITA S."/>
    <x v="4"/>
    <x v="1"/>
    <d v="2022-11-21T00:00:00"/>
    <d v="2022-11-21T00:00:00"/>
    <s v="SL"/>
    <m/>
    <s v="1 SL"/>
    <n v="1"/>
    <m/>
  </r>
  <r>
    <n v="264"/>
    <x v="40"/>
    <d v="2022-11-24T00:00:00"/>
    <s v="DIMAPILIS VILMA T."/>
    <x v="12"/>
    <x v="1"/>
    <d v="2022-11-23T00:00:00"/>
    <d v="2022-11-23T00:00:00"/>
    <s v="SL"/>
    <m/>
    <s v="1 SL"/>
    <n v="1"/>
    <m/>
  </r>
  <r>
    <n v="265"/>
    <x v="40"/>
    <d v="2022-11-29T00:00:00"/>
    <s v="DIMAPILIS VILMA T."/>
    <x v="12"/>
    <x v="1"/>
    <d v="2022-12-22T00:00:00"/>
    <d v="2022-12-23T00:00:00"/>
    <s v="VL"/>
    <m/>
    <s v="2 VL"/>
    <n v="2"/>
    <m/>
  </r>
  <r>
    <n v="266"/>
    <x v="41"/>
    <d v="2022-12-09T00:00:00"/>
    <s v="DISEPEDA MACARIA P."/>
    <x v="23"/>
    <x v="0"/>
    <d v="2022-01-09T00:00:00"/>
    <d v="2022-01-11T00:00:00"/>
    <s v="VL"/>
    <m/>
    <s v="2 VL"/>
    <n v="2"/>
    <m/>
  </r>
  <r>
    <n v="267"/>
    <x v="41"/>
    <d v="2022-09-19T00:00:00"/>
    <s v="MERJILLA JEANETTE B."/>
    <x v="23"/>
    <x v="0"/>
    <d v="2022-09-08T00:00:00"/>
    <d v="2022-09-08T00:00:00"/>
    <s v="SL"/>
    <m/>
    <s v="1 SL"/>
    <n v="1"/>
    <m/>
  </r>
  <r>
    <n v="268"/>
    <x v="41"/>
    <d v="2022-12-14T00:00:00"/>
    <s v="CESICAR JOCHELLE JOAN S."/>
    <x v="26"/>
    <x v="0"/>
    <d v="2022-12-28T00:00:00"/>
    <d v="2022-12-28T00:00:00"/>
    <s v="VL"/>
    <m/>
    <s v="1 VL"/>
    <n v="1"/>
    <m/>
  </r>
  <r>
    <n v="268"/>
    <x v="41"/>
    <d v="2022-12-15T00:00:00"/>
    <s v="CESICAR JOCHELLE JOAN S."/>
    <x v="26"/>
    <x v="0"/>
    <d v="2022-12-31T00:00:00"/>
    <d v="2022-12-31T00:00:00"/>
    <s v="VL"/>
    <m/>
    <s v="1 VL"/>
    <n v="1"/>
    <m/>
  </r>
  <r>
    <n v="269"/>
    <x v="41"/>
    <d v="2023-02-01T00:00:00"/>
    <s v="ANGCAYA IRENE V."/>
    <x v="5"/>
    <x v="1"/>
    <d v="2023-01-30T00:00:00"/>
    <d v="2023-01-30T00:00:00"/>
    <s v="SL"/>
    <m/>
    <s v="1 SL"/>
    <n v="1"/>
    <m/>
  </r>
  <r>
    <n v="270"/>
    <x v="41"/>
    <d v="2023-01-25T00:00:00"/>
    <s v="ANGCAYA IRENE V."/>
    <x v="5"/>
    <x v="1"/>
    <d v="2023-01-31T00:00:00"/>
    <d v="2023-01-31T00:00:00"/>
    <s v="VL"/>
    <m/>
    <s v="1 VL"/>
    <n v="1"/>
    <m/>
  </r>
  <r>
    <n v="271"/>
    <x v="41"/>
    <d v="2023-02-01T00:00:00"/>
    <s v="ANGCAYA IRENE V."/>
    <x v="5"/>
    <x v="1"/>
    <d v="2023-02-09T00:00:00"/>
    <d v="2023-02-09T00:00:00"/>
    <s v="VL"/>
    <m/>
    <s v="1 VL"/>
    <n v="1"/>
    <m/>
  </r>
  <r>
    <n v="272"/>
    <x v="41"/>
    <d v="2022-12-09T00:00:00"/>
    <s v="PAITON MARY ANN M."/>
    <x v="50"/>
    <x v="1"/>
    <d v="2022-12-06T00:00:00"/>
    <d v="2022-12-06T00:00:00"/>
    <s v="SL"/>
    <m/>
    <s v="1 SL"/>
    <n v="1"/>
    <m/>
  </r>
  <r>
    <n v="273"/>
    <x v="41"/>
    <d v="2022-12-12T00:00:00"/>
    <s v="BAES ELMER P."/>
    <x v="5"/>
    <x v="1"/>
    <d v="2022-12-09T00:00:00"/>
    <d v="2022-12-09T00:00:00"/>
    <s v="VL"/>
    <m/>
    <s v="1 VL"/>
    <n v="1"/>
    <m/>
  </r>
  <r>
    <n v="274"/>
    <x v="41"/>
    <d v="2023-01-24T00:00:00"/>
    <s v="CUIZON DAYLIN M."/>
    <x v="15"/>
    <x v="0"/>
    <d v="2023-01-31T00:00:00"/>
    <d v="2023-02-10T00:00:00"/>
    <s v="VL"/>
    <m/>
    <s v="9 VL"/>
    <n v="9"/>
    <m/>
  </r>
  <r>
    <n v="275"/>
    <x v="41"/>
    <d v="2023-01-23T00:00:00"/>
    <s v="AALA MELODY M."/>
    <x v="12"/>
    <x v="0"/>
    <d v="2023-01-20T00:00:00"/>
    <d v="2023-01-20T00:00:00"/>
    <s v="OTHER"/>
    <s v="SOLO PARENT"/>
    <s v="1 OTHER"/>
    <n v="1"/>
    <m/>
  </r>
  <r>
    <n v="276"/>
    <x v="41"/>
    <d v="2023-12-19T00:00:00"/>
    <s v="AALA MELODY M."/>
    <x v="12"/>
    <x v="0"/>
    <d v="2022-12-26T00:00:00"/>
    <d v="2022-12-26T00:00:00"/>
    <s v="VL"/>
    <m/>
    <s v="1 VL"/>
    <n v="1"/>
    <m/>
  </r>
  <r>
    <n v="276"/>
    <x v="41"/>
    <d v="2023-12-19T00:00:00"/>
    <s v="AALA MELODY M."/>
    <x v="12"/>
    <x v="0"/>
    <d v="2022-12-28T00:00:00"/>
    <d v="2022-12-29T00:00:00"/>
    <s v="VL"/>
    <m/>
    <s v="2 VL"/>
    <n v="2"/>
    <m/>
  </r>
  <r>
    <n v="277"/>
    <x v="41"/>
    <d v="2023-02-01T00:00:00"/>
    <s v="ABELA IMELDA C."/>
    <x v="6"/>
    <x v="0"/>
    <d v="2023-02-09T00:00:00"/>
    <d v="2023-02-10T00:00:00"/>
    <s v="VL"/>
    <m/>
    <s v="2 VL"/>
    <n v="2"/>
    <m/>
  </r>
  <r>
    <n v="278"/>
    <x v="41"/>
    <d v="2023-01-28T00:00:00"/>
    <s v="ACUB MA. MARILYN L."/>
    <x v="7"/>
    <x v="0"/>
    <d v="2023-01-26T00:00:00"/>
    <d v="2023-01-27T00:00:00"/>
    <s v="SL"/>
    <m/>
    <s v="2 SL"/>
    <n v="2"/>
    <m/>
  </r>
  <r>
    <n v="279"/>
    <x v="41"/>
    <d v="2022-11-12T00:00:00"/>
    <s v="DIMAANO LEOVIGILDA A."/>
    <x v="7"/>
    <x v="1"/>
    <d v="2022-11-11T00:00:00"/>
    <d v="2022-11-11T00:00:00"/>
    <s v="SL"/>
    <m/>
    <s v="1 SL"/>
    <n v="1"/>
    <m/>
  </r>
  <r>
    <n v="280"/>
    <x v="41"/>
    <d v="2022-11-12T00:00:00"/>
    <s v="DIMAANO LEOVIGILDA A."/>
    <x v="7"/>
    <x v="1"/>
    <d v="2022-11-18T00:00:00"/>
    <d v="2022-11-18T00:00:00"/>
    <s v="VL"/>
    <m/>
    <s v="1 VL"/>
    <n v="1"/>
    <m/>
  </r>
  <r>
    <n v="280"/>
    <x v="41"/>
    <d v="2022-11-12T00:00:00"/>
    <s v="DIMAANO LEOVIGILDA A."/>
    <x v="7"/>
    <x v="1"/>
    <d v="2022-11-22T00:00:00"/>
    <d v="2022-11-23T00:00:00"/>
    <s v="VL"/>
    <m/>
    <s v="2 VL"/>
    <n v="2"/>
    <m/>
  </r>
  <r>
    <n v="281"/>
    <x v="41"/>
    <d v="2022-11-12T00:00:00"/>
    <s v="RODRIGUEZ NARCISCO E."/>
    <x v="17"/>
    <x v="0"/>
    <d v="2022-09-19T00:00:00"/>
    <d v="2022-09-19T00:00:00"/>
    <s v="OTHER"/>
    <s v="SPECIAL PRIVILEDGE"/>
    <s v="1 OTHER"/>
    <n v="1"/>
    <m/>
  </r>
  <r>
    <n v="281"/>
    <x v="41"/>
    <d v="2022-11-12T00:00:00"/>
    <s v="RODRIGUEZ NARCISCO E."/>
    <x v="17"/>
    <x v="0"/>
    <d v="2022-09-24T00:00:00"/>
    <d v="2022-09-24T00:00:00"/>
    <s v="OTHER"/>
    <s v="SPECIAL PRIVILEDGE"/>
    <s v="1 OTHER"/>
    <n v="1"/>
    <m/>
  </r>
  <r>
    <n v="282"/>
    <x v="41"/>
    <d v="2022-11-22T00:00:00"/>
    <s v="ANGCAYA JENNY ROSE S."/>
    <x v="5"/>
    <x v="1"/>
    <d v="2022-11-21T00:00:00"/>
    <d v="2022-11-21T00:00:00"/>
    <s v="SL"/>
    <m/>
    <s v="1 SL"/>
    <n v="1"/>
    <m/>
  </r>
  <r>
    <n v="283"/>
    <x v="41"/>
    <d v="2022-11-22T00:00:00"/>
    <s v="ANGCAYA JENNY ROSE S."/>
    <x v="5"/>
    <x v="1"/>
    <d v="2022-11-29T00:00:00"/>
    <d v="2022-11-29T00:00:00"/>
    <s v="VL"/>
    <m/>
    <s v="1 VL"/>
    <n v="1"/>
    <m/>
  </r>
  <r>
    <n v="283"/>
    <x v="41"/>
    <d v="2022-11-22T00:00:00"/>
    <s v="ANGCAYA JENNY ROSE S."/>
    <x v="5"/>
    <x v="1"/>
    <d v="2022-12-09T00:00:00"/>
    <d v="2022-12-09T00:00:00"/>
    <s v="VL"/>
    <m/>
    <s v="1 VL"/>
    <n v="1"/>
    <m/>
  </r>
  <r>
    <n v="284"/>
    <x v="41"/>
    <d v="2022-11-22T00:00:00"/>
    <s v="GONZALES CRISTI NERISSE E."/>
    <x v="13"/>
    <x v="0"/>
    <d v="2022-11-21T00:00:00"/>
    <d v="2022-11-21T00:00:00"/>
    <s v="SL"/>
    <m/>
    <s v="1 SL"/>
    <n v="1"/>
    <m/>
  </r>
  <r>
    <n v="285"/>
    <x v="41"/>
    <d v="2022-11-16T00:00:00"/>
    <s v="OLIMPO SHARIE MAE M."/>
    <x v="10"/>
    <x v="1"/>
    <d v="2022-12-14T00:00:00"/>
    <d v="2022-12-15T00:00:00"/>
    <s v="VL"/>
    <m/>
    <s v="2 VL"/>
    <n v="2"/>
    <m/>
  </r>
  <r>
    <n v="285"/>
    <x v="41"/>
    <d v="2022-11-16T00:00:00"/>
    <s v="OLIMPO SHARIE MAE M."/>
    <x v="10"/>
    <x v="1"/>
    <d v="2022-12-28T00:00:00"/>
    <d v="2022-12-30T00:00:00"/>
    <s v="VL"/>
    <m/>
    <s v="2 VL"/>
    <n v="2"/>
    <m/>
  </r>
  <r>
    <n v="286"/>
    <x v="41"/>
    <d v="2022-11-16T00:00:00"/>
    <s v="AUSTRIA KIM E."/>
    <x v="5"/>
    <x v="1"/>
    <d v="2022-12-06T00:00:00"/>
    <d v="2022-12-06T00:00:00"/>
    <s v="OTHER"/>
    <s v="SPECIAL PRIVILEDGE"/>
    <s v="1 OTHER"/>
    <n v="1"/>
    <m/>
  </r>
  <r>
    <n v="287"/>
    <x v="41"/>
    <d v="2022-11-11T00:00:00"/>
    <s v="MENDOZA PRESCILA S."/>
    <x v="13"/>
    <x v="1"/>
    <d v="2022-11-16T00:00:00"/>
    <d v="2022-11-17T00:00:00"/>
    <s v="VL"/>
    <m/>
    <s v="2 VL"/>
    <n v="2"/>
    <m/>
  </r>
  <r>
    <n v="288"/>
    <x v="41"/>
    <d v="2022-12-27T00:00:00"/>
    <s v="CESICAR JOCHELLE JOAN S."/>
    <x v="26"/>
    <x v="0"/>
    <d v="2023-01-05T00:00:00"/>
    <d v="2023-01-05T00:00:00"/>
    <s v="OTHER"/>
    <s v="SPECIAL PRIVILEDGE"/>
    <s v="1 OTHER"/>
    <n v="1"/>
    <m/>
  </r>
  <r>
    <n v="289"/>
    <x v="41"/>
    <d v="2022-12-12T00:00:00"/>
    <s v="COSME CORAZON O."/>
    <x v="1"/>
    <x v="0"/>
    <d v="2022-12-07T00:00:00"/>
    <d v="2022-12-09T00:00:00"/>
    <s v="SL"/>
    <m/>
    <s v="2 SL"/>
    <n v="2"/>
    <m/>
  </r>
  <r>
    <n v="289"/>
    <x v="41"/>
    <d v="2022-12-12T00:00:00"/>
    <s v="COSME CORAZON O."/>
    <x v="1"/>
    <x v="0"/>
    <d v="2022-12-07T00:00:00"/>
    <d v="2022-12-09T00:00:00"/>
    <s v="SL"/>
    <m/>
    <s v="2 SL"/>
    <n v="2"/>
    <m/>
  </r>
  <r>
    <n v="290"/>
    <x v="41"/>
    <d v="2022-12-13T00:00:00"/>
    <s v="COSME CORAZON O."/>
    <x v="1"/>
    <x v="0"/>
    <d v="2022-12-14T00:00:00"/>
    <d v="2022-12-14T00:00:00"/>
    <s v="OTHER"/>
    <s v="MOURNING LEAVE"/>
    <s v="1 OTHER"/>
    <n v="1"/>
    <m/>
  </r>
  <r>
    <n v="291"/>
    <x v="41"/>
    <d v="2023-01-04T00:00:00"/>
    <s v="COSME CORAZON O."/>
    <x v="1"/>
    <x v="0"/>
    <d v="2022-12-22T00:00:00"/>
    <d v="2022-12-23T00:00:00"/>
    <s v="SL"/>
    <m/>
    <s v="2 SL"/>
    <n v="2"/>
    <m/>
  </r>
  <r>
    <n v="291"/>
    <x v="41"/>
    <d v="2023-01-04T00:00:00"/>
    <s v="COSME CORAZON O."/>
    <x v="1"/>
    <x v="0"/>
    <d v="2022-12-27T00:00:00"/>
    <d v="2022-12-27T00:00:00"/>
    <s v="SL"/>
    <m/>
    <s v="1 SL"/>
    <n v="1"/>
    <m/>
  </r>
  <r>
    <n v="292"/>
    <x v="41"/>
    <d v="2023-02-03T00:00:00"/>
    <s v="ALBARRACIN ROLAND  "/>
    <x v="18"/>
    <x v="0"/>
    <d v="2023-02-01T00:00:00"/>
    <d v="2023-02-01T00:00:00"/>
    <s v="VL"/>
    <m/>
    <s v="1 VL"/>
    <n v="1"/>
    <m/>
  </r>
  <r>
    <n v="293"/>
    <x v="41"/>
    <d v="2023-01-04T00:00:00"/>
    <s v="ABLANEDA ARMANDO  "/>
    <x v="18"/>
    <x v="0"/>
    <d v="2023-01-09T00:00:00"/>
    <d v="2023-01-13T00:00:00"/>
    <s v="VL"/>
    <m/>
    <s v="5 VL"/>
    <n v="5"/>
    <m/>
  </r>
  <r>
    <n v="294"/>
    <x v="41"/>
    <d v="2023-01-03T00:00:00"/>
    <s v="BISCOCHO JULIETA G."/>
    <x v="39"/>
    <x v="1"/>
    <d v="2023-12-28T00:00:00"/>
    <d v="2023-12-29T00:00:00"/>
    <s v="SL"/>
    <m/>
    <s v="2 SL"/>
    <n v="2"/>
    <m/>
  </r>
  <r>
    <n v="295"/>
    <x v="41"/>
    <d v="2022-12-21T00:00:00"/>
    <s v="BALBUENA KRISNA MIGUELA S."/>
    <x v="1"/>
    <x v="0"/>
    <d v="2022-12-23T00:00:00"/>
    <d v="2022-12-29T00:00:00"/>
    <s v="VL"/>
    <m/>
    <s v="4 VL"/>
    <n v="4"/>
    <m/>
  </r>
  <r>
    <n v="296"/>
    <x v="41"/>
    <d v="2023-01-13T00:00:00"/>
    <s v="BALBUENA KRISNA MIGUELA S."/>
    <x v="1"/>
    <x v="0"/>
    <d v="2023-01-10T00:00:00"/>
    <d v="2023-01-11T00:00:00"/>
    <s v="SL"/>
    <m/>
    <s v="2 SL"/>
    <n v="2"/>
    <m/>
  </r>
  <r>
    <n v="297"/>
    <x v="41"/>
    <d v="2023-02-07T00:00:00"/>
    <s v="BUTALON DIANNE H."/>
    <x v="5"/>
    <x v="0"/>
    <d v="2023-02-16T00:00:00"/>
    <d v="2023-02-18T00:00:00"/>
    <s v="VL"/>
    <m/>
    <s v="2 VL"/>
    <n v="2"/>
    <m/>
  </r>
  <r>
    <n v="298"/>
    <x v="41"/>
    <d v="2023-02-01T00:00:00"/>
    <s v="BELOSTRINO JULIETA P."/>
    <x v="4"/>
    <x v="0"/>
    <d v="2023-01-31T00:00:00"/>
    <d v="2023-01-31T00:00:00"/>
    <s v="SL"/>
    <m/>
    <s v="1 SL"/>
    <n v="1"/>
    <m/>
  </r>
  <r>
    <n v="299"/>
    <x v="41"/>
    <d v="2023-02-16T00:00:00"/>
    <s v="BERGADO MARILOU B."/>
    <x v="5"/>
    <x v="0"/>
    <d v="2023-02-20T00:00:00"/>
    <d v="2023-02-24T00:00:00"/>
    <s v="VL"/>
    <m/>
    <s v="5 VL"/>
    <n v="5"/>
    <m/>
  </r>
  <r>
    <n v="300"/>
    <x v="41"/>
    <d v="2023-01-19T00:00:00"/>
    <s v="BAY AMIE  "/>
    <x v="39"/>
    <x v="1"/>
    <d v="2023-01-16T00:00:00"/>
    <d v="2023-01-18T00:00:00"/>
    <s v="SL"/>
    <m/>
    <s v="3 SL"/>
    <n v="3"/>
    <m/>
  </r>
  <r>
    <n v="301"/>
    <x v="41"/>
    <d v="2023-01-19T00:00:00"/>
    <s v="COSME CORAZON O."/>
    <x v="1"/>
    <x v="0"/>
    <d v="2023-01-18T00:00:00"/>
    <d v="2023-01-18T00:00:00"/>
    <s v="SL"/>
    <m/>
    <s v="1 SL"/>
    <n v="1"/>
    <m/>
  </r>
  <r>
    <n v="302"/>
    <x v="41"/>
    <d v="2022-12-20T00:00:00"/>
    <s v="COSME CORAZON O."/>
    <x v="1"/>
    <x v="0"/>
    <d v="2022-12-28T00:00:00"/>
    <d v="2022-12-29T00:00:00"/>
    <s v="VL"/>
    <m/>
    <s v="2 VL"/>
    <n v="2"/>
    <m/>
  </r>
  <r>
    <n v="303"/>
    <x v="41"/>
    <d v="2022-12-27T00:00:00"/>
    <s v="CESICAR JOCHELLE JOAN S."/>
    <x v="26"/>
    <x v="0"/>
    <d v="2023-01-04T00:00:00"/>
    <d v="2023-01-04T00:00:00"/>
    <s v="VL"/>
    <m/>
    <s v="1 VL"/>
    <n v="1"/>
    <m/>
  </r>
  <r>
    <n v="303"/>
    <x v="41"/>
    <d v="2022-12-27T00:00:00"/>
    <s v="CESICAR JOCHELLE JOAN S."/>
    <x v="26"/>
    <x v="0"/>
    <d v="2023-01-06T00:00:00"/>
    <d v="2023-01-06T00:00:00"/>
    <s v="VL"/>
    <m/>
    <s v="1 VL"/>
    <n v="1"/>
    <m/>
  </r>
  <r>
    <n v="303"/>
    <x v="41"/>
    <d v="2022-12-27T00:00:00"/>
    <s v="CESICAR JOCHELLE JOAN S."/>
    <x v="26"/>
    <x v="0"/>
    <d v="2023-01-09T00:00:00"/>
    <d v="2023-01-09T00:00:00"/>
    <s v="VL"/>
    <m/>
    <s v="1 VL"/>
    <n v="1"/>
    <m/>
  </r>
  <r>
    <n v="304"/>
    <x v="41"/>
    <d v="2022-11-21T00:00:00"/>
    <s v="ANDAL ALEX C."/>
    <x v="5"/>
    <x v="1"/>
    <d v="2022-11-27T00:00:00"/>
    <d v="2022-11-27T00:00:00"/>
    <s v="VL"/>
    <m/>
    <s v="1 VL"/>
    <n v="1"/>
    <m/>
  </r>
  <r>
    <n v="304"/>
    <x v="41"/>
    <d v="2022-11-21T00:00:00"/>
    <s v="ANDAL ALEX C."/>
    <x v="5"/>
    <x v="1"/>
    <d v="2022-11-29T00:00:00"/>
    <d v="2022-11-29T00:00:00"/>
    <s v="VL"/>
    <m/>
    <s v="1 VL"/>
    <n v="1"/>
    <m/>
  </r>
  <r>
    <n v="305"/>
    <x v="41"/>
    <d v="2022-11-21T00:00:00"/>
    <s v="ANDAL ALEX C."/>
    <x v="5"/>
    <x v="1"/>
    <d v="2022-11-28T00:00:00"/>
    <d v="2022-11-28T00:00:00"/>
    <s v="OTHER"/>
    <s v="SPECIAL PRIVILEDGE"/>
    <s v="1 OTHER"/>
    <n v="1"/>
    <m/>
  </r>
  <r>
    <n v="306"/>
    <x v="41"/>
    <d v="2022-11-12T00:00:00"/>
    <s v="PARAISO MARIA LORENA D."/>
    <x v="17"/>
    <x v="0"/>
    <d v="2022-12-06T00:00:00"/>
    <d v="2022-12-06T00:00:00"/>
    <s v="SL"/>
    <s v="BIRTHDAY LEAVE"/>
    <s v="1 SL"/>
    <n v="1"/>
    <m/>
  </r>
  <r>
    <n v="307"/>
    <x v="41"/>
    <d v="2023-02-07T00:00:00"/>
    <s v="ROMILLA MARIBEL P."/>
    <x v="6"/>
    <x v="0"/>
    <d v="2023-02-03T00:00:00"/>
    <d v="2023-02-03T00:00:00"/>
    <s v="SL"/>
    <m/>
    <s v="1 SL"/>
    <n v="1"/>
    <m/>
  </r>
  <r>
    <n v="308"/>
    <x v="41"/>
    <d v="2023-02-07T00:00:00"/>
    <s v="ROMILLA MARIBEL P."/>
    <x v="6"/>
    <x v="0"/>
    <d v="2023-03-30T00:00:00"/>
    <d v="2023-03-31T00:00:00"/>
    <s v="VL"/>
    <m/>
    <s v="2 VL"/>
    <n v="2"/>
    <m/>
  </r>
  <r>
    <n v="308"/>
    <x v="41"/>
    <d v="2023-02-07T00:00:00"/>
    <s v="ROMILLA MARIBEL P."/>
    <x v="6"/>
    <x v="0"/>
    <d v="2023-04-03T00:00:00"/>
    <d v="2023-04-05T00:00:00"/>
    <s v="VL"/>
    <m/>
    <s v="3 VL"/>
    <n v="3"/>
    <m/>
  </r>
  <r>
    <n v="309"/>
    <x v="41"/>
    <d v="2022-12-27T00:00:00"/>
    <s v="ANGCAYA MARK ZYRONE M."/>
    <x v="5"/>
    <x v="1"/>
    <d v="2022-12-19T00:00:00"/>
    <d v="2022-12-20T00:00:00"/>
    <s v="SL"/>
    <m/>
    <s v="2 SL"/>
    <n v="2"/>
    <m/>
  </r>
  <r>
    <n v="310"/>
    <x v="41"/>
    <d v="2023-01-18T00:00:00"/>
    <s v="AMBION MARIETA B."/>
    <x v="18"/>
    <x v="0"/>
    <d v="2022-01-16T00:00:00"/>
    <d v="2022-01-17T00:00:00"/>
    <s v="SL"/>
    <m/>
    <s v="1 SL"/>
    <n v="1"/>
    <m/>
  </r>
  <r>
    <n v="311"/>
    <x v="41"/>
    <d v="2023-01-11T00:00:00"/>
    <s v="AMBION MARIETA B."/>
    <x v="18"/>
    <x v="0"/>
    <d v="2023-01-10T00:00:00"/>
    <d v="2023-01-10T00:00:00"/>
    <s v="OTHER"/>
    <s v="SPECIAL PRIVILEDGE"/>
    <s v="1 OTHER"/>
    <n v="1"/>
    <m/>
  </r>
  <r>
    <n v="312"/>
    <x v="41"/>
    <d v="2023-11-24T00:00:00"/>
    <s v="DESINGAŃO PURIFICACION A."/>
    <x v="11"/>
    <x v="0"/>
    <d v="2022-11-18T00:00:00"/>
    <d v="2022-11-18T00:00:00"/>
    <s v="VL"/>
    <m/>
    <s v="1 VL"/>
    <n v="1"/>
    <m/>
  </r>
  <r>
    <n v="312"/>
    <x v="41"/>
    <d v="2023-11-24T00:00:00"/>
    <s v="DESINGAŃO PURIFICACION A."/>
    <x v="11"/>
    <x v="0"/>
    <d v="2022-11-25T00:00:00"/>
    <d v="2022-11-25T00:00:00"/>
    <s v="VL"/>
    <m/>
    <s v="1 VL"/>
    <n v="1"/>
    <m/>
  </r>
  <r>
    <n v="312"/>
    <x v="41"/>
    <d v="2023-11-24T00:00:00"/>
    <s v="DESINGAŃO PURIFICACION A."/>
    <x v="11"/>
    <x v="0"/>
    <d v="2023-12-02T00:00:00"/>
    <d v="2023-12-02T00:00:00"/>
    <s v="VL"/>
    <m/>
    <s v="1 VL"/>
    <n v="1"/>
    <m/>
  </r>
  <r>
    <n v="312"/>
    <x v="41"/>
    <d v="2023-11-24T00:00:00"/>
    <s v="DESINGAŃO PURIFICACION A."/>
    <x v="11"/>
    <x v="0"/>
    <d v="2023-12-13T00:00:00"/>
    <d v="2023-12-13T00:00:00"/>
    <s v="VL"/>
    <m/>
    <s v="1 VL"/>
    <n v="1"/>
    <m/>
  </r>
  <r>
    <n v="312"/>
    <x v="41"/>
    <d v="2023-11-24T00:00:00"/>
    <s v="DESINGAŃO PURIFICACION A."/>
    <x v="11"/>
    <x v="0"/>
    <d v="2023-12-16T00:00:00"/>
    <d v="2023-12-16T00:00:00"/>
    <s v="VL"/>
    <m/>
    <s v="1 VL"/>
    <n v="1"/>
    <m/>
  </r>
  <r>
    <n v="313"/>
    <x v="41"/>
    <d v="2022-11-22T00:00:00"/>
    <s v="OCAMPO NOVELYN U."/>
    <x v="10"/>
    <x v="0"/>
    <d v="2022-11-29T00:00:00"/>
    <d v="2022-11-29T00:00:00"/>
    <s v="VL"/>
    <m/>
    <s v="1 VL"/>
    <n v="1"/>
    <m/>
  </r>
  <r>
    <n v="314"/>
    <x v="41"/>
    <d v="2022-11-22T00:00:00"/>
    <s v="ACERON ANGELU V."/>
    <x v="5"/>
    <x v="1"/>
    <d v="2022-12-05T00:00:00"/>
    <d v="2022-12-06T00:00:00"/>
    <s v="VL"/>
    <m/>
    <s v="2 VL"/>
    <n v="2"/>
    <m/>
  </r>
  <r>
    <n v="315"/>
    <x v="41"/>
    <d v="2022-11-22T00:00:00"/>
    <s v="ACERON ANGELU V."/>
    <x v="5"/>
    <x v="1"/>
    <d v="2022-12-23T00:00:00"/>
    <d v="2022-12-23T00:00:00"/>
    <s v="OTHER"/>
    <s v="SPECIAL PRIVILEDGE"/>
    <s v="1 OTHER"/>
    <n v="1"/>
    <m/>
  </r>
  <r>
    <n v="316"/>
    <x v="41"/>
    <d v="2022-11-22T00:00:00"/>
    <s v="ACERON ANGELU V."/>
    <x v="5"/>
    <x v="1"/>
    <d v="2022-12-28T00:00:00"/>
    <d v="2022-12-28T00:00:00"/>
    <s v="VL"/>
    <m/>
    <s v="1 VL"/>
    <n v="1"/>
    <m/>
  </r>
  <r>
    <n v="317"/>
    <x v="41"/>
    <d v="2022-11-17T00:00:00"/>
    <s v="DIGNO DANILO  "/>
    <x v="18"/>
    <x v="0"/>
    <d v="2022-11-15T00:00:00"/>
    <d v="2022-11-16T00:00:00"/>
    <s v="SL"/>
    <m/>
    <s v="2 SL"/>
    <n v="2"/>
    <m/>
  </r>
  <r>
    <n v="318"/>
    <x v="41"/>
    <d v="2022-11-21T00:00:00"/>
    <s v="ANTIENZA VENUS R."/>
    <x v="5"/>
    <x v="1"/>
    <d v="2022-11-27T00:00:00"/>
    <d v="2022-11-29T00:00:00"/>
    <s v="VL"/>
    <m/>
    <s v="2 VL"/>
    <n v="2"/>
    <m/>
  </r>
  <r>
    <n v="319"/>
    <x v="41"/>
    <d v="2022-12-16T00:00:00"/>
    <s v="BALANI FREDIRICK R."/>
    <x v="5"/>
    <x v="1"/>
    <d v="2022-12-15T00:00:00"/>
    <d v="2022-12-15T00:00:00"/>
    <s v="SL"/>
    <m/>
    <s v="1 SL"/>
    <n v="1"/>
    <m/>
  </r>
  <r>
    <n v="320"/>
    <x v="41"/>
    <d v="2022-11-22T00:00:00"/>
    <s v="DIMARANAN KHRISSELLE E."/>
    <x v="1"/>
    <x v="2"/>
    <d v="2022-11-16T00:00:00"/>
    <d v="2022-11-18T00:00:00"/>
    <s v="SL"/>
    <m/>
    <s v="3 SL"/>
    <n v="3"/>
    <m/>
  </r>
  <r>
    <n v="321"/>
    <x v="41"/>
    <d v="2022-11-24T00:00:00"/>
    <s v="COSME CORAZON O."/>
    <x v="1"/>
    <x v="0"/>
    <d v="2022-11-21T00:00:00"/>
    <d v="2022-11-23T00:00:00"/>
    <s v="SL"/>
    <m/>
    <s v="3 SL"/>
    <n v="3"/>
    <m/>
  </r>
  <r>
    <n v="322"/>
    <x v="41"/>
    <d v="2022-09-01T00:00:00"/>
    <s v="AUSTRIA KIM E."/>
    <x v="5"/>
    <x v="1"/>
    <d v="2022-09-06T00:00:00"/>
    <d v="2022-09-06T00:00:00"/>
    <s v="SL"/>
    <m/>
    <s v="1 SL"/>
    <n v="1"/>
    <m/>
  </r>
  <r>
    <n v="322"/>
    <x v="41"/>
    <d v="2022-09-01T00:00:00"/>
    <s v="AUSTRIA KIM E."/>
    <x v="5"/>
    <x v="1"/>
    <d v="2022-09-09T00:00:00"/>
    <d v="2022-09-09T00:00:00"/>
    <s v="SL"/>
    <m/>
    <s v="1 SL"/>
    <n v="1"/>
    <m/>
  </r>
  <r>
    <n v="323"/>
    <x v="41"/>
    <d v="2023-01-27T00:00:00"/>
    <s v="COSINO RIMWELL  "/>
    <x v="19"/>
    <x v="0"/>
    <d v="2023-02-09T00:00:00"/>
    <d v="2023-02-10T00:00:00"/>
    <s v="VL"/>
    <m/>
    <s v="2 VL"/>
    <n v="2"/>
    <m/>
  </r>
  <r>
    <n v="324"/>
    <x v="41"/>
    <d v="2022-12-02T00:00:00"/>
    <s v="NIBAY ELEONOR E."/>
    <x v="19"/>
    <x v="0"/>
    <d v="2022-12-09T00:00:00"/>
    <d v="2022-12-09T00:00:00"/>
    <s v="VL"/>
    <m/>
    <s v="1 VL"/>
    <n v="1"/>
    <m/>
  </r>
  <r>
    <n v="325"/>
    <x v="41"/>
    <d v="2023-01-10T00:00:00"/>
    <s v="CABANLIT ZOSIMA M."/>
    <x v="21"/>
    <x v="0"/>
    <d v="2023-01-14T00:00:00"/>
    <d v="2023-01-14T00:00:00"/>
    <s v="OTHER"/>
    <s v="ADOPTION LEAVE"/>
    <s v="1 OTHER"/>
    <n v="1"/>
    <m/>
  </r>
  <r>
    <n v="326"/>
    <x v="41"/>
    <d v="2023-01-11T00:00:00"/>
    <s v="DEMATERA PEDRO B."/>
    <x v="29"/>
    <x v="0"/>
    <d v="2023-01-12T00:00:00"/>
    <d v="2023-01-12T00:00:00"/>
    <s v="SL"/>
    <m/>
    <s v="1 SL"/>
    <n v="1"/>
    <m/>
  </r>
  <r>
    <n v="327"/>
    <x v="41"/>
    <d v="2022-12-14T00:00:00"/>
    <s v="GARCIA HAIZEL M."/>
    <x v="31"/>
    <x v="1"/>
    <d v="2022-12-22T00:00:00"/>
    <d v="2022-12-23T00:00:00"/>
    <s v="VL"/>
    <m/>
    <s v="2 VL"/>
    <n v="2"/>
    <m/>
  </r>
  <r>
    <n v="327"/>
    <x v="41"/>
    <d v="2022-12-14T00:00:00"/>
    <s v="GARCIA HAIZEL M."/>
    <x v="31"/>
    <x v="1"/>
    <d v="2022-12-28T00:00:00"/>
    <d v="2022-12-29T00:00:00"/>
    <s v="VL"/>
    <m/>
    <s v="2 VL"/>
    <n v="2"/>
    <m/>
  </r>
  <r>
    <n v="328"/>
    <x v="41"/>
    <d v="2023-12-01T00:00:00"/>
    <s v="BAYOT ANISIA P."/>
    <x v="39"/>
    <x v="1"/>
    <d v="2022-11-29T00:00:00"/>
    <d v="2022-11-29T00:00:00"/>
    <s v="SL"/>
    <m/>
    <s v="1 SL"/>
    <n v="1"/>
    <m/>
  </r>
  <r>
    <n v="329"/>
    <x v="41"/>
    <d v="2022-12-02T00:00:00"/>
    <s v="MERCADO ARLENNIE D."/>
    <x v="9"/>
    <x v="0"/>
    <d v="2022-12-01T00:00:00"/>
    <d v="2022-12-01T00:00:00"/>
    <s v="SL"/>
    <m/>
    <s v="1 SL"/>
    <n v="1"/>
    <m/>
  </r>
  <r>
    <n v="330"/>
    <x v="41"/>
    <d v="2022-11-29T00:00:00"/>
    <s v="BELOSTRINO JULIETA P."/>
    <x v="4"/>
    <x v="0"/>
    <d v="2022-11-28T00:00:00"/>
    <d v="2022-11-28T00:00:00"/>
    <s v="SL"/>
    <m/>
    <s v="1 SL"/>
    <n v="1"/>
    <m/>
  </r>
  <r>
    <n v="331"/>
    <x v="41"/>
    <d v="2022-11-26T00:00:00"/>
    <s v="ANGCAYA MARK ZYRONE M."/>
    <x v="5"/>
    <x v="1"/>
    <d v="2022-11-25T00:00:00"/>
    <d v="2022-11-25T00:00:00"/>
    <s v="SL"/>
    <m/>
    <s v="1 SL"/>
    <n v="1"/>
    <m/>
  </r>
  <r>
    <n v="332"/>
    <x v="41"/>
    <d v="2022-11-24T00:00:00"/>
    <s v="DOGELIO CHRISTIAN B."/>
    <x v="0"/>
    <x v="0"/>
    <d v="2022-11-21T00:00:00"/>
    <d v="2022-11-23T00:00:00"/>
    <s v="SL"/>
    <m/>
    <s v="3 SL"/>
    <n v="3"/>
    <m/>
  </r>
  <r>
    <n v="333"/>
    <x v="41"/>
    <d v="2022-11-28T00:00:00"/>
    <s v="DOGELIO JEAN MELODY M."/>
    <x v="39"/>
    <x v="2"/>
    <d v="2022-11-21T00:00:00"/>
    <d v="2022-11-25T00:00:00"/>
    <s v="SL"/>
    <m/>
    <s v="5 SL"/>
    <n v="5"/>
    <m/>
  </r>
  <r>
    <n v="334"/>
    <x v="41"/>
    <d v="2022-09-05T00:00:00"/>
    <s v="DEMATERA PEDRO B."/>
    <x v="29"/>
    <x v="0"/>
    <d v="2022-09-06T00:00:00"/>
    <d v="2022-09-07T00:00:00"/>
    <s v="VL"/>
    <m/>
    <s v="2 VL"/>
    <n v="2"/>
    <m/>
  </r>
  <r>
    <n v="335"/>
    <x v="41"/>
    <d v="2022-11-21T00:00:00"/>
    <s v="FLORES EDERLYN  "/>
    <x v="18"/>
    <x v="0"/>
    <d v="2022-11-28T00:00:00"/>
    <d v="2022-11-29T00:00:00"/>
    <s v="VL"/>
    <m/>
    <s v="2 VL"/>
    <n v="2"/>
    <m/>
  </r>
  <r>
    <n v="336"/>
    <x v="41"/>
    <d v="2022-12-12T00:00:00"/>
    <s v="MENDOZA ERNESTO JR R."/>
    <x v="76"/>
    <x v="0"/>
    <d v="2022-12-14T00:00:00"/>
    <d v="2022-12-18T00:00:00"/>
    <s v="VL"/>
    <m/>
    <s v="3 VL"/>
    <n v="3"/>
    <m/>
  </r>
  <r>
    <n v="337"/>
    <x v="41"/>
    <d v="2022-12-14T00:00:00"/>
    <s v="CREUS SAMUEL A."/>
    <x v="77"/>
    <x v="1"/>
    <d v="2022-12-23T00:00:00"/>
    <d v="2022-12-29T00:00:00"/>
    <s v="VL"/>
    <m/>
    <s v="4 VL"/>
    <n v="4"/>
    <m/>
  </r>
  <r>
    <n v="338"/>
    <x v="41"/>
    <d v="2022-12-04T00:00:00"/>
    <s v="PAMAT CELESTINA R."/>
    <x v="12"/>
    <x v="0"/>
    <d v="2022-12-22T00:00:00"/>
    <d v="2022-12-22T00:00:00"/>
    <s v="VL"/>
    <m/>
    <s v="1 VL"/>
    <n v="1"/>
    <m/>
  </r>
  <r>
    <n v="338"/>
    <x v="41"/>
    <d v="2022-12-04T00:00:00"/>
    <s v="PAMAT CELESTINA R."/>
    <x v="12"/>
    <x v="0"/>
    <d v="2022-12-26T00:00:00"/>
    <d v="2022-12-29T00:00:00"/>
    <s v="VL"/>
    <m/>
    <s v="3 VL"/>
    <n v="3"/>
    <m/>
  </r>
  <r>
    <n v="339"/>
    <x v="41"/>
    <d v="2022-12-12T00:00:00"/>
    <s v="ATIENZA JAYSON E."/>
    <x v="5"/>
    <x v="1"/>
    <d v="2022-12-05T00:00:00"/>
    <d v="2022-12-09T00:00:00"/>
    <s v="SL"/>
    <m/>
    <s v="4 SL"/>
    <n v="4"/>
    <m/>
  </r>
  <r>
    <n v="340"/>
    <x v="41"/>
    <d v="2022-12-12T00:00:00"/>
    <s v="ATIENZA JAYSON E."/>
    <x v="5"/>
    <x v="1"/>
    <d v="2022-12-12T00:00:00"/>
    <d v="2022-12-22T00:00:00"/>
    <s v="VL"/>
    <m/>
    <s v="9 VL"/>
    <n v="9"/>
    <m/>
  </r>
  <r>
    <n v="341"/>
    <x v="41"/>
    <d v="2022-11-14T00:00:00"/>
    <s v="DIAZ CAROLINA P."/>
    <x v="11"/>
    <x v="0"/>
    <d v="2022-11-11T00:00:00"/>
    <d v="2022-11-11T00:00:00"/>
    <s v="SL"/>
    <m/>
    <s v="1 SL"/>
    <n v="1"/>
    <m/>
  </r>
  <r>
    <n v="342"/>
    <x v="41"/>
    <d v="2022-12-16T00:00:00"/>
    <s v="CONTRERAS SARAH JANE P."/>
    <x v="2"/>
    <x v="0"/>
    <d v="2022-12-09T00:00:00"/>
    <d v="2022-12-09T00:00:00"/>
    <s v="SL"/>
    <m/>
    <s v="1 SL"/>
    <n v="1"/>
    <m/>
  </r>
  <r>
    <n v="343"/>
    <x v="41"/>
    <d v="2022-12-16T00:00:00"/>
    <s v="CONTRERAS SARAH JANE P."/>
    <x v="2"/>
    <x v="0"/>
    <d v="2022-12-15T00:00:00"/>
    <d v="2022-12-15T00:00:00"/>
    <s v="SL"/>
    <m/>
    <s v="1 SL"/>
    <n v="1"/>
    <m/>
  </r>
  <r>
    <n v="344"/>
    <x v="41"/>
    <d v="2023-01-30T00:00:00"/>
    <s v="AMBROCIO MELODY B."/>
    <x v="10"/>
    <x v="0"/>
    <d v="2023-01-26T00:00:00"/>
    <d v="2023-01-27T00:00:00"/>
    <s v="OTHER"/>
    <s v="SOLO PARENT"/>
    <s v="2 OTHER"/>
    <n v="2"/>
    <m/>
  </r>
  <r>
    <n v="345"/>
    <x v="41"/>
    <d v="2022-12-23T00:00:00"/>
    <s v="AMULONG JAY R  "/>
    <x v="5"/>
    <x v="1"/>
    <d v="2022-12-20T00:00:00"/>
    <d v="2022-12-22T00:00:00"/>
    <s v="SL"/>
    <m/>
    <s v="3 SL"/>
    <n v="3"/>
    <m/>
  </r>
  <r>
    <n v="346"/>
    <x v="41"/>
    <d v="2022-12-13T00:00:00"/>
    <s v="DE LARA GRACE L."/>
    <x v="5"/>
    <x v="0"/>
    <d v="2022-12-21T00:00:00"/>
    <d v="2022-12-22T00:00:00"/>
    <s v="VL"/>
    <m/>
    <s v="2 VL"/>
    <n v="2"/>
    <m/>
  </r>
  <r>
    <n v="346"/>
    <x v="41"/>
    <d v="2022-12-13T00:00:00"/>
    <s v="DE LARA GRACE L."/>
    <x v="5"/>
    <x v="0"/>
    <d v="2022-12-29T00:00:00"/>
    <d v="2022-12-30T00:00:00"/>
    <s v="VL"/>
    <m/>
    <s v="1 VL"/>
    <n v="1"/>
    <m/>
  </r>
  <r>
    <n v="347"/>
    <x v="42"/>
    <d v="2023-01-13T00:00:00"/>
    <s v="DILIDILI AIREEN M."/>
    <x v="7"/>
    <x v="1"/>
    <d v="2023-01-12T00:00:00"/>
    <d v="2023-01-12T00:00:00"/>
    <s v="SL"/>
    <m/>
    <s v="1 SL"/>
    <n v="1"/>
    <m/>
  </r>
  <r>
    <n v="348"/>
    <x v="42"/>
    <d v="2023-02-06T00:00:00"/>
    <s v="DILIDILI AIREEN M."/>
    <x v="7"/>
    <x v="1"/>
    <d v="2023-02-02T00:00:00"/>
    <d v="2023-02-03T00:00:00"/>
    <s v="SL"/>
    <m/>
    <s v="2 SL"/>
    <n v="2"/>
    <m/>
  </r>
  <r>
    <n v="349"/>
    <x v="42"/>
    <d v="2023-02-06T00:00:00"/>
    <s v="DILIDILI AIREEN M."/>
    <x v="7"/>
    <x v="1"/>
    <d v="2023-02-22T00:00:00"/>
    <d v="2023-02-23T00:00:00"/>
    <s v="VL"/>
    <m/>
    <s v="2 VL"/>
    <n v="2"/>
    <m/>
  </r>
  <r>
    <n v="350"/>
    <x v="42"/>
    <d v="2023-01-30T00:00:00"/>
    <s v="DISEPEDA MACARIA P."/>
    <x v="23"/>
    <x v="0"/>
    <d v="2023-02-09T00:00:00"/>
    <d v="2023-02-10T00:00:00"/>
    <s v="VL"/>
    <m/>
    <s v="2 VL"/>
    <n v="2"/>
    <m/>
  </r>
  <r>
    <n v="351"/>
    <x v="42"/>
    <d v="2023-01-30T00:00:00"/>
    <s v="DISEPEDA MACARIA P."/>
    <x v="23"/>
    <x v="0"/>
    <d v="2023-01-27T00:00:00"/>
    <d v="2023-01-27T00:00:00"/>
    <s v="SL"/>
    <m/>
    <s v="1 SL"/>
    <n v="1"/>
    <m/>
  </r>
  <r>
    <n v="352"/>
    <x v="42"/>
    <d v="2023-01-12T00:00:00"/>
    <s v="CESICAR JOCHELLE JOAN S."/>
    <x v="26"/>
    <x v="0"/>
    <d v="2023-01-10T00:00:00"/>
    <d v="2023-01-10T00:00:00"/>
    <s v="SL"/>
    <m/>
    <s v="1 SL"/>
    <n v="1"/>
    <m/>
  </r>
  <r>
    <n v="353"/>
    <x v="42"/>
    <d v="2022-11-22T00:00:00"/>
    <s v="CABANTING AIRA P."/>
    <x v="5"/>
    <x v="0"/>
    <d v="2022-12-01T00:00:00"/>
    <d v="2022-12-01T00:00:00"/>
    <s v="VL"/>
    <m/>
    <s v="1 VL"/>
    <n v="1"/>
    <m/>
  </r>
  <r>
    <n v="353"/>
    <x v="42"/>
    <d v="2022-11-22T00:00:00"/>
    <s v="CABANTING AIRA P."/>
    <x v="5"/>
    <x v="0"/>
    <d v="2022-12-06T00:00:00"/>
    <d v="2022-12-07T00:00:00"/>
    <s v="VL"/>
    <m/>
    <s v="2 VL"/>
    <n v="2"/>
    <m/>
  </r>
  <r>
    <n v="353"/>
    <x v="42"/>
    <d v="2022-11-22T00:00:00"/>
    <s v="CABANTING AIRA P."/>
    <x v="5"/>
    <x v="0"/>
    <d v="2022-12-27T00:00:00"/>
    <d v="2022-12-27T00:00:00"/>
    <s v="VL"/>
    <m/>
    <s v="1 VL"/>
    <n v="1"/>
    <m/>
  </r>
  <r>
    <n v="353"/>
    <x v="42"/>
    <d v="2022-11-22T00:00:00"/>
    <s v="CABANTING AIRA P."/>
    <x v="5"/>
    <x v="0"/>
    <d v="2022-12-29T00:00:00"/>
    <d v="2022-12-29T00:00:00"/>
    <s v="VL"/>
    <m/>
    <s v="1 VL"/>
    <n v="1"/>
    <m/>
  </r>
  <r>
    <n v="354"/>
    <x v="42"/>
    <d v="2022-12-13T00:00:00"/>
    <s v="PALADAN EMERSON M."/>
    <x v="52"/>
    <x v="1"/>
    <d v="2022-12-15T00:00:00"/>
    <d v="2022-12-16T00:00:00"/>
    <s v="OTHER"/>
    <s v="SPECIAL PRIVILEDGE"/>
    <s v="2 OTHER"/>
    <n v="2"/>
    <m/>
  </r>
  <r>
    <n v="355"/>
    <x v="42"/>
    <d v="2022-12-09T00:00:00"/>
    <s v="SARDIÑOLA REBECCA C."/>
    <x v="11"/>
    <x v="0"/>
    <d v="2022-12-16T00:00:00"/>
    <d v="2022-12-16T00:00:00"/>
    <s v="VL"/>
    <m/>
    <s v="1 VL"/>
    <n v="1"/>
    <m/>
  </r>
  <r>
    <n v="355"/>
    <x v="42"/>
    <d v="2022-12-09T00:00:00"/>
    <s v="SARDIÑOLA REBECCA C."/>
    <x v="11"/>
    <x v="0"/>
    <d v="2022-12-19T00:00:00"/>
    <d v="2022-12-19T00:00:00"/>
    <s v="VL"/>
    <m/>
    <s v="1 VL"/>
    <n v="1"/>
    <m/>
  </r>
  <r>
    <n v="355"/>
    <x v="42"/>
    <d v="2022-12-10T00:00:00"/>
    <s v="SARDIÑOLA REBECCA C."/>
    <x v="11"/>
    <x v="0"/>
    <d v="2022-12-23T00:00:00"/>
    <d v="2022-12-23T00:00:00"/>
    <s v="VL"/>
    <m/>
    <s v="1 VL"/>
    <n v="1"/>
    <m/>
  </r>
  <r>
    <n v="355"/>
    <x v="42"/>
    <d v="2022-12-11T00:00:00"/>
    <s v="SARDIÑOLA REBECCA C."/>
    <x v="11"/>
    <x v="0"/>
    <d v="2022-12-22T00:00:00"/>
    <d v="2022-12-26T00:00:00"/>
    <s v="VL"/>
    <m/>
    <s v="2 VL"/>
    <n v="2"/>
    <m/>
  </r>
  <r>
    <n v="355"/>
    <x v="42"/>
    <d v="2022-12-12T00:00:00"/>
    <s v="SARDIÑOLA REBECCA C."/>
    <x v="11"/>
    <x v="0"/>
    <d v="2022-12-30T00:00:00"/>
    <d v="2022-12-30T00:00:00"/>
    <s v="VL"/>
    <m/>
    <s v="1 VL"/>
    <n v="1"/>
    <m/>
  </r>
  <r>
    <n v="356"/>
    <x v="42"/>
    <d v="2022-12-10T00:00:00"/>
    <s v="RODRIGUEZ NARCISCO E."/>
    <x v="17"/>
    <x v="0"/>
    <d v="2022-12-07T00:00:00"/>
    <d v="2022-12-08T00:00:00"/>
    <s v="SL"/>
    <m/>
    <s v="1 SL"/>
    <n v="1"/>
    <m/>
  </r>
  <r>
    <n v="357"/>
    <x v="42"/>
    <d v="2022-12-12T00:00:00"/>
    <s v="ANGCAYA JENIFFER L."/>
    <x v="5"/>
    <x v="1"/>
    <d v="2022-12-21T00:00:00"/>
    <d v="2022-12-28T00:00:00"/>
    <s v="VL"/>
    <m/>
    <s v="5 VL"/>
    <n v="5"/>
    <m/>
  </r>
  <r>
    <n v="358"/>
    <x v="42"/>
    <d v="2022-11-28T00:00:00"/>
    <s v="DESINGAŃO PURIFICACION A."/>
    <x v="11"/>
    <x v="0"/>
    <d v="2022-12-02T00:00:00"/>
    <d v="2022-12-02T00:00:00"/>
    <s v="VL"/>
    <m/>
    <s v="1 VL"/>
    <n v="1"/>
    <m/>
  </r>
  <r>
    <n v="358"/>
    <x v="42"/>
    <d v="2022-11-28T00:00:00"/>
    <s v="DESINGAŃO PURIFICACION A."/>
    <x v="11"/>
    <x v="0"/>
    <d v="2022-12-13T00:00:00"/>
    <d v="2022-12-13T00:00:00"/>
    <s v="VL"/>
    <m/>
    <s v="1 VL"/>
    <n v="1"/>
    <m/>
  </r>
  <r>
    <n v="358"/>
    <x v="42"/>
    <d v="2022-11-28T00:00:00"/>
    <s v="DESINGAŃO PURIFICACION A."/>
    <x v="11"/>
    <x v="0"/>
    <d v="2022-12-16T00:00:00"/>
    <d v="2022-12-16T00:00:00"/>
    <s v="VL"/>
    <m/>
    <s v="1 VL"/>
    <n v="1"/>
    <m/>
  </r>
  <r>
    <n v="359"/>
    <x v="42"/>
    <d v="2022-12-15T00:00:00"/>
    <s v="PARAISO MARIA LORENA D."/>
    <x v="17"/>
    <x v="0"/>
    <d v="2022-12-19T00:00:00"/>
    <d v="2022-12-21T00:00:00"/>
    <s v="VL"/>
    <m/>
    <s v="3 VL"/>
    <n v="3"/>
    <m/>
  </r>
  <r>
    <n v="359"/>
    <x v="42"/>
    <d v="2022-12-16T00:00:00"/>
    <s v="PARAISO MARIA LORENA D."/>
    <x v="17"/>
    <x v="0"/>
    <d v="2022-12-26T00:00:00"/>
    <d v="2022-12-27T00:00:00"/>
    <s v="VL"/>
    <m/>
    <s v="1 VL"/>
    <n v="1"/>
    <m/>
  </r>
  <r>
    <n v="360"/>
    <x v="42"/>
    <d v="2022-12-02T00:00:00"/>
    <s v="PEREY LUCIANA B."/>
    <x v="69"/>
    <x v="1"/>
    <d v="2022-12-19T00:00:00"/>
    <d v="2022-12-23T00:00:00"/>
    <s v="VL"/>
    <m/>
    <s v="5 VL"/>
    <n v="5"/>
    <m/>
  </r>
  <r>
    <n v="361"/>
    <x v="42"/>
    <d v="2022-12-02T00:00:00"/>
    <s v="LANDICHO ELEANOR S."/>
    <x v="69"/>
    <x v="1"/>
    <d v="2022-12-26T00:00:00"/>
    <d v="2022-12-30T00:00:00"/>
    <s v="VL"/>
    <m/>
    <s v="3 VL"/>
    <n v="3"/>
    <m/>
  </r>
  <r>
    <n v="362"/>
    <x v="42"/>
    <d v="2022-12-01T00:00:00"/>
    <s v="DE LARA GRACE L."/>
    <x v="5"/>
    <x v="0"/>
    <d v="2022-12-09T00:00:00"/>
    <d v="2022-12-09T00:00:00"/>
    <s v="VL"/>
    <m/>
    <s v="1 VL"/>
    <n v="1"/>
    <m/>
  </r>
  <r>
    <n v="363"/>
    <x v="42"/>
    <d v="2022-12-15T00:00:00"/>
    <s v="VILLANUEVA MARELYN A."/>
    <x v="78"/>
    <x v="0"/>
    <d v="2022-12-26T00:00:00"/>
    <d v="2022-12-28T00:00:00"/>
    <s v="VL"/>
    <m/>
    <s v="2 VL"/>
    <n v="2"/>
    <m/>
  </r>
  <r>
    <n v="364"/>
    <x v="42"/>
    <d v="2023-01-11T00:00:00"/>
    <s v="DERLA ARTHUR D."/>
    <x v="18"/>
    <x v="0"/>
    <d v="2023-01-09T00:00:00"/>
    <d v="2023-01-09T00:00:00"/>
    <s v="SL"/>
    <m/>
    <s v="1 SL"/>
    <n v="1"/>
    <m/>
  </r>
  <r>
    <n v="365"/>
    <x v="42"/>
    <d v="2023-01-30T00:00:00"/>
    <s v="DERLA ARTHUR D."/>
    <x v="18"/>
    <x v="0"/>
    <d v="2023-01-23T00:00:00"/>
    <d v="2023-01-24T00:00:00"/>
    <s v="VL"/>
    <m/>
    <s v="2 VL"/>
    <n v="2"/>
    <m/>
  </r>
  <r>
    <n v="365"/>
    <x v="42"/>
    <d v="2023-01-30T00:00:00"/>
    <s v="DERLA ARTHUR D."/>
    <x v="18"/>
    <x v="0"/>
    <d v="2023-01-27T00:00:00"/>
    <d v="2023-01-27T00:00:00"/>
    <s v="VL"/>
    <m/>
    <s v="1 VL"/>
    <n v="1"/>
    <m/>
  </r>
  <r>
    <n v="366"/>
    <x v="42"/>
    <d v="2022-08-15T00:00:00"/>
    <s v="DAVID MELANIE D."/>
    <x v="1"/>
    <x v="0"/>
    <d v="2022-08-11T00:00:00"/>
    <d v="2022-08-11T00:00:00"/>
    <s v="SL"/>
    <m/>
    <s v="1 SL"/>
    <n v="1"/>
    <m/>
  </r>
  <r>
    <n v="367"/>
    <x v="42"/>
    <d v="2023-01-23T00:00:00"/>
    <s v="DAVID MELANIE D."/>
    <x v="1"/>
    <x v="0"/>
    <d v="2022-01-24T00:00:00"/>
    <d v="2022-01-25T00:00:00"/>
    <s v="OTHER"/>
    <s v="SPECIAL PRIVILEDGE"/>
    <s v="2 OTHER"/>
    <n v="2"/>
    <m/>
  </r>
  <r>
    <n v="368"/>
    <x v="42"/>
    <d v="2023-02-03T00:00:00"/>
    <s v="DIGNO DANILO  "/>
    <x v="18"/>
    <x v="0"/>
    <d v="2022-02-13T00:00:00"/>
    <d v="2022-02-14T00:00:00"/>
    <s v="VL"/>
    <m/>
    <s v="1 VL"/>
    <n v="1"/>
    <m/>
  </r>
  <r>
    <n v="369"/>
    <x v="42"/>
    <d v="2023-02-03T00:00:00"/>
    <s v="DIGNO DANILO  "/>
    <x v="18"/>
    <x v="0"/>
    <d v="2023-02-09T00:00:00"/>
    <d v="2023-02-09T00:00:00"/>
    <s v="OTHER"/>
    <s v="SPECIAL PRIVILEDGE"/>
    <s v="1 OTHER"/>
    <n v="1"/>
    <m/>
  </r>
  <r>
    <n v="370"/>
    <x v="42"/>
    <d v="2022-12-20T00:00:00"/>
    <s v="DAVID MELANIE D."/>
    <x v="1"/>
    <x v="0"/>
    <d v="2022-12-21T00:00:00"/>
    <d v="2022-12-23T00:00:00"/>
    <s v="OTHER"/>
    <s v="SPECIAL PRIVILEDGE"/>
    <s v="3 OTHER"/>
    <n v="3"/>
    <m/>
  </r>
  <r>
    <n v="371"/>
    <x v="42"/>
    <d v="2022-12-20T00:00:00"/>
    <s v="DAVID MELANIE D."/>
    <x v="1"/>
    <x v="0"/>
    <d v="2022-12-26T00:00:00"/>
    <d v="2022-12-29T00:00:00"/>
    <s v="VL"/>
    <m/>
    <s v="3 VL"/>
    <n v="3"/>
    <m/>
  </r>
  <r>
    <n v="372"/>
    <x v="42"/>
    <d v="2023-01-05T00:00:00"/>
    <s v="DEVILLA ALICE P."/>
    <x v="69"/>
    <x v="0"/>
    <d v="2022-12-20T00:00:00"/>
    <d v="2022-12-23T00:00:00"/>
    <s v="SL"/>
    <m/>
    <s v="4 SL"/>
    <n v="4"/>
    <m/>
  </r>
  <r>
    <n v="372"/>
    <x v="42"/>
    <d v="2023-01-05T00:00:00"/>
    <s v="DEVILLA ALICE P."/>
    <x v="69"/>
    <x v="0"/>
    <d v="2022-12-26T00:00:00"/>
    <d v="2022-12-29T00:00:00"/>
    <s v="SL"/>
    <m/>
    <s v="3 SL"/>
    <n v="3"/>
    <m/>
  </r>
  <r>
    <n v="373"/>
    <x v="42"/>
    <d v="2023-01-05T00:00:00"/>
    <s v="DEVILLA ALICE P."/>
    <x v="69"/>
    <x v="0"/>
    <d v="2023-01-01T00:00:00"/>
    <d v="2023-01-31T00:00:00"/>
    <s v="SL"/>
    <m/>
    <s v="21 SL"/>
    <n v="21"/>
    <m/>
  </r>
  <r>
    <n v="374"/>
    <x v="42"/>
    <d v="2022-12-27T00:00:00"/>
    <s v="DIMAANO LEOVIGILDA A."/>
    <x v="7"/>
    <x v="1"/>
    <d v="2022-12-28T00:00:00"/>
    <d v="2022-12-28T00:00:00"/>
    <s v="OTHER"/>
    <s v="SPECIAL LEAVE"/>
    <s v="1 OTHER"/>
    <n v="1"/>
    <m/>
  </r>
  <r>
    <n v="375"/>
    <x v="42"/>
    <d v="2023-01-14T00:00:00"/>
    <s v="DIMAANO LEOVIGILDA A."/>
    <x v="7"/>
    <x v="1"/>
    <d v="2023-01-10T00:00:00"/>
    <d v="2023-01-14T00:00:00"/>
    <s v="SL"/>
    <m/>
    <s v="4 SL"/>
    <n v="4"/>
    <m/>
  </r>
  <r>
    <n v="376"/>
    <x v="42"/>
    <d v="2023-02-06T00:00:00"/>
    <s v="DIMARANAN KHRISSELLE E."/>
    <x v="1"/>
    <x v="2"/>
    <d v="2023-01-18T00:00:00"/>
    <d v="2023-01-31T00:00:00"/>
    <s v="SL"/>
    <m/>
    <s v="10 SL"/>
    <n v="10"/>
    <m/>
  </r>
  <r>
    <n v="377"/>
    <x v="42"/>
    <d v="2023-01-16T00:00:00"/>
    <s v="DIMAILIG ARLYN R."/>
    <x v="7"/>
    <x v="1"/>
    <d v="2023-01-12T00:00:00"/>
    <d v="2023-01-13T00:00:00"/>
    <s v="SL"/>
    <m/>
    <s v="2 SL"/>
    <n v="2"/>
    <m/>
  </r>
  <r>
    <n v="378"/>
    <x v="42"/>
    <d v="2023-01-18T00:00:00"/>
    <s v="DELA CRUZ CHARITO A."/>
    <x v="8"/>
    <x v="0"/>
    <d v="2023-01-25T00:00:00"/>
    <d v="2023-01-25T00:00:00"/>
    <s v="OTHER"/>
    <s v="SPECIAL PRIVILEDGE"/>
    <s v="1 OTHER"/>
    <n v="1"/>
    <m/>
  </r>
  <r>
    <n v="379"/>
    <x v="42"/>
    <d v="2023-01-23T00:00:00"/>
    <s v="DESIPEDA ALDWIN  "/>
    <x v="18"/>
    <x v="0"/>
    <d v="2023-01-28T00:00:00"/>
    <d v="2023-01-30T00:00:00"/>
    <s v="VL"/>
    <m/>
    <s v="1 VL"/>
    <n v="1"/>
    <m/>
  </r>
  <r>
    <n v="380"/>
    <x v="42"/>
    <d v="2023-01-27T00:00:00"/>
    <s v="DESEPEDA ADELAIDA R."/>
    <x v="12"/>
    <x v="0"/>
    <d v="2023-01-06T00:00:00"/>
    <d v="2023-01-10T00:00:00"/>
    <s v="VL"/>
    <m/>
    <s v="3 VL"/>
    <n v="3"/>
    <m/>
  </r>
  <r>
    <n v="380"/>
    <x v="42"/>
    <d v="2023-01-27T00:00:00"/>
    <s v="DESEPEDA ADELAIDA R."/>
    <x v="12"/>
    <x v="0"/>
    <d v="2023-01-13T00:00:00"/>
    <d v="2023-01-14T00:00:00"/>
    <s v="VL"/>
    <m/>
    <s v="1 VL"/>
    <n v="1"/>
    <m/>
  </r>
  <r>
    <n v="381"/>
    <x v="42"/>
    <d v="2023-01-26T00:00:00"/>
    <s v="DELMUNDO JONAS  "/>
    <x v="19"/>
    <x v="1"/>
    <d v="2023-01-23T00:00:00"/>
    <d v="2023-01-25T00:00:00"/>
    <s v="SL"/>
    <m/>
    <s v="3 SL"/>
    <n v="3"/>
    <m/>
  </r>
  <r>
    <n v="382"/>
    <x v="42"/>
    <d v="2023-02-03T00:00:00"/>
    <s v="DOGELIO JEAN MELODY M."/>
    <x v="39"/>
    <x v="2"/>
    <d v="2023-02-01T00:00:00"/>
    <d v="2023-02-02T00:00:00"/>
    <s v="SL"/>
    <m/>
    <s v="2 SL"/>
    <n v="2"/>
    <m/>
  </r>
  <r>
    <n v="383"/>
    <x v="42"/>
    <d v="2023-01-03T00:00:00"/>
    <s v="DOGELIO DANNA MARIZ V."/>
    <x v="6"/>
    <x v="2"/>
    <d v="2022-11-14T00:00:00"/>
    <d v="2022-11-14T00:00:00"/>
    <s v="SL"/>
    <m/>
    <s v="1 SL"/>
    <n v="1"/>
    <m/>
  </r>
  <r>
    <n v="283"/>
    <x v="42"/>
    <d v="2023-01-03T00:00:00"/>
    <s v="DOGELIO DANNA MARIZ V."/>
    <x v="6"/>
    <x v="2"/>
    <d v="2022-12-13T00:00:00"/>
    <d v="2022-12-13T00:00:00"/>
    <s v="SL"/>
    <m/>
    <s v="1 SL"/>
    <n v="1"/>
    <m/>
  </r>
  <r>
    <n v="283"/>
    <x v="42"/>
    <d v="2023-01-03T00:00:00"/>
    <s v="DOGELIO DANNA MARIZ V."/>
    <x v="6"/>
    <x v="2"/>
    <d v="2022-12-29T00:00:00"/>
    <d v="2022-12-29T00:00:00"/>
    <s v="SL"/>
    <m/>
    <s v="1 SL"/>
    <n v="1"/>
    <m/>
  </r>
  <r>
    <n v="284"/>
    <x v="42"/>
    <d v="2023-11-05T00:00:00"/>
    <s v="DOCTORA ZENAIDA  "/>
    <x v="18"/>
    <x v="1"/>
    <d v="2022-11-14T00:00:00"/>
    <d v="2022-11-25T00:00:00"/>
    <s v="SL"/>
    <m/>
    <s v="10 SL"/>
    <n v="10"/>
    <m/>
  </r>
  <r>
    <n v="285"/>
    <x v="42"/>
    <d v="2022-11-14T00:00:00"/>
    <s v="DISEPEDA ALDWIN  "/>
    <x v="18"/>
    <x v="0"/>
    <d v="2022-11-21T00:00:00"/>
    <d v="2022-11-25T00:00:00"/>
    <s v="SL"/>
    <m/>
    <s v="5 SL"/>
    <n v="5"/>
    <m/>
  </r>
  <r>
    <n v="286"/>
    <x v="42"/>
    <d v="2022-11-15T00:00:00"/>
    <s v="DISEPEDA ALDWIN  "/>
    <x v="18"/>
    <x v="0"/>
    <d v="2022-11-14T00:00:00"/>
    <d v="2022-11-14T00:00:00"/>
    <s v="OTHER"/>
    <s v="SPECIAL PRIVILEDGE"/>
    <s v="1 OTHER"/>
    <n v="1"/>
    <m/>
  </r>
  <r>
    <n v="287"/>
    <x v="42"/>
    <d v="2022-11-11T00:00:00"/>
    <s v="JUNILLER ALTHEA JANINE A."/>
    <x v="9"/>
    <x v="0"/>
    <d v="2022-11-23T00:00:00"/>
    <d v="2022-11-25T00:00:00"/>
    <s v="OTHER"/>
    <s v="SPECIAL PRIVILEDGE"/>
    <s v="3 OTHER"/>
    <n v="3"/>
    <m/>
  </r>
  <r>
    <n v="288"/>
    <x v="42"/>
    <d v="2022-11-15T00:00:00"/>
    <s v="PALADAN VICENTE  "/>
    <x v="18"/>
    <x v="1"/>
    <d v="2022-11-14T00:00:00"/>
    <d v="2022-11-14T00:00:00"/>
    <s v="SL"/>
    <m/>
    <s v="1 SL"/>
    <n v="1"/>
    <m/>
  </r>
  <r>
    <n v="289"/>
    <x v="42"/>
    <d v="2022-11-11T00:00:00"/>
    <s v="DE VILLA JAYVEE U."/>
    <x v="6"/>
    <x v="1"/>
    <d v="2022-11-07T00:00:00"/>
    <d v="2022-11-07T00:00:00"/>
    <s v="OTHER"/>
    <s v="SPECIAL PRIVILEDGE"/>
    <s v="1 OTHER"/>
    <n v="1"/>
    <m/>
  </r>
  <r>
    <n v="290"/>
    <x v="42"/>
    <d v="2022-11-14T00:00:00"/>
    <s v="BALBUENA KRISNA MIGUELA S."/>
    <x v="1"/>
    <x v="0"/>
    <d v="2022-11-15T00:00:00"/>
    <d v="2022-11-15T00:00:00"/>
    <s v="Maternity"/>
    <m/>
    <s v="1 Maternity"/>
    <n v="1"/>
    <m/>
  </r>
  <r>
    <n v="291"/>
    <x v="42"/>
    <d v="2022-11-14T00:00:00"/>
    <s v="AMBAT MARILOU M."/>
    <x v="63"/>
    <x v="1"/>
    <d v="2022-11-15T00:00:00"/>
    <d v="2022-11-15T00:00:00"/>
    <s v="OTHER"/>
    <s v="SPECIAL PRIVILEDGE"/>
    <s v="1 OTHER"/>
    <n v="1"/>
    <m/>
  </r>
  <r>
    <n v="292"/>
    <x v="42"/>
    <d v="2022-11-21T00:00:00"/>
    <s v="MENDOZA PRESCILA S."/>
    <x v="13"/>
    <x v="1"/>
    <d v="2022-11-18T00:00:00"/>
    <d v="2022-11-18T00:00:00"/>
    <s v="SL"/>
    <m/>
    <s v="1 SL"/>
    <n v="1"/>
    <m/>
  </r>
  <r>
    <n v="293"/>
    <x v="42"/>
    <d v="2022-08-18T00:00:00"/>
    <s v="MENDOZA PRESCILA S."/>
    <x v="13"/>
    <x v="1"/>
    <d v="2022-08-17T00:00:00"/>
    <d v="2022-08-17T00:00:00"/>
    <s v="SL"/>
    <m/>
    <s v="1 SL"/>
    <n v="1"/>
    <m/>
  </r>
  <r>
    <n v="294"/>
    <x v="42"/>
    <d v="2022-12-23T00:00:00"/>
    <s v="ENRIQUEZ ERIBERTO  "/>
    <x v="18"/>
    <x v="0"/>
    <d v="2023-01-02T00:00:00"/>
    <d v="2023-01-04T00:00:00"/>
    <s v="VL"/>
    <m/>
    <s v="2 VL"/>
    <n v="2"/>
    <m/>
  </r>
  <r>
    <n v="295"/>
    <x v="42"/>
    <d v="2023-01-06T00:00:00"/>
    <s v="ENRIQUEZ ANABEL O."/>
    <x v="19"/>
    <x v="0"/>
    <d v="2023-01-05T00:00:00"/>
    <d v="2023-01-05T00:00:00"/>
    <s v="SL"/>
    <m/>
    <s v="1 SL"/>
    <n v="1"/>
    <m/>
  </r>
  <r>
    <n v="296"/>
    <x v="42"/>
    <d v="2023-01-09T00:00:00"/>
    <s v="ESTIEBER ARISTOTLE B."/>
    <x v="18"/>
    <x v="0"/>
    <d v="2023-01-07T00:00:00"/>
    <d v="2023-01-07T00:00:00"/>
    <s v="SL"/>
    <m/>
    <s v="1 SL"/>
    <n v="1"/>
    <m/>
  </r>
  <r>
    <n v="297"/>
    <x v="42"/>
    <d v="2023-01-18T00:00:00"/>
    <s v="DOGELIO CHRISTIAN B."/>
    <x v="0"/>
    <x v="0"/>
    <d v="2023-01-23T00:00:00"/>
    <d v="2023-01-23T00:00:00"/>
    <s v="VL"/>
    <m/>
    <s v="1 VL"/>
    <n v="1"/>
    <m/>
  </r>
  <r>
    <n v="298"/>
    <x v="42"/>
    <d v="2023-01-14T00:00:00"/>
    <s v="DIMAANO LEOVIGILDA A."/>
    <x v="7"/>
    <x v="1"/>
    <d v="2023-01-17T00:00:00"/>
    <d v="2023-01-19T00:00:00"/>
    <s v="VL"/>
    <m/>
    <s v="3 VL"/>
    <n v="3"/>
    <m/>
  </r>
  <r>
    <n v="299"/>
    <x v="42"/>
    <d v="2023-01-31T00:00:00"/>
    <s v="DIMAANO LEOVIGILDA A."/>
    <x v="7"/>
    <x v="1"/>
    <d v="2023-01-24T00:00:00"/>
    <d v="2023-01-28T00:00:00"/>
    <s v="SL"/>
    <m/>
    <s v="4 SL"/>
    <n v="4"/>
    <m/>
  </r>
  <r>
    <n v="300"/>
    <x v="42"/>
    <d v="2023-01-12T00:00:00"/>
    <s v="DIMARANAN KHRISSELLE E."/>
    <x v="1"/>
    <x v="2"/>
    <d v="2023-01-11T00:00:00"/>
    <d v="2023-01-12T00:00:00"/>
    <s v="SL"/>
    <m/>
    <s v="2 SL"/>
    <n v="2"/>
    <m/>
  </r>
  <r>
    <n v="301"/>
    <x v="42"/>
    <d v="2022-12-21T00:00:00"/>
    <s v="ATIENZA JAYSON E."/>
    <x v="5"/>
    <x v="1"/>
    <d v="2022-12-23T00:00:00"/>
    <d v="2022-12-29T00:00:00"/>
    <s v="VL"/>
    <m/>
    <s v="4 VL"/>
    <n v="4"/>
    <m/>
  </r>
  <r>
    <n v="302"/>
    <x v="42"/>
    <d v="2022-12-26T00:00:00"/>
    <s v="DE CASTRO MARYLEN A."/>
    <x v="28"/>
    <x v="1"/>
    <d v="2022-12-26T00:00:00"/>
    <d v="2022-12-30T00:00:00"/>
    <s v="VL"/>
    <m/>
    <s v="3 VL"/>
    <n v="3"/>
    <m/>
  </r>
  <r>
    <n v="303"/>
    <x v="42"/>
    <d v="2022-12-14T00:00:00"/>
    <s v="NIBAY ELEONOR E."/>
    <x v="19"/>
    <x v="0"/>
    <d v="2022-12-29T00:00:00"/>
    <d v="2022-12-29T00:00:00"/>
    <s v="VL"/>
    <m/>
    <s v="1 VL"/>
    <n v="1"/>
    <m/>
  </r>
  <r>
    <n v="304"/>
    <x v="42"/>
    <d v="2022-12-26T00:00:00"/>
    <s v="GUTIERREZ MARICIS A."/>
    <x v="28"/>
    <x v="1"/>
    <d v="2022-12-26T00:00:00"/>
    <d v="2022-12-30T00:00:00"/>
    <s v="VL"/>
    <m/>
    <s v="3 VL"/>
    <n v="3"/>
    <m/>
  </r>
  <r>
    <n v="305"/>
    <x v="42"/>
    <d v="2022-12-26T00:00:00"/>
    <s v="PADILLA JANE Z."/>
    <x v="28"/>
    <x v="1"/>
    <d v="2022-12-26T00:00:00"/>
    <d v="2022-12-30T00:00:00"/>
    <s v="VL"/>
    <m/>
    <s v="3 VL"/>
    <n v="3"/>
    <m/>
  </r>
  <r>
    <n v="306"/>
    <x v="42"/>
    <d v="2022-12-17T00:00:00"/>
    <s v="OPO CORAZON R."/>
    <x v="7"/>
    <x v="0"/>
    <d v="2022-12-08T00:00:00"/>
    <d v="2022-12-12T00:00:00"/>
    <s v="OTHER"/>
    <s v="MOURNING LEAVE"/>
    <s v="2 OTHER"/>
    <n v="2"/>
    <m/>
  </r>
  <r>
    <n v="307"/>
    <x v="42"/>
    <d v="2022-11-23T00:00:00"/>
    <s v="DE ASIS JANETTE D."/>
    <x v="9"/>
    <x v="0"/>
    <d v="2022-11-22T00:00:00"/>
    <d v="2022-11-22T00:00:00"/>
    <s v="SL"/>
    <m/>
    <s v="1 SL"/>
    <n v="1"/>
    <m/>
  </r>
  <r>
    <n v="308"/>
    <x v="42"/>
    <d v="2022-11-23T00:00:00"/>
    <s v="AMBROCIO MELODY B."/>
    <x v="10"/>
    <x v="0"/>
    <d v="2022-11-24T00:00:00"/>
    <d v="2022-11-24T00:00:00"/>
    <s v="OTHER"/>
    <s v="SPECIAL PRIVILEDGE"/>
    <s v="1 OTHER"/>
    <n v="1"/>
    <m/>
  </r>
  <r>
    <n v="309"/>
    <x v="42"/>
    <d v="2022-11-21T00:00:00"/>
    <s v="LAVINA FLORINDA E."/>
    <x v="7"/>
    <x v="0"/>
    <d v="2022-11-12T00:00:00"/>
    <d v="2022-11-18T00:00:00"/>
    <s v="OTHER"/>
    <s v="MOURNING LEAVE"/>
    <s v="5 OTHER"/>
    <n v="5"/>
    <m/>
  </r>
  <r>
    <n v="310"/>
    <x v="43"/>
    <d v="2023-01-19T00:00:00"/>
    <s v="SARDIÑOLA REBECCA C."/>
    <x v="11"/>
    <x v="0"/>
    <d v="2023-01-03T00:00:00"/>
    <d v="2023-01-06T00:00:00"/>
    <s v="OTHER"/>
    <s v="MOURNING LEAVE"/>
    <s v="4 OTHER"/>
    <n v="4"/>
    <m/>
  </r>
  <r>
    <n v="311"/>
    <x v="43"/>
    <d v="2023-01-23T00:00:00"/>
    <s v="ROMILLA EDITH D."/>
    <x v="52"/>
    <x v="1"/>
    <d v="2023-01-25T00:00:00"/>
    <d v="2023-01-27T00:00:00"/>
    <s v="VL"/>
    <m/>
    <s v="3 VL"/>
    <n v="3"/>
    <m/>
  </r>
  <r>
    <n v="312"/>
    <x v="43"/>
    <d v="2023-01-11T00:00:00"/>
    <s v="PAITON MARY ANN M."/>
    <x v="50"/>
    <x v="1"/>
    <d v="2023-01-10T00:00:00"/>
    <d v="2023-01-10T00:00:00"/>
    <s v="SL"/>
    <m/>
    <s v="1 SL"/>
    <n v="1"/>
    <m/>
  </r>
  <r>
    <n v="313"/>
    <x v="43"/>
    <d v="2023-01-12T00:00:00"/>
    <s v="FLAVIER ADORACION  "/>
    <x v="49"/>
    <x v="1"/>
    <d v="2023-01-11T00:00:00"/>
    <d v="2023-01-11T00:00:00"/>
    <s v="SL"/>
    <m/>
    <s v="1 SL"/>
    <n v="1"/>
    <m/>
  </r>
  <r>
    <n v="314"/>
    <x v="43"/>
    <d v="2023-01-17T00:00:00"/>
    <s v="OLINO PRECIOSA A."/>
    <x v="10"/>
    <x v="1"/>
    <d v="2023-01-16T00:00:00"/>
    <d v="2023-01-16T00:00:00"/>
    <s v="SL"/>
    <m/>
    <s v="1 SL"/>
    <n v="1"/>
    <m/>
  </r>
  <r>
    <n v="315"/>
    <x v="43"/>
    <d v="2023-01-18T00:00:00"/>
    <s v="ORTIZ TRINIDAD D."/>
    <x v="12"/>
    <x v="1"/>
    <d v="2023-01-17T00:00:00"/>
    <d v="2023-01-17T00:00:00"/>
    <s v="SL"/>
    <m/>
    <s v="1 SL"/>
    <n v="1"/>
    <m/>
  </r>
  <r>
    <n v="316"/>
    <x v="43"/>
    <d v="2023-01-15T00:00:00"/>
    <s v="ORTIZ TRINIDAD D."/>
    <x v="12"/>
    <x v="1"/>
    <d v="2023-01-24T00:00:00"/>
    <d v="2023-01-24T00:00:00"/>
    <s v="SL"/>
    <m/>
    <s v="1 SL"/>
    <n v="1"/>
    <m/>
  </r>
  <r>
    <n v="317"/>
    <x v="43"/>
    <d v="2023-01-25T00:00:00"/>
    <s v="LANDICHO CHARLENE R."/>
    <x v="12"/>
    <x v="0"/>
    <d v="2023-01-24T00:00:00"/>
    <d v="2023-01-24T00:00:00"/>
    <s v="OTHER"/>
    <s v="SPECIAL PRIVILEDGE"/>
    <s v="1 OTHER"/>
    <n v="1"/>
    <m/>
  </r>
  <r>
    <n v="318"/>
    <x v="43"/>
    <d v="2023-02-14T00:00:00"/>
    <s v="JORGE CAROLINA M."/>
    <x v="39"/>
    <x v="1"/>
    <d v="2023-02-10T00:00:00"/>
    <d v="2023-02-10T00:00:00"/>
    <s v="SL"/>
    <m/>
    <s v="1 SL"/>
    <n v="1"/>
    <m/>
  </r>
  <r>
    <n v="319"/>
    <x v="43"/>
    <d v="2023-02-20T00:00:00"/>
    <s v="ATIENZA JULIE ANN A."/>
    <x v="5"/>
    <x v="1"/>
    <d v="2023-02-17T00:00:00"/>
    <d v="2023-02-17T00:00:00"/>
    <s v="SL"/>
    <m/>
    <s v="1 SL"/>
    <n v="1"/>
    <m/>
  </r>
  <r>
    <n v="320"/>
    <x v="43"/>
    <d v="2023-02-22T00:00:00"/>
    <s v="ANGCAYA JENNY ROSE S."/>
    <x v="5"/>
    <x v="1"/>
    <d v="2023-02-20T00:00:00"/>
    <d v="2023-02-21T00:00:00"/>
    <s v="OTHER"/>
    <s v="SPECIAL PRIVILEDGE"/>
    <s v="2 OTHER"/>
    <n v="2"/>
    <m/>
  </r>
  <r>
    <n v="321"/>
    <x v="43"/>
    <d v="2023-02-27T00:00:00"/>
    <s v="DE OCAMPO ALMA A."/>
    <x v="39"/>
    <x v="1"/>
    <d v="2023-02-23T00:00:00"/>
    <d v="2023-02-23T00:00:00"/>
    <s v="SL"/>
    <m/>
    <s v="1 SL"/>
    <n v="1"/>
    <m/>
  </r>
  <r>
    <n v="322"/>
    <x v="43"/>
    <d v="2023-02-20T00:00:00"/>
    <s v="ATIENZA JULIE ANN A."/>
    <x v="5"/>
    <x v="1"/>
    <d v="2023-02-27T00:00:00"/>
    <d v="2023-02-27T00:00:00"/>
    <s v="OTHER"/>
    <s v="SPECIAL PRIVILEDGE"/>
    <s v="1 OTHER"/>
    <n v="1"/>
    <m/>
  </r>
  <r>
    <n v="323"/>
    <x v="43"/>
    <d v="2023-01-30T00:00:00"/>
    <s v="MALIGAYA NELITA M."/>
    <x v="12"/>
    <x v="1"/>
    <d v="2023-02-07T00:00:00"/>
    <d v="2023-02-07T00:00:00"/>
    <s v="VL"/>
    <m/>
    <s v="1 VL"/>
    <n v="1"/>
    <m/>
  </r>
  <r>
    <n v="324"/>
    <x v="43"/>
    <d v="2023-01-30T00:00:00"/>
    <s v="MACAPUNO FELIX  "/>
    <x v="18"/>
    <x v="1"/>
    <d v="2023-01-27T00:00:00"/>
    <d v="2023-01-27T00:00:00"/>
    <s v="SL"/>
    <m/>
    <s v="1 SL"/>
    <n v="1"/>
    <m/>
  </r>
  <r>
    <n v="325"/>
    <x v="43"/>
    <d v="2022-12-22T00:00:00"/>
    <s v="ANGCAYA FRANCIS A."/>
    <x v="5"/>
    <x v="1"/>
    <d v="2022-12-28T00:00:00"/>
    <d v="2022-12-29T00:00:00"/>
    <s v="VL"/>
    <m/>
    <s v="2 VL"/>
    <n v="2"/>
    <m/>
  </r>
  <r>
    <n v="326"/>
    <x v="43"/>
    <d v="2022-12-19T00:00:00"/>
    <s v="BISCOCHO JULIETA G."/>
    <x v="39"/>
    <x v="1"/>
    <d v="2022-12-22T00:00:00"/>
    <d v="2022-12-29T00:00:00"/>
    <s v="VL"/>
    <m/>
    <s v="5 VL"/>
    <n v="5"/>
    <m/>
  </r>
  <r>
    <n v="327"/>
    <x v="43"/>
    <d v="2023-01-19T00:00:00"/>
    <s v="MACASPAC JOSE VICTOR P."/>
    <x v="21"/>
    <x v="1"/>
    <d v="2023-01-15T00:00:00"/>
    <d v="2023-01-15T00:00:00"/>
    <s v="SL"/>
    <m/>
    <s v="1 SL"/>
    <n v="1"/>
    <m/>
  </r>
  <r>
    <n v="328"/>
    <x v="43"/>
    <d v="2023-01-19T00:00:00"/>
    <s v="ANGCAYA FRANCIS A."/>
    <x v="5"/>
    <x v="1"/>
    <d v="2023-01-18T00:00:00"/>
    <d v="2023-01-18T00:00:00"/>
    <s v="SL"/>
    <m/>
    <s v="1 SL"/>
    <n v="1"/>
    <m/>
  </r>
  <r>
    <n v="329"/>
    <x v="43"/>
    <d v="2023-01-30T00:00:00"/>
    <s v="CABANLIT ZOSIMA M."/>
    <x v="21"/>
    <x v="0"/>
    <d v="2023-01-29T00:00:00"/>
    <d v="2023-01-29T00:00:00"/>
    <s v="SL"/>
    <m/>
    <s v="1 SL"/>
    <n v="1"/>
    <m/>
  </r>
  <r>
    <n v="330"/>
    <x v="43"/>
    <d v="2023-02-02T00:00:00"/>
    <s v="HERNANDEZ MARIO A."/>
    <x v="21"/>
    <x v="1"/>
    <d v="2023-02-17T00:00:00"/>
    <d v="2023-02-19T00:00:00"/>
    <s v="OTHER"/>
    <s v="ADOPTION LEAVE"/>
    <s v="3 OTHER"/>
    <n v="3"/>
    <m/>
  </r>
  <r>
    <n v="331"/>
    <x v="43"/>
    <d v="2023-02-02T00:00:00"/>
    <s v="MACASPAC JOSE VICTOR P."/>
    <x v="21"/>
    <x v="1"/>
    <d v="2023-02-12T00:00:00"/>
    <d v="2023-02-13T00:00:00"/>
    <s v="VL"/>
    <m/>
    <s v="1 VL"/>
    <n v="1"/>
    <m/>
  </r>
  <r>
    <n v="332"/>
    <x v="43"/>
    <d v="2023-02-23T00:00:00"/>
    <s v="TORRES SONIA M."/>
    <x v="64"/>
    <x v="1"/>
    <d v="2023-03-02T00:00:00"/>
    <d v="2023-03-02T00:00:00"/>
    <s v="OTHER"/>
    <s v="SPECIAL PRIVELEGE"/>
    <s v="1 OTHER"/>
    <n v="1"/>
    <m/>
  </r>
  <r>
    <n v="333"/>
    <x v="43"/>
    <d v="2023-02-03T00:00:00"/>
    <s v="ESTRANGCO MERCY U."/>
    <x v="21"/>
    <x v="1"/>
    <d v="2023-01-24T00:00:00"/>
    <d v="2023-02-03T00:00:00"/>
    <s v="SL"/>
    <m/>
    <s v="9 SL"/>
    <n v="9"/>
    <m/>
  </r>
  <r>
    <n v="334"/>
    <x v="43"/>
    <d v="2022-12-19T00:00:00"/>
    <s v="ORTIZ TRINIDAD D."/>
    <x v="12"/>
    <x v="1"/>
    <d v="2023-12-16T00:00:00"/>
    <d v="2023-12-16T00:00:00"/>
    <s v="SL"/>
    <m/>
    <s v="1 SL"/>
    <n v="1"/>
    <m/>
  </r>
  <r>
    <n v="335"/>
    <x v="43"/>
    <d v="2022-12-20T00:00:00"/>
    <s v="PERIDO EDWIN A."/>
    <x v="12"/>
    <x v="1"/>
    <d v="2022-12-19T00:00:00"/>
    <d v="2022-12-19T00:00:00"/>
    <s v="SL"/>
    <m/>
    <s v="1 SL"/>
    <n v="1"/>
    <m/>
  </r>
  <r>
    <n v="336"/>
    <x v="43"/>
    <d v="2022-12-23T00:00:00"/>
    <s v="GATPANDAN MICHAEL E."/>
    <x v="12"/>
    <x v="0"/>
    <d v="2022-12-22T00:00:00"/>
    <d v="2022-12-22T00:00:00"/>
    <s v="SL"/>
    <m/>
    <s v="1 SL"/>
    <n v="1"/>
    <m/>
  </r>
  <r>
    <n v="337"/>
    <x v="43"/>
    <d v="2022-12-29T00:00:00"/>
    <s v="PERIDO EDWIN A."/>
    <x v="12"/>
    <x v="1"/>
    <d v="2022-12-27T00:00:00"/>
    <d v="2022-12-28T00:00:00"/>
    <s v="SL"/>
    <m/>
    <s v="2 SL"/>
    <n v="2"/>
    <m/>
  </r>
  <r>
    <n v="338"/>
    <x v="43"/>
    <d v="2022-12-27T00:00:00"/>
    <s v="ORTIZ TRINIDAD D."/>
    <x v="12"/>
    <x v="1"/>
    <d v="2022-12-21T00:00:00"/>
    <d v="2022-12-23T00:00:00"/>
    <s v="SL"/>
    <m/>
    <s v="3 SL"/>
    <n v="3"/>
    <m/>
  </r>
  <r>
    <n v="339"/>
    <x v="43"/>
    <d v="2023-01-05T00:00:00"/>
    <s v="DE VILLA MYRNA D."/>
    <x v="12"/>
    <x v="1"/>
    <d v="2023-01-04T00:00:00"/>
    <d v="2023-01-04T00:00:00"/>
    <s v="SL"/>
    <m/>
    <s v="1 SL"/>
    <n v="1"/>
    <m/>
  </r>
  <r>
    <n v="340"/>
    <x v="43"/>
    <d v="2023-01-12T00:00:00"/>
    <s v="DE VILLA MYRNA D."/>
    <x v="12"/>
    <x v="1"/>
    <d v="2023-01-09T00:00:00"/>
    <d v="2023-01-11T00:00:00"/>
    <s v="SL"/>
    <m/>
    <s v="3 SL"/>
    <n v="3"/>
    <m/>
  </r>
  <r>
    <n v="341"/>
    <x v="43"/>
    <d v="2023-01-30T00:00:00"/>
    <s v="MARINDUQUE ERNESTO P."/>
    <x v="13"/>
    <x v="1"/>
    <d v="2023-01-16T00:00:00"/>
    <d v="2023-01-16T00:00:00"/>
    <s v="SL"/>
    <m/>
    <s v="1 SL"/>
    <n v="1"/>
    <m/>
  </r>
  <r>
    <n v="342"/>
    <x v="43"/>
    <d v="2023-02-09T00:00:00"/>
    <s v="DOGELIO RONNEL D."/>
    <x v="13"/>
    <x v="1"/>
    <d v="2023-02-09T00:00:00"/>
    <d v="2023-02-10T00:00:00"/>
    <s v="VL"/>
    <m/>
    <s v="2 VL"/>
    <n v="2"/>
    <m/>
  </r>
  <r>
    <n v="343"/>
    <x v="43"/>
    <d v="2023-01-17T00:00:00"/>
    <s v="VILLANUEVA CHRISTIANNE FAYE A."/>
    <x v="13"/>
    <x v="0"/>
    <d v="2023-01-16T00:00:00"/>
    <d v="2023-01-16T00:00:00"/>
    <s v="SL"/>
    <m/>
    <s v="1 SL"/>
    <n v="1"/>
    <m/>
  </r>
  <r>
    <n v="344"/>
    <x v="43"/>
    <d v="2023-01-11T00:00:00"/>
    <s v="MENDOZA PRESCILA S."/>
    <x v="13"/>
    <x v="1"/>
    <d v="2023-01-16T00:00:00"/>
    <d v="2023-01-16T00:00:00"/>
    <s v="OTHER"/>
    <s v="SPECIAL PRIVILEGE"/>
    <s v="1 OTHER"/>
    <n v="1"/>
    <m/>
  </r>
  <r>
    <n v="345"/>
    <x v="43"/>
    <d v="2023-01-06T00:00:00"/>
    <s v="DOGELIO RONNEL D."/>
    <x v="13"/>
    <x v="1"/>
    <d v="2023-01-13T00:00:00"/>
    <d v="2023-01-13T00:00:00"/>
    <s v="VL"/>
    <m/>
    <s v="1 VL"/>
    <n v="1"/>
    <m/>
  </r>
  <r>
    <n v="346"/>
    <x v="43"/>
    <d v="2023-01-05T00:00:00"/>
    <s v="MENDOZA PRESCILA S."/>
    <x v="13"/>
    <x v="1"/>
    <d v="2023-01-04T00:00:00"/>
    <d v="2023-01-04T00:00:00"/>
    <s v="SL"/>
    <m/>
    <s v="1 SL"/>
    <n v="1"/>
    <m/>
  </r>
  <r>
    <n v="347"/>
    <x v="43"/>
    <d v="2023-01-03T00:00:00"/>
    <s v="MANALO CELSA B."/>
    <x v="28"/>
    <x v="1"/>
    <d v="2023-01-09T00:00:00"/>
    <d v="2023-01-09T00:00:00"/>
    <s v="OTHER"/>
    <s v="SPECIAL PRIVILEGE"/>
    <s v="1 OTHER"/>
    <n v="1"/>
    <m/>
  </r>
  <r>
    <n v="348"/>
    <x v="43"/>
    <d v="2023-01-19T00:00:00"/>
    <s v="DOGELIO RONNEL D."/>
    <x v="13"/>
    <x v="1"/>
    <d v="2023-01-18T00:00:00"/>
    <d v="2023-01-18T00:00:00"/>
    <s v="SL"/>
    <m/>
    <s v="1 SL"/>
    <n v="1"/>
    <m/>
  </r>
  <r>
    <n v="349"/>
    <x v="43"/>
    <d v="2023-01-26T00:00:00"/>
    <s v="LUMENARIO ZARAH A."/>
    <x v="74"/>
    <x v="1"/>
    <d v="2023-01-24T00:00:00"/>
    <d v="2023-01-25T00:00:00"/>
    <s v="SL"/>
    <m/>
    <s v="2 SL"/>
    <n v="2"/>
    <m/>
  </r>
  <r>
    <n v="350"/>
    <x v="43"/>
    <d v="2023-01-09T00:00:00"/>
    <s v="GARCIA HAIZEL M."/>
    <x v="31"/>
    <x v="1"/>
    <d v="2023-01-16T00:00:00"/>
    <d v="2023-01-16T00:00:00"/>
    <s v="OTHER"/>
    <s v="SPECIAL PRIVILEGE"/>
    <s v="1 OTHER"/>
    <n v="1"/>
    <m/>
  </r>
  <r>
    <n v="351"/>
    <x v="43"/>
    <d v="2023-01-09T00:00:00"/>
    <s v="GARCIA HAIZEL M."/>
    <x v="31"/>
    <x v="1"/>
    <d v="2023-01-06T00:00:00"/>
    <d v="2023-01-06T00:00:00"/>
    <s v="SL"/>
    <m/>
    <s v="1 SL"/>
    <n v="1"/>
    <m/>
  </r>
  <r>
    <n v="352"/>
    <x v="43"/>
    <d v="2023-01-16T00:00:00"/>
    <s v="PETIL GLENDA D."/>
    <x v="31"/>
    <x v="1"/>
    <d v="2023-01-09T00:00:00"/>
    <d v="2023-01-09T00:00:00"/>
    <s v="SL"/>
    <m/>
    <s v="1 SL"/>
    <n v="1"/>
    <m/>
  </r>
  <r>
    <n v="352"/>
    <x v="43"/>
    <d v="2023-01-16T00:00:00"/>
    <s v="PETIL GLENDA D."/>
    <x v="31"/>
    <x v="1"/>
    <d v="2023-01-12T00:00:00"/>
    <d v="2023-01-13T00:00:00"/>
    <s v="SL"/>
    <m/>
    <s v="2 SL"/>
    <n v="2"/>
    <m/>
  </r>
  <r>
    <n v="353"/>
    <x v="43"/>
    <d v="2022-12-21T00:00:00"/>
    <s v="DEL MUNDO HERMOGENES C."/>
    <x v="13"/>
    <x v="1"/>
    <d v="2023-12-26T00:00:00"/>
    <d v="2023-12-29T00:00:00"/>
    <s v="VL"/>
    <m/>
    <s v="3 VL"/>
    <n v="3"/>
    <m/>
  </r>
  <r>
    <n v="354"/>
    <x v="43"/>
    <d v="2023-01-30T00:00:00"/>
    <s v="FERMA ELIZA C."/>
    <x v="79"/>
    <x v="1"/>
    <d v="2023-01-30T00:00:00"/>
    <d v="2023-02-09T00:00:00"/>
    <s v="SL"/>
    <m/>
    <s v="9 SL"/>
    <n v="9"/>
    <m/>
  </r>
  <r>
    <n v="355"/>
    <x v="43"/>
    <d v="2022-12-22T00:00:00"/>
    <s v="MENDOZA PRESCILA S."/>
    <x v="13"/>
    <x v="1"/>
    <d v="2022-12-28T00:00:00"/>
    <d v="2022-12-29T00:00:00"/>
    <s v="VL"/>
    <m/>
    <s v="2 VL"/>
    <n v="2"/>
    <m/>
  </r>
  <r>
    <n v="356"/>
    <x v="43"/>
    <d v="2022-12-15T00:00:00"/>
    <s v="OLEGARIO LEONARD ERIC B."/>
    <x v="13"/>
    <x v="1"/>
    <d v="2022-12-27T00:00:00"/>
    <d v="2022-12-29T00:00:00"/>
    <s v="VL"/>
    <m/>
    <s v="3 VL"/>
    <n v="3"/>
    <m/>
  </r>
  <r>
    <n v="357"/>
    <x v="43"/>
    <d v="2022-12-19T00:00:00"/>
    <s v="MANALO CELSA B."/>
    <x v="28"/>
    <x v="1"/>
    <d v="2022-12-26T00:00:00"/>
    <d v="2022-12-28T00:00:00"/>
    <s v="VL"/>
    <m/>
    <s v="2 VL"/>
    <n v="2"/>
    <m/>
  </r>
  <r>
    <n v="358"/>
    <x v="43"/>
    <d v="2022-12-19T00:00:00"/>
    <s v="BAYOT EMILIANA C."/>
    <x v="28"/>
    <x v="1"/>
    <d v="2023-01-30T00:00:00"/>
    <d v="2023-02-03T00:00:00"/>
    <s v="VL"/>
    <m/>
    <s v="5 VL"/>
    <n v="5"/>
    <m/>
  </r>
  <r>
    <n v="359"/>
    <x v="43"/>
    <d v="2022-12-09T00:00:00"/>
    <s v="BAYOT EMILIANA C."/>
    <x v="28"/>
    <x v="1"/>
    <d v="2023-01-05T00:00:00"/>
    <d v="2023-01-05T00:00:00"/>
    <s v="OTHER"/>
    <s v="SPECIAL PRVILEGE"/>
    <s v="1 OTHER"/>
    <n v="1"/>
    <m/>
  </r>
  <r>
    <n v="360"/>
    <x v="44"/>
    <d v="2023-03-01T00:00:00"/>
    <s v="REYES ELSA T."/>
    <x v="11"/>
    <x v="1"/>
    <m/>
    <m/>
    <s v="OTHER"/>
    <s v="TERMINAL LEAVE"/>
    <s v="0 OTHER"/>
    <n v="0"/>
    <m/>
  </r>
  <r>
    <n v="361"/>
    <x v="44"/>
    <d v="2022-12-15T00:00:00"/>
    <s v="MONTENEGRO HENRY S."/>
    <x v="11"/>
    <x v="1"/>
    <d v="2022-12-23T00:00:00"/>
    <d v="2022-12-23T00:00:00"/>
    <s v="VL"/>
    <m/>
    <s v="1 VL"/>
    <n v="1"/>
    <m/>
  </r>
  <r>
    <n v="361"/>
    <x v="44"/>
    <d v="2022-12-15T00:00:00"/>
    <s v="MONTENEGRO HENRY S."/>
    <x v="11"/>
    <x v="1"/>
    <d v="2022-12-27T00:00:00"/>
    <d v="2022-12-27T00:00:00"/>
    <s v="VL"/>
    <m/>
    <s v="1 VL"/>
    <n v="1"/>
    <m/>
  </r>
  <r>
    <n v="362"/>
    <x v="44"/>
    <d v="2023-01-13T00:00:00"/>
    <s v="MAULLON JAENA F."/>
    <x v="11"/>
    <x v="0"/>
    <d v="2023-01-18T00:00:00"/>
    <d v="2023-01-20T00:00:00"/>
    <s v="VL"/>
    <m/>
    <s v="3 VL"/>
    <n v="3"/>
    <m/>
  </r>
  <r>
    <n v="363"/>
    <x v="44"/>
    <d v="2023-01-13T00:00:00"/>
    <s v="DE OCAMPO MA. ELENA D."/>
    <x v="11"/>
    <x v="1"/>
    <d v="2023-01-09T00:00:00"/>
    <d v="2023-01-11T00:00:00"/>
    <s v="SL"/>
    <m/>
    <s v="3 SL"/>
    <n v="3"/>
    <m/>
  </r>
  <r>
    <n v="364"/>
    <x v="44"/>
    <d v="2023-01-11T00:00:00"/>
    <s v="REOSA CECILIA A."/>
    <x v="11"/>
    <x v="1"/>
    <d v="2023-01-10T00:00:00"/>
    <d v="2023-01-10T00:00:00"/>
    <s v="SL"/>
    <m/>
    <s v="1 SL"/>
    <n v="1"/>
    <m/>
  </r>
  <r>
    <n v="365"/>
    <x v="44"/>
    <d v="2023-01-11T00:00:00"/>
    <s v="MONTENEGRO HENRY S."/>
    <x v="11"/>
    <x v="1"/>
    <d v="2023-01-09T00:00:00"/>
    <d v="2023-01-10T00:00:00"/>
    <s v="SL"/>
    <m/>
    <s v="2 SL"/>
    <n v="2"/>
    <m/>
  </r>
  <r>
    <n v="366"/>
    <x v="44"/>
    <d v="2023-01-11T00:00:00"/>
    <s v="MANALO ELIADA F."/>
    <x v="11"/>
    <x v="1"/>
    <d v="2023-01-10T00:00:00"/>
    <d v="2023-01-10T00:00:00"/>
    <s v="SL"/>
    <m/>
    <s v="1 SL"/>
    <n v="1"/>
    <m/>
  </r>
  <r>
    <n v="367"/>
    <x v="44"/>
    <d v="2022-12-29T00:00:00"/>
    <s v="DE OCAMPO MA. ELENA D."/>
    <x v="11"/>
    <x v="1"/>
    <d v="2022-12-28T00:00:00"/>
    <d v="2022-12-28T00:00:00"/>
    <s v="SL"/>
    <m/>
    <s v="1 SL"/>
    <n v="1"/>
    <m/>
  </r>
  <r>
    <n v="368"/>
    <x v="44"/>
    <d v="2022-12-29T00:00:00"/>
    <s v="BURAZON CARIDAD A."/>
    <x v="39"/>
    <x v="1"/>
    <d v="2022-12-28T00:00:00"/>
    <d v="2022-12-28T00:00:00"/>
    <s v="SL"/>
    <m/>
    <s v="1 SL"/>
    <n v="1"/>
    <m/>
  </r>
  <r>
    <n v="369"/>
    <x v="44"/>
    <d v="2022-12-22T00:00:00"/>
    <s v="FLAVIER ADORACION  "/>
    <x v="49"/>
    <x v="1"/>
    <d v="2022-12-27T00:00:00"/>
    <d v="2022-12-29T00:00:00"/>
    <s v="VL"/>
    <m/>
    <s v="3 VL"/>
    <n v="3"/>
    <m/>
  </r>
  <r>
    <n v="369"/>
    <x v="44"/>
    <d v="2022-12-23T00:00:00"/>
    <s v="FLAVIER ADORACION  "/>
    <x v="49"/>
    <x v="1"/>
    <d v="2023-01-09T00:00:00"/>
    <d v="2023-01-10T00:00:00"/>
    <s v="VL"/>
    <m/>
    <s v="2 VL"/>
    <n v="2"/>
    <m/>
  </r>
  <r>
    <n v="370"/>
    <x v="44"/>
    <d v="2022-12-22T00:00:00"/>
    <s v="MARINDUQUE AURORA A."/>
    <x v="62"/>
    <x v="1"/>
    <d v="2023-12-27T00:00:00"/>
    <d v="2023-12-28T00:00:00"/>
    <s v="VL"/>
    <m/>
    <s v="2 VL"/>
    <n v="2"/>
    <m/>
  </r>
  <r>
    <n v="371"/>
    <x v="44"/>
    <d v="2023-01-19T00:00:00"/>
    <s v="LANTING AILEEN D."/>
    <x v="50"/>
    <x v="1"/>
    <d v="2023-01-18T00:00:00"/>
    <d v="2023-01-18T00:00:00"/>
    <s v="SL"/>
    <m/>
    <s v="1 SL"/>
    <n v="1"/>
    <m/>
  </r>
  <r>
    <n v="372"/>
    <x v="44"/>
    <d v="2023-02-01T00:00:00"/>
    <s v="LANTING AILEEN D."/>
    <x v="50"/>
    <x v="1"/>
    <d v="2023-01-30T00:00:00"/>
    <d v="2023-01-31T00:00:00"/>
    <s v="SL"/>
    <m/>
    <s v="2 SL"/>
    <n v="2"/>
    <m/>
  </r>
  <r>
    <n v="373"/>
    <x v="44"/>
    <d v="2023-01-24T00:00:00"/>
    <s v="LANTING AILEEN D."/>
    <x v="50"/>
    <x v="1"/>
    <d v="2023-01-23T00:00:00"/>
    <d v="2023-01-23T00:00:00"/>
    <s v="SL"/>
    <m/>
    <s v="1 SL"/>
    <n v="1"/>
    <m/>
  </r>
  <r>
    <n v="374"/>
    <x v="44"/>
    <d v="2023-01-31T00:00:00"/>
    <s v="PERENA RUBILINDA C."/>
    <x v="34"/>
    <x v="1"/>
    <d v="2023-01-26T00:00:00"/>
    <d v="2023-01-26T00:00:00"/>
    <s v="SL"/>
    <m/>
    <s v="1 SL"/>
    <n v="1"/>
    <m/>
  </r>
  <r>
    <n v="375"/>
    <x v="44"/>
    <d v="2023-01-18T00:00:00"/>
    <s v="MENDOZA ARRIES N."/>
    <x v="61"/>
    <x v="1"/>
    <d v="2023-02-01T00:00:00"/>
    <d v="2023-02-01T00:00:00"/>
    <s v="OTHER"/>
    <s v="SPECIAL PRIVELEGE"/>
    <s v="1 OTHER"/>
    <n v="1"/>
    <m/>
  </r>
  <r>
    <n v="376"/>
    <x v="44"/>
    <d v="2023-01-13T00:00:00"/>
    <s v="EREÑO MELANIE B."/>
    <x v="9"/>
    <x v="1"/>
    <d v="2023-01-09T00:00:00"/>
    <d v="2023-01-10T00:00:00"/>
    <s v="SL"/>
    <m/>
    <s v="2 SL"/>
    <n v="2"/>
    <m/>
  </r>
  <r>
    <n v="377"/>
    <x v="44"/>
    <d v="2023-01-24T00:00:00"/>
    <s v="BAURILE LOURDES Q."/>
    <x v="7"/>
    <x v="1"/>
    <d v="2023-02-11T00:00:00"/>
    <d v="2023-02-11T00:00:00"/>
    <s v="OTHER"/>
    <s v="SPECIAL PRIVELEGE"/>
    <s v="1 OTHER"/>
    <n v="1"/>
    <m/>
  </r>
  <r>
    <n v="378"/>
    <x v="44"/>
    <d v="2023-01-10T00:00:00"/>
    <s v="MALIGAYA NELITA M."/>
    <x v="12"/>
    <x v="1"/>
    <d v="2023-01-03T00:00:00"/>
    <d v="2023-01-09T00:00:00"/>
    <s v="OTHER"/>
    <s v="SPECIAL EMERGENCY"/>
    <s v="5 OTHER"/>
    <n v="5"/>
    <m/>
  </r>
  <r>
    <n v="379"/>
    <x v="44"/>
    <d v="2023-01-12T00:00:00"/>
    <s v="OLINO PRECIOSA A."/>
    <x v="10"/>
    <x v="1"/>
    <d v="2023-01-10T00:00:00"/>
    <d v="2023-01-11T00:00:00"/>
    <s v="OTHER"/>
    <s v="SPECIAL PRIVELEGE"/>
    <s v="2 OTHER"/>
    <n v="2"/>
    <m/>
  </r>
  <r>
    <n v="380"/>
    <x v="44"/>
    <d v="2023-02-01T00:00:00"/>
    <s v="ORTIZ TRINIDAD D."/>
    <x v="12"/>
    <x v="1"/>
    <d v="2023-01-30T00:00:00"/>
    <d v="2023-01-31T00:00:00"/>
    <s v="SL"/>
    <m/>
    <s v="2 SL"/>
    <n v="2"/>
    <m/>
  </r>
  <r>
    <n v="381"/>
    <x v="44"/>
    <d v="2023-01-17T00:00:00"/>
    <s v="LIMBOC FLORDELIZA J."/>
    <x v="4"/>
    <x v="1"/>
    <d v="2023-01-16T00:00:00"/>
    <d v="2023-01-16T00:00:00"/>
    <s v="SL"/>
    <m/>
    <s v="1 SL"/>
    <n v="1"/>
    <m/>
  </r>
  <r>
    <n v="382"/>
    <x v="44"/>
    <d v="2023-01-16T00:00:00"/>
    <s v="HERNANDEZ MARIO A."/>
    <x v="21"/>
    <x v="1"/>
    <d v="2023-01-13T00:00:00"/>
    <d v="2023-01-15T00:00:00"/>
    <s v="SL"/>
    <m/>
    <s v="1 SL"/>
    <n v="1"/>
    <m/>
  </r>
  <r>
    <n v="383"/>
    <x v="44"/>
    <d v="2023-01-16T00:00:00"/>
    <s v="PEREY AIRENE O."/>
    <x v="31"/>
    <x v="1"/>
    <d v="2023-01-19T00:00:00"/>
    <d v="2023-01-19T00:00:00"/>
    <s v="OTHER"/>
    <s v="SOLO PARENT"/>
    <s v="1 OTHER"/>
    <n v="1"/>
    <m/>
  </r>
  <r>
    <n v="384"/>
    <x v="44"/>
    <d v="2023-01-18T00:00:00"/>
    <s v="RODRIGUEZ RUEL  "/>
    <x v="18"/>
    <x v="1"/>
    <d v="2023-01-21T00:00:00"/>
    <d v="2023-01-23T00:00:00"/>
    <s v="VL"/>
    <m/>
    <s v="1 VL"/>
    <n v="1"/>
    <m/>
  </r>
  <r>
    <n v="385"/>
    <x v="44"/>
    <d v="2023-01-18T00:00:00"/>
    <s v="DOCTORA ZENAIDA  "/>
    <x v="18"/>
    <x v="1"/>
    <d v="2023-01-25T00:00:00"/>
    <d v="2023-01-25T00:00:00"/>
    <s v="OTHER"/>
    <s v="SPECIAL LEAVE"/>
    <s v="1 OTHER"/>
    <n v="1"/>
    <m/>
  </r>
  <r>
    <n v="386"/>
    <x v="44"/>
    <d v="2023-01-18T00:00:00"/>
    <s v="PALADAN VICENTE  "/>
    <x v="18"/>
    <x v="1"/>
    <d v="2023-01-16T00:00:00"/>
    <d v="2023-01-17T00:00:00"/>
    <s v="SL"/>
    <m/>
    <s v="2 SL"/>
    <n v="2"/>
    <m/>
  </r>
  <r>
    <n v="387"/>
    <x v="44"/>
    <d v="2023-01-30T00:00:00"/>
    <s v="LEPARDO ROWENA R."/>
    <x v="31"/>
    <x v="1"/>
    <d v="2023-02-06T00:00:00"/>
    <d v="2023-02-06T00:00:00"/>
    <s v="OTHER"/>
    <s v="SOLO PARENT"/>
    <s v="1 OTHER"/>
    <n v="1"/>
    <m/>
  </r>
  <r>
    <n v="388"/>
    <x v="44"/>
    <d v="2023-01-09T00:00:00"/>
    <s v="MARINDUQUE MARISSA M."/>
    <x v="64"/>
    <x v="1"/>
    <d v="2022-12-27T00:00:00"/>
    <d v="2022-12-29T00:00:00"/>
    <s v="OTHER"/>
    <s v="MOURNING LEAVE"/>
    <s v="3 OTHER"/>
    <n v="3"/>
    <m/>
  </r>
  <r>
    <n v="388"/>
    <x v="44"/>
    <d v="2023-01-09T00:00:00"/>
    <s v="MARINDUQUE MARISSA M."/>
    <x v="64"/>
    <x v="1"/>
    <d v="2023-01-03T00:00:00"/>
    <d v="2023-01-06T00:00:00"/>
    <s v="OTHER"/>
    <s v="MOURNING LEAVE"/>
    <s v="4 OTHER"/>
    <n v="4"/>
    <m/>
  </r>
  <r>
    <n v="389"/>
    <x v="44"/>
    <d v="2023-01-06T00:00:00"/>
    <s v="PAYAD EDGARDO F."/>
    <x v="18"/>
    <x v="1"/>
    <d v="2023-01-12T00:00:00"/>
    <d v="2023-01-13T00:00:00"/>
    <s v="VL"/>
    <m/>
    <s v="2 VL"/>
    <n v="2"/>
    <m/>
  </r>
  <r>
    <n v="390"/>
    <x v="44"/>
    <d v="2023-01-10T00:00:00"/>
    <s v="AYCARDO JOEL M."/>
    <x v="5"/>
    <x v="1"/>
    <d v="2023-01-16T00:00:00"/>
    <d v="2023-01-20T00:00:00"/>
    <s v="VL"/>
    <m/>
    <s v="5 VL"/>
    <n v="5"/>
    <m/>
  </r>
  <r>
    <n v="391"/>
    <x v="44"/>
    <d v="2023-01-16T00:00:00"/>
    <s v="ANGCAYA OFELIA G."/>
    <x v="5"/>
    <x v="1"/>
    <d v="2023-01-11T00:00:00"/>
    <d v="2023-01-13T00:00:00"/>
    <s v="SL"/>
    <m/>
    <s v="3 SL"/>
    <n v="3"/>
    <m/>
  </r>
  <r>
    <n v="392"/>
    <x v="44"/>
    <d v="2022-12-16T00:00:00"/>
    <s v="PAYAD ALEXANDER  "/>
    <x v="18"/>
    <x v="1"/>
    <d v="2022-12-23T00:00:00"/>
    <d v="2023-12-29T00:00:00"/>
    <s v="VL"/>
    <m/>
    <s v="253 VL"/>
    <n v="253"/>
    <m/>
  </r>
  <r>
    <n v="393"/>
    <x v="44"/>
    <d v="2022-12-01T00:00:00"/>
    <s v="PARRA VICTORIA S."/>
    <x v="63"/>
    <x v="1"/>
    <d v="2022-12-19T00:00:00"/>
    <d v="2022-12-23T00:00:00"/>
    <s v="VL"/>
    <m/>
    <s v="5 VL"/>
    <n v="5"/>
    <m/>
  </r>
  <r>
    <n v="394"/>
    <x v="44"/>
    <d v="2022-12-19T00:00:00"/>
    <s v="JAVIER CARMELITA M."/>
    <x v="31"/>
    <x v="1"/>
    <d v="2022-12-28T00:00:00"/>
    <d v="2022-12-29T00:00:00"/>
    <s v="VL"/>
    <m/>
    <s v="2 VL"/>
    <n v="2"/>
    <m/>
  </r>
  <r>
    <n v="395"/>
    <x v="44"/>
    <d v="2022-12-01T00:00:00"/>
    <s v="PARRA VICTORIA S."/>
    <x v="63"/>
    <x v="1"/>
    <d v="2022-12-03T00:00:00"/>
    <d v="2022-12-03T00:00:00"/>
    <s v="OTHER"/>
    <s v="SP"/>
    <s v="1 OTHER"/>
    <n v="1"/>
    <m/>
  </r>
  <r>
    <n v="396"/>
    <x v="44"/>
    <d v="2022-12-24T00:00:00"/>
    <s v="PARRA VICTORIA S."/>
    <x v="63"/>
    <x v="1"/>
    <d v="2023-01-03T00:00:00"/>
    <d v="2023-01-03T00:00:00"/>
    <s v="OTHER"/>
    <s v="BIRTHDAY LEAVE"/>
    <s v="1 OTHER"/>
    <n v="1"/>
    <m/>
  </r>
  <r>
    <n v="397"/>
    <x v="44"/>
    <d v="2022-09-27T00:00:00"/>
    <s v="LEPARDO ROWENA R."/>
    <x v="31"/>
    <x v="1"/>
    <d v="2023-01-05T00:00:00"/>
    <d v="2023-01-05T00:00:00"/>
    <s v="OTHER"/>
    <s v="SOLO PARENT"/>
    <s v="1 OTHER"/>
    <n v="1"/>
    <m/>
  </r>
  <r>
    <n v="398"/>
    <x v="44"/>
    <d v="2023-01-31T00:00:00"/>
    <s v="GATPANDAN NENITA M."/>
    <x v="16"/>
    <x v="1"/>
    <d v="2023-01-26T00:00:00"/>
    <d v="2023-01-27T00:00:00"/>
    <s v="SL"/>
    <m/>
    <s v="2 SL"/>
    <n v="2"/>
    <m/>
  </r>
  <r>
    <n v="399"/>
    <x v="44"/>
    <d v="2022-12-12T00:00:00"/>
    <s v="BAYOT RUMER M."/>
    <x v="64"/>
    <x v="1"/>
    <d v="2022-12-19T00:00:00"/>
    <d v="2022-12-19T00:00:00"/>
    <s v="VL"/>
    <m/>
    <s v="1 VL"/>
    <n v="1"/>
    <m/>
  </r>
  <r>
    <n v="399"/>
    <x v="44"/>
    <d v="2022-12-12T00:00:00"/>
    <s v="BAYOT RUMER M."/>
    <x v="64"/>
    <x v="1"/>
    <d v="2022-12-27T00:00:00"/>
    <d v="2022-12-28T00:00:00"/>
    <s v="VL"/>
    <m/>
    <s v="2 VL"/>
    <n v="2"/>
    <m/>
  </r>
  <r>
    <n v="400"/>
    <x v="44"/>
    <d v="2023-01-10T00:00:00"/>
    <s v="VILLANUEVA PABLO B."/>
    <x v="7"/>
    <x v="1"/>
    <d v="2022-12-28T00:00:00"/>
    <d v="2023-01-09T00:00:00"/>
    <s v="SL"/>
    <m/>
    <s v="7 SL"/>
    <n v="7"/>
    <m/>
  </r>
  <r>
    <n v="401"/>
    <x v="44"/>
    <d v="2023-02-13T00:00:00"/>
    <s v="VILLANUEVA PABLO B."/>
    <x v="7"/>
    <x v="1"/>
    <d v="2023-02-21T00:00:00"/>
    <d v="2023-02-21T00:00:00"/>
    <s v="VL"/>
    <m/>
    <s v="1 VL"/>
    <n v="1"/>
    <m/>
  </r>
  <r>
    <n v="402"/>
    <x v="44"/>
    <d v="2023-01-10T00:00:00"/>
    <s v="JAVIER HILARIO  "/>
    <x v="7"/>
    <x v="1"/>
    <d v="2023-01-19T00:00:00"/>
    <d v="2023-01-19T00:00:00"/>
    <s v="OTHER"/>
    <s v="SPECIAL PRIVILEGE"/>
    <s v="1 OTHER"/>
    <n v="1"/>
    <m/>
  </r>
  <r>
    <n v="403"/>
    <x v="44"/>
    <d v="2023-02-20T00:00:00"/>
    <s v="BAYHON VIOLETA  "/>
    <x v="5"/>
    <x v="1"/>
    <d v="2023-02-24T00:00:00"/>
    <d v="2023-02-27T00:00:00"/>
    <s v="VL"/>
    <m/>
    <s v="2 VL"/>
    <n v="2"/>
    <m/>
  </r>
  <r>
    <n v="404"/>
    <x v="44"/>
    <d v="2023-02-17T00:00:00"/>
    <s v="ROLLE MICHELLYN G."/>
    <x v="5"/>
    <x v="0"/>
    <d v="2023-02-08T00:00:00"/>
    <d v="2023-02-13T00:00:00"/>
    <s v="SL"/>
    <m/>
    <s v="4 SL"/>
    <n v="4"/>
    <m/>
  </r>
  <r>
    <n v="405"/>
    <x v="44"/>
    <d v="2023-02-20T00:00:00"/>
    <s v="JUMARANG AIME A."/>
    <x v="5"/>
    <x v="1"/>
    <d v="2023-02-16T00:00:00"/>
    <d v="2023-02-17T00:00:00"/>
    <s v="SL"/>
    <m/>
    <s v="2 SL"/>
    <n v="2"/>
    <m/>
  </r>
  <r>
    <n v="406"/>
    <x v="44"/>
    <d v="2023-02-20T00:00:00"/>
    <s v="FLORES MARIA PATRICIA NICOLE C."/>
    <x v="5"/>
    <x v="0"/>
    <d v="2023-02-13T00:00:00"/>
    <d v="2023-02-13T00:00:00"/>
    <s v="SL"/>
    <m/>
    <s v="1 SL"/>
    <n v="1"/>
    <m/>
  </r>
  <r>
    <n v="407"/>
    <x v="44"/>
    <d v="2023-02-20T00:00:00"/>
    <s v="HERNANDEZ DONATO Q."/>
    <x v="5"/>
    <x v="1"/>
    <d v="2023-02-21T00:00:00"/>
    <d v="2023-02-21T00:00:00"/>
    <s v="VL"/>
    <m/>
    <s v="1 VL"/>
    <n v="1"/>
    <m/>
  </r>
  <r>
    <n v="408"/>
    <x v="44"/>
    <d v="2023-02-14T00:00:00"/>
    <s v="ATIENZA JULIE ANN A."/>
    <x v="5"/>
    <x v="1"/>
    <d v="2023-02-20T00:00:00"/>
    <d v="2023-02-20T00:00:00"/>
    <s v="OTHER"/>
    <s v="SPECIAL PRIVILEGE"/>
    <s v="1 OTHER"/>
    <n v="1"/>
    <m/>
  </r>
  <r>
    <n v="408"/>
    <x v="44"/>
    <d v="2023-02-14T00:00:00"/>
    <s v="ATIENZA JULIE ANN A."/>
    <x v="5"/>
    <x v="1"/>
    <d v="2023-02-24T00:00:00"/>
    <d v="2023-02-24T00:00:00"/>
    <s v="OTHER"/>
    <s v="SPECIAL PRIVILEGE"/>
    <s v="1 OTHER"/>
    <n v="1"/>
    <m/>
  </r>
  <r>
    <n v="409"/>
    <x v="44"/>
    <d v="2023-02-14T00:00:00"/>
    <s v="BAUTISTA JANICE M."/>
    <x v="39"/>
    <x v="1"/>
    <d v="2023-02-17T00:00:00"/>
    <d v="2023-02-17T00:00:00"/>
    <s v="VL"/>
    <m/>
    <s v="1 VL"/>
    <n v="1"/>
    <m/>
  </r>
  <r>
    <n v="410"/>
    <x v="44"/>
    <d v="2023-12-20T00:00:00"/>
    <s v="BAYOT RUMER M."/>
    <x v="64"/>
    <x v="1"/>
    <d v="2022-12-16T00:00:00"/>
    <d v="2022-12-16T00:00:00"/>
    <s v="SL"/>
    <m/>
    <s v="1 SL"/>
    <n v="1"/>
    <m/>
  </r>
  <r>
    <n v="411"/>
    <x v="44"/>
    <d v="2022-12-28T00:00:00"/>
    <s v="MAMARIL JOSEFINA P."/>
    <x v="23"/>
    <x v="0"/>
    <d v="2023-01-02T00:00:00"/>
    <d v="2023-01-05T00:00:00"/>
    <s v="VL"/>
    <m/>
    <s v="3 VL"/>
    <n v="3"/>
    <m/>
  </r>
  <r>
    <n v="411"/>
    <x v="44"/>
    <d v="2022-12-28T00:00:00"/>
    <s v="MAMARIL JOSEFINA P."/>
    <x v="23"/>
    <x v="0"/>
    <d v="2023-01-09T00:00:00"/>
    <d v="2023-01-09T00:00:00"/>
    <s v="VL"/>
    <m/>
    <s v="1 VL"/>
    <n v="1"/>
    <m/>
  </r>
  <r>
    <n v="412"/>
    <x v="44"/>
    <d v="2022-12-19T00:00:00"/>
    <s v="MAMARIL JOSEFINA P."/>
    <x v="23"/>
    <x v="0"/>
    <d v="2022-12-24T00:00:00"/>
    <d v="2022-12-27T00:00:00"/>
    <s v="VL"/>
    <m/>
    <s v="1 VL"/>
    <n v="1"/>
    <m/>
  </r>
  <r>
    <n v="412"/>
    <x v="44"/>
    <d v="2022-12-19T00:00:00"/>
    <s v="MAMARIL JOSEFINA P."/>
    <x v="23"/>
    <x v="0"/>
    <d v="2022-12-29T00:00:00"/>
    <d v="2022-12-29T00:00:00"/>
    <s v="VL"/>
    <m/>
    <s v="1 VL"/>
    <n v="1"/>
    <m/>
  </r>
  <r>
    <n v="413"/>
    <x v="44"/>
    <d v="2023-02-03T00:00:00"/>
    <s v="MERJILLA JEANETTE B."/>
    <x v="23"/>
    <x v="0"/>
    <d v="2023-02-01T00:00:00"/>
    <d v="2023-02-01T00:00:00"/>
    <s v="SL"/>
    <m/>
    <s v="1 SL"/>
    <n v="1"/>
    <m/>
  </r>
  <r>
    <n v="414"/>
    <x v="44"/>
    <d v="2023-01-30T00:00:00"/>
    <s v="MAMARIL JOSEFINA P."/>
    <x v="23"/>
    <x v="0"/>
    <d v="2023-01-28T00:00:00"/>
    <d v="2023-01-28T00:00:00"/>
    <s v="SL"/>
    <m/>
    <s v="1 SL"/>
    <n v="1"/>
    <m/>
  </r>
  <r>
    <n v="415"/>
    <x v="44"/>
    <d v="2023-01-24T00:00:00"/>
    <s v="MERJILLA JEANETTE B."/>
    <x v="23"/>
    <x v="0"/>
    <d v="2023-02-02T00:00:00"/>
    <d v="2023-02-02T00:00:00"/>
    <s v="VL"/>
    <m/>
    <s v="1 VL"/>
    <n v="1"/>
    <m/>
  </r>
  <r>
    <n v="415"/>
    <x v="44"/>
    <d v="2023-01-24T00:00:00"/>
    <s v="MERJILLA JEANETTE B."/>
    <x v="23"/>
    <x v="0"/>
    <d v="2023-02-06T00:00:00"/>
    <d v="2023-02-06T00:00:00"/>
    <s v="VL"/>
    <m/>
    <s v="1 VL"/>
    <n v="1"/>
    <m/>
  </r>
  <r>
    <n v="415"/>
    <x v="44"/>
    <d v="2023-01-24T00:00:00"/>
    <s v="MERJILLA JEANETTE B."/>
    <x v="23"/>
    <x v="0"/>
    <d v="2023-02-09T00:00:00"/>
    <d v="2023-02-09T00:00:00"/>
    <s v="VL"/>
    <m/>
    <s v="1 VL"/>
    <n v="1"/>
    <m/>
  </r>
  <r>
    <n v="416"/>
    <x v="44"/>
    <d v="2023-01-12T00:00:00"/>
    <s v="MERJILLA JEANETTE B."/>
    <x v="23"/>
    <x v="0"/>
    <d v="2023-01-25T00:00:00"/>
    <d v="2023-01-26T00:00:00"/>
    <s v="VL"/>
    <m/>
    <s v="2 VL"/>
    <n v="2"/>
    <m/>
  </r>
  <r>
    <n v="417"/>
    <x v="44"/>
    <d v="2022-12-19T00:00:00"/>
    <s v="MERJILLA JEANETTE B."/>
    <x v="23"/>
    <x v="0"/>
    <d v="2022-12-19T00:00:00"/>
    <d v="2022-12-19T00:00:00"/>
    <s v="SL"/>
    <m/>
    <s v="1 SL"/>
    <n v="1"/>
    <m/>
  </r>
  <r>
    <n v="418"/>
    <x v="44"/>
    <d v="2023-01-11T00:00:00"/>
    <s v="PEREÑA VERGILIO R."/>
    <x v="23"/>
    <x v="0"/>
    <d v="2023-01-10T00:00:00"/>
    <d v="2023-01-10T00:00:00"/>
    <s v="SL"/>
    <m/>
    <s v="1 SL"/>
    <n v="1"/>
    <m/>
  </r>
  <r>
    <n v="419"/>
    <x v="44"/>
    <d v="2023-02-02T00:00:00"/>
    <s v="PEREÑA VERGILIO R."/>
    <x v="23"/>
    <x v="0"/>
    <d v="2023-01-31T00:00:00"/>
    <d v="2023-02-01T00:00:00"/>
    <s v="SL"/>
    <m/>
    <s v="2 SL"/>
    <n v="2"/>
    <m/>
  </r>
  <r>
    <n v="420"/>
    <x v="44"/>
    <d v="2023-02-17T00:00:00"/>
    <s v="PAITON MARY ANN M."/>
    <x v="50"/>
    <x v="1"/>
    <d v="2023-02-16T00:00:00"/>
    <d v="2023-02-16T00:00:00"/>
    <s v="SL"/>
    <m/>
    <s v="1 SL"/>
    <n v="1"/>
    <m/>
  </r>
  <r>
    <n v="421"/>
    <x v="44"/>
    <d v="2023-02-14T00:00:00"/>
    <s v="DIMAPILIS JONNA T."/>
    <x v="49"/>
    <x v="1"/>
    <d v="2023-02-17T00:00:00"/>
    <d v="2023-02-17T00:00:00"/>
    <s v="OTHER"/>
    <s v="SPECIAL PRIVELEGE"/>
    <s v="1 OTHER"/>
    <n v="1"/>
    <m/>
  </r>
  <r>
    <n v="422"/>
    <x v="44"/>
    <d v="2023-02-16T00:00:00"/>
    <s v="BURAZON CARIDAD A."/>
    <x v="39"/>
    <x v="1"/>
    <d v="2023-02-15T00:00:00"/>
    <d v="2023-02-15T00:00:00"/>
    <s v="SL"/>
    <m/>
    <s v="1 SL"/>
    <n v="1"/>
    <m/>
  </r>
  <r>
    <n v="423"/>
    <x v="44"/>
    <d v="2023-02-01T00:00:00"/>
    <s v="PANGANIBAN CAROLINA L."/>
    <x v="23"/>
    <x v="0"/>
    <d v="2023-02-09T00:00:00"/>
    <d v="2023-02-10T00:00:00"/>
    <s v="VL"/>
    <m/>
    <s v="2 VL"/>
    <n v="2"/>
    <m/>
  </r>
  <r>
    <n v="424"/>
    <x v="44"/>
    <d v="2023-02-01T00:00:00"/>
    <s v="PANGANIBAN CAROLINA L."/>
    <x v="23"/>
    <x v="0"/>
    <d v="2023-01-31T00:00:00"/>
    <d v="2023-01-31T00:00:00"/>
    <s v="SL"/>
    <m/>
    <s v="1 SL"/>
    <n v="1"/>
    <m/>
  </r>
  <r>
    <n v="425"/>
    <x v="44"/>
    <d v="2023-02-01T00:00:00"/>
    <s v="PANGANIBAN CAROLINA L."/>
    <x v="23"/>
    <x v="0"/>
    <d v="2023-01-30T00:00:00"/>
    <d v="2023-01-30T00:00:00"/>
    <s v="OTHER"/>
    <s v="SPECIAL PRIVELEGE"/>
    <s v="1 OTHER"/>
    <n v="1"/>
    <m/>
  </r>
  <r>
    <n v="426"/>
    <x v="44"/>
    <d v="2023-01-27T00:00:00"/>
    <s v="PANGANIBAN CAROLINA L."/>
    <x v="23"/>
    <x v="0"/>
    <d v="2023-01-06T00:00:00"/>
    <d v="2023-01-06T00:00:00"/>
    <s v="SL"/>
    <m/>
    <s v="1 SL"/>
    <n v="1"/>
    <m/>
  </r>
  <r>
    <n v="427"/>
    <x v="44"/>
    <d v="2023-01-10T00:00:00"/>
    <s v="PANGANIBAN CAROLINA L."/>
    <x v="23"/>
    <x v="0"/>
    <d v="2022-12-28T00:00:00"/>
    <d v="2022-12-28T00:00:00"/>
    <s v="SL"/>
    <m/>
    <s v="1 SL"/>
    <n v="1"/>
    <m/>
  </r>
  <r>
    <n v="428"/>
    <x v="44"/>
    <d v="2023-02-07T00:00:00"/>
    <s v="MANALO ELIADA F."/>
    <x v="11"/>
    <x v="1"/>
    <d v="2023-02-13T00:00:00"/>
    <d v="2023-02-14T00:00:00"/>
    <s v="VL"/>
    <m/>
    <s v="2 VL"/>
    <n v="2"/>
    <m/>
  </r>
  <r>
    <n v="429"/>
    <x v="44"/>
    <d v="2023-02-13T00:00:00"/>
    <s v="PERIDO EDWIN A."/>
    <x v="12"/>
    <x v="1"/>
    <d v="2023-02-20T00:00:00"/>
    <d v="2023-02-22T00:00:00"/>
    <s v="VL"/>
    <m/>
    <s v="3 VL"/>
    <n v="3"/>
    <m/>
  </r>
  <r>
    <n v="430"/>
    <x v="44"/>
    <d v="2023-02-16T00:00:00"/>
    <s v="ORTIZ TRINIDAD D."/>
    <x v="12"/>
    <x v="1"/>
    <d v="2023-02-06T00:00:00"/>
    <d v="2023-02-15T00:00:00"/>
    <s v="SL"/>
    <m/>
    <s v="8 SL"/>
    <n v="8"/>
    <m/>
  </r>
  <r>
    <n v="431"/>
    <x v="44"/>
    <d v="2023-02-15T00:00:00"/>
    <s v="GOMEZ EMMA M."/>
    <x v="13"/>
    <x v="1"/>
    <d v="2023-02-06T00:00:00"/>
    <d v="2023-02-06T00:00:00"/>
    <s v="VL"/>
    <m/>
    <s v="1 VL"/>
    <n v="1"/>
    <m/>
  </r>
  <r>
    <n v="431"/>
    <x v="44"/>
    <d v="2023-02-15T00:00:00"/>
    <s v="GOMEZ EMMA M."/>
    <x v="13"/>
    <x v="1"/>
    <d v="2023-02-14T00:00:00"/>
    <d v="2023-02-14T00:00:00"/>
    <s v="VL"/>
    <m/>
    <s v="1 VL"/>
    <n v="1"/>
    <m/>
  </r>
  <r>
    <n v="432"/>
    <x v="44"/>
    <d v="2022-12-30T00:00:00"/>
    <s v="MALANAN JENNYLYN R."/>
    <x v="7"/>
    <x v="0"/>
    <d v="2023-01-03T00:00:00"/>
    <d v="2023-01-31T00:00:00"/>
    <s v="VL"/>
    <m/>
    <s v="21 VL"/>
    <n v="21"/>
    <m/>
  </r>
  <r>
    <n v="433"/>
    <x v="44"/>
    <d v="2023-01-06T00:00:00"/>
    <s v="MALANAN JENNYLYN R."/>
    <x v="7"/>
    <x v="0"/>
    <d v="2022-12-01T00:00:00"/>
    <d v="2022-12-29T00:00:00"/>
    <s v="OTHER"/>
    <s v="REHABILITATION PRIVILEGE"/>
    <s v="19 OTHER"/>
    <n v="19"/>
    <m/>
  </r>
  <r>
    <n v="434"/>
    <x v="44"/>
    <d v="2023-02-03T00:00:00"/>
    <s v="ESPIRITU RONALD M."/>
    <x v="39"/>
    <x v="1"/>
    <d v="2023-02-10T00:00:00"/>
    <d v="2023-02-10T00:00:00"/>
    <s v="OTHER"/>
    <s v="SPECIAL PRIVILEGE"/>
    <s v="1 OTHER"/>
    <n v="1"/>
    <m/>
  </r>
  <r>
    <n v="435"/>
    <x v="44"/>
    <d v="2023-02-15T00:00:00"/>
    <s v="BANICO PILAR B."/>
    <x v="31"/>
    <x v="1"/>
    <d v="2023-02-14T00:00:00"/>
    <d v="2023-02-14T00:00:00"/>
    <s v="SL"/>
    <m/>
    <s v="1 SL"/>
    <n v="1"/>
    <m/>
  </r>
  <r>
    <n v="436"/>
    <x v="44"/>
    <d v="2023-02-14T00:00:00"/>
    <s v="FERMA MARIA VICTORIA D."/>
    <x v="31"/>
    <x v="1"/>
    <d v="2023-02-22T00:00:00"/>
    <d v="2023-02-23T00:00:00"/>
    <s v="OTHER"/>
    <s v="SPECIAL PRIVILEGE"/>
    <s v="2 OTHER"/>
    <n v="2"/>
    <m/>
  </r>
  <r>
    <n v="437"/>
    <x v="44"/>
    <d v="2023-02-14T00:00:00"/>
    <s v="FERMA MARIA VICTORIA D."/>
    <x v="31"/>
    <x v="1"/>
    <d v="2023-02-24T00:00:00"/>
    <d v="2023-02-28T00:00:00"/>
    <s v="VL"/>
    <m/>
    <s v="3 VL"/>
    <n v="3"/>
    <m/>
  </r>
  <r>
    <n v="438"/>
    <x v="44"/>
    <d v="2023-02-13T00:00:00"/>
    <s v="BOFILL ERNA P."/>
    <x v="4"/>
    <x v="1"/>
    <d v="2023-02-10T00:00:00"/>
    <d v="2023-02-10T00:00:00"/>
    <s v="SL"/>
    <m/>
    <s v="1 SL"/>
    <n v="1"/>
    <m/>
  </r>
  <r>
    <n v="439"/>
    <x v="44"/>
    <d v="2023-02-13T00:00:00"/>
    <s v="BOFILL ERNA P."/>
    <x v="4"/>
    <x v="1"/>
    <d v="2023-02-15T00:00:00"/>
    <d v="2023-02-16T00:00:00"/>
    <s v="OTHER"/>
    <s v="SPECIAL PRIVILEGE"/>
    <s v="2 OTHER"/>
    <n v="2"/>
    <m/>
  </r>
  <r>
    <n v="440"/>
    <x v="44"/>
    <d v="2023-02-14T00:00:00"/>
    <s v="JAVIER CARMELITA M."/>
    <x v="31"/>
    <x v="1"/>
    <d v="2023-02-23T00:00:00"/>
    <d v="2023-02-23T00:00:00"/>
    <s v="OTHER"/>
    <s v="SPECIAL LEAVE"/>
    <s v="1 OTHER"/>
    <n v="1"/>
    <m/>
  </r>
  <r>
    <n v="441"/>
    <x v="44"/>
    <d v="2023-02-10T00:00:00"/>
    <s v="MACAPUNO FELIX  "/>
    <x v="18"/>
    <x v="1"/>
    <d v="2023-02-08T00:00:00"/>
    <d v="2023-02-09T00:00:00"/>
    <s v="SL"/>
    <m/>
    <s v="2 SL"/>
    <n v="2"/>
    <m/>
  </r>
  <r>
    <n v="442"/>
    <x v="44"/>
    <d v="2023-02-14T00:00:00"/>
    <s v="SUMAGUI LORENA P."/>
    <x v="30"/>
    <x v="0"/>
    <d v="2023-02-02T00:00:00"/>
    <d v="2023-02-02T00:00:00"/>
    <s v="VL"/>
    <m/>
    <s v="1 VL"/>
    <n v="1"/>
    <m/>
  </r>
  <r>
    <n v="442"/>
    <x v="44"/>
    <d v="2023-02-14T00:00:00"/>
    <s v="SUMAGUI LORENA P."/>
    <x v="30"/>
    <x v="0"/>
    <d v="2023-02-09T00:00:00"/>
    <d v="2023-02-09T00:00:00"/>
    <s v="VL"/>
    <m/>
    <s v="1 VL"/>
    <n v="1"/>
    <m/>
  </r>
  <r>
    <n v="443"/>
    <x v="44"/>
    <d v="2023-02-13T00:00:00"/>
    <s v="DIMAPILIS JOSEPHINE P."/>
    <x v="39"/>
    <x v="1"/>
    <d v="2023-02-10T00:00:00"/>
    <d v="2023-02-10T00:00:00"/>
    <s v="OTHER"/>
    <s v="SPECIAL PRIVILEGE"/>
    <s v="1 OTHER"/>
    <n v="1"/>
    <m/>
  </r>
  <r>
    <n v="444"/>
    <x v="44"/>
    <d v="2023-02-13T00:00:00"/>
    <s v="REPILLO AMMY LOU M."/>
    <x v="39"/>
    <x v="1"/>
    <d v="2023-02-09T00:00:00"/>
    <d v="2023-02-10T00:00:00"/>
    <s v="VL"/>
    <m/>
    <s v="2 VL"/>
    <n v="2"/>
    <m/>
  </r>
  <r>
    <n v="445"/>
    <x v="44"/>
    <d v="2023-02-14T00:00:00"/>
    <s v="DIMAPILIS ANTHONY A."/>
    <x v="39"/>
    <x v="1"/>
    <d v="2023-02-17T00:00:00"/>
    <d v="2023-02-17T00:00:00"/>
    <s v="OTHER"/>
    <s v="SPECIAL PRIVILEGE"/>
    <s v="1 OTHER"/>
    <n v="1"/>
    <m/>
  </r>
  <r>
    <n v="446"/>
    <x v="44"/>
    <d v="2023-02-14T00:00:00"/>
    <s v="DE OCAMPO ALMA A."/>
    <x v="39"/>
    <x v="1"/>
    <d v="2023-02-22T00:00:00"/>
    <d v="2023-02-22T00:00:00"/>
    <s v="OTHER"/>
    <s v="SPECIAL PRIVILEGE"/>
    <s v="1 OTHER"/>
    <n v="1"/>
    <m/>
  </r>
  <r>
    <n v="447"/>
    <x v="44"/>
    <d v="2023-02-14T00:00:00"/>
    <s v="MIRANDA NICOLE MAY B."/>
    <x v="39"/>
    <x v="1"/>
    <d v="2023-02-13T00:00:00"/>
    <d v="2023-02-13T00:00:00"/>
    <s v="VL"/>
    <m/>
    <s v="1 VL"/>
    <n v="1"/>
    <m/>
  </r>
  <r>
    <n v="448"/>
    <x v="44"/>
    <d v="2023-01-31T00:00:00"/>
    <s v="DIMARANAN GREGORIA C."/>
    <x v="6"/>
    <x v="1"/>
    <d v="2023-01-24T00:00:00"/>
    <d v="2023-02-17T00:00:00"/>
    <s v="SL"/>
    <m/>
    <s v="19 SL"/>
    <n v="19"/>
    <m/>
  </r>
  <r>
    <n v="449"/>
    <x v="44"/>
    <d v="2023-02-06T00:00:00"/>
    <s v="AMORA ELISA S."/>
    <x v="39"/>
    <x v="1"/>
    <d v="2023-02-03T00:00:00"/>
    <d v="2023-02-03T00:00:00"/>
    <s v="SL"/>
    <m/>
    <s v="1 SL"/>
    <n v="1"/>
    <m/>
  </r>
  <r>
    <n v="450"/>
    <x v="44"/>
    <d v="2023-02-13T00:00:00"/>
    <s v="GUAÑEZO MA. GINA P."/>
    <x v="39"/>
    <x v="1"/>
    <d v="2023-02-09T00:00:00"/>
    <d v="2023-02-10T00:00:00"/>
    <s v="SL"/>
    <m/>
    <s v="2 SL"/>
    <n v="2"/>
    <m/>
  </r>
  <r>
    <n v="451"/>
    <x v="44"/>
    <d v="2023-02-06T00:00:00"/>
    <s v="PERIDO BEVERLY T."/>
    <x v="39"/>
    <x v="1"/>
    <d v="2023-02-10T00:00:00"/>
    <d v="2023-02-10T00:00:00"/>
    <s v="OTHER"/>
    <s v="SPECIAL PRIVILEGE"/>
    <s v="1 OTHER"/>
    <n v="1"/>
    <m/>
  </r>
  <r>
    <n v="452"/>
    <x v="44"/>
    <d v="2023-02-03T00:00:00"/>
    <s v="PANGHULAN CONRADO C."/>
    <x v="55"/>
    <x v="1"/>
    <d v="2023-02-08T00:00:00"/>
    <d v="2023-02-10T00:00:00"/>
    <s v="VL"/>
    <m/>
    <s v="3 VL"/>
    <n v="3"/>
    <m/>
  </r>
  <r>
    <n v="453"/>
    <x v="44"/>
    <d v="2023-01-31T00:00:00"/>
    <s v="PANGHULAN CONRADO C."/>
    <x v="55"/>
    <x v="1"/>
    <d v="2023-01-30T00:00:00"/>
    <d v="2023-01-30T00:00:00"/>
    <s v="SL"/>
    <m/>
    <s v="1 SL"/>
    <n v="1"/>
    <m/>
  </r>
  <r>
    <n v="454"/>
    <x v="44"/>
    <d v="2023-02-02T00:00:00"/>
    <s v="PATERNO MARIA LOURDERS P."/>
    <x v="27"/>
    <x v="1"/>
    <d v="2023-02-10T00:00:00"/>
    <d v="2023-02-10T00:00:00"/>
    <s v="OTHER"/>
    <s v="BIRTHDAY LEAVE"/>
    <s v="1 OTHER"/>
    <n v="1"/>
    <m/>
  </r>
  <r>
    <n v="455"/>
    <x v="44"/>
    <d v="2023-02-04T00:00:00"/>
    <s v="PRIMO GRACE M."/>
    <x v="17"/>
    <x v="0"/>
    <d v="2023-02-03T00:00:00"/>
    <d v="2023-02-03T00:00:00"/>
    <s v="SL"/>
    <m/>
    <s v="1 SL"/>
    <n v="1"/>
    <m/>
  </r>
  <r>
    <n v="456"/>
    <x v="44"/>
    <d v="2023-01-03T00:00:00"/>
    <s v="PRIMO GRACE M."/>
    <x v="17"/>
    <x v="0"/>
    <d v="2023-01-10T00:00:00"/>
    <d v="2023-01-10T00:00:00"/>
    <s v="OTHER"/>
    <s v="BIRTHDAY LEAVE"/>
    <s v="1 OTHER"/>
    <n v="1"/>
    <m/>
  </r>
  <r>
    <n v="457"/>
    <x v="44"/>
    <d v="2023-01-05T00:00:00"/>
    <s v="OCAMPO NOVELYN U."/>
    <x v="10"/>
    <x v="0"/>
    <d v="2023-01-10T00:00:00"/>
    <d v="2023-01-10T00:00:00"/>
    <s v="OTHER"/>
    <s v="SPECIAL PRIVILEGE"/>
    <s v="1 OTHER"/>
    <n v="1"/>
    <m/>
  </r>
  <r>
    <n v="458"/>
    <x v="44"/>
    <d v="2023-02-17T00:00:00"/>
    <s v="ANGCAYA ANA B."/>
    <x v="5"/>
    <x v="1"/>
    <d v="2023-02-16T00:00:00"/>
    <d v="2023-02-16T00:00:00"/>
    <s v="SL"/>
    <m/>
    <s v="1 SL"/>
    <n v="1"/>
    <m/>
  </r>
  <r>
    <n v="459"/>
    <x v="44"/>
    <d v="2023-02-15T00:00:00"/>
    <s v="MAWAK MIA PAULEEN B."/>
    <x v="6"/>
    <x v="1"/>
    <d v="2023-02-28T00:00:00"/>
    <d v="2023-02-28T00:00:00"/>
    <s v="VL"/>
    <m/>
    <s v="1 VL"/>
    <n v="1"/>
    <m/>
  </r>
  <r>
    <n v="460"/>
    <x v="44"/>
    <d v="2023-02-14T00:00:00"/>
    <s v="ANACAY LEVIE B."/>
    <x v="5"/>
    <x v="1"/>
    <d v="2023-02-20T00:00:00"/>
    <d v="2023-02-21T00:00:00"/>
    <s v="OTHER"/>
    <s v="SPECIAL PRIVILEGE"/>
    <s v="2 OTHER"/>
    <n v="2"/>
    <m/>
  </r>
  <r>
    <n v="461"/>
    <x v="44"/>
    <d v="2023-02-14T00:00:00"/>
    <s v="ANACAY LEVIE B."/>
    <x v="5"/>
    <x v="1"/>
    <d v="2023-02-10T00:00:00"/>
    <d v="2023-02-10T00:00:00"/>
    <s v="SL"/>
    <m/>
    <s v="1 SL"/>
    <n v="1"/>
    <m/>
  </r>
  <r>
    <n v="462"/>
    <x v="44"/>
    <d v="2023-02-15T00:00:00"/>
    <s v="MAWAK MIA PAULEEN B."/>
    <x v="6"/>
    <x v="1"/>
    <d v="2023-02-13T00:00:00"/>
    <d v="2023-02-13T00:00:00"/>
    <s v="SL"/>
    <m/>
    <s v="1 SL"/>
    <n v="1"/>
    <m/>
  </r>
  <r>
    <n v="463"/>
    <x v="44"/>
    <d v="2023-02-20T00:00:00"/>
    <s v="ESTRANGCO MERCY U."/>
    <x v="21"/>
    <x v="1"/>
    <d v="2023-02-17T00:00:00"/>
    <d v="2023-02-17T00:00:00"/>
    <s v="SL"/>
    <m/>
    <s v="1 SL"/>
    <n v="1"/>
    <m/>
  </r>
  <r>
    <n v="464"/>
    <x v="44"/>
    <d v="2023-02-15T00:00:00"/>
    <s v="BRIZUELA LENIE E."/>
    <x v="38"/>
    <x v="0"/>
    <d v="2023-02-10T00:00:00"/>
    <d v="2023-02-13T00:00:00"/>
    <s v="SL"/>
    <m/>
    <s v="2 SL"/>
    <n v="2"/>
    <m/>
  </r>
  <r>
    <n v="464"/>
    <x v="44"/>
    <d v="2023-02-20T00:00:00"/>
    <s v="BAYOT ANISIA P."/>
    <x v="39"/>
    <x v="1"/>
    <d v="2023-02-09T00:00:00"/>
    <d v="2023-02-09T00:00:00"/>
    <s v="SL"/>
    <m/>
    <s v="1 SL"/>
    <n v="1"/>
    <m/>
  </r>
  <r>
    <n v="464"/>
    <x v="44"/>
    <d v="2023-02-20T00:00:00"/>
    <s v="BAYOT ANISIA P."/>
    <x v="39"/>
    <x v="1"/>
    <d v="2023-02-16T00:00:00"/>
    <d v="2023-02-16T00:00:00"/>
    <s v="SL"/>
    <m/>
    <s v="1 SL"/>
    <n v="1"/>
    <m/>
  </r>
  <r>
    <n v="465"/>
    <x v="44"/>
    <d v="2023-02-15T00:00:00"/>
    <s v="DE GRANO MA. ERLINDA F."/>
    <x v="39"/>
    <x v="1"/>
    <d v="2023-02-20T00:00:00"/>
    <d v="2023-02-20T00:00:00"/>
    <s v="OTHER"/>
    <s v="SPECIAL PRIVILEGE"/>
    <s v="1 OTHER"/>
    <n v="1"/>
    <m/>
  </r>
  <r>
    <n v="466"/>
    <x v="44"/>
    <d v="2023-02-19T00:00:00"/>
    <s v="BAYOT ANABEL D."/>
    <x v="39"/>
    <x v="1"/>
    <d v="2015-02-15T00:00:00"/>
    <d v="2015-02-17T00:00:00"/>
    <s v="SL"/>
    <m/>
    <s v="2 SL"/>
    <n v="2"/>
    <m/>
  </r>
  <r>
    <n v="467"/>
    <x v="44"/>
    <d v="2023-02-10T00:00:00"/>
    <s v="BAYOT ANABEL D."/>
    <x v="39"/>
    <x v="1"/>
    <d v="2023-02-13T00:00:00"/>
    <d v="2023-02-13T00:00:00"/>
    <s v="VL"/>
    <m/>
    <s v="1 VL"/>
    <n v="1"/>
    <m/>
  </r>
  <r>
    <n v="468"/>
    <x v="44"/>
    <d v="2023-02-10T00:00:00"/>
    <s v="VIDALLO WINNIE R."/>
    <x v="39"/>
    <x v="1"/>
    <d v="2023-02-07T00:00:00"/>
    <d v="2023-02-09T00:00:00"/>
    <s v="OTHER"/>
    <s v="SPECIAL PRIVILEGE"/>
    <s v="3 OTHER"/>
    <n v="3"/>
    <m/>
  </r>
  <r>
    <n v="469"/>
    <x v="44"/>
    <d v="2023-02-10T00:00:00"/>
    <s v="VIDALLO WINNIE R."/>
    <x v="39"/>
    <x v="1"/>
    <d v="2023-02-10T00:00:00"/>
    <d v="2023-02-15T00:00:00"/>
    <s v="VL"/>
    <m/>
    <s v="4 VL"/>
    <n v="4"/>
    <m/>
  </r>
  <r>
    <n v="470"/>
    <x v="44"/>
    <d v="2023-02-20T00:00:00"/>
    <s v="DELA CRUZ EVANGELINE P."/>
    <x v="71"/>
    <x v="1"/>
    <d v="2023-02-27T00:00:00"/>
    <d v="2023-02-27T00:00:00"/>
    <s v="OTHER"/>
    <s v="BIRTHDAY LEAVE"/>
    <s v="1 OTHER"/>
    <n v="1"/>
    <m/>
  </r>
  <r>
    <n v="471"/>
    <x v="44"/>
    <d v="2023-02-14T00:00:00"/>
    <s v="DELA CRUZ EVANGELINE P."/>
    <x v="71"/>
    <x v="1"/>
    <d v="2023-02-02T00:00:00"/>
    <d v="2023-02-02T00:00:00"/>
    <s v="SL"/>
    <m/>
    <s v="1 SL"/>
    <n v="1"/>
    <m/>
  </r>
  <r>
    <n v="471"/>
    <x v="44"/>
    <d v="2023-02-14T00:00:00"/>
    <s v="DELA CRUZ EVANGELINE P."/>
    <x v="71"/>
    <x v="1"/>
    <d v="2023-02-09T00:00:00"/>
    <d v="2023-02-09T00:00:00"/>
    <s v="SL"/>
    <m/>
    <s v="1 SL"/>
    <n v="1"/>
    <m/>
  </r>
  <r>
    <n v="472"/>
    <x v="44"/>
    <d v="2023-02-25T00:00:00"/>
    <s v="PAGLINAWAN JESSIE M."/>
    <x v="18"/>
    <x v="0"/>
    <d v="2023-01-24T00:00:00"/>
    <d v="2023-01-24T00:00:00"/>
    <s v="SL"/>
    <m/>
    <s v="1 SL"/>
    <n v="1"/>
    <m/>
  </r>
  <r>
    <n v="473"/>
    <x v="44"/>
    <d v="2023-02-01T00:00:00"/>
    <s v="PAGLINAWAN JESSIE M."/>
    <x v="18"/>
    <x v="0"/>
    <d v="2023-01-30T00:00:00"/>
    <d v="2023-01-31T00:00:00"/>
    <s v="SL"/>
    <m/>
    <s v="2 SL"/>
    <n v="2"/>
    <m/>
  </r>
  <r>
    <n v="474"/>
    <x v="44"/>
    <d v="2023-01-31T00:00:00"/>
    <s v="PAZ JOSUE O."/>
    <x v="18"/>
    <x v="0"/>
    <d v="2023-01-30T00:00:00"/>
    <d v="2023-01-30T00:00:00"/>
    <s v="SL"/>
    <m/>
    <s v="1 SL"/>
    <n v="1"/>
    <m/>
  </r>
  <r>
    <n v="475"/>
    <x v="44"/>
    <d v="2023-02-11T00:00:00"/>
    <s v="MENDOZA MARVIC M."/>
    <x v="5"/>
    <x v="1"/>
    <d v="2023-01-23T00:00:00"/>
    <d v="2023-01-23T00:00:00"/>
    <s v="VL"/>
    <m/>
    <s v="1 VL"/>
    <n v="1"/>
    <m/>
  </r>
  <r>
    <n v="476"/>
    <x v="44"/>
    <d v="2023-01-11T00:00:00"/>
    <s v="MENDOZA MARVIC M."/>
    <x v="5"/>
    <x v="1"/>
    <d v="2023-02-06T00:00:00"/>
    <d v="2023-02-07T00:00:00"/>
    <s v="VL"/>
    <m/>
    <s v="2 VL"/>
    <n v="2"/>
    <m/>
  </r>
  <r>
    <n v="476"/>
    <x v="44"/>
    <d v="2023-01-11T00:00:00"/>
    <s v="MENDOZA MARVIC M."/>
    <x v="5"/>
    <x v="1"/>
    <d v="2023-02-09T00:00:00"/>
    <d v="2023-02-10T00:00:00"/>
    <s v="VL"/>
    <m/>
    <s v="2 VL"/>
    <n v="2"/>
    <m/>
  </r>
  <r>
    <n v="477"/>
    <x v="44"/>
    <d v="2023-01-11T00:00:00"/>
    <s v="MENDOZA MARVIC M."/>
    <x v="5"/>
    <x v="1"/>
    <d v="2023-02-08T00:00:00"/>
    <d v="2023-02-08T00:00:00"/>
    <s v="OTHER"/>
    <s v="SPECIAL PRIVILEGE"/>
    <s v="1 OTHER"/>
    <n v="1"/>
    <m/>
  </r>
  <r>
    <n v="478"/>
    <x v="44"/>
    <d v="2023-01-16T00:00:00"/>
    <s v="MARASIGAN BIENVENIDO E."/>
    <x v="12"/>
    <x v="0"/>
    <d v="2023-01-09T00:00:00"/>
    <d v="2023-01-10T00:00:00"/>
    <s v="OTHER"/>
    <s v="SPECIAL PRIVILEGE"/>
    <s v="2 OTHER"/>
    <n v="2"/>
    <m/>
  </r>
  <r>
    <n v="479"/>
    <x v="44"/>
    <d v="2023-01-16T00:00:00"/>
    <s v="MARASIGAN BIENVENIDO E."/>
    <x v="12"/>
    <x v="0"/>
    <d v="2023-01-11T00:00:00"/>
    <d v="2023-01-13T00:00:00"/>
    <s v="SL"/>
    <m/>
    <s v="3 SL"/>
    <n v="3"/>
    <m/>
  </r>
  <r>
    <n v="480"/>
    <x v="44"/>
    <d v="2023-02-06T00:00:00"/>
    <s v="MARASIGAN BIENVENIDO E."/>
    <x v="12"/>
    <x v="0"/>
    <d v="2023-02-01T00:00:00"/>
    <d v="2023-02-03T00:00:00"/>
    <s v="SL"/>
    <m/>
    <s v="3 SL"/>
    <n v="3"/>
    <m/>
  </r>
  <r>
    <n v="481"/>
    <x v="44"/>
    <d v="2022-12-21T00:00:00"/>
    <s v="MARASIGAN BIENVENIDO E."/>
    <x v="12"/>
    <x v="0"/>
    <d v="2022-12-19T00:00:00"/>
    <d v="2022-12-20T00:00:00"/>
    <s v="SL"/>
    <m/>
    <s v="2 SL"/>
    <n v="2"/>
    <m/>
  </r>
  <r>
    <n v="482"/>
    <x v="44"/>
    <d v="2022-12-27T00:00:00"/>
    <s v="MARASIGAN BIENVENIDO E."/>
    <x v="12"/>
    <x v="0"/>
    <d v="2022-12-23T00:00:00"/>
    <d v="2022-12-23T00:00:00"/>
    <s v="SL"/>
    <m/>
    <s v="1 SL"/>
    <n v="1"/>
    <m/>
  </r>
  <r>
    <n v="483"/>
    <x v="44"/>
    <d v="2023-01-03T00:00:00"/>
    <s v="MARASIGAN BIENVENIDO E."/>
    <x v="12"/>
    <x v="0"/>
    <d v="2022-12-28T00:00:00"/>
    <d v="2022-12-29T00:00:00"/>
    <s v="SL"/>
    <m/>
    <s v="2 SL"/>
    <n v="2"/>
    <m/>
  </r>
  <r>
    <n v="484"/>
    <x v="44"/>
    <d v="2023-01-06T00:00:00"/>
    <s v="LANDICHO ROSALINA B."/>
    <x v="17"/>
    <x v="0"/>
    <d v="2023-01-03T00:00:00"/>
    <d v="2023-01-04T00:00:00"/>
    <s v="SL"/>
    <m/>
    <s v="2 SL"/>
    <n v="2"/>
    <m/>
  </r>
  <r>
    <n v="485"/>
    <x v="44"/>
    <d v="2022-12-01T00:00:00"/>
    <s v="LUNA LALAINE D."/>
    <x v="1"/>
    <x v="2"/>
    <d v="2022-12-21T00:00:00"/>
    <d v="2022-12-21T00:00:00"/>
    <s v="SL"/>
    <m/>
    <s v="1 SL"/>
    <n v="1"/>
    <m/>
  </r>
  <r>
    <n v="486"/>
    <x v="44"/>
    <d v="2022-12-21T00:00:00"/>
    <s v="LUNA LALAINE D."/>
    <x v="1"/>
    <x v="2"/>
    <d v="2022-12-23T00:00:00"/>
    <d v="2022-12-29T00:00:00"/>
    <s v="VL"/>
    <m/>
    <s v="4 VL"/>
    <n v="4"/>
    <m/>
  </r>
  <r>
    <n v="487"/>
    <x v="44"/>
    <d v="2022-12-16T00:00:00"/>
    <s v="LACIBAL RYAN G."/>
    <x v="25"/>
    <x v="0"/>
    <d v="2022-12-23T00:00:00"/>
    <d v="2022-12-29T00:00:00"/>
    <s v="VL"/>
    <m/>
    <s v="4 VL"/>
    <n v="4"/>
    <m/>
  </r>
  <r>
    <n v="488"/>
    <x v="44"/>
    <d v="2023-01-13T00:00:00"/>
    <s v="GATPANDAN MICHAEL E."/>
    <x v="12"/>
    <x v="0"/>
    <d v="2023-01-12T00:00:00"/>
    <d v="2023-01-12T00:00:00"/>
    <s v="OTHER"/>
    <s v="SPECIAL PRIVILEGE"/>
    <s v="1 OTHER"/>
    <n v="1"/>
    <m/>
  </r>
  <r>
    <n v="489"/>
    <x v="44"/>
    <d v="2023-01-31T00:00:00"/>
    <s v="GATPANDAN MICHAEL E."/>
    <x v="12"/>
    <x v="0"/>
    <d v="2023-02-01T00:00:00"/>
    <d v="2023-02-01T00:00:00"/>
    <s v="OTHER"/>
    <s v="SPECIAL PRIVILEGE"/>
    <s v="1 OTHER"/>
    <n v="1"/>
    <m/>
  </r>
  <r>
    <n v="490"/>
    <x v="44"/>
    <d v="2022-12-20T00:00:00"/>
    <s v="FLORES RICHARD  "/>
    <x v="18"/>
    <x v="0"/>
    <d v="2023-01-03T00:00:00"/>
    <d v="2023-01-05T00:00:00"/>
    <s v="VL"/>
    <m/>
    <s v="3 VL"/>
    <n v="3"/>
    <m/>
  </r>
  <r>
    <n v="491"/>
    <x v="44"/>
    <d v="2023-01-25T00:00:00"/>
    <s v="FLORES RICHARD  "/>
    <x v="18"/>
    <x v="0"/>
    <d v="2023-01-23T00:00:00"/>
    <d v="2023-01-24T00:00:00"/>
    <s v="SL"/>
    <m/>
    <s v="2 SL"/>
    <n v="2"/>
    <m/>
  </r>
  <r>
    <n v="492"/>
    <x v="44"/>
    <d v="2023-01-19T00:00:00"/>
    <s v="GONZALES CRISTI NERISSE E."/>
    <x v="13"/>
    <x v="0"/>
    <d v="2023-01-18T00:00:00"/>
    <d v="2023-01-18T00:00:00"/>
    <s v="OTHER"/>
    <s v="SPECIAL PRIVILEGE"/>
    <s v="1 OTHER"/>
    <n v="1"/>
    <m/>
  </r>
  <r>
    <n v="493"/>
    <x v="44"/>
    <d v="2023-01-30T00:00:00"/>
    <s v="GONZALES CRISTI NERISSE E."/>
    <x v="13"/>
    <x v="0"/>
    <d v="2023-01-30T00:00:00"/>
    <d v="2023-01-30T00:00:00"/>
    <s v="SL"/>
    <m/>
    <s v="1 SL"/>
    <n v="1"/>
    <m/>
  </r>
  <r>
    <n v="494"/>
    <x v="44"/>
    <d v="2023-02-03T00:00:00"/>
    <s v="GONZALES CRISTI NERISSE E."/>
    <x v="13"/>
    <x v="0"/>
    <d v="2023-02-09T00:00:00"/>
    <d v="2023-02-09T00:00:00"/>
    <s v="VL"/>
    <m/>
    <s v="1 VL"/>
    <n v="1"/>
    <m/>
  </r>
  <r>
    <n v="495"/>
    <x v="44"/>
    <d v="2023-01-17T00:00:00"/>
    <s v="GATPANDAN ETHEL  "/>
    <x v="5"/>
    <x v="0"/>
    <d v="2023-01-09T00:00:00"/>
    <d v="2023-01-14T00:00:00"/>
    <s v="SL"/>
    <m/>
    <s v="5 SL"/>
    <n v="5"/>
    <m/>
  </r>
  <r>
    <n v="496"/>
    <x v="44"/>
    <d v="2023-01-11T00:00:00"/>
    <s v="GONZALES MARIO O."/>
    <x v="12"/>
    <x v="0"/>
    <d v="2023-01-10T00:00:00"/>
    <d v="2023-01-10T00:00:00"/>
    <s v="OTHER"/>
    <s v="SPECIAL PRIVILEGE"/>
    <s v="1 OTHER"/>
    <n v="1"/>
    <m/>
  </r>
  <r>
    <n v="497"/>
    <x v="44"/>
    <d v="2023-01-04T00:00:00"/>
    <s v="GUMIRAN HERMINIA A."/>
    <x v="15"/>
    <x v="0"/>
    <d v="2022-12-21T00:00:00"/>
    <d v="2022-12-29T00:00:00"/>
    <s v="SL"/>
    <m/>
    <s v="6 SL"/>
    <n v="6"/>
    <m/>
  </r>
  <r>
    <n v="498"/>
    <x v="44"/>
    <d v="2022-12-19T00:00:00"/>
    <s v="GATPANDAN MICHAEL E."/>
    <x v="12"/>
    <x v="0"/>
    <d v="2022-12-16T00:00:00"/>
    <d v="2022-12-16T00:00:00"/>
    <s v="SL"/>
    <m/>
    <s v="1 SL"/>
    <n v="1"/>
    <m/>
  </r>
  <r>
    <n v="499"/>
    <x v="44"/>
    <d v="2023-01-04T00:00:00"/>
    <s v="GATPANDAN MICHAEL E."/>
    <x v="12"/>
    <x v="0"/>
    <d v="2023-01-03T00:00:00"/>
    <d v="2023-01-03T00:00:00"/>
    <s v="OTHER"/>
    <s v="SPECIAL PRIVILEGE"/>
    <s v="1 OTHER"/>
    <n v="1"/>
    <m/>
  </r>
  <r>
    <n v="500"/>
    <x v="44"/>
    <d v="2023-01-31T00:00:00"/>
    <s v="PEPA ARIEL N."/>
    <x v="19"/>
    <x v="0"/>
    <d v="2023-01-18T00:00:00"/>
    <d v="2023-01-18T00:00:00"/>
    <s v="SL"/>
    <m/>
    <s v="1 SL"/>
    <n v="1"/>
    <m/>
  </r>
  <r>
    <n v="500"/>
    <x v="44"/>
    <d v="2023-01-31T00:00:00"/>
    <s v="PEPA ARIEL N."/>
    <x v="19"/>
    <x v="0"/>
    <d v="2023-01-30T00:00:00"/>
    <d v="2023-01-30T00:00:00"/>
    <s v="SL"/>
    <m/>
    <s v="1 SL"/>
    <n v="1"/>
    <m/>
  </r>
  <r>
    <n v="501"/>
    <x v="44"/>
    <d v="2023-02-16T00:00:00"/>
    <s v="COSTANTE HERBERT F."/>
    <x v="9"/>
    <x v="2"/>
    <d v="2023-02-09T00:00:00"/>
    <d v="2023-02-10T00:00:00"/>
    <s v="SL"/>
    <m/>
    <s v="2 SL"/>
    <n v="2"/>
    <m/>
  </r>
  <r>
    <n v="501"/>
    <x v="44"/>
    <d v="2023-02-16T00:00:00"/>
    <s v="COSTANTE HERBERT F."/>
    <x v="9"/>
    <x v="2"/>
    <d v="2023-02-15T00:00:00"/>
    <d v="2023-02-15T00:00:00"/>
    <s v="SL"/>
    <m/>
    <s v="1 SL"/>
    <n v="1"/>
    <m/>
  </r>
  <r>
    <n v="501"/>
    <x v="44"/>
    <d v="2023-02-16T00:00:00"/>
    <s v="COSTANTE HERBERT F."/>
    <x v="9"/>
    <x v="2"/>
    <d v="2023-02-17T00:00:00"/>
    <d v="2023-02-17T00:00:00"/>
    <s v="SL"/>
    <m/>
    <s v="1 SL"/>
    <n v="1"/>
    <m/>
  </r>
  <r>
    <n v="501"/>
    <x v="44"/>
    <d v="2023-02-16T00:00:00"/>
    <s v="COSTANTE HERBERT F."/>
    <x v="9"/>
    <x v="2"/>
    <d v="2023-02-20T00:00:00"/>
    <d v="2023-02-23T00:00:00"/>
    <s v="SL"/>
    <m/>
    <s v="4 SL"/>
    <n v="4"/>
    <m/>
  </r>
  <r>
    <n v="502"/>
    <x v="44"/>
    <d v="2022-12-19T00:00:00"/>
    <s v="FERMA ERIC N."/>
    <x v="12"/>
    <x v="0"/>
    <d v="2022-12-26T00:00:00"/>
    <d v="2022-12-26T00:00:00"/>
    <s v="OTHER"/>
    <s v="SPECIAL PRIVELEGE"/>
    <s v="1 OTHER"/>
    <n v="1"/>
    <m/>
  </r>
  <r>
    <n v="503"/>
    <x v="44"/>
    <d v="2022-12-20T00:00:00"/>
    <s v="FERMA ERIC N."/>
    <x v="12"/>
    <x v="0"/>
    <d v="2023-12-27T00:00:00"/>
    <d v="2023-12-29T00:00:00"/>
    <s v="VL"/>
    <m/>
    <s v="3 VL"/>
    <n v="3"/>
    <m/>
  </r>
  <r>
    <n v="504"/>
    <x v="44"/>
    <d v="2023-01-17T00:00:00"/>
    <s v="FLORES MARIA PATRICIA NICOLE C."/>
    <x v="5"/>
    <x v="0"/>
    <d v="2023-02-06T00:00:00"/>
    <d v="2023-02-06T00:00:00"/>
    <s v="VL"/>
    <m/>
    <s v="1 VL"/>
    <n v="1"/>
    <m/>
  </r>
  <r>
    <n v="504"/>
    <x v="44"/>
    <d v="2023-01-17T00:00:00"/>
    <s v="FLORES MARIA PATRICIA NICOLE C."/>
    <x v="5"/>
    <x v="0"/>
    <d v="2023-02-15T00:00:00"/>
    <d v="2023-02-15T00:00:00"/>
    <s v="VL"/>
    <m/>
    <s v="1 VL"/>
    <n v="1"/>
    <m/>
  </r>
  <r>
    <n v="505"/>
    <x v="44"/>
    <d v="2023-01-05T00:00:00"/>
    <s v="GONZALES CRISTI NERISSE E."/>
    <x v="13"/>
    <x v="0"/>
    <d v="2023-01-05T00:00:00"/>
    <d v="2023-01-05T00:00:00"/>
    <s v="SL"/>
    <m/>
    <s v="1 SL"/>
    <n v="1"/>
    <m/>
  </r>
  <r>
    <n v="506"/>
    <x v="44"/>
    <d v="2023-01-27T00:00:00"/>
    <s v="OPO CONEY V."/>
    <x v="24"/>
    <x v="0"/>
    <d v="2023-01-26T00:00:00"/>
    <d v="2023-01-26T00:00:00"/>
    <s v="SL"/>
    <m/>
    <s v="1 SL"/>
    <n v="1"/>
    <m/>
  </r>
  <r>
    <n v="507"/>
    <x v="44"/>
    <d v="2023-02-03T00:00:00"/>
    <s v="OPO CONEY V."/>
    <x v="24"/>
    <x v="0"/>
    <d v="2023-01-31T00:00:00"/>
    <d v="2023-02-02T00:00:00"/>
    <s v="SL"/>
    <m/>
    <s v="3 SL"/>
    <n v="3"/>
    <m/>
  </r>
  <r>
    <n v="508"/>
    <x v="44"/>
    <d v="2023-02-03T00:00:00"/>
    <s v="OPO CONEY V."/>
    <x v="24"/>
    <x v="0"/>
    <d v="2023-02-09T00:00:00"/>
    <d v="2023-02-10T00:00:00"/>
    <s v="VL"/>
    <m/>
    <s v="2 VL"/>
    <n v="2"/>
    <m/>
  </r>
  <r>
    <n v="509"/>
    <x v="44"/>
    <d v="2023-01-12T00:00:00"/>
    <s v="OCAMPO NOVELYN U."/>
    <x v="10"/>
    <x v="0"/>
    <d v="2022-12-29T00:00:00"/>
    <d v="2022-12-29T00:00:00"/>
    <s v="SL"/>
    <m/>
    <s v="1 SL"/>
    <n v="1"/>
    <m/>
  </r>
  <r>
    <n v="509"/>
    <x v="44"/>
    <d v="2023-01-12T00:00:00"/>
    <s v="OCAMPO NOVELYN U."/>
    <x v="10"/>
    <x v="0"/>
    <d v="2023-01-11T00:00:00"/>
    <d v="2023-01-11T00:00:00"/>
    <s v="SL"/>
    <m/>
    <s v="1 SL"/>
    <n v="1"/>
    <m/>
  </r>
  <r>
    <n v="510"/>
    <x v="44"/>
    <d v="2023-01-13T00:00:00"/>
    <s v="MARASIGAN CHRISTIAN M."/>
    <x v="34"/>
    <x v="0"/>
    <d v="2023-01-19T00:00:00"/>
    <d v="2023-01-19T00:00:00"/>
    <s v="OTHER"/>
    <s v="SPECIAL PRIVILEGE"/>
    <s v="1 OTHER"/>
    <n v="1"/>
    <m/>
  </r>
  <r>
    <n v="511"/>
    <x v="44"/>
    <d v="2023-01-18T00:00:00"/>
    <s v="MARDO MELINDA E."/>
    <x v="18"/>
    <x v="0"/>
    <d v="2023-01-25T00:00:00"/>
    <d v="2023-01-25T00:00:00"/>
    <m/>
    <m/>
    <s v="1 "/>
    <n v="1"/>
    <m/>
  </r>
  <r>
    <n v="512"/>
    <x v="44"/>
    <d v="2023-02-04T00:00:00"/>
    <s v="MARDO MELINDA E."/>
    <x v="18"/>
    <x v="0"/>
    <d v="2023-02-10T00:00:00"/>
    <d v="2023-02-11T00:00:00"/>
    <s v="VL"/>
    <m/>
    <s v="1 VL"/>
    <n v="1"/>
    <m/>
  </r>
  <r>
    <n v="513"/>
    <x v="44"/>
    <d v="2023-01-05T00:00:00"/>
    <s v="MERCARDO RENGIE M."/>
    <x v="4"/>
    <x v="0"/>
    <d v="2023-01-03T00:00:00"/>
    <d v="2023-01-04T00:00:00"/>
    <s v="SL"/>
    <m/>
    <s v="2 SL"/>
    <n v="2"/>
    <m/>
  </r>
  <r>
    <n v="514"/>
    <x v="44"/>
    <d v="2023-01-03T00:00:00"/>
    <s v="VILLANUEVA MARIO A."/>
    <x v="72"/>
    <x v="1"/>
    <m/>
    <m/>
    <s v="OTHER"/>
    <m/>
    <s v="0 OTHER"/>
    <n v="0"/>
    <m/>
  </r>
  <r>
    <n v="515"/>
    <x v="44"/>
    <d v="2023-02-06T00:00:00"/>
    <s v="MERCADO ARLENNIE D."/>
    <x v="9"/>
    <x v="0"/>
    <d v="2023-02-03T00:00:00"/>
    <d v="2023-02-03T00:00:00"/>
    <s v="SL"/>
    <m/>
    <s v="1 SL"/>
    <n v="1"/>
    <m/>
  </r>
  <r>
    <n v="516"/>
    <x v="44"/>
    <d v="2023-02-16T00:00:00"/>
    <s v="ANGCAYA RUFINA P."/>
    <x v="5"/>
    <x v="1"/>
    <d v="2023-02-10T00:00:00"/>
    <d v="2023-02-10T00:00:00"/>
    <s v="SL"/>
    <m/>
    <s v="1 SL"/>
    <n v="1"/>
    <m/>
  </r>
  <r>
    <n v="517"/>
    <x v="44"/>
    <d v="2023-02-15T00:00:00"/>
    <s v="MATIENZO NORMITA S."/>
    <x v="4"/>
    <x v="1"/>
    <d v="2023-02-10T00:00:00"/>
    <d v="2023-02-10T00:00:00"/>
    <s v="SL"/>
    <m/>
    <s v="1 SL"/>
    <n v="1"/>
    <m/>
  </r>
  <r>
    <n v="518"/>
    <x v="44"/>
    <d v="2023-02-14T00:00:00"/>
    <s v="ERIDAO ROSALINDA P."/>
    <x v="10"/>
    <x v="1"/>
    <d v="2023-02-10T00:00:00"/>
    <d v="2023-02-10T00:00:00"/>
    <s v="SL"/>
    <m/>
    <s v="1 SL"/>
    <n v="1"/>
    <m/>
  </r>
  <r>
    <n v="519"/>
    <x v="44"/>
    <d v="2023-02-14T00:00:00"/>
    <s v="AMBAT MARILOU M."/>
    <x v="63"/>
    <x v="1"/>
    <d v="2023-02-11T00:00:00"/>
    <d v="2023-02-13T00:00:00"/>
    <s v="OTHER"/>
    <s v="SOLO PARENT"/>
    <s v="2 OTHER"/>
    <n v="2"/>
    <m/>
  </r>
  <r>
    <n v="520"/>
    <x v="44"/>
    <d v="2023-02-13T00:00:00"/>
    <s v="FERMA ELIZA C."/>
    <x v="79"/>
    <x v="1"/>
    <d v="2023-02-10T00:00:00"/>
    <d v="2023-03-01T00:00:00"/>
    <s v="SL"/>
    <m/>
    <s v="20 SL"/>
    <n v="20"/>
    <m/>
  </r>
  <r>
    <n v="521"/>
    <x v="44"/>
    <d v="2023-02-10T00:00:00"/>
    <s v="ABENA WINNIE ROSE M."/>
    <x v="10"/>
    <x v="1"/>
    <d v="2023-02-16T00:00:00"/>
    <d v="2023-02-17T00:00:00"/>
    <s v="OTHER"/>
    <s v="SPECIAL PRIVILEGE"/>
    <s v="2 OTHER"/>
    <n v="2"/>
    <m/>
  </r>
  <r>
    <n v="522"/>
    <x v="44"/>
    <m/>
    <s v="CALANOG ALMA P."/>
    <x v="62"/>
    <x v="1"/>
    <d v="2023-02-16T00:00:00"/>
    <d v="2023-02-17T00:00:00"/>
    <s v="OTHER"/>
    <s v="PARENTAL OBLIGATION"/>
    <s v="2 OTHER"/>
    <n v="2"/>
    <m/>
  </r>
  <r>
    <n v="523"/>
    <x v="44"/>
    <d v="2023-02-09T00:00:00"/>
    <s v="TAMAYO MARIA ELLAINE III B."/>
    <x v="39"/>
    <x v="1"/>
    <d v="2023-02-13T00:00:00"/>
    <d v="2023-02-13T00:00:00"/>
    <s v="OTHER"/>
    <s v="SPECIAL PRIVILEGE"/>
    <s v="1 OTHER"/>
    <n v="1"/>
    <m/>
  </r>
  <r>
    <n v="524"/>
    <x v="44"/>
    <d v="2022-11-24T00:00:00"/>
    <s v="PUNZALAN LUCIANA A."/>
    <x v="22"/>
    <x v="0"/>
    <d v="2022-11-21T00:00:00"/>
    <d v="2022-11-22T00:00:00"/>
    <s v="SL"/>
    <m/>
    <s v="2 SL"/>
    <n v="2"/>
    <m/>
  </r>
  <r>
    <n v="525"/>
    <x v="44"/>
    <d v="2022-11-24T00:00:00"/>
    <s v="PUNZALAN LUCIANA A."/>
    <x v="22"/>
    <x v="0"/>
    <d v="2022-11-17T00:00:00"/>
    <d v="2022-11-18T00:00:00"/>
    <s v="SL"/>
    <m/>
    <s v="2 SL"/>
    <n v="2"/>
    <m/>
  </r>
  <r>
    <n v="526"/>
    <x v="44"/>
    <d v="2023-01-10T00:00:00"/>
    <s v="PALADAN EMERSON M."/>
    <x v="52"/>
    <x v="1"/>
    <d v="2023-01-09T00:00:00"/>
    <d v="2023-01-09T00:00:00"/>
    <s v="SL"/>
    <m/>
    <s v="1 SL"/>
    <n v="1"/>
    <m/>
  </r>
  <r>
    <n v="527"/>
    <x v="44"/>
    <m/>
    <s v="OBINA APOLINARIO B."/>
    <x v="18"/>
    <x v="0"/>
    <d v="2023-02-10T00:00:00"/>
    <d v="2023-03-03T00:00:00"/>
    <s v="SL"/>
    <m/>
    <s v="21 SL"/>
    <n v="21"/>
    <m/>
  </r>
  <r>
    <n v="528"/>
    <x v="44"/>
    <d v="2023-02-01T00:00:00"/>
    <s v="OCAMPO NOVELYN U."/>
    <x v="10"/>
    <x v="0"/>
    <d v="2023-01-25T00:00:00"/>
    <d v="2023-01-25T00:00:00"/>
    <s v="SL"/>
    <m/>
    <s v="1 SL"/>
    <n v="1"/>
    <m/>
  </r>
  <r>
    <n v="529"/>
    <x v="44"/>
    <d v="2023-02-01T00:00:00"/>
    <s v="PRIMO GRACE M."/>
    <x v="17"/>
    <x v="0"/>
    <d v="2023-01-21T00:00:00"/>
    <d v="2023-01-21T00:00:00"/>
    <s v="SL"/>
    <m/>
    <s v="1 SL"/>
    <n v="1"/>
    <m/>
  </r>
  <r>
    <n v="530"/>
    <x v="44"/>
    <d v="2023-02-09T00:00:00"/>
    <s v="MANIMTIM JOJIT A."/>
    <x v="54"/>
    <x v="1"/>
    <d v="2023-02-14T00:00:00"/>
    <d v="2023-02-14T00:00:00"/>
    <s v="VL"/>
    <m/>
    <s v="1 VL"/>
    <n v="1"/>
    <m/>
  </r>
  <r>
    <n v="531"/>
    <x v="44"/>
    <d v="2023-02-20T00:00:00"/>
    <s v="ERIDAO ROSALINDA P."/>
    <x v="10"/>
    <x v="1"/>
    <d v="2023-02-22T00:00:00"/>
    <d v="2023-02-22T00:00:00"/>
    <s v="SL"/>
    <m/>
    <s v="1 SL"/>
    <n v="1"/>
    <m/>
  </r>
  <r>
    <n v="532"/>
    <x v="44"/>
    <d v="2023-02-17T00:00:00"/>
    <s v="CALANOG ALMA P."/>
    <x v="62"/>
    <x v="1"/>
    <d v="2023-02-20T00:00:00"/>
    <d v="2023-02-20T00:00:00"/>
    <s v="VL"/>
    <m/>
    <s v="1 VL"/>
    <n v="1"/>
    <m/>
  </r>
  <r>
    <n v="533"/>
    <x v="44"/>
    <d v="2023-02-23T00:00:00"/>
    <s v="PERENA RUBILINDA C."/>
    <x v="34"/>
    <x v="1"/>
    <d v="2023-02-22T00:00:00"/>
    <d v="2023-02-24T00:00:00"/>
    <s v="VL"/>
    <m/>
    <s v="3 VL"/>
    <n v="3"/>
    <m/>
  </r>
  <r>
    <n v="534"/>
    <x v="44"/>
    <m/>
    <s v="PERENA RUBILINDA C."/>
    <x v="34"/>
    <x v="1"/>
    <d v="2023-02-02T00:00:00"/>
    <d v="2023-02-02T00:00:00"/>
    <s v="VL"/>
    <m/>
    <s v="1 VL"/>
    <n v="1"/>
    <m/>
  </r>
  <r>
    <n v="535"/>
    <x v="44"/>
    <d v="2023-01-30T00:00:00"/>
    <s v="MARDO MELINDA E."/>
    <x v="18"/>
    <x v="0"/>
    <d v="2023-01-28T00:00:00"/>
    <d v="2023-01-28T00:00:00"/>
    <s v="SL"/>
    <m/>
    <s v="1 SL"/>
    <n v="1"/>
    <m/>
  </r>
  <r>
    <n v="536"/>
    <x v="44"/>
    <d v="2022-10-20T00:00:00"/>
    <s v="NACARIO GLENN B."/>
    <x v="22"/>
    <x v="0"/>
    <d v="2022-10-19T00:00:00"/>
    <d v="2022-10-19T00:00:00"/>
    <s v="SL"/>
    <m/>
    <s v="1 SL"/>
    <n v="1"/>
    <m/>
  </r>
  <r>
    <n v="537"/>
    <x v="44"/>
    <d v="2022-11-29T00:00:00"/>
    <s v="NACARIO GLENN B."/>
    <x v="22"/>
    <x v="0"/>
    <d v="2022-11-21T00:00:00"/>
    <d v="2022-11-23T00:00:00"/>
    <s v="SL"/>
    <m/>
    <s v="3 SL"/>
    <n v="3"/>
    <m/>
  </r>
  <r>
    <n v="538"/>
    <x v="44"/>
    <d v="2022-11-23T00:00:00"/>
    <s v="NUESTRO RICA MAY G."/>
    <x v="42"/>
    <x v="0"/>
    <d v="2022-11-18T00:00:00"/>
    <d v="2022-11-18T00:00:00"/>
    <s v="SL"/>
    <m/>
    <s v="1 SL"/>
    <n v="1"/>
    <m/>
  </r>
  <r>
    <n v="539"/>
    <x v="44"/>
    <m/>
    <s v="GONZALES MARY JANE D."/>
    <x v="10"/>
    <x v="0"/>
    <d v="2023-01-16T00:00:00"/>
    <d v="2023-01-16T00:00:00"/>
    <s v="SL"/>
    <m/>
    <s v="1 SL"/>
    <n v="1"/>
    <m/>
  </r>
  <r>
    <n v="540"/>
    <x v="44"/>
    <d v="2023-02-02T00:00:00"/>
    <s v="ATIENZA JAYSON E."/>
    <x v="5"/>
    <x v="1"/>
    <d v="2023-02-01T00:00:00"/>
    <d v="2023-02-15T00:00:00"/>
    <s v="VL"/>
    <m/>
    <s v="11 VL"/>
    <n v="11"/>
    <m/>
  </r>
  <r>
    <n v="541"/>
    <x v="44"/>
    <m/>
    <s v="ATIENZA JAYSON E."/>
    <x v="5"/>
    <x v="1"/>
    <d v="2023-01-05T00:00:00"/>
    <d v="2023-01-31T00:00:00"/>
    <s v="VL"/>
    <m/>
    <s v="19 VL"/>
    <n v="19"/>
    <m/>
  </r>
  <r>
    <n v="542"/>
    <x v="44"/>
    <d v="2023-01-24T00:00:00"/>
    <s v="LANDICHO ROSALINA B."/>
    <x v="17"/>
    <x v="0"/>
    <d v="2023-01-23T00:00:00"/>
    <d v="2023-01-23T00:00:00"/>
    <s v="SL"/>
    <m/>
    <s v="1 SL"/>
    <n v="1"/>
    <m/>
  </r>
  <r>
    <n v="543"/>
    <x v="44"/>
    <m/>
    <s v="JABINES MARIA SHELLY D."/>
    <x v="16"/>
    <x v="0"/>
    <d v="2023-01-24T00:00:00"/>
    <d v="2023-01-24T00:00:00"/>
    <s v="OTHER"/>
    <s v="PARENTAL OBLIGATION"/>
    <s v="1 OTHER"/>
    <n v="1"/>
    <m/>
  </r>
  <r>
    <n v="544"/>
    <x v="44"/>
    <d v="2023-01-25T00:00:00"/>
    <s v="GUTIERREZ MARICIS A."/>
    <x v="28"/>
    <x v="1"/>
    <d v="2023-01-25T00:00:00"/>
    <d v="2023-01-25T00:00:00"/>
    <s v="VL"/>
    <m/>
    <s v="1 VL"/>
    <n v="1"/>
    <m/>
  </r>
  <r>
    <n v="545"/>
    <x v="44"/>
    <d v="2023-02-17T00:00:00"/>
    <s v="DIMARANAN RODORA G."/>
    <x v="54"/>
    <x v="1"/>
    <d v="2023-02-13T00:00:00"/>
    <d v="2023-02-14T00:00:00"/>
    <s v="OTHER"/>
    <s v="SPECIAL PRIVILEGE"/>
    <s v="2 OTHER"/>
    <n v="2"/>
    <m/>
  </r>
  <r>
    <n v="545"/>
    <x v="44"/>
    <d v="2023-02-17T00:00:00"/>
    <s v="DIMARANAN RODORA G."/>
    <x v="54"/>
    <x v="1"/>
    <d v="2023-02-16T00:00:00"/>
    <d v="2023-02-16T00:00:00"/>
    <s v="OTHER"/>
    <s v="SPECIAL PRIVILEGE"/>
    <s v="1 OTHER"/>
    <n v="1"/>
    <m/>
  </r>
  <r>
    <n v="546"/>
    <x v="44"/>
    <d v="2023-02-17T00:00:00"/>
    <s v="DIMARANAN RODORA G."/>
    <x v="54"/>
    <x v="1"/>
    <d v="2023-02-27T00:00:00"/>
    <d v="2023-02-28T00:00:00"/>
    <s v="VL"/>
    <m/>
    <s v="2 VL"/>
    <n v="2"/>
    <m/>
  </r>
  <r>
    <n v="547"/>
    <x v="44"/>
    <d v="2023-02-07T00:00:00"/>
    <s v="MANALO ELIADA F."/>
    <x v="11"/>
    <x v="1"/>
    <d v="2023-02-13T00:00:00"/>
    <d v="2023-02-14T00:00:00"/>
    <s v="VL"/>
    <m/>
    <s v="2 VL"/>
    <n v="2"/>
    <m/>
  </r>
  <r>
    <n v="548"/>
    <x v="44"/>
    <d v="2023-02-16T00:00:00"/>
    <s v="AMBAT JAIME L."/>
    <x v="32"/>
    <x v="0"/>
    <d v="2023-02-14T00:00:00"/>
    <d v="2023-02-15T00:00:00"/>
    <s v="SL"/>
    <m/>
    <s v="2 SL"/>
    <n v="2"/>
    <m/>
  </r>
  <r>
    <n v="549"/>
    <x v="44"/>
    <d v="2023-02-03T00:00:00"/>
    <s v="ANGELES ANNABEL D."/>
    <x v="5"/>
    <x v="1"/>
    <d v="2023-02-08T00:00:00"/>
    <d v="2023-02-13T00:00:00"/>
    <s v="VL"/>
    <m/>
    <s v="4 VL"/>
    <n v="4"/>
    <m/>
  </r>
  <r>
    <n v="550"/>
    <x v="44"/>
    <m/>
    <s v="MARQUEZ LOLITA R."/>
    <x v="44"/>
    <x v="1"/>
    <d v="2023-02-16T00:00:00"/>
    <d v="2023-02-16T00:00:00"/>
    <s v="SL"/>
    <m/>
    <s v="1 SL"/>
    <n v="1"/>
    <m/>
  </r>
  <r>
    <n v="551"/>
    <x v="44"/>
    <d v="2023-02-13T00:00:00"/>
    <s v="SARDIÑOLA REBECCA C."/>
    <x v="11"/>
    <x v="0"/>
    <d v="2023-02-20T00:00:00"/>
    <d v="2023-02-20T00:00:00"/>
    <m/>
    <m/>
    <s v="1 "/>
    <n v="1"/>
    <m/>
  </r>
  <r>
    <n v="552"/>
    <x v="44"/>
    <d v="2023-01-26T00:00:00"/>
    <s v="REOSA CECILIA A."/>
    <x v="11"/>
    <x v="1"/>
    <d v="2023-02-01T00:00:00"/>
    <d v="2023-02-01T00:00:00"/>
    <s v="OTHER"/>
    <s v="SPECIAL PRIVILEGE"/>
    <s v="1 OTHER"/>
    <n v="1"/>
    <m/>
  </r>
  <r>
    <n v="553"/>
    <x v="44"/>
    <d v="2023-02-01T00:00:00"/>
    <s v="MANALO ELIADA F."/>
    <x v="11"/>
    <x v="1"/>
    <d v="2023-01-31T00:00:00"/>
    <d v="2023-01-31T00:00:00"/>
    <s v="SL"/>
    <m/>
    <s v="1 SL"/>
    <n v="1"/>
    <m/>
  </r>
  <r>
    <n v="554"/>
    <x v="44"/>
    <d v="2023-02-01T00:00:00"/>
    <s v="DE OCAMPO MA. ELENA D."/>
    <x v="11"/>
    <x v="1"/>
    <d v="2023-02-08T00:00:00"/>
    <d v="2023-02-09T00:00:00"/>
    <s v="OTHER"/>
    <s v="SPECIAL PRIVILEGE"/>
    <s v="2 OTHER"/>
    <n v="2"/>
    <m/>
  </r>
  <r>
    <n v="555"/>
    <x v="44"/>
    <d v="2023-02-02T00:00:00"/>
    <s v="BURAZON CARIDAD A."/>
    <x v="39"/>
    <x v="1"/>
    <d v="2023-02-01T00:00:00"/>
    <d v="2023-02-01T00:00:00"/>
    <s v="SL"/>
    <m/>
    <s v="1 SL"/>
    <n v="1"/>
    <m/>
  </r>
  <r>
    <n v="556"/>
    <x v="44"/>
    <d v="2023-02-20T00:00:00"/>
    <s v="ANGCAYA IRENE V."/>
    <x v="5"/>
    <x v="1"/>
    <d v="2023-02-17T00:00:00"/>
    <d v="2023-02-18T00:00:00"/>
    <s v="SL"/>
    <m/>
    <s v="1 SL"/>
    <n v="1"/>
    <m/>
  </r>
  <r>
    <n v="557"/>
    <x v="44"/>
    <d v="2023-02-13T00:00:00"/>
    <s v="PEREÑA VERGILIO R."/>
    <x v="23"/>
    <x v="0"/>
    <d v="2023-02-20T00:00:00"/>
    <d v="2023-02-24T00:00:00"/>
    <s v="VL"/>
    <m/>
    <s v="5 VL"/>
    <n v="5"/>
    <m/>
  </r>
  <r>
    <n v="558"/>
    <x v="44"/>
    <d v="2023-02-15T00:00:00"/>
    <s v="ANGCAYA IRENE V."/>
    <x v="5"/>
    <x v="1"/>
    <d v="2023-02-13T00:00:00"/>
    <d v="2023-02-13T00:00:00"/>
    <s v="SL"/>
    <m/>
    <s v="1 SL"/>
    <n v="1"/>
    <m/>
  </r>
  <r>
    <n v="559"/>
    <x v="44"/>
    <d v="2023-02-15T00:00:00"/>
    <s v="PANGANIBAN CAROLINA L."/>
    <x v="23"/>
    <x v="0"/>
    <d v="2023-02-08T00:00:00"/>
    <d v="2023-02-08T00:00:00"/>
    <s v="SL"/>
    <m/>
    <s v="1 SL"/>
    <n v="1"/>
    <m/>
  </r>
  <r>
    <n v="560"/>
    <x v="44"/>
    <d v="2023-02-14T00:00:00"/>
    <s v="VILLANUEVA MARILYN L."/>
    <x v="23"/>
    <x v="0"/>
    <d v="2023-02-13T00:00:00"/>
    <d v="2023-02-13T00:00:00"/>
    <s v="SL"/>
    <m/>
    <s v="1 SL"/>
    <n v="1"/>
    <m/>
  </r>
  <r>
    <n v="561"/>
    <x v="44"/>
    <d v="2023-02-14T00:00:00"/>
    <s v="MAMARIL JOSEFINA P."/>
    <x v="23"/>
    <x v="0"/>
    <d v="2023-02-13T00:00:00"/>
    <d v="2023-02-14T00:00:00"/>
    <s v="SL"/>
    <m/>
    <s v="2 SL"/>
    <n v="2"/>
    <m/>
  </r>
  <r>
    <n v="562"/>
    <x v="44"/>
    <d v="2023-02-15T00:00:00"/>
    <s v="DIMARANAN JOEL M."/>
    <x v="23"/>
    <x v="2"/>
    <d v="2023-02-19T00:00:00"/>
    <d v="2023-02-19T00:00:00"/>
    <s v="VL"/>
    <m/>
    <s v="1 VL"/>
    <n v="1"/>
    <m/>
  </r>
  <r>
    <n v="563"/>
    <x v="44"/>
    <d v="2023-02-20T00:00:00"/>
    <s v="ANGCAYA IRENE V."/>
    <x v="5"/>
    <x v="1"/>
    <d v="2023-03-07T00:00:00"/>
    <d v="2023-03-07T00:00:00"/>
    <s v="VL"/>
    <m/>
    <s v="1 VL"/>
    <n v="1"/>
    <m/>
  </r>
  <r>
    <n v="563"/>
    <x v="44"/>
    <d v="2023-02-20T00:00:00"/>
    <s v="ANGCAYA IRENE V."/>
    <x v="5"/>
    <x v="1"/>
    <d v="2023-03-10T00:00:00"/>
    <d v="2023-03-10T00:00:00"/>
    <s v="VL"/>
    <m/>
    <s v="1 VL"/>
    <n v="1"/>
    <m/>
  </r>
  <r>
    <n v="563"/>
    <x v="44"/>
    <d v="2023-02-20T00:00:00"/>
    <s v="ANGCAYA IRENE V."/>
    <x v="5"/>
    <x v="1"/>
    <d v="2023-03-13T00:00:00"/>
    <d v="2023-03-13T00:00:00"/>
    <s v="VL"/>
    <m/>
    <s v="1 VL"/>
    <n v="1"/>
    <m/>
  </r>
  <r>
    <n v="564"/>
    <x v="44"/>
    <d v="2023-02-17T00:00:00"/>
    <s v="VILLANUEVA RICHELLE A."/>
    <x v="23"/>
    <x v="0"/>
    <d v="2023-02-13T00:00:00"/>
    <d v="2023-02-13T00:00:00"/>
    <s v="SL"/>
    <m/>
    <s v="1 SL"/>
    <n v="1"/>
    <m/>
  </r>
  <r>
    <n v="565"/>
    <x v="44"/>
    <d v="2023-02-10T00:00:00"/>
    <s v="CESICAR JOCHELLE JOAN S."/>
    <x v="26"/>
    <x v="0"/>
    <d v="2023-02-09T00:00:00"/>
    <d v="2023-02-09T00:00:00"/>
    <s v="OTHER"/>
    <s v="SPECIAL PRIVILEGE"/>
    <s v="1 OTHER"/>
    <n v="1"/>
    <m/>
  </r>
  <r>
    <n v="566"/>
    <x v="44"/>
    <d v="2023-02-20T00:00:00"/>
    <s v="MERJILLA JEANETTE B."/>
    <x v="23"/>
    <x v="0"/>
    <d v="2023-02-20T00:00:00"/>
    <d v="2023-02-20T00:00:00"/>
    <s v="SL"/>
    <m/>
    <s v="1 SL"/>
    <n v="1"/>
    <m/>
  </r>
  <r>
    <n v="567"/>
    <x v="44"/>
    <d v="2023-02-27T00:00:00"/>
    <s v="MAMARIL JOSEFINA P."/>
    <x v="23"/>
    <x v="0"/>
    <d v="2023-03-06T00:00:00"/>
    <d v="2023-03-10T00:00:00"/>
    <s v="VL"/>
    <m/>
    <s v="5 VL"/>
    <n v="5"/>
    <m/>
  </r>
  <r>
    <n v="568"/>
    <x v="44"/>
    <d v="2023-02-22T00:00:00"/>
    <s v="MAMARIL JOSEFINA P."/>
    <x v="23"/>
    <x v="0"/>
    <d v="2023-02-20T00:00:00"/>
    <d v="2023-02-20T00:00:00"/>
    <s v="SL"/>
    <m/>
    <s v="1 SL"/>
    <n v="1"/>
    <m/>
  </r>
  <r>
    <n v="569"/>
    <x v="44"/>
    <d v="2023-02-23T00:00:00"/>
    <s v="CESICAR JOCHELLE JOAN S."/>
    <x v="26"/>
    <x v="0"/>
    <d v="2023-02-15T00:00:00"/>
    <d v="2023-02-15T00:00:00"/>
    <s v="OTHER"/>
    <s v="SPECIAL PRIVILEGE"/>
    <s v="1 OTHER"/>
    <n v="1"/>
    <m/>
  </r>
  <r>
    <n v="570"/>
    <x v="44"/>
    <d v="2023-02-23T00:00:00"/>
    <s v="VILLANUEVA MARILYN L."/>
    <x v="23"/>
    <x v="0"/>
    <d v="2023-02-17T00:00:00"/>
    <d v="2023-02-17T00:00:00"/>
    <s v="SL"/>
    <m/>
    <s v="1 SL"/>
    <n v="1"/>
    <m/>
  </r>
  <r>
    <n v="570"/>
    <x v="44"/>
    <d v="2023-02-23T00:00:00"/>
    <s v="VILLANUEVA MARILYN L."/>
    <x v="23"/>
    <x v="0"/>
    <d v="2023-02-21T00:00:00"/>
    <d v="2023-02-21T00:00:00"/>
    <s v="SL"/>
    <m/>
    <s v="1 SL"/>
    <n v="1"/>
    <m/>
  </r>
  <r>
    <n v="571"/>
    <x v="44"/>
    <d v="2023-01-12T00:00:00"/>
    <s v="ZAFRA REYNANTE B."/>
    <x v="23"/>
    <x v="0"/>
    <d v="2023-01-10T00:00:00"/>
    <d v="2023-01-11T00:00:00"/>
    <s v="SL"/>
    <m/>
    <s v="2 SL"/>
    <n v="2"/>
    <m/>
  </r>
  <r>
    <n v="572"/>
    <x v="44"/>
    <d v="2023-02-03T00:00:00"/>
    <s v="ZAFRA REYNANTE B."/>
    <x v="23"/>
    <x v="0"/>
    <d v="2023-02-09T00:00:00"/>
    <d v="2023-02-10T00:00:00"/>
    <s v="VL"/>
    <m/>
    <s v="2 VL"/>
    <n v="2"/>
    <m/>
  </r>
  <r>
    <n v="573"/>
    <x v="44"/>
    <d v="2022-12-22T00:00:00"/>
    <s v="ZAFRA REYNANTE B."/>
    <x v="23"/>
    <x v="0"/>
    <d v="2022-12-21T00:00:00"/>
    <d v="2022-12-21T00:00:00"/>
    <s v="SL"/>
    <m/>
    <s v="1 SL"/>
    <n v="1"/>
    <m/>
  </r>
  <r>
    <n v="574"/>
    <x v="44"/>
    <d v="2023-01-23T00:00:00"/>
    <s v="VILLANUEVA MARILYN L."/>
    <x v="23"/>
    <x v="0"/>
    <d v="2023-01-19T00:00:00"/>
    <d v="2023-01-21T00:00:00"/>
    <s v="SL"/>
    <m/>
    <s v="3 SL"/>
    <n v="3"/>
    <m/>
  </r>
  <r>
    <n v="575"/>
    <x v="44"/>
    <d v="2023-01-24T00:00:00"/>
    <s v="VILLANUEVA RICHELLE A."/>
    <x v="23"/>
    <x v="0"/>
    <d v="2023-01-19T00:00:00"/>
    <d v="2023-01-19T00:00:00"/>
    <s v="SL"/>
    <m/>
    <s v="1 SL"/>
    <n v="1"/>
    <m/>
  </r>
  <r>
    <n v="575"/>
    <x v="44"/>
    <d v="2023-01-24T00:00:00"/>
    <s v="VILLANUEVA RICHELLE A."/>
    <x v="23"/>
    <x v="0"/>
    <d v="2023-02-23T00:00:00"/>
    <d v="2023-02-23T00:00:00"/>
    <s v="SL"/>
    <m/>
    <s v="1 SL"/>
    <n v="1"/>
    <m/>
  </r>
  <r>
    <n v="576"/>
    <x v="44"/>
    <d v="2023-01-16T00:00:00"/>
    <s v="VILLANUEVA RICHELLE A."/>
    <x v="23"/>
    <x v="0"/>
    <d v="2023-01-25T00:00:00"/>
    <d v="2023-01-26T00:00:00"/>
    <s v="VL"/>
    <m/>
    <s v="2 VL"/>
    <n v="2"/>
    <m/>
  </r>
  <r>
    <n v="577"/>
    <x v="44"/>
    <d v="2023-01-09T00:00:00"/>
    <s v="VILLANUEVA MARILYN L."/>
    <x v="23"/>
    <x v="0"/>
    <d v="2023-01-06T00:00:00"/>
    <d v="2023-01-06T00:00:00"/>
    <s v="SL"/>
    <m/>
    <s v="1 SL"/>
    <n v="1"/>
    <m/>
  </r>
  <r>
    <n v="578"/>
    <x v="44"/>
    <d v="2023-01-25T00:00:00"/>
    <s v="CESICAR JOCHELLE JOAN S."/>
    <x v="26"/>
    <x v="0"/>
    <d v="2023-01-18T00:00:00"/>
    <d v="2023-01-18T00:00:00"/>
    <s v="SL"/>
    <m/>
    <s v="1 SL"/>
    <n v="1"/>
    <m/>
  </r>
  <r>
    <n v="578"/>
    <x v="44"/>
    <d v="2023-01-25T00:00:00"/>
    <s v="CESICAR JOCHELLE JOAN S."/>
    <x v="26"/>
    <x v="0"/>
    <d v="2023-01-24T00:00:00"/>
    <d v="2023-01-24T00:00:00"/>
    <s v="SL"/>
    <m/>
    <s v="1 SL"/>
    <n v="1"/>
    <m/>
  </r>
  <r>
    <n v="579"/>
    <x v="44"/>
    <d v="2023-01-11T00:00:00"/>
    <s v="SORIANO FRANCISCO O."/>
    <x v="23"/>
    <x v="0"/>
    <d v="2023-01-10T00:00:00"/>
    <d v="2023-01-10T00:00:00"/>
    <s v="SL"/>
    <m/>
    <s v="1 SL"/>
    <n v="1"/>
    <m/>
  </r>
  <r>
    <n v="580"/>
    <x v="44"/>
    <d v="2023-01-31T00:00:00"/>
    <s v="SORIANO FRANCISCO O."/>
    <x v="23"/>
    <x v="0"/>
    <d v="2023-01-12T00:00:00"/>
    <d v="2023-01-13T00:00:00"/>
    <s v="SL"/>
    <m/>
    <s v="2 SL"/>
    <n v="2"/>
    <m/>
  </r>
  <r>
    <n v="581"/>
    <x v="44"/>
    <d v="2023-02-09T00:00:00"/>
    <s v="FLAVIER ADORACION  "/>
    <x v="49"/>
    <x v="1"/>
    <d v="2023-02-07T00:00:00"/>
    <d v="2023-02-07T00:00:00"/>
    <s v="SL"/>
    <m/>
    <s v="1 SL"/>
    <n v="1"/>
    <m/>
  </r>
  <r>
    <n v="582"/>
    <x v="44"/>
    <d v="2023-02-09T00:00:00"/>
    <s v="LANTING AILEEN D."/>
    <x v="50"/>
    <x v="1"/>
    <d v="2023-02-21T00:00:00"/>
    <d v="2023-02-23T00:00:00"/>
    <s v="OTHER"/>
    <s v="SPECIAL PRIVILEGE"/>
    <s v="3 OTHER"/>
    <n v="3"/>
    <m/>
  </r>
  <r>
    <n v="583"/>
    <x v="44"/>
    <d v="2023-02-08T00:00:00"/>
    <s v="FERMA JOSEFA O."/>
    <x v="49"/>
    <x v="1"/>
    <d v="2023-02-10T00:00:00"/>
    <d v="2023-02-10T00:00:00"/>
    <s v="VL"/>
    <m/>
    <s v="1 VL"/>
    <n v="1"/>
    <m/>
  </r>
  <r>
    <n v="584"/>
    <x v="44"/>
    <d v="2023-02-07T00:00:00"/>
    <s v="SARDINOLA  GINABLETH J."/>
    <x v="34"/>
    <x v="1"/>
    <d v="2023-02-06T00:00:00"/>
    <d v="2023-02-06T00:00:00"/>
    <s v="OTHER"/>
    <s v="SPECIAL PRIVILEGE"/>
    <s v="1 OTHER"/>
    <n v="1"/>
    <m/>
  </r>
  <r>
    <n v="585"/>
    <x v="44"/>
    <d v="2022-12-27T00:00:00"/>
    <s v="DOGNIDON MARLYN P."/>
    <x v="5"/>
    <x v="1"/>
    <d v="2022-12-12T00:00:00"/>
    <d v="2022-12-14T00:00:00"/>
    <s v="SL"/>
    <m/>
    <s v="3 SL"/>
    <n v="3"/>
    <m/>
  </r>
  <r>
    <n v="586"/>
    <x v="44"/>
    <d v="2023-01-09T00:00:00"/>
    <s v="ALCAZAR AINEE JOY C."/>
    <x v="53"/>
    <x v="1"/>
    <d v="2022-12-26T00:00:00"/>
    <d v="2022-12-26T00:00:00"/>
    <s v="SL"/>
    <m/>
    <s v="1 SL"/>
    <n v="1"/>
    <m/>
  </r>
  <r>
    <n v="586"/>
    <x v="44"/>
    <d v="2023-01-09T00:00:00"/>
    <s v="ALCAZAR AINEE JOY C."/>
    <x v="53"/>
    <x v="1"/>
    <d v="2022-12-29T00:00:00"/>
    <d v="2022-12-29T00:00:00"/>
    <s v="SL"/>
    <m/>
    <s v="1 SL"/>
    <n v="1"/>
    <m/>
  </r>
  <r>
    <n v="586"/>
    <x v="44"/>
    <d v="2023-01-09T00:00:00"/>
    <s v="ALCAZAR AINEE JOY C."/>
    <x v="53"/>
    <x v="1"/>
    <d v="2022-12-31T00:00:00"/>
    <d v="2022-12-31T00:00:00"/>
    <s v="SL"/>
    <m/>
    <s v="1 SL"/>
    <n v="1"/>
    <m/>
  </r>
  <r>
    <n v="587"/>
    <x v="44"/>
    <d v="2023-01-10T00:00:00"/>
    <s v="HAPITA MELANIE A."/>
    <x v="5"/>
    <x v="0"/>
    <d v="2023-02-01T00:00:00"/>
    <d v="2023-02-05T00:00:00"/>
    <s v="VL"/>
    <m/>
    <s v="3 VL"/>
    <n v="3"/>
    <m/>
  </r>
  <r>
    <n v="588"/>
    <x v="44"/>
    <d v="2023-01-17T00:00:00"/>
    <s v="HERNANDEZ DONATO Q."/>
    <x v="5"/>
    <x v="1"/>
    <d v="2023-01-25T00:00:00"/>
    <d v="2023-01-25T00:00:00"/>
    <s v="OTHER"/>
    <s v="BIRTHDAY LEAVE"/>
    <s v="1 OTHER"/>
    <n v="1"/>
    <m/>
  </r>
  <r>
    <n v="589"/>
    <x v="44"/>
    <d v="2023-01-18T00:00:00"/>
    <s v="EMELO MARYJANE T."/>
    <x v="5"/>
    <x v="1"/>
    <d v="2023-02-01T00:00:00"/>
    <d v="2023-02-03T00:00:00"/>
    <s v="VL"/>
    <m/>
    <s v="3 VL"/>
    <n v="3"/>
    <m/>
  </r>
  <r>
    <n v="590"/>
    <x v="44"/>
    <d v="2023-01-17T00:00:00"/>
    <s v="HERNANDEZ DONATO Q."/>
    <x v="5"/>
    <x v="1"/>
    <d v="2023-02-06T00:00:00"/>
    <d v="2023-02-06T00:00:00"/>
    <s v="VL"/>
    <m/>
    <s v="1 VL"/>
    <n v="1"/>
    <m/>
  </r>
  <r>
    <n v="591"/>
    <x v="44"/>
    <d v="2023-01-23T00:00:00"/>
    <s v="PASCUA LORENA D."/>
    <x v="5"/>
    <x v="1"/>
    <d v="2023-02-01T00:00:00"/>
    <d v="2023-02-04T00:00:00"/>
    <s v="VL"/>
    <m/>
    <s v="3 VL"/>
    <n v="3"/>
    <m/>
  </r>
  <r>
    <n v="592"/>
    <x v="45"/>
    <d v="2023-11-20T00:00:00"/>
    <s v="ALCAZAR AIREEN B."/>
    <x v="53"/>
    <x v="1"/>
    <d v="2023-01-17T00:00:00"/>
    <d v="2023-01-19T00:00:00"/>
    <s v="SL"/>
    <m/>
    <s v="3 SL"/>
    <n v="3"/>
    <m/>
  </r>
  <r>
    <n v="593"/>
    <x v="45"/>
    <d v="2023-02-20T00:00:00"/>
    <s v="MIRANDA MARIA LOIDA M."/>
    <x v="6"/>
    <x v="1"/>
    <d v="2023-02-10T00:00:00"/>
    <d v="2023-02-10T00:00:00"/>
    <s v="OTHER"/>
    <s v="SPECIAL PRIVILEGE"/>
    <s v="1 OTHER"/>
    <n v="1"/>
    <m/>
  </r>
  <r>
    <n v="594"/>
    <x v="45"/>
    <d v="2023-02-21T00:00:00"/>
    <s v="DIMARANAN GREGORIA C."/>
    <x v="6"/>
    <x v="1"/>
    <d v="2023-02-20T00:00:00"/>
    <d v="2023-02-20T00:00:00"/>
    <s v="SL"/>
    <m/>
    <s v="1 SL"/>
    <n v="1"/>
    <m/>
  </r>
  <r>
    <n v="595"/>
    <x v="45"/>
    <d v="2023-02-21T00:00:00"/>
    <s v="DELA GRACIA MA. CECILIA P."/>
    <x v="6"/>
    <x v="1"/>
    <d v="2023-03-02T00:00:00"/>
    <d v="2023-03-03T00:00:00"/>
    <s v="VL"/>
    <m/>
    <s v="2 VL"/>
    <n v="2"/>
    <m/>
  </r>
  <r>
    <n v="596"/>
    <x v="45"/>
    <d v="2023-02-27T00:00:00"/>
    <s v="DELA GRACIA MA. CECILIA P."/>
    <x v="6"/>
    <x v="1"/>
    <d v="2023-02-23T00:00:00"/>
    <d v="2023-02-23T00:00:00"/>
    <s v="OTHER"/>
    <s v="SPECIAL PRIVILEGE"/>
    <s v="1 OTHER"/>
    <n v="1"/>
    <m/>
  </r>
  <r>
    <n v="597"/>
    <x v="45"/>
    <d v="2023-02-22T00:00:00"/>
    <s v="ORTIZ TRINIDAD D."/>
    <x v="12"/>
    <x v="1"/>
    <d v="2023-02-21T00:00:00"/>
    <d v="2023-02-21T00:00:00"/>
    <s v="OTHER"/>
    <s v="SPECIAL PRIVILEGE"/>
    <s v="1 OTHER"/>
    <n v="1"/>
    <m/>
  </r>
  <r>
    <n v="598"/>
    <x v="45"/>
    <d v="2023-02-22T00:00:00"/>
    <s v="PEÑAFIEL MELISSA Q."/>
    <x v="56"/>
    <x v="1"/>
    <d v="2023-02-20T00:00:00"/>
    <d v="2023-02-21T00:00:00"/>
    <s v="SL"/>
    <m/>
    <s v="2 SL"/>
    <n v="2"/>
    <m/>
  </r>
  <r>
    <n v="599"/>
    <x v="45"/>
    <d v="2023-02-08T00:00:00"/>
    <s v="ESPIRITU RONALD M."/>
    <x v="39"/>
    <x v="1"/>
    <d v="2023-02-17T00:00:00"/>
    <d v="2023-02-17T00:00:00"/>
    <s v="VL"/>
    <m/>
    <s v="1 VL"/>
    <n v="1"/>
    <m/>
  </r>
  <r>
    <n v="600"/>
    <x v="45"/>
    <d v="2022-09-13T00:00:00"/>
    <s v="BAYBAY NOEL C."/>
    <x v="80"/>
    <x v="1"/>
    <d v="2022-09-19T00:00:00"/>
    <d v="2022-09-19T00:00:00"/>
    <s v="VL"/>
    <m/>
    <s v="1 VL"/>
    <n v="1"/>
    <m/>
  </r>
  <r>
    <n v="601"/>
    <x v="45"/>
    <d v="2022-11-23T00:00:00"/>
    <s v="PATAWE ELMA M."/>
    <x v="27"/>
    <x v="1"/>
    <d v="2022-11-24T00:00:00"/>
    <d v="2022-11-24T00:00:00"/>
    <s v="OTHER"/>
    <s v="SPECIAL PRIVILEGE"/>
    <s v="1 OTHER"/>
    <n v="1"/>
    <m/>
  </r>
  <r>
    <n v="602"/>
    <x v="45"/>
    <d v="2023-02-23T00:00:00"/>
    <s v="MIRANDO EDITH B."/>
    <x v="48"/>
    <x v="1"/>
    <d v="2023-03-02T00:00:00"/>
    <d v="2023-03-03T00:00:00"/>
    <s v="OTHER"/>
    <s v="SPECIAL PRIVILEGE"/>
    <s v="2 OTHER"/>
    <n v="2"/>
    <m/>
  </r>
  <r>
    <n v="603"/>
    <x v="45"/>
    <d v="2023-02-22T00:00:00"/>
    <s v="MALIGAYO YOLANDA D."/>
    <x v="19"/>
    <x v="1"/>
    <d v="2023-03-03T00:00:00"/>
    <d v="2023-03-10T00:00:00"/>
    <s v="VL"/>
    <m/>
    <s v="6 VL"/>
    <n v="6"/>
    <m/>
  </r>
  <r>
    <n v="603"/>
    <x v="45"/>
    <d v="2023-01-30T00:00:00"/>
    <s v="OCAMPO ORLANDO R."/>
    <x v="13"/>
    <x v="1"/>
    <d v="2023-01-26T00:00:00"/>
    <d v="2023-01-26T00:00:00"/>
    <s v="SL"/>
    <m/>
    <s v="1 SL"/>
    <n v="1"/>
    <m/>
  </r>
  <r>
    <n v="604"/>
    <x v="45"/>
    <d v="2023-02-09T00:00:00"/>
    <s v="MENDOZA PRESCILA S."/>
    <x v="13"/>
    <x v="1"/>
    <d v="2023-02-08T00:00:00"/>
    <d v="2023-02-08T00:00:00"/>
    <s v="SL"/>
    <m/>
    <s v="1 SL"/>
    <n v="1"/>
    <m/>
  </r>
  <r>
    <n v="605"/>
    <x v="45"/>
    <d v="2022-12-14T00:00:00"/>
    <s v="MENDOZA PRESCILA S."/>
    <x v="13"/>
    <x v="1"/>
    <d v="2022-12-13T00:00:00"/>
    <d v="2022-12-13T00:00:00"/>
    <s v="VL"/>
    <m/>
    <s v="1 VL"/>
    <n v="1"/>
    <m/>
  </r>
  <r>
    <n v="606"/>
    <x v="45"/>
    <d v="2022-09-14T00:00:00"/>
    <s v="OCAMPO ORLANDO R."/>
    <x v="13"/>
    <x v="1"/>
    <d v="2022-09-22T00:00:00"/>
    <d v="2022-09-22T00:00:00"/>
    <s v="OTHER"/>
    <s v="SPECIAL PRIVILEGE"/>
    <s v="1 OTHER"/>
    <n v="1"/>
    <m/>
  </r>
  <r>
    <n v="607"/>
    <x v="45"/>
    <d v="2022-09-14T00:00:00"/>
    <s v="OLEGARIO LEONARD ERIC B."/>
    <x v="13"/>
    <x v="1"/>
    <d v="2022-09-15T00:00:00"/>
    <d v="2022-09-15T00:00:00"/>
    <s v="OTHER"/>
    <s v="SPECIAL PRIVILEGE"/>
    <s v="1 OTHER"/>
    <n v="1"/>
    <m/>
  </r>
  <r>
    <n v="608"/>
    <x v="45"/>
    <d v="2022-11-22T00:00:00"/>
    <s v="OLEGARIO LEONARD ERIC B."/>
    <x v="13"/>
    <x v="1"/>
    <d v="2022-11-25T00:00:00"/>
    <d v="2022-11-25T00:00:00"/>
    <s v="VL"/>
    <m/>
    <s v="1 VL"/>
    <n v="1"/>
    <m/>
  </r>
  <r>
    <n v="609"/>
    <x v="45"/>
    <d v="2022-09-20T00:00:00"/>
    <s v="OLEGARIO LEONARD ERIC B."/>
    <x v="13"/>
    <x v="1"/>
    <d v="2022-09-15T00:00:00"/>
    <d v="2022-09-15T00:00:00"/>
    <s v="OTHER"/>
    <s v="SPECIAL PRIVILEGE"/>
    <s v="1 OTHER"/>
    <n v="1"/>
    <m/>
  </r>
  <r>
    <n v="610"/>
    <x v="45"/>
    <d v="2022-08-08T00:00:00"/>
    <s v="DOGELIO RONNEL D."/>
    <x v="13"/>
    <x v="1"/>
    <d v="2022-08-19T00:00:00"/>
    <d v="2022-08-19T00:00:00"/>
    <s v="VL"/>
    <m/>
    <s v="1 VL"/>
    <n v="1"/>
    <m/>
  </r>
  <r>
    <n v="610"/>
    <x v="45"/>
    <d v="2022-08-08T00:00:00"/>
    <s v="DOGELIO RONNEL D."/>
    <x v="13"/>
    <x v="1"/>
    <d v="2022-01-22T00:00:00"/>
    <d v="2022-01-22T00:00:00"/>
    <s v="VL"/>
    <m/>
    <s v="1 VL"/>
    <n v="1"/>
    <m/>
  </r>
  <r>
    <n v="611"/>
    <x v="45"/>
    <d v="2022-12-01T00:00:00"/>
    <s v="DOGELIO RONNEL D."/>
    <x v="13"/>
    <x v="1"/>
    <d v="2022-12-09T00:00:00"/>
    <d v="2022-12-12T00:00:00"/>
    <s v="VL"/>
    <m/>
    <s v="2 VL"/>
    <n v="2"/>
    <m/>
  </r>
  <r>
    <n v="612"/>
    <x v="45"/>
    <d v="2022-10-19T00:00:00"/>
    <s v="PATAWE ELMA M."/>
    <x v="27"/>
    <x v="1"/>
    <d v="2022-10-26T00:00:00"/>
    <d v="2022-10-26T00:00:00"/>
    <s v="OTHER"/>
    <s v="SPECIAL PRIVILEGE"/>
    <s v="1 OTHER"/>
    <n v="1"/>
    <m/>
  </r>
  <r>
    <n v="613"/>
    <x v="45"/>
    <m/>
    <s v="CALANOG ALMA P."/>
    <x v="62"/>
    <x v="1"/>
    <d v="2022-11-07T00:00:00"/>
    <d v="2022-11-09T00:00:00"/>
    <s v="SL"/>
    <m/>
    <s v="3 SL"/>
    <n v="3"/>
    <m/>
  </r>
  <r>
    <n v="614"/>
    <x v="45"/>
    <d v="2022-11-09T00:00:00"/>
    <s v="AMBION DORINDA A."/>
    <x v="10"/>
    <x v="1"/>
    <d v="2022-11-25T00:00:00"/>
    <d v="2022-11-25T00:00:00"/>
    <s v="VL"/>
    <m/>
    <s v="1 VL"/>
    <n v="1"/>
    <m/>
  </r>
  <r>
    <n v="614"/>
    <x v="45"/>
    <d v="2022-11-09T00:00:00"/>
    <s v="AMBION DORINDA A."/>
    <x v="10"/>
    <x v="1"/>
    <d v="2022-11-29T00:00:00"/>
    <d v="2022-11-29T00:00:00"/>
    <s v="VL"/>
    <m/>
    <s v="1 VL"/>
    <n v="1"/>
    <m/>
  </r>
  <r>
    <n v="615"/>
    <x v="45"/>
    <d v="2022-09-12T00:00:00"/>
    <s v="AMBION DORINDA A."/>
    <x v="10"/>
    <x v="1"/>
    <d v="2022-09-07T00:00:00"/>
    <d v="2022-09-09T00:00:00"/>
    <s v="SL"/>
    <m/>
    <s v="3 SL"/>
    <n v="3"/>
    <m/>
  </r>
  <r>
    <n v="616"/>
    <x v="45"/>
    <d v="2022-09-06T00:00:00"/>
    <s v="AMBION DORINDA A."/>
    <x v="10"/>
    <x v="1"/>
    <d v="2022-09-05T00:00:00"/>
    <d v="2022-09-05T00:00:00"/>
    <s v="SL"/>
    <m/>
    <s v="1 SL"/>
    <n v="1"/>
    <m/>
  </r>
  <r>
    <n v="617"/>
    <x v="45"/>
    <d v="2022-08-30T00:00:00"/>
    <s v="AMBION DORINDA A."/>
    <x v="10"/>
    <x v="1"/>
    <d v="2022-08-23T00:00:00"/>
    <d v="2022-08-23T00:00:00"/>
    <s v="SL"/>
    <m/>
    <s v="1 SL"/>
    <n v="1"/>
    <m/>
  </r>
  <r>
    <n v="617"/>
    <x v="45"/>
    <d v="2022-08-30T00:00:00"/>
    <s v="AMBION DORINDA A."/>
    <x v="10"/>
    <x v="1"/>
    <d v="2022-08-25T00:00:00"/>
    <d v="2022-08-26T00:00:00"/>
    <s v="SL"/>
    <m/>
    <s v="2 SL"/>
    <n v="2"/>
    <m/>
  </r>
  <r>
    <n v="618"/>
    <x v="45"/>
    <d v="2022-08-31T00:00:00"/>
    <s v="ERIDAO ROSALINDA P."/>
    <x v="10"/>
    <x v="1"/>
    <d v="2022-08-30T00:00:00"/>
    <d v="2022-08-30T00:00:00"/>
    <s v="SL"/>
    <m/>
    <s v="1 SL"/>
    <n v="1"/>
    <m/>
  </r>
  <r>
    <n v="619"/>
    <x v="45"/>
    <d v="2022-10-18T00:00:00"/>
    <s v="ERIDAO ROSALINDA P."/>
    <x v="10"/>
    <x v="1"/>
    <d v="2022-10-17T00:00:00"/>
    <d v="2022-10-17T00:00:00"/>
    <s v="SL"/>
    <m/>
    <s v="1 SL"/>
    <n v="1"/>
    <m/>
  </r>
  <r>
    <n v="620"/>
    <x v="45"/>
    <d v="2022-10-17T00:00:00"/>
    <s v="AMBION DORINDA A."/>
    <x v="10"/>
    <x v="1"/>
    <d v="2022-10-14T00:00:00"/>
    <d v="2022-10-14T00:00:00"/>
    <s v="SL"/>
    <m/>
    <s v="1 SL"/>
    <n v="1"/>
    <m/>
  </r>
  <r>
    <n v="621"/>
    <x v="45"/>
    <d v="2022-09-30T00:00:00"/>
    <s v="CALANOG ALMA P."/>
    <x v="62"/>
    <x v="1"/>
    <d v="2022-09-16T00:00:00"/>
    <d v="2022-09-16T00:00:00"/>
    <s v="SL"/>
    <m/>
    <s v="1 SL"/>
    <n v="1"/>
    <m/>
  </r>
  <r>
    <n v="622"/>
    <x v="45"/>
    <d v="2022-10-17T00:00:00"/>
    <s v="ROZUL FLORENCIA M."/>
    <x v="10"/>
    <x v="1"/>
    <d v="2022-10-13T00:00:00"/>
    <d v="2022-10-14T00:00:00"/>
    <s v="SL"/>
    <m/>
    <s v="2 SL"/>
    <n v="2"/>
    <m/>
  </r>
  <r>
    <n v="623"/>
    <x v="45"/>
    <d v="2022-10-12T00:00:00"/>
    <s v="CALANOG ALMA P."/>
    <x v="62"/>
    <x v="1"/>
    <d v="2022-10-03T00:00:00"/>
    <d v="2022-10-11T00:00:00"/>
    <s v="SL"/>
    <m/>
    <s v="7 SL"/>
    <n v="7"/>
    <m/>
  </r>
  <r>
    <n v="624"/>
    <x v="45"/>
    <d v="2022-10-12T00:00:00"/>
    <s v="AMBION DORINDA A."/>
    <x v="10"/>
    <x v="1"/>
    <d v="2022-10-13T00:00:00"/>
    <d v="2022-10-13T00:00:00"/>
    <s v="OTHER"/>
    <s v="WEDDING ANNIVERSARY"/>
    <s v="1 OTHER"/>
    <n v="1"/>
    <m/>
  </r>
  <r>
    <n v="625"/>
    <x v="45"/>
    <d v="2022-10-03T00:00:00"/>
    <s v="BAYLA EVANGELINE C."/>
    <x v="57"/>
    <x v="1"/>
    <d v="2022-09-28T00:00:00"/>
    <d v="2022-09-30T00:00:00"/>
    <s v="SL"/>
    <m/>
    <s v="3 SL"/>
    <n v="3"/>
    <m/>
  </r>
  <r>
    <n v="626"/>
    <x v="45"/>
    <d v="2022-11-16T00:00:00"/>
    <s v="CALANOG ALMA P."/>
    <x v="62"/>
    <x v="1"/>
    <d v="2022-12-23T00:00:00"/>
    <d v="2022-12-23T00:00:00"/>
    <s v="VL"/>
    <m/>
    <s v="1 VL"/>
    <n v="1"/>
    <m/>
  </r>
  <r>
    <n v="626"/>
    <x v="45"/>
    <d v="2022-11-16T00:00:00"/>
    <s v="CALANOG ALMA P."/>
    <x v="62"/>
    <x v="1"/>
    <d v="2022-12-28T00:00:00"/>
    <d v="2022-12-29T00:00:00"/>
    <s v="VL"/>
    <m/>
    <s v="2 VL"/>
    <n v="2"/>
    <m/>
  </r>
  <r>
    <n v="627"/>
    <x v="45"/>
    <d v="2022-10-17T00:00:00"/>
    <s v="ROZUL FLORENCIA M."/>
    <x v="10"/>
    <x v="1"/>
    <d v="2022-10-26T00:00:00"/>
    <d v="2022-10-26T00:00:00"/>
    <s v="OTHER"/>
    <s v="BIRTHDAY LEAVE"/>
    <s v="1 OTHER"/>
    <n v="1"/>
    <m/>
  </r>
  <r>
    <n v="628"/>
    <x v="45"/>
    <d v="2022-12-09T00:00:00"/>
    <s v="CALANOG ALMA P."/>
    <x v="62"/>
    <x v="1"/>
    <d v="2022-12-07T00:00:00"/>
    <d v="2022-12-07T00:00:00"/>
    <s v="SL"/>
    <m/>
    <s v="1 SL"/>
    <n v="1"/>
    <m/>
  </r>
  <r>
    <n v="629"/>
    <x v="45"/>
    <d v="2022-10-25T00:00:00"/>
    <s v="ROZUL FLORENCIA M."/>
    <x v="10"/>
    <x v="1"/>
    <d v="2022-10-21T00:00:00"/>
    <d v="2022-10-21T00:00:00"/>
    <s v="SL"/>
    <m/>
    <s v="1 SL"/>
    <n v="1"/>
    <m/>
  </r>
  <r>
    <n v="630"/>
    <x v="45"/>
    <d v="2022-12-01T00:00:00"/>
    <s v="AMBION DORINDA A."/>
    <x v="10"/>
    <x v="1"/>
    <d v="2022-12-23T00:00:00"/>
    <d v="2022-12-23T00:00:00"/>
    <s v="VL"/>
    <m/>
    <s v="1 VL"/>
    <n v="1"/>
    <m/>
  </r>
  <r>
    <n v="630"/>
    <x v="45"/>
    <d v="2022-12-01T00:00:00"/>
    <s v="AMBION DORINDA A."/>
    <x v="10"/>
    <x v="1"/>
    <d v="2022-12-29T00:00:00"/>
    <d v="2022-12-29T00:00:00"/>
    <s v="VL"/>
    <m/>
    <s v="1 VL"/>
    <n v="1"/>
    <m/>
  </r>
  <r>
    <n v="631"/>
    <x v="45"/>
    <d v="2022-10-20T00:00:00"/>
    <s v="BAYLA EVANGELINE C."/>
    <x v="57"/>
    <x v="1"/>
    <d v="2022-10-17T00:00:00"/>
    <d v="2022-10-17T00:00:00"/>
    <s v="SL"/>
    <m/>
    <s v="1 SL"/>
    <n v="1"/>
    <m/>
  </r>
  <r>
    <n v="632"/>
    <x v="45"/>
    <d v="2022-09-07T00:00:00"/>
    <s v="BAYLA EVANGELINE C."/>
    <x v="57"/>
    <x v="1"/>
    <d v="2022-09-06T00:00:00"/>
    <d v="2022-09-06T00:00:00"/>
    <s v="SL"/>
    <m/>
    <s v="1 SL"/>
    <n v="1"/>
    <m/>
  </r>
  <r>
    <n v="633"/>
    <x v="45"/>
    <d v="2022-09-23T00:00:00"/>
    <s v="BAYLA EVANGELINE C."/>
    <x v="57"/>
    <x v="1"/>
    <d v="2023-08-29T00:00:00"/>
    <d v="2023-08-29T00:00:00"/>
    <s v="VL"/>
    <m/>
    <s v="1 VL"/>
    <n v="1"/>
    <m/>
  </r>
  <r>
    <n v="634"/>
    <x v="45"/>
    <d v="2022-12-12T00:00:00"/>
    <s v="ROZUL FLORENCIA M."/>
    <x v="10"/>
    <x v="1"/>
    <d v="2022-12-07T00:00:00"/>
    <d v="2022-12-07T00:00:00"/>
    <s v="SL"/>
    <m/>
    <s v="1 SL"/>
    <n v="1"/>
    <m/>
  </r>
  <r>
    <n v="635"/>
    <x v="45"/>
    <m/>
    <s v="PEÑERO LILIBETH B."/>
    <x v="10"/>
    <x v="1"/>
    <d v="2022-12-15T00:00:00"/>
    <d v="2022-12-16T00:00:00"/>
    <s v="VL"/>
    <m/>
    <s v="2 VL"/>
    <n v="2"/>
    <m/>
  </r>
  <r>
    <n v="636"/>
    <x v="45"/>
    <m/>
    <s v="PEÑERO LILIBETH B."/>
    <x v="10"/>
    <x v="1"/>
    <d v="2022-12-26T00:00:00"/>
    <d v="2022-12-26T00:00:00"/>
    <s v="VL"/>
    <m/>
    <s v="1 VL"/>
    <n v="1"/>
    <m/>
  </r>
  <r>
    <n v="637"/>
    <x v="45"/>
    <d v="2022-12-07T00:00:00"/>
    <s v="ERIDAO ROSALINDA P."/>
    <x v="10"/>
    <x v="1"/>
    <d v="2022-12-02T00:00:00"/>
    <d v="2022-12-02T00:00:00"/>
    <m/>
    <m/>
    <s v="1 "/>
    <n v="1"/>
    <m/>
  </r>
  <r>
    <n v="638"/>
    <x v="45"/>
    <d v="2023-01-24T00:00:00"/>
    <s v="ROLLE MICHELLYN G."/>
    <x v="5"/>
    <x v="0"/>
    <d v="2023-01-17T00:00:00"/>
    <d v="2023-01-23T00:00:00"/>
    <s v="SL"/>
    <m/>
    <s v="6 SL"/>
    <n v="6"/>
    <m/>
  </r>
  <r>
    <n v="639"/>
    <x v="45"/>
    <d v="2023-01-03T00:00:00"/>
    <s v="ROMILLA MARIBEL P."/>
    <x v="6"/>
    <x v="0"/>
    <d v="2022-12-23T00:00:00"/>
    <d v="2022-12-23T00:00:00"/>
    <s v="SL"/>
    <m/>
    <s v="1 SL"/>
    <n v="1"/>
    <m/>
  </r>
  <r>
    <n v="640"/>
    <x v="45"/>
    <d v="2022-12-13T00:00:00"/>
    <s v="REGINALDO MARISSA C."/>
    <x v="1"/>
    <x v="2"/>
    <d v="2022-12-26T00:00:00"/>
    <d v="2022-12-30T00:00:00"/>
    <s v="VL"/>
    <m/>
    <s v="3 VL"/>
    <n v="3"/>
    <m/>
  </r>
  <r>
    <n v="641"/>
    <x v="45"/>
    <d v="2022-12-20T00:00:00"/>
    <s v="REGINALDO MARISSA C."/>
    <x v="1"/>
    <x v="2"/>
    <d v="2022-12-21T00:00:00"/>
    <d v="2022-12-23T00:00:00"/>
    <s v="OTHER"/>
    <s v="SPECIAL PRIVILEGE"/>
    <s v="3 OTHER"/>
    <n v="3"/>
    <m/>
  </r>
  <r>
    <n v="642"/>
    <x v="45"/>
    <d v="2023-02-06T00:00:00"/>
    <s v="RODRIGUEZ NARCISCO E."/>
    <x v="17"/>
    <x v="0"/>
    <d v="2023-02-02T00:00:00"/>
    <d v="2023-02-02T00:00:00"/>
    <s v="SL"/>
    <m/>
    <s v="1 SL"/>
    <n v="1"/>
    <m/>
  </r>
  <r>
    <n v="643"/>
    <x v="45"/>
    <d v="2023-02-24T00:00:00"/>
    <s v="RODRIGUEZ ARNEL  "/>
    <x v="18"/>
    <x v="0"/>
    <d v="2023-03-02T00:00:00"/>
    <d v="2023-03-03T00:00:00"/>
    <s v="VL"/>
    <m/>
    <s v="2 VL"/>
    <n v="2"/>
    <m/>
  </r>
  <r>
    <n v="644"/>
    <x v="45"/>
    <d v="2023-01-27T00:00:00"/>
    <s v="RODRIGUEZ ARNEL  "/>
    <x v="18"/>
    <x v="0"/>
    <d v="2023-01-30T00:00:00"/>
    <d v="2023-01-30T00:00:00"/>
    <s v="OTHER"/>
    <s v="SPECIAL PRIVILEGE"/>
    <s v="1 OTHER"/>
    <n v="1"/>
    <m/>
  </r>
  <r>
    <n v="645"/>
    <x v="45"/>
    <d v="2023-01-26T00:00:00"/>
    <s v="ROMILLA MARIBEL P."/>
    <x v="6"/>
    <x v="0"/>
    <d v="2023-01-23T00:00:00"/>
    <d v="2023-01-23T00:00:00"/>
    <s v="SL"/>
    <m/>
    <s v="1 SL"/>
    <n v="1"/>
    <m/>
  </r>
  <r>
    <n v="646"/>
    <x v="45"/>
    <d v="2023-01-25T00:00:00"/>
    <s v="MARASIGAN GINALYN D."/>
    <x v="6"/>
    <x v="1"/>
    <d v="2023-01-24T00:00:00"/>
    <d v="2023-01-24T00:00:00"/>
    <s v="SL"/>
    <m/>
    <s v="1 SL"/>
    <n v="1"/>
    <m/>
  </r>
  <r>
    <n v="647"/>
    <x v="45"/>
    <d v="2023-02-08T00:00:00"/>
    <s v="ALEGA ESTELITA M."/>
    <x v="53"/>
    <x v="1"/>
    <d v="2023-02-06T00:00:00"/>
    <d v="2023-02-07T00:00:00"/>
    <s v="OTHER"/>
    <s v="SPECIAL PRIVILEGE"/>
    <s v="2 OTHER"/>
    <n v="2"/>
    <m/>
  </r>
  <r>
    <n v="648"/>
    <x v="45"/>
    <d v="2023-02-08T00:00:00"/>
    <s v="SANARES DAN T."/>
    <x v="19"/>
    <x v="1"/>
    <d v="2023-02-20T00:00:00"/>
    <d v="2023-02-20T00:00:00"/>
    <s v="VL"/>
    <m/>
    <s v="1 VL"/>
    <n v="1"/>
    <m/>
  </r>
  <r>
    <n v="649"/>
    <x v="45"/>
    <d v="2023-01-27T00:00:00"/>
    <s v="SIM JO RITZELLE C."/>
    <x v="19"/>
    <x v="0"/>
    <d v="2023-02-14T00:00:00"/>
    <d v="2023-02-15T00:00:00"/>
    <s v="VL"/>
    <m/>
    <s v="2 VL"/>
    <n v="2"/>
    <m/>
  </r>
  <r>
    <n v="650"/>
    <x v="45"/>
    <d v="2023-01-16T00:00:00"/>
    <s v="SIM JO RITZELLE C."/>
    <x v="19"/>
    <x v="0"/>
    <d v="2023-01-13T00:00:00"/>
    <d v="2023-01-13T00:00:00"/>
    <s v="SL"/>
    <m/>
    <s v="1 SL"/>
    <n v="1"/>
    <m/>
  </r>
  <r>
    <n v="651"/>
    <x v="45"/>
    <d v="2023-01-03T00:00:00"/>
    <s v="MARASIGAN GINALYN D."/>
    <x v="6"/>
    <x v="1"/>
    <d v="2023-01-09T00:00:00"/>
    <d v="2023-01-09T00:00:00"/>
    <s v="OTHER"/>
    <s v="SPECIAL PRIVILEGE"/>
    <s v="1 OTHER"/>
    <n v="1"/>
    <m/>
  </r>
  <r>
    <n v="652"/>
    <x v="45"/>
    <d v="2022-12-20T00:00:00"/>
    <s v="DELA GRACIA MA. CECILIA P."/>
    <x v="6"/>
    <x v="1"/>
    <d v="2022-12-15T00:00:00"/>
    <d v="2022-12-15T00:00:00"/>
    <s v="SL"/>
    <m/>
    <s v="1 SL"/>
    <n v="1"/>
    <m/>
  </r>
  <r>
    <n v="653"/>
    <x v="45"/>
    <d v="2023-02-03T00:00:00"/>
    <s v="PEREY AIRENE O."/>
    <x v="31"/>
    <x v="1"/>
    <d v="2023-01-30T00:00:00"/>
    <d v="2023-01-30T00:00:00"/>
    <s v="SL"/>
    <m/>
    <s v="1 SL"/>
    <n v="1"/>
    <m/>
  </r>
  <r>
    <n v="654"/>
    <x v="45"/>
    <d v="2023-01-30T00:00:00"/>
    <s v="MARINDUQUE MARISSA M."/>
    <x v="64"/>
    <x v="1"/>
    <d v="2023-01-31T00:00:00"/>
    <d v="2023-01-31T00:00:00"/>
    <s v="OTHER"/>
    <s v="SPECIAL PRIVILEGE"/>
    <s v="1 OTHER"/>
    <n v="1"/>
    <m/>
  </r>
  <r>
    <n v="655"/>
    <x v="45"/>
    <d v="2023-01-30T00:00:00"/>
    <s v="MARINDUQUE MARISSA M."/>
    <x v="64"/>
    <x v="1"/>
    <d v="2023-02-02T00:00:00"/>
    <d v="2023-02-02T00:00:00"/>
    <s v="OTHER"/>
    <s v="SPECIAL PRIVILEGE"/>
    <s v="1 OTHER"/>
    <n v="1"/>
    <m/>
  </r>
  <r>
    <n v="656"/>
    <x v="45"/>
    <d v="2023-02-03T00:00:00"/>
    <s v="DIMARANAN REYNALDO R."/>
    <x v="63"/>
    <x v="1"/>
    <d v="2023-02-10T00:00:00"/>
    <d v="2023-02-11T00:00:00"/>
    <s v="VL"/>
    <m/>
    <s v="2 VL"/>
    <n v="2"/>
    <m/>
  </r>
  <r>
    <n v="657"/>
    <x v="45"/>
    <d v="2022-12-15T00:00:00"/>
    <s v="ANACAY LEVIE B."/>
    <x v="5"/>
    <x v="1"/>
    <d v="2022-12-19T00:00:00"/>
    <d v="2022-12-19T00:00:00"/>
    <s v="OTHER"/>
    <s v="SPECIAL PRIVILEGE"/>
    <s v="1 OTHER"/>
    <n v="1"/>
    <m/>
  </r>
  <r>
    <n v="658"/>
    <x v="45"/>
    <d v="2022-12-15T00:00:00"/>
    <s v="ANACAY LEVIE B."/>
    <x v="5"/>
    <x v="1"/>
    <d v="2022-12-23T00:00:00"/>
    <d v="2022-12-23T00:00:00"/>
    <s v="SL"/>
    <m/>
    <s v="1 SL"/>
    <n v="1"/>
    <m/>
  </r>
  <r>
    <n v="659"/>
    <x v="45"/>
    <d v="2022-12-15T00:00:00"/>
    <s v="ANACAY LEVIE B."/>
    <x v="5"/>
    <x v="1"/>
    <d v="2022-12-12T00:00:00"/>
    <d v="2022-12-12T00:00:00"/>
    <s v="SL"/>
    <m/>
    <s v="1 SL"/>
    <n v="1"/>
    <m/>
  </r>
  <r>
    <n v="660"/>
    <x v="45"/>
    <d v="2022-10-13T00:00:00"/>
    <s v="ROCILLO CECILLA A."/>
    <x v="6"/>
    <x v="1"/>
    <d v="2022-12-27T00:00:00"/>
    <d v="2022-12-27T00:00:00"/>
    <s v="SL"/>
    <m/>
    <s v="1 SL"/>
    <n v="1"/>
    <m/>
  </r>
  <r>
    <n v="661"/>
    <x v="45"/>
    <d v="2023-01-03T00:00:00"/>
    <s v="DELA GRACIA MA. CECILIA P."/>
    <x v="6"/>
    <x v="1"/>
    <d v="2022-12-22T00:00:00"/>
    <d v="2022-12-22T00:00:00"/>
    <s v="SL"/>
    <m/>
    <s v="1 SL"/>
    <n v="1"/>
    <m/>
  </r>
  <r>
    <n v="662"/>
    <x v="45"/>
    <d v="2023-01-16T00:00:00"/>
    <s v="MAWAK MIA PAULEEN B."/>
    <x v="6"/>
    <x v="1"/>
    <d v="2023-01-20T00:00:00"/>
    <d v="2023-01-20T00:00:00"/>
    <s v="VL"/>
    <m/>
    <s v="1 VL"/>
    <n v="1"/>
    <m/>
  </r>
  <r>
    <n v="663"/>
    <x v="45"/>
    <d v="2023-01-19T00:00:00"/>
    <s v="MIRANDA MARIA LOIDA M."/>
    <x v="6"/>
    <x v="1"/>
    <d v="2023-01-13T00:00:00"/>
    <d v="2023-01-13T00:00:00"/>
    <s v="SL"/>
    <m/>
    <s v="1 SL"/>
    <n v="1"/>
    <m/>
  </r>
  <r>
    <n v="663"/>
    <x v="45"/>
    <d v="2023-01-19T00:00:00"/>
    <s v="MIRANDA MARIA LOIDA M."/>
    <x v="6"/>
    <x v="1"/>
    <d v="2023-01-16T00:00:00"/>
    <d v="2023-01-17T00:00:00"/>
    <s v="SL"/>
    <m/>
    <s v="2 SL"/>
    <n v="2"/>
    <m/>
  </r>
  <r>
    <n v="664"/>
    <x v="45"/>
    <d v="2023-02-07T00:00:00"/>
    <s v="DOCTORA ZENAIDA  "/>
    <x v="18"/>
    <x v="1"/>
    <d v="2023-02-14T00:00:00"/>
    <d v="2023-02-17T00:00:00"/>
    <s v="VL"/>
    <m/>
    <s v="4 VL"/>
    <n v="4"/>
    <m/>
  </r>
  <r>
    <n v="665"/>
    <x v="45"/>
    <d v="2023-01-09T00:00:00"/>
    <s v="ANGCAYA RUFINA P."/>
    <x v="5"/>
    <x v="1"/>
    <d v="2023-01-06T00:00:00"/>
    <d v="2023-01-09T00:00:00"/>
    <s v="SL"/>
    <m/>
    <s v="2 SL"/>
    <n v="2"/>
    <m/>
  </r>
  <r>
    <n v="666"/>
    <x v="45"/>
    <m/>
    <s v="ANGCAYA RUFINA P."/>
    <x v="5"/>
    <x v="1"/>
    <d v="2023-01-17T00:00:00"/>
    <d v="2023-01-17T00:00:00"/>
    <s v="SL"/>
    <m/>
    <s v="1 SL"/>
    <n v="1"/>
    <m/>
  </r>
  <r>
    <n v="667"/>
    <x v="45"/>
    <d v="2023-02-08T00:00:00"/>
    <s v="BAYOT ELAINE B."/>
    <x v="5"/>
    <x v="1"/>
    <d v="2023-02-24T00:00:00"/>
    <d v="2023-02-28T00:00:00"/>
    <s v="VL"/>
    <m/>
    <s v="3 VL"/>
    <n v="3"/>
    <m/>
  </r>
  <r>
    <n v="668"/>
    <x v="45"/>
    <d v="2023-02-07T00:00:00"/>
    <s v="MATIENZO NORMITA S."/>
    <x v="4"/>
    <x v="1"/>
    <d v="2023-02-13T00:00:00"/>
    <d v="2023-02-14T00:00:00"/>
    <s v="VL"/>
    <m/>
    <s v="2 VL"/>
    <n v="2"/>
    <m/>
  </r>
  <r>
    <n v="669"/>
    <x v="45"/>
    <d v="2023-02-06T00:00:00"/>
    <s v="VILLANUEVA PABLO B."/>
    <x v="7"/>
    <x v="1"/>
    <d v="2023-01-30T00:00:00"/>
    <d v="2023-01-31T00:00:00"/>
    <s v="SL"/>
    <m/>
    <s v="2 SL"/>
    <n v="2"/>
    <m/>
  </r>
  <r>
    <n v="670"/>
    <x v="45"/>
    <d v="2023-02-09T00:00:00"/>
    <s v="TAÑEDO MARIA EVELYN C."/>
    <x v="56"/>
    <x v="1"/>
    <d v="2023-02-08T00:00:00"/>
    <d v="2023-02-08T00:00:00"/>
    <s v="SL"/>
    <m/>
    <s v="1 SL"/>
    <n v="1"/>
    <m/>
  </r>
  <r>
    <n v="671"/>
    <x v="45"/>
    <d v="2022-12-18T00:00:00"/>
    <s v="DAÑO ALMA R."/>
    <x v="6"/>
    <x v="1"/>
    <d v="2023-01-10T00:00:00"/>
    <d v="2023-01-10T00:00:00"/>
    <s v="SL"/>
    <m/>
    <s v="1 SL"/>
    <n v="1"/>
    <m/>
  </r>
  <r>
    <n v="672"/>
    <x v="45"/>
    <d v="2022-12-19T00:00:00"/>
    <s v="AMBION DORINDA A."/>
    <x v="10"/>
    <x v="1"/>
    <d v="2022-12-16T00:00:00"/>
    <d v="2022-12-16T00:00:00"/>
    <s v="OTHER"/>
    <s v="SPECIAL PRIVILEGE"/>
    <s v="1 OTHER"/>
    <n v="1"/>
    <m/>
  </r>
  <r>
    <n v="673"/>
    <x v="45"/>
    <d v="2023-01-04T00:00:00"/>
    <s v="ROZUL FLORENCIA M."/>
    <x v="10"/>
    <x v="1"/>
    <d v="2023-01-03T00:00:00"/>
    <d v="2023-01-03T00:00:00"/>
    <s v="SL"/>
    <m/>
    <s v="1 SL"/>
    <n v="1"/>
    <m/>
  </r>
  <r>
    <n v="674"/>
    <x v="45"/>
    <d v="2022-12-28T00:00:00"/>
    <s v="LIMBOC FLORDELIZA J."/>
    <x v="4"/>
    <x v="1"/>
    <d v="2022-12-27T00:00:00"/>
    <d v="2022-12-27T00:00:00"/>
    <s v="SL"/>
    <m/>
    <s v="1 SL"/>
    <n v="1"/>
    <m/>
  </r>
  <r>
    <n v="675"/>
    <x v="45"/>
    <d v="2023-01-09T00:00:00"/>
    <s v="DIMARANAN GREGORIA C."/>
    <x v="6"/>
    <x v="1"/>
    <d v="2023-01-09T00:00:00"/>
    <d v="2023-01-20T00:00:00"/>
    <s v="SL"/>
    <m/>
    <s v="10 SL"/>
    <n v="10"/>
    <m/>
  </r>
  <r>
    <n v="676"/>
    <x v="45"/>
    <d v="2023-01-11T00:00:00"/>
    <s v="ANACAY LEVIE B."/>
    <x v="5"/>
    <x v="1"/>
    <d v="2023-01-09T00:00:00"/>
    <d v="2023-01-09T00:00:00"/>
    <s v="SL"/>
    <m/>
    <s v="1 SL"/>
    <n v="1"/>
    <m/>
  </r>
  <r>
    <n v="677"/>
    <x v="45"/>
    <d v="2023-01-11T00:00:00"/>
    <s v="ANACAY LEVIE B."/>
    <x v="5"/>
    <x v="1"/>
    <d v="2022-12-12T00:00:00"/>
    <d v="2022-12-12T00:00:00"/>
    <s v="SL"/>
    <m/>
    <s v="1 SL"/>
    <n v="1"/>
    <m/>
  </r>
  <r>
    <n v="677"/>
    <x v="45"/>
    <d v="2023-01-11T00:00:00"/>
    <s v="ANACAY LEVIE B."/>
    <x v="5"/>
    <x v="1"/>
    <d v="2022-12-23T00:00:00"/>
    <d v="2022-12-23T00:00:00"/>
    <s v="SL"/>
    <m/>
    <s v="1 SL"/>
    <n v="1"/>
    <m/>
  </r>
  <r>
    <n v="678"/>
    <x v="45"/>
    <d v="2023-02-10T00:00:00"/>
    <s v="ANGCAYA ANA B."/>
    <x v="5"/>
    <x v="1"/>
    <d v="2023-02-09T00:00:00"/>
    <d v="2023-02-09T00:00:00"/>
    <s v="SL"/>
    <m/>
    <s v="1 SL"/>
    <n v="1"/>
    <m/>
  </r>
  <r>
    <n v="679"/>
    <x v="45"/>
    <d v="2023-02-10T00:00:00"/>
    <s v="MANGUINAO GILBERT  "/>
    <x v="12"/>
    <x v="1"/>
    <d v="2023-02-09T00:00:00"/>
    <d v="2023-02-09T00:00:00"/>
    <s v="OTHER"/>
    <s v="SPECIAL PRIVILEGE"/>
    <s v="1 OTHER"/>
    <n v="1"/>
    <m/>
  </r>
  <r>
    <n v="680"/>
    <x v="45"/>
    <d v="2023-02-01T00:00:00"/>
    <s v="DAÑO ALMA R."/>
    <x v="6"/>
    <x v="1"/>
    <d v="2023-01-30T00:00:00"/>
    <d v="2023-01-31T00:00:00"/>
    <s v="SL"/>
    <m/>
    <s v="2 SL"/>
    <n v="2"/>
    <m/>
  </r>
  <r>
    <n v="681"/>
    <x v="45"/>
    <d v="2023-01-31T00:00:00"/>
    <s v="DE VILLA JAYVEE U."/>
    <x v="6"/>
    <x v="1"/>
    <d v="2023-02-06T00:00:00"/>
    <d v="2023-02-06T00:00:00"/>
    <s v="VL"/>
    <m/>
    <s v="1 VL"/>
    <n v="1"/>
    <m/>
  </r>
  <r>
    <n v="682"/>
    <x v="45"/>
    <d v="2023-02-02T00:00:00"/>
    <s v="MARASIGAN GINALYN D."/>
    <x v="6"/>
    <x v="1"/>
    <d v="2023-02-01T00:00:00"/>
    <d v="2023-02-01T00:00:00"/>
    <s v="SL"/>
    <m/>
    <s v="1 SL"/>
    <n v="1"/>
    <m/>
  </r>
  <r>
    <n v="683"/>
    <x v="45"/>
    <d v="2023-01-04T00:00:00"/>
    <s v="ANGCAYA JOHN V."/>
    <x v="5"/>
    <x v="1"/>
    <d v="2022-12-22T00:00:00"/>
    <d v="2022-12-22T00:00:00"/>
    <s v="SL"/>
    <m/>
    <s v="1 SL"/>
    <n v="1"/>
    <m/>
  </r>
  <r>
    <n v="684"/>
    <x v="45"/>
    <d v="2023-02-09T00:00:00"/>
    <s v="DIMARANAN GREGORIA C."/>
    <x v="6"/>
    <x v="1"/>
    <d v="2022-12-23T00:00:00"/>
    <d v="2022-12-23T00:00:00"/>
    <s v="SL"/>
    <m/>
    <s v="1 SL"/>
    <n v="1"/>
    <m/>
  </r>
  <r>
    <n v="684"/>
    <x v="45"/>
    <d v="2023-02-09T00:00:00"/>
    <s v="DIMARANAN GREGORIA C."/>
    <x v="6"/>
    <x v="1"/>
    <d v="2022-12-27T00:00:00"/>
    <d v="2022-12-27T00:00:00"/>
    <s v="SL"/>
    <m/>
    <s v="1 SL"/>
    <n v="1"/>
    <m/>
  </r>
  <r>
    <n v="684"/>
    <x v="45"/>
    <d v="2023-02-09T00:00:00"/>
    <s v="DIMARANAN GREGORIA C."/>
    <x v="6"/>
    <x v="1"/>
    <d v="2023-01-03T00:00:00"/>
    <d v="2023-01-06T00:00:00"/>
    <s v="SL"/>
    <m/>
    <s v="4 SL"/>
    <n v="4"/>
    <m/>
  </r>
  <r>
    <n v="685"/>
    <x v="45"/>
    <d v="2023-01-24T00:00:00"/>
    <s v="AMON RHEALYN O."/>
    <x v="6"/>
    <x v="1"/>
    <d v="2023-02-02T00:00:00"/>
    <d v="2023-02-02T00:00:00"/>
    <s v="VL"/>
    <m/>
    <s v="1 VL"/>
    <n v="1"/>
    <m/>
  </r>
  <r>
    <n v="686"/>
    <x v="45"/>
    <d v="2023-02-01T00:00:00"/>
    <s v="ANACAY LEVIE B."/>
    <x v="5"/>
    <x v="1"/>
    <d v="2023-01-13T00:00:00"/>
    <d v="2023-01-13T00:00:00"/>
    <s v="SL"/>
    <m/>
    <s v="1 SL"/>
    <n v="1"/>
    <m/>
  </r>
  <r>
    <n v="686"/>
    <x v="45"/>
    <d v="2023-02-01T00:00:00"/>
    <s v="ANACAY LEVIE B."/>
    <x v="5"/>
    <x v="1"/>
    <d v="2023-01-25T00:00:00"/>
    <d v="2023-01-25T00:00:00"/>
    <s v="SL"/>
    <m/>
    <s v="1 SL"/>
    <n v="1"/>
    <m/>
  </r>
  <r>
    <n v="686"/>
    <x v="45"/>
    <d v="2023-02-01T00:00:00"/>
    <s v="ANACAY LEVIE B."/>
    <x v="5"/>
    <x v="1"/>
    <d v="2023-01-30T00:00:00"/>
    <d v="2023-01-30T00:00:00"/>
    <s v="SL"/>
    <m/>
    <s v="1 SL"/>
    <n v="1"/>
    <m/>
  </r>
  <r>
    <n v="687"/>
    <x v="45"/>
    <d v="2023-02-01T00:00:00"/>
    <s v="DAÑO ALMA R."/>
    <x v="6"/>
    <x v="1"/>
    <d v="2023-01-23T00:00:00"/>
    <d v="2023-01-23T00:00:00"/>
    <s v="SL"/>
    <m/>
    <s v="1 SL"/>
    <n v="1"/>
    <m/>
  </r>
  <r>
    <n v="688"/>
    <x v="45"/>
    <d v="2023-01-27T00:00:00"/>
    <s v="SUMAGUI LORENA P."/>
    <x v="30"/>
    <x v="0"/>
    <d v="2023-02-03T00:00:00"/>
    <d v="2023-02-03T00:00:00"/>
    <s v="OTHER"/>
    <s v="SPECIAL PRIVILEGE"/>
    <s v="1 OTHER"/>
    <n v="1"/>
    <m/>
  </r>
  <r>
    <n v="689"/>
    <x v="45"/>
    <d v="2023-01-24T00:00:00"/>
    <s v="ROCILLO CECILLA A."/>
    <x v="6"/>
    <x v="1"/>
    <d v="2023-01-19T00:00:00"/>
    <d v="2023-01-19T00:00:00"/>
    <s v="SL"/>
    <m/>
    <s v="1 SL"/>
    <n v="1"/>
    <m/>
  </r>
  <r>
    <n v="690"/>
    <x v="45"/>
    <d v="2022-08-04T00:00:00"/>
    <s v="TIMPLE ALLAN R."/>
    <x v="1"/>
    <x v="0"/>
    <d v="2022-12-23T00:00:00"/>
    <d v="2022-12-29T00:00:00"/>
    <s v="VL"/>
    <m/>
    <s v="4 VL"/>
    <n v="4"/>
    <m/>
  </r>
  <r>
    <n v="691"/>
    <x v="45"/>
    <d v="2023-01-11T00:00:00"/>
    <s v="VERGARA CATHERINE R."/>
    <x v="10"/>
    <x v="1"/>
    <d v="2023-01-13T00:00:00"/>
    <d v="2023-01-13T00:00:00"/>
    <s v="OTHER"/>
    <m/>
    <s v="1 OTHER"/>
    <n v="1"/>
    <m/>
  </r>
  <r>
    <n v="692"/>
    <x v="45"/>
    <d v="2022-12-19T00:00:00"/>
    <s v="SABULAAN MARIA LEAH M."/>
    <x v="28"/>
    <x v="0"/>
    <d v="2022-12-19T00:00:00"/>
    <d v="2023-01-06T00:00:00"/>
    <s v="SL"/>
    <m/>
    <s v="12 SL"/>
    <n v="12"/>
    <m/>
  </r>
  <r>
    <n v="693"/>
    <x v="45"/>
    <d v="2022-12-22T00:00:00"/>
    <s v="SUMAGUI FELICITAS M."/>
    <x v="10"/>
    <x v="0"/>
    <d v="2022-12-21T00:00:00"/>
    <d v="2022-12-21T00:00:00"/>
    <s v="SL"/>
    <m/>
    <s v="1 SL"/>
    <n v="1"/>
    <m/>
  </r>
  <r>
    <n v="694"/>
    <x v="45"/>
    <d v="2023-01-25T00:00:00"/>
    <s v="SUMAGUI DESZERIE ANN A."/>
    <x v="5"/>
    <x v="1"/>
    <d v="2023-01-23T00:00:00"/>
    <d v="2023-01-23T00:00:00"/>
    <s v="SL"/>
    <m/>
    <s v="1 SL"/>
    <n v="1"/>
    <m/>
  </r>
  <r>
    <n v="695"/>
    <x v="45"/>
    <d v="2023-01-02T00:00:00"/>
    <s v="SARMIENTO TERESA E."/>
    <x v="47"/>
    <x v="0"/>
    <d v="2023-01-31T00:00:00"/>
    <d v="2023-01-31T00:00:00"/>
    <s v="SL"/>
    <m/>
    <s v="1 SL"/>
    <n v="1"/>
    <m/>
  </r>
  <r>
    <n v="696"/>
    <x v="45"/>
    <d v="2023-02-02T00:00:00"/>
    <s v="SALAZAR FRANCIS D."/>
    <x v="18"/>
    <x v="0"/>
    <d v="2023-01-31T00:00:00"/>
    <d v="2023-02-01T00:00:00"/>
    <s v="SL"/>
    <m/>
    <s v="2 SL"/>
    <n v="2"/>
    <m/>
  </r>
  <r>
    <n v="697"/>
    <x v="45"/>
    <d v="2022-12-21T00:00:00"/>
    <s v="MENDOZA MARVIC M."/>
    <x v="5"/>
    <x v="1"/>
    <d v="2022-12-26T00:00:00"/>
    <d v="2022-12-29T00:00:00"/>
    <s v="VL"/>
    <m/>
    <s v="3 VL"/>
    <n v="3"/>
    <m/>
  </r>
  <r>
    <n v="698"/>
    <x v="45"/>
    <d v="2023-02-01T00:00:00"/>
    <s v="VARGAS ARNOLD A."/>
    <x v="5"/>
    <x v="0"/>
    <d v="2023-01-21T00:00:00"/>
    <d v="2023-01-21T00:00:00"/>
    <s v="SL"/>
    <m/>
    <s v="1 SL"/>
    <n v="1"/>
    <m/>
  </r>
  <r>
    <n v="698"/>
    <x v="45"/>
    <d v="2023-02-01T00:00:00"/>
    <s v="VARGAS ARNOLD A."/>
    <x v="5"/>
    <x v="0"/>
    <d v="2023-01-28T00:00:00"/>
    <d v="2023-01-28T00:00:00"/>
    <s v="SL"/>
    <m/>
    <s v="1 SL"/>
    <n v="1"/>
    <m/>
  </r>
  <r>
    <n v="699"/>
    <x v="45"/>
    <d v="2023-01-24T00:00:00"/>
    <s v="VERGARA ESTELITA A."/>
    <x v="5"/>
    <x v="0"/>
    <d v="2023-02-16T00:00:00"/>
    <d v="2023-02-28T00:00:00"/>
    <s v="VL"/>
    <m/>
    <s v="9 VL"/>
    <n v="9"/>
    <m/>
  </r>
  <r>
    <n v="700"/>
    <x v="45"/>
    <d v="2023-01-06T00:00:00"/>
    <s v="VILLANUEVA DAVE RONILLO V."/>
    <x v="13"/>
    <x v="0"/>
    <d v="2023-01-04T00:00:00"/>
    <d v="2023-01-05T00:00:00"/>
    <s v="SL"/>
    <m/>
    <s v="2 SL"/>
    <n v="2"/>
    <m/>
  </r>
  <r>
    <n v="701"/>
    <x v="45"/>
    <d v="2023-01-20T00:00:00"/>
    <s v="VILLANUEVA DAVE RONILLO V."/>
    <x v="13"/>
    <x v="0"/>
    <d v="2023-01-27T00:00:00"/>
    <d v="2023-01-27T00:00:00"/>
    <s v="OTHER"/>
    <s v="SPECIAL PRIVILEGE"/>
    <s v="1 OTHER"/>
    <n v="1"/>
    <m/>
  </r>
  <r>
    <n v="702"/>
    <x v="45"/>
    <d v="2023-01-06T00:00:00"/>
    <s v="VERGARA CIAN ASHLEEN J."/>
    <x v="69"/>
    <x v="2"/>
    <d v="2022-12-27T00:00:00"/>
    <d v="2022-12-30T00:00:00"/>
    <s v="SL"/>
    <m/>
    <s v="3 SL"/>
    <n v="3"/>
    <m/>
  </r>
  <r>
    <n v="703"/>
    <x v="45"/>
    <d v="2023-02-14T00:00:00"/>
    <s v="CREUS SAMUEL A."/>
    <x v="77"/>
    <x v="1"/>
    <d v="2023-01-30T00:00:00"/>
    <d v="2023-02-01T00:00:00"/>
    <s v="SL"/>
    <m/>
    <s v="3 SL"/>
    <n v="3"/>
    <m/>
  </r>
  <r>
    <n v="704"/>
    <x v="45"/>
    <d v="2023-01-25T00:00:00"/>
    <s v="VILLANUEVA ISMAEL D."/>
    <x v="19"/>
    <x v="0"/>
    <d v="2023-01-23T00:00:00"/>
    <d v="2023-01-23T00:00:00"/>
    <s v="SL"/>
    <m/>
    <s v="1 SL"/>
    <n v="1"/>
    <m/>
  </r>
  <r>
    <n v="705"/>
    <x v="45"/>
    <d v="2023-02-02T00:00:00"/>
    <s v="GUEVARRA ROLANDO  "/>
    <x v="18"/>
    <x v="0"/>
    <d v="2023-02-18T00:00:00"/>
    <d v="2023-02-20T00:00:00"/>
    <s v="SL"/>
    <m/>
    <s v="2 SL"/>
    <n v="2"/>
    <m/>
  </r>
  <r>
    <n v="706"/>
    <x v="45"/>
    <d v="2023-02-22T00:00:00"/>
    <s v="COSINO RIMWELL  "/>
    <x v="19"/>
    <x v="0"/>
    <d v="2023-03-06T00:00:00"/>
    <d v="2023-03-07T00:00:00"/>
    <s v="VL"/>
    <m/>
    <s v="2 VL"/>
    <n v="2"/>
    <m/>
  </r>
  <r>
    <n v="707"/>
    <x v="45"/>
    <d v="2023-02-13T00:00:00"/>
    <s v="COSINO RIMWELL  "/>
    <x v="19"/>
    <x v="0"/>
    <d v="2023-02-06T00:00:00"/>
    <d v="2023-02-06T00:00:00"/>
    <s v="SL"/>
    <m/>
    <s v="1 SL"/>
    <n v="1"/>
    <m/>
  </r>
  <r>
    <n v="708"/>
    <x v="45"/>
    <d v="2023-02-13T00:00:00"/>
    <s v="RODRIGUEZ MANNY  "/>
    <x v="18"/>
    <x v="0"/>
    <d v="2023-02-27T00:00:00"/>
    <d v="2023-02-27T00:00:00"/>
    <s v="OTHER"/>
    <s v="SPECIAL PRIVILEGE"/>
    <s v="1 OTHER"/>
    <n v="1"/>
    <m/>
  </r>
  <r>
    <n v="709"/>
    <x v="45"/>
    <d v="2023-02-10T00:00:00"/>
    <s v="DERLA ARTHUR D."/>
    <x v="18"/>
    <x v="0"/>
    <d v="2023-02-09T00:00:00"/>
    <d v="2023-02-09T00:00:00"/>
    <s v="SL"/>
    <m/>
    <s v="1 SL"/>
    <n v="1"/>
    <m/>
  </r>
  <r>
    <n v="710"/>
    <x v="45"/>
    <d v="2023-02-10T00:00:00"/>
    <s v="DERLA ARTHUR D."/>
    <x v="18"/>
    <x v="0"/>
    <d v="2023-02-11T00:00:00"/>
    <d v="2023-02-11T00:00:00"/>
    <s v="SL"/>
    <m/>
    <s v="1 SL"/>
    <n v="1"/>
    <m/>
  </r>
  <r>
    <n v="711"/>
    <x v="45"/>
    <d v="2023-02-14T00:00:00"/>
    <s v="TORRES  ALLAN  "/>
    <x v="81"/>
    <x v="0"/>
    <d v="2023-02-13T00:00:00"/>
    <d v="2023-02-17T00:00:00"/>
    <s v="SL"/>
    <m/>
    <s v="5 SL"/>
    <n v="5"/>
    <m/>
  </r>
  <r>
    <n v="712"/>
    <x v="45"/>
    <d v="2023-02-10T00:00:00"/>
    <s v="CABANTING AIRA P."/>
    <x v="5"/>
    <x v="0"/>
    <d v="2023-02-13T00:00:00"/>
    <d v="2023-02-13T00:00:00"/>
    <s v="OTHER"/>
    <s v="BIRTHDAY LEAVE"/>
    <s v="1 OTHER"/>
    <n v="1"/>
    <m/>
  </r>
  <r>
    <n v="713"/>
    <x v="45"/>
    <d v="2023-02-02T00:00:00"/>
    <s v="MENDOZA MARICEL C."/>
    <x v="5"/>
    <x v="0"/>
    <d v="2023-02-01T00:00:00"/>
    <d v="2023-02-09T00:00:00"/>
    <s v="SL"/>
    <m/>
    <s v="7 SL"/>
    <n v="7"/>
    <m/>
  </r>
  <r>
    <n v="714"/>
    <x v="45"/>
    <d v="2023-02-14T00:00:00"/>
    <s v="LANDICHO ROSALINA B."/>
    <x v="17"/>
    <x v="0"/>
    <d v="2023-02-11T00:00:00"/>
    <d v="2023-02-13T00:00:00"/>
    <s v="SL"/>
    <m/>
    <s v="2 SL"/>
    <n v="2"/>
    <m/>
  </r>
  <r>
    <n v="715"/>
    <x v="45"/>
    <d v="2023-02-16T00:00:00"/>
    <s v="JABINES MARIA SHELLY D."/>
    <x v="16"/>
    <x v="0"/>
    <d v="2023-02-16T00:00:00"/>
    <d v="2023-02-16T00:00:00"/>
    <s v="OTHER"/>
    <s v="EMERGENCY LEAVE"/>
    <s v="1 OTHER"/>
    <n v="1"/>
    <m/>
  </r>
  <r>
    <n v="716"/>
    <x v="45"/>
    <d v="2023-02-13T00:00:00"/>
    <s v="FERMA RAYMOND  "/>
    <x v="18"/>
    <x v="0"/>
    <d v="2023-02-10T00:00:00"/>
    <d v="2023-02-12T00:00:00"/>
    <s v="SL"/>
    <m/>
    <s v="3 SL"/>
    <n v="3"/>
    <m/>
  </r>
  <r>
    <n v="717"/>
    <x v="46"/>
    <d v="2023-02-18T00:00:00"/>
    <s v="ESTOLE JOCELYN D."/>
    <x v="31"/>
    <x v="0"/>
    <d v="2023-02-14T00:00:00"/>
    <d v="2023-02-15T00:00:00"/>
    <s v="SL"/>
    <m/>
    <s v="2 SL"/>
    <n v="2"/>
    <m/>
  </r>
  <r>
    <n v="718"/>
    <x v="46"/>
    <d v="2023-02-17T00:00:00"/>
    <s v="DE CASTRO  CHRISTINE JEAN D."/>
    <x v="10"/>
    <x v="0"/>
    <d v="2023-02-20T00:00:00"/>
    <d v="2023-02-21T00:00:00"/>
    <s v="OTHER"/>
    <s v="PARENTAL OBLIGATION"/>
    <s v="2 OTHER"/>
    <n v="2"/>
    <m/>
  </r>
  <r>
    <n v="719"/>
    <x v="46"/>
    <d v="2023-02-14T00:00:00"/>
    <s v="CREUS SAMUEL A."/>
    <x v="77"/>
    <x v="1"/>
    <d v="2023-02-02T00:00:00"/>
    <d v="2023-03-03T00:00:00"/>
    <s v="VL"/>
    <m/>
    <s v="29 VL"/>
    <n v="29"/>
    <m/>
  </r>
  <r>
    <n v="720"/>
    <x v="46"/>
    <d v="2023-02-14T00:00:00"/>
    <s v="DE ASIS JANETTE D."/>
    <x v="9"/>
    <x v="0"/>
    <d v="2023-02-09T00:00:00"/>
    <d v="2023-02-10T00:00:00"/>
    <s v="SL"/>
    <m/>
    <s v="2 SL"/>
    <n v="2"/>
    <m/>
  </r>
  <r>
    <n v="721"/>
    <x v="46"/>
    <m/>
    <s v="MERCARDO RENGIE M."/>
    <x v="4"/>
    <x v="0"/>
    <d v="2023-01-19T00:00:00"/>
    <d v="2023-01-19T00:00:00"/>
    <s v="SL"/>
    <m/>
    <s v="1 SL"/>
    <n v="1"/>
    <m/>
  </r>
  <r>
    <n v="722"/>
    <x v="46"/>
    <d v="2023-01-20T00:00:00"/>
    <s v="MATIENZO NORMITA S."/>
    <x v="4"/>
    <x v="1"/>
    <d v="2023-02-06T00:00:00"/>
    <d v="2023-02-06T00:00:00"/>
    <s v="OTHER"/>
    <s v="SPECIAL PRIVILEGE"/>
    <s v="1 OTHER"/>
    <n v="1"/>
    <m/>
  </r>
  <r>
    <n v="723"/>
    <x v="46"/>
    <d v="2023-02-03T00:00:00"/>
    <s v="PEÑAFIEL MELISSA Q."/>
    <x v="56"/>
    <x v="1"/>
    <d v="2023-02-09T00:00:00"/>
    <d v="2023-02-09T00:00:00"/>
    <s v="VL"/>
    <m/>
    <s v="1 VL"/>
    <n v="1"/>
    <m/>
  </r>
  <r>
    <n v="724"/>
    <x v="46"/>
    <d v="2022-12-19T00:00:00"/>
    <s v="PEÑAFIEL MELISSA Q."/>
    <x v="56"/>
    <x v="1"/>
    <d v="2022-12-23T00:00:00"/>
    <d v="2022-12-23T00:00:00"/>
    <s v="VL"/>
    <m/>
    <s v="1 VL"/>
    <n v="1"/>
    <m/>
  </r>
  <r>
    <n v="725"/>
    <x v="46"/>
    <m/>
    <s v="PEÑAFIEL MELISSA Q."/>
    <x v="56"/>
    <x v="1"/>
    <d v="2023-01-09T00:00:00"/>
    <d v="2023-01-09T00:00:00"/>
    <s v="OTHER"/>
    <s v="SPECIAL PRIVILEGE"/>
    <s v="1 OTHER"/>
    <n v="1"/>
    <m/>
  </r>
  <r>
    <n v="726"/>
    <x v="46"/>
    <d v="2023-01-03T00:00:00"/>
    <s v="MONTENEGRO MARISSA P."/>
    <x v="56"/>
    <x v="1"/>
    <d v="2023-01-09T00:00:00"/>
    <d v="2023-01-10T00:00:00"/>
    <s v="VL"/>
    <m/>
    <s v="2 VL"/>
    <n v="2"/>
    <m/>
  </r>
  <r>
    <n v="727"/>
    <x v="46"/>
    <d v="2022-12-13T00:00:00"/>
    <s v="GATPANDAN MICHAEL E."/>
    <x v="12"/>
    <x v="0"/>
    <d v="2023-02-10T00:00:00"/>
    <d v="2023-02-10T00:00:00"/>
    <s v="SL"/>
    <m/>
    <s v="1 SL"/>
    <n v="1"/>
    <m/>
  </r>
  <r>
    <n v="728"/>
    <x v="46"/>
    <d v="2023-02-10T00:00:00"/>
    <s v="TIBAYAN EUFEMIA O."/>
    <x v="19"/>
    <x v="0"/>
    <d v="2023-02-06T00:00:00"/>
    <d v="2023-02-06T00:00:00"/>
    <s v="SL"/>
    <m/>
    <s v="1 SL"/>
    <n v="1"/>
    <m/>
  </r>
  <r>
    <n v="729"/>
    <x v="46"/>
    <d v="2023-02-07T00:00:00"/>
    <s v="ESTIEBER ARISTOTLE B."/>
    <x v="18"/>
    <x v="0"/>
    <d v="2023-02-03T00:00:00"/>
    <d v="2023-02-03T00:00:00"/>
    <s v="SL"/>
    <m/>
    <s v="1 SL"/>
    <n v="1"/>
    <m/>
  </r>
  <r>
    <n v="730"/>
    <x v="46"/>
    <d v="2023-02-08T00:00:00"/>
    <s v="AMBION HERSHEY D."/>
    <x v="19"/>
    <x v="0"/>
    <d v="2023-02-15T00:00:00"/>
    <d v="2023-02-15T00:00:00"/>
    <s v="VL"/>
    <m/>
    <s v="1 VL"/>
    <n v="1"/>
    <m/>
  </r>
  <r>
    <n v="731"/>
    <x v="46"/>
    <d v="2023-02-09T00:00:00"/>
    <s v="GUEVARRA ROLANDO  "/>
    <x v="18"/>
    <x v="0"/>
    <d v="2023-02-08T00:00:00"/>
    <d v="2023-02-08T00:00:00"/>
    <s v="SL"/>
    <m/>
    <s v="1 SL"/>
    <n v="1"/>
    <m/>
  </r>
  <r>
    <n v="732"/>
    <x v="46"/>
    <d v="2023-02-10T00:00:00"/>
    <s v="PAGLINAWAN JESSIE M."/>
    <x v="18"/>
    <x v="0"/>
    <d v="2023-02-06T00:00:00"/>
    <d v="2023-02-06T00:00:00"/>
    <s v="SL"/>
    <m/>
    <s v="1 SL"/>
    <n v="1"/>
    <m/>
  </r>
  <r>
    <n v="732"/>
    <x v="46"/>
    <d v="2023-02-10T00:00:00"/>
    <s v="PAGLINAWAN JESSIE M."/>
    <x v="18"/>
    <x v="0"/>
    <d v="2023-02-09T00:00:00"/>
    <d v="2023-02-09T00:00:00"/>
    <s v="SL"/>
    <m/>
    <s v="1 SL"/>
    <n v="1"/>
    <m/>
  </r>
  <r>
    <n v="733"/>
    <x v="46"/>
    <d v="2023-12-22T00:00:00"/>
    <s v="PENALES GUILLERMA B."/>
    <x v="56"/>
    <x v="1"/>
    <d v="2022-12-28T00:00:00"/>
    <d v="2022-12-28T00:00:00"/>
    <s v="VL"/>
    <m/>
    <s v="1 VL"/>
    <n v="1"/>
    <m/>
  </r>
  <r>
    <n v="734"/>
    <x v="46"/>
    <d v="2023-01-03T00:00:00"/>
    <s v="PENALES GUILLERMA B."/>
    <x v="56"/>
    <x v="1"/>
    <d v="2023-01-09T00:00:00"/>
    <d v="2023-01-09T00:00:00"/>
    <s v="OTHER"/>
    <s v="SPECIAL PRIVILEGE"/>
    <s v="1 OTHER"/>
    <n v="1"/>
    <m/>
  </r>
  <r>
    <n v="735"/>
    <x v="46"/>
    <d v="2023-02-03T00:00:00"/>
    <s v="PENALES GUILLERMA B."/>
    <x v="56"/>
    <x v="1"/>
    <d v="2023-02-09T00:00:00"/>
    <d v="2023-02-10T00:00:00"/>
    <s v="VL"/>
    <m/>
    <s v="2 VL"/>
    <n v="2"/>
    <m/>
  </r>
  <r>
    <n v="736"/>
    <x v="46"/>
    <d v="2023-01-23T00:00:00"/>
    <s v="BORJA NECY M."/>
    <x v="56"/>
    <x v="1"/>
    <d v="2023-01-26T00:00:00"/>
    <d v="2023-01-27T00:00:00"/>
    <s v="OTHER"/>
    <s v="SPECIAL PRIVILEGE"/>
    <s v="2 OTHER"/>
    <n v="2"/>
    <m/>
  </r>
  <r>
    <n v="737"/>
    <x v="46"/>
    <d v="2023-01-04T00:00:00"/>
    <s v="VIDALLO WINNIE R."/>
    <x v="39"/>
    <x v="1"/>
    <d v="2022-12-28T00:00:00"/>
    <d v="2022-12-29T00:00:00"/>
    <s v="SL"/>
    <m/>
    <s v="2 SL"/>
    <n v="2"/>
    <m/>
  </r>
  <r>
    <n v="738"/>
    <x v="46"/>
    <d v="2023-01-27T00:00:00"/>
    <s v="MALIGAYO YOLANDA D."/>
    <x v="19"/>
    <x v="1"/>
    <d v="2023-01-27T00:00:00"/>
    <d v="2023-01-27T00:00:00"/>
    <s v="SL"/>
    <m/>
    <s v="1 SL"/>
    <n v="1"/>
    <m/>
  </r>
  <r>
    <n v="739"/>
    <x v="46"/>
    <d v="2023-01-24T00:00:00"/>
    <s v="EGASAN DELIA J."/>
    <x v="19"/>
    <x v="1"/>
    <d v="2023-01-24T00:00:00"/>
    <d v="2023-01-24T00:00:00"/>
    <s v="SL"/>
    <m/>
    <s v="1 SL"/>
    <n v="1"/>
    <m/>
  </r>
  <r>
    <n v="740"/>
    <x v="46"/>
    <d v="2023-01-03T00:00:00"/>
    <s v="LIMBOC FLORDELIZA J."/>
    <x v="4"/>
    <x v="1"/>
    <d v="2023-02-02T00:00:00"/>
    <d v="2023-02-02T00:00:00"/>
    <s v="SL"/>
    <m/>
    <s v="1 SL"/>
    <n v="1"/>
    <m/>
  </r>
  <r>
    <n v="741"/>
    <x v="46"/>
    <d v="2023-01-27T00:00:00"/>
    <s v="LIMBOC FLORDELIZA J."/>
    <x v="4"/>
    <x v="1"/>
    <d v="2023-01-26T00:00:00"/>
    <d v="2023-01-26T00:00:00"/>
    <s v="SL"/>
    <m/>
    <s v="1 SL"/>
    <n v="1"/>
    <m/>
  </r>
  <r>
    <n v="742"/>
    <x v="46"/>
    <d v="2023-01-24T00:00:00"/>
    <s v="ALEGA ESTELITA M."/>
    <x v="53"/>
    <x v="1"/>
    <d v="2023-01-16T00:00:00"/>
    <d v="2023-01-16T00:00:00"/>
    <s v="SL"/>
    <m/>
    <s v="1 SL"/>
    <n v="1"/>
    <m/>
  </r>
  <r>
    <n v="742"/>
    <x v="46"/>
    <d v="2023-01-24T00:00:00"/>
    <s v="ALEGA ESTELITA M."/>
    <x v="53"/>
    <x v="1"/>
    <d v="2023-01-23T00:00:00"/>
    <d v="2023-01-23T00:00:00"/>
    <s v="SL"/>
    <m/>
    <s v="1 SL"/>
    <n v="1"/>
    <m/>
  </r>
  <r>
    <n v="743"/>
    <x v="46"/>
    <m/>
    <s v="ALEGA ESTELITA M."/>
    <x v="53"/>
    <x v="1"/>
    <d v="2022-12-02T00:00:00"/>
    <d v="2022-12-02T00:00:00"/>
    <s v="SL"/>
    <m/>
    <s v="1 SL"/>
    <n v="1"/>
    <m/>
  </r>
  <r>
    <n v="743"/>
    <x v="46"/>
    <m/>
    <s v="ALEGA ESTELITA M."/>
    <x v="53"/>
    <x v="1"/>
    <d v="2022-12-05T00:00:00"/>
    <d v="2022-12-05T00:00:00"/>
    <s v="SL"/>
    <m/>
    <s v="1 SL"/>
    <n v="1"/>
    <m/>
  </r>
  <r>
    <n v="743"/>
    <x v="46"/>
    <m/>
    <s v="ALEGA ESTELITA M."/>
    <x v="53"/>
    <x v="1"/>
    <d v="2022-12-19T00:00:00"/>
    <d v="2022-12-19T00:00:00"/>
    <s v="SL"/>
    <m/>
    <s v="1 SL"/>
    <n v="1"/>
    <m/>
  </r>
  <r>
    <n v="744"/>
    <x v="46"/>
    <d v="2023-02-03T00:00:00"/>
    <s v="ALEGA ESTELITA M."/>
    <x v="53"/>
    <x v="1"/>
    <d v="2023-01-30T00:00:00"/>
    <d v="2023-01-31T00:00:00"/>
    <s v="SL"/>
    <m/>
    <s v="2 SL"/>
    <n v="2"/>
    <m/>
  </r>
  <r>
    <n v="745"/>
    <x v="46"/>
    <d v="2023-02-02T00:00:00"/>
    <s v="TAÑEDO MARIA EVELYN C."/>
    <x v="56"/>
    <x v="1"/>
    <d v="2023-02-01T00:00:00"/>
    <d v="2023-02-01T00:00:00"/>
    <s v="OTHER"/>
    <s v="SPECIAL PRIVILEGE"/>
    <s v="1 OTHER"/>
    <n v="1"/>
    <m/>
  </r>
  <r>
    <n v="746"/>
    <x v="46"/>
    <d v="2023-01-09T00:00:00"/>
    <s v="TAÑEDO MARIA EVELYN C."/>
    <x v="56"/>
    <x v="1"/>
    <d v="2023-01-13T00:00:00"/>
    <d v="2023-01-13T00:00:00"/>
    <s v="VL"/>
    <m/>
    <s v="1 VL"/>
    <n v="1"/>
    <m/>
  </r>
  <r>
    <n v="747"/>
    <x v="46"/>
    <d v="2023-01-03T00:00:00"/>
    <s v="MONTENEGRO MARISSA P."/>
    <x v="56"/>
    <x v="1"/>
    <d v="2023-01-11T00:00:00"/>
    <d v="2023-01-11T00:00:00"/>
    <s v="OTHER"/>
    <s v="SPECIAL PRIVILEGE"/>
    <s v="1 OTHER"/>
    <n v="1"/>
    <m/>
  </r>
  <r>
    <n v="748"/>
    <x v="46"/>
    <d v="2022-09-05T00:00:00"/>
    <s v="DEMATERA PEDRO B."/>
    <x v="29"/>
    <x v="0"/>
    <d v="2023-09-07T00:00:00"/>
    <d v="2023-09-07T00:00:00"/>
    <s v="VL"/>
    <m/>
    <s v="1 VL"/>
    <n v="1"/>
    <m/>
  </r>
  <r>
    <n v="749"/>
    <x v="46"/>
    <d v="2023-01-23T00:00:00"/>
    <s v="MONTENEGRO MARISSA P."/>
    <x v="56"/>
    <x v="1"/>
    <d v="2023-01-20T00:00:00"/>
    <d v="2023-01-20T00:00:00"/>
    <s v="SL"/>
    <m/>
    <s v="1 SL"/>
    <n v="1"/>
    <m/>
  </r>
  <r>
    <n v="750"/>
    <x v="46"/>
    <d v="2022-12-21T00:00:00"/>
    <s v="BAYOT ANISIA P."/>
    <x v="39"/>
    <x v="1"/>
    <d v="2022-12-28T00:00:00"/>
    <d v="2022-12-29T00:00:00"/>
    <s v="VL"/>
    <m/>
    <s v="2 VL"/>
    <n v="2"/>
    <m/>
  </r>
  <r>
    <n v="751"/>
    <x v="46"/>
    <d v="2023-01-04T00:00:00"/>
    <s v="ALEGA ESTELITA M."/>
    <x v="53"/>
    <x v="1"/>
    <d v="2023-01-05T00:00:00"/>
    <d v="2023-01-05T00:00:00"/>
    <s v="OTHER"/>
    <s v="SPECIAL PRIVILEGE"/>
    <s v="1 OTHER"/>
    <n v="1"/>
    <m/>
  </r>
  <r>
    <n v="752"/>
    <x v="46"/>
    <d v="2023-01-15T00:00:00"/>
    <s v="OCAMPO ORLANDO R."/>
    <x v="13"/>
    <x v="1"/>
    <d v="2023-01-04T00:00:00"/>
    <d v="2023-01-04T00:00:00"/>
    <s v="OTHER"/>
    <s v="BIRTHDAY LEAVE"/>
    <s v="1 OTHER"/>
    <n v="1"/>
    <m/>
  </r>
  <r>
    <n v="753"/>
    <x v="46"/>
    <d v="2023-01-12T00:00:00"/>
    <s v="UNTALAN DIVINA R."/>
    <x v="39"/>
    <x v="1"/>
    <d v="2023-01-11T00:00:00"/>
    <d v="2023-01-11T00:00:00"/>
    <s v="OTHER"/>
    <s v="DOMESTIC EMERGENCY"/>
    <s v="1 OTHER"/>
    <n v="1"/>
    <m/>
  </r>
  <r>
    <n v="754"/>
    <x v="46"/>
    <m/>
    <s v="DE GRANO MA. ERLINDA F."/>
    <x v="39"/>
    <x v="1"/>
    <d v="2023-01-24T00:00:00"/>
    <d v="2023-01-24T00:00:00"/>
    <s v="VL"/>
    <m/>
    <s v="1 VL"/>
    <n v="1"/>
    <m/>
  </r>
  <r>
    <n v="755"/>
    <x v="46"/>
    <d v="2023-01-04T00:00:00"/>
    <s v="VIDALLO WINNIE R."/>
    <x v="39"/>
    <x v="1"/>
    <d v="2023-01-03T00:00:00"/>
    <d v="2023-01-03T00:00:00"/>
    <s v="SL"/>
    <m/>
    <s v="1 SL"/>
    <n v="1"/>
    <m/>
  </r>
  <r>
    <n v="756"/>
    <x v="46"/>
    <d v="2023-01-27T00:00:00"/>
    <s v="COLETO HANY ROY D."/>
    <x v="5"/>
    <x v="1"/>
    <d v="2003-02-01T00:00:00"/>
    <d v="2023-02-01T00:00:00"/>
    <s v="OTHER"/>
    <s v="SPECIAL PRIVILEGE"/>
    <s v="5210 OTHER"/>
    <n v="5210"/>
    <m/>
  </r>
  <r>
    <n v="757"/>
    <x v="46"/>
    <d v="2023-02-01T00:00:00"/>
    <s v="BAYHON VIOLETA  "/>
    <x v="5"/>
    <x v="1"/>
    <d v="2023-01-30T00:00:00"/>
    <d v="2023-01-31T00:00:00"/>
    <s v="SL"/>
    <m/>
    <s v="2 SL"/>
    <n v="2"/>
    <m/>
  </r>
  <r>
    <n v="758"/>
    <x v="46"/>
    <d v="2022-12-09T00:00:00"/>
    <s v="BAUTISTA JANICE M."/>
    <x v="39"/>
    <x v="1"/>
    <d v="2023-01-13T00:00:00"/>
    <d v="2023-01-13T00:00:00"/>
    <s v="OTHER"/>
    <s v="SPECIAL PRIVILEGE"/>
    <s v="1 OTHER"/>
    <n v="1"/>
    <m/>
  </r>
  <r>
    <n v="759"/>
    <x v="46"/>
    <d v="2022-12-19T00:00:00"/>
    <s v="BAUTISTA JANICE M."/>
    <x v="39"/>
    <x v="1"/>
    <d v="2022-12-22T00:00:00"/>
    <d v="2022-12-22T00:00:00"/>
    <s v="VL"/>
    <m/>
    <s v="1 VL"/>
    <n v="1"/>
    <m/>
  </r>
  <r>
    <n v="760"/>
    <x v="46"/>
    <d v="2023-01-03T00:00:00"/>
    <s v="DIMAPILIS ELVIRA S."/>
    <x v="39"/>
    <x v="1"/>
    <d v="2023-01-03T00:00:00"/>
    <d v="2023-01-03T00:00:00"/>
    <s v="SL"/>
    <m/>
    <s v="1 SL"/>
    <n v="1"/>
    <m/>
  </r>
  <r>
    <n v="761"/>
    <x v="46"/>
    <d v="2023-01-03T00:00:00"/>
    <s v="DIMAPILIS ELVIRA S."/>
    <x v="39"/>
    <x v="1"/>
    <d v="2022-12-16T00:00:00"/>
    <d v="2022-12-27T00:00:00"/>
    <s v="VL"/>
    <m/>
    <s v="6.5 VL"/>
    <n v="6.5"/>
    <m/>
  </r>
  <r>
    <n v="762"/>
    <x v="46"/>
    <d v="2023-01-10T00:00:00"/>
    <s v="MIRANDA NICOLE MAY B."/>
    <x v="39"/>
    <x v="1"/>
    <d v="2023-01-17T00:00:00"/>
    <d v="2023-01-17T00:00:00"/>
    <s v="OTHER"/>
    <s v="SPECIAL PRIVILEGE"/>
    <s v="1 OTHER"/>
    <n v="1"/>
    <m/>
  </r>
  <r>
    <n v="763"/>
    <x v="46"/>
    <d v="2023-01-09T00:00:00"/>
    <s v="SALONGA LUCY M."/>
    <x v="63"/>
    <x v="1"/>
    <d v="2023-01-06T00:00:00"/>
    <d v="2023-01-06T00:00:00"/>
    <s v="OTHER"/>
    <s v="SPECIAL PRIVILEGE"/>
    <s v="1 OTHER"/>
    <n v="1"/>
    <m/>
  </r>
  <r>
    <n v="764"/>
    <x v="46"/>
    <d v="2023-01-06T00:00:00"/>
    <s v="REPILLO AMMY LOU M."/>
    <x v="39"/>
    <x v="1"/>
    <d v="2023-01-05T00:00:00"/>
    <d v="2023-01-05T00:00:00"/>
    <s v="SL"/>
    <m/>
    <s v="1 SL"/>
    <n v="1"/>
    <m/>
  </r>
  <r>
    <n v="765"/>
    <x v="46"/>
    <d v="2023-01-24T00:00:00"/>
    <s v="CASTRO VIVIAN A."/>
    <x v="5"/>
    <x v="1"/>
    <d v="2023-01-20T00:00:00"/>
    <d v="2023-01-20T00:00:00"/>
    <s v="SL"/>
    <m/>
    <s v="1 SL"/>
    <n v="1"/>
    <m/>
  </r>
  <r>
    <n v="766"/>
    <x v="46"/>
    <d v="2023-01-04T00:00:00"/>
    <s v="EMELO MARYJANE T."/>
    <x v="5"/>
    <x v="1"/>
    <d v="2022-12-27T00:00:00"/>
    <d v="2022-12-29T00:00:00"/>
    <s v="SL"/>
    <m/>
    <s v="3 SL"/>
    <n v="3"/>
    <m/>
  </r>
  <r>
    <n v="767"/>
    <x v="46"/>
    <d v="2023-01-03T00:00:00"/>
    <s v="MANALO CYNTHIA D."/>
    <x v="5"/>
    <x v="1"/>
    <d v="2022-11-21T00:00:00"/>
    <d v="2022-11-25T00:00:00"/>
    <s v="VL"/>
    <m/>
    <s v="5 VL"/>
    <n v="5"/>
    <m/>
  </r>
  <r>
    <n v="768"/>
    <x v="46"/>
    <d v="2023-01-03T00:00:00"/>
    <s v="MANALO CYNTHIA D."/>
    <x v="5"/>
    <x v="1"/>
    <d v="2022-11-16T00:00:00"/>
    <d v="2022-11-18T00:00:00"/>
    <s v="SL"/>
    <m/>
    <s v="3 SL"/>
    <n v="3"/>
    <m/>
  </r>
  <r>
    <n v="769"/>
    <x v="46"/>
    <d v="2023-01-03T00:00:00"/>
    <s v="MANALO CYNTHIA D."/>
    <x v="5"/>
    <x v="1"/>
    <d v="2022-11-28T00:00:00"/>
    <d v="2022-11-29T00:00:00"/>
    <s v="SL"/>
    <m/>
    <s v="2 SL"/>
    <n v="2"/>
    <m/>
  </r>
  <r>
    <n v="770"/>
    <x v="46"/>
    <d v="2023-01-06T00:00:00"/>
    <s v="MALIGAYO YOLANDA D."/>
    <x v="19"/>
    <x v="1"/>
    <d v="2023-01-05T00:00:00"/>
    <d v="2023-01-05T00:00:00"/>
    <s v="SL"/>
    <m/>
    <s v="1 SL"/>
    <n v="1"/>
    <m/>
  </r>
  <r>
    <n v="771"/>
    <x v="46"/>
    <d v="2023-01-20T00:00:00"/>
    <s v="LEGASPI DOLORES B."/>
    <x v="19"/>
    <x v="1"/>
    <d v="2023-01-18T00:00:00"/>
    <d v="2023-01-19T00:00:00"/>
    <s v="SL"/>
    <m/>
    <s v="2 SL"/>
    <n v="2"/>
    <m/>
  </r>
  <r>
    <n v="772"/>
    <x v="46"/>
    <d v="2022-12-23T00:00:00"/>
    <s v="ENRIQUEZ ERIBERTO  "/>
    <x v="18"/>
    <x v="0"/>
    <d v="2023-01-02T00:00:00"/>
    <d v="2023-01-04T00:00:00"/>
    <s v="VL"/>
    <m/>
    <s v="2 VL"/>
    <n v="2"/>
    <m/>
  </r>
  <r>
    <n v="773"/>
    <x v="46"/>
    <d v="2022-12-19T00:00:00"/>
    <s v="MALIGAYO YOLANDA D."/>
    <x v="19"/>
    <x v="1"/>
    <d v="2022-12-15T00:00:00"/>
    <d v="2022-12-15T00:00:00"/>
    <s v="SL"/>
    <m/>
    <s v="1 SL"/>
    <n v="1"/>
    <m/>
  </r>
  <r>
    <n v="774"/>
    <x v="46"/>
    <d v="2022-12-14T00:00:00"/>
    <s v="ALCAZAR ZENAIDA S."/>
    <x v="53"/>
    <x v="1"/>
    <d v="2022-12-29T00:00:00"/>
    <d v="2022-12-29T00:00:00"/>
    <s v="VL"/>
    <m/>
    <s v="1 VL"/>
    <n v="1"/>
    <m/>
  </r>
  <r>
    <n v="775"/>
    <x v="46"/>
    <d v="2022-12-14T00:00:00"/>
    <s v="CRIZALDO THELMA U."/>
    <x v="19"/>
    <x v="1"/>
    <d v="2022-12-26T00:00:00"/>
    <d v="2022-12-29T00:00:00"/>
    <s v="VL"/>
    <m/>
    <s v="3 VL"/>
    <n v="3"/>
    <m/>
  </r>
  <r>
    <n v="776"/>
    <x v="46"/>
    <d v="2022-12-16T00:00:00"/>
    <s v="LEGASPI DOLORES B."/>
    <x v="19"/>
    <x v="1"/>
    <d v="2022-12-26T00:00:00"/>
    <d v="2022-12-26T00:00:00"/>
    <s v="VL"/>
    <m/>
    <s v="1 VL"/>
    <n v="1"/>
    <m/>
  </r>
  <r>
    <n v="776"/>
    <x v="46"/>
    <d v="2022-12-16T00:00:00"/>
    <s v="LEGASPI DOLORES B."/>
    <x v="19"/>
    <x v="1"/>
    <d v="2022-12-29T00:00:00"/>
    <d v="2022-12-29T00:00:00"/>
    <s v="VL"/>
    <m/>
    <s v="1 VL"/>
    <n v="1"/>
    <m/>
  </r>
  <r>
    <n v="777"/>
    <x v="46"/>
    <d v="2022-12-19T00:00:00"/>
    <s v="ALCAZAR ZENAIDA S."/>
    <x v="53"/>
    <x v="1"/>
    <d v="2022-12-26T00:00:00"/>
    <d v="2022-12-26T00:00:00"/>
    <s v="VL"/>
    <m/>
    <s v="1 VL"/>
    <n v="1"/>
    <m/>
  </r>
  <r>
    <n v="778"/>
    <x v="46"/>
    <d v="2023-01-24T00:00:00"/>
    <s v="MANIMTIM JOJIT A."/>
    <x v="54"/>
    <x v="1"/>
    <d v="2023-01-26T00:00:00"/>
    <d v="2023-01-27T00:00:00"/>
    <s v="OTHER"/>
    <s v="SPECIAL PRIVILEGE"/>
    <s v="2 OTHER"/>
    <n v="2"/>
    <m/>
  </r>
  <r>
    <n v="779"/>
    <x v="46"/>
    <d v="2023-01-02T00:00:00"/>
    <s v="OCAMPO EDRALYN B."/>
    <x v="54"/>
    <x v="1"/>
    <d v="2023-02-01T00:00:00"/>
    <d v="2023-02-01T00:00:00"/>
    <s v="OTHER"/>
    <s v="SPECIAL PRIVILEGE"/>
    <s v="1 OTHER"/>
    <n v="1"/>
    <m/>
  </r>
  <r>
    <n v="780"/>
    <x v="46"/>
    <d v="2023-01-30T00:00:00"/>
    <s v="VELUZ DORMILUNA E."/>
    <x v="31"/>
    <x v="1"/>
    <d v="2023-01-27T00:00:00"/>
    <d v="2023-01-27T00:00:00"/>
    <s v="SL"/>
    <m/>
    <s v="1 SL"/>
    <n v="1"/>
    <m/>
  </r>
  <r>
    <n v="781"/>
    <x v="46"/>
    <d v="2023-01-30T00:00:00"/>
    <s v="VELUZ DORMILUNA E."/>
    <x v="31"/>
    <x v="1"/>
    <d v="2023-02-06T00:00:00"/>
    <d v="2023-02-07T00:00:00"/>
    <s v="VL"/>
    <m/>
    <s v="2 VL"/>
    <n v="2"/>
    <m/>
  </r>
  <r>
    <n v="782"/>
    <x v="46"/>
    <d v="2023-02-01T00:00:00"/>
    <s v="EGASAN DELIA J."/>
    <x v="19"/>
    <x v="1"/>
    <d v="2023-02-09T00:00:00"/>
    <d v="2023-02-10T00:00:00"/>
    <s v="VL"/>
    <m/>
    <s v="2 VL"/>
    <n v="2"/>
    <m/>
  </r>
  <r>
    <n v="783"/>
    <x v="46"/>
    <d v="2023-02-03T00:00:00"/>
    <s v="MALIGAYO YOLANDA D."/>
    <x v="19"/>
    <x v="1"/>
    <d v="2023-02-10T00:00:00"/>
    <d v="2023-02-10T00:00:00"/>
    <s v="VL"/>
    <m/>
    <s v="1 VL"/>
    <n v="1"/>
    <m/>
  </r>
  <r>
    <n v="784"/>
    <x v="46"/>
    <d v="2022-12-27T00:00:00"/>
    <s v="DOGNIDON MARLYN P."/>
    <x v="5"/>
    <x v="1"/>
    <d v="2022-12-19T00:00:00"/>
    <d v="2022-12-21T00:00:00"/>
    <s v="OTHER"/>
    <s v="SPECIAL PRIVILEGE"/>
    <s v="3 OTHER"/>
    <n v="3"/>
    <m/>
  </r>
  <r>
    <n v="785"/>
    <x v="46"/>
    <d v="2023-01-26T00:00:00"/>
    <s v="DE OCAMPO ALMA A."/>
    <x v="39"/>
    <x v="1"/>
    <d v="2023-01-25T00:00:00"/>
    <d v="2023-01-25T00:00:00"/>
    <s v="SL"/>
    <m/>
    <s v="1 SL"/>
    <n v="1"/>
    <m/>
  </r>
  <r>
    <n v="786"/>
    <x v="46"/>
    <d v="2023-01-30T00:00:00"/>
    <s v="DELA CRUZ EVANGELINE P."/>
    <x v="71"/>
    <x v="1"/>
    <d v="2023-01-26T00:00:00"/>
    <d v="2023-01-27T00:00:00"/>
    <s v="SL"/>
    <m/>
    <s v="2 SL"/>
    <n v="2"/>
    <m/>
  </r>
  <r>
    <n v="787"/>
    <x v="46"/>
    <d v="2023-01-27T00:00:00"/>
    <s v="ESPIRITU RONALD M."/>
    <x v="39"/>
    <x v="1"/>
    <d v="2023-01-25T00:00:00"/>
    <d v="2023-01-25T00:00:00"/>
    <s v="OTHER"/>
    <s v="SPECIAL PRIVILEGE"/>
    <s v="1 OTHER"/>
    <n v="1"/>
    <m/>
  </r>
  <r>
    <n v="788"/>
    <x v="46"/>
    <d v="2023-01-16T00:00:00"/>
    <s v="PERIDO BEVERLY T."/>
    <x v="39"/>
    <x v="1"/>
    <d v="2023-01-24T00:00:00"/>
    <d v="2023-01-24T00:00:00"/>
    <s v="VL"/>
    <m/>
    <s v="1 VL"/>
    <n v="1"/>
    <m/>
  </r>
  <r>
    <n v="789"/>
    <x v="46"/>
    <d v="2023-01-02T00:00:00"/>
    <s v="PERIDO BEVERLY T."/>
    <x v="39"/>
    <x v="1"/>
    <d v="2023-01-13T00:00:00"/>
    <d v="2023-01-13T00:00:00"/>
    <s v="OTHER"/>
    <s v="SPECIAL PRIVILEGE"/>
    <s v="1 OTHER"/>
    <n v="1"/>
    <m/>
  </r>
  <r>
    <n v="790"/>
    <x v="46"/>
    <d v="2023-01-31T00:00:00"/>
    <s v="DIMAPILIS JOSEPHINE P."/>
    <x v="39"/>
    <x v="1"/>
    <d v="2023-01-30T00:00:00"/>
    <d v="2023-01-30T00:00:00"/>
    <s v="OTHER"/>
    <s v="SPECIAL PRIVILEGE"/>
    <s v="1 OTHER"/>
    <n v="1"/>
    <m/>
  </r>
  <r>
    <n v="791"/>
    <x v="46"/>
    <d v="2022-11-28T00:00:00"/>
    <s v="BAYLA EVANGELINE C."/>
    <x v="57"/>
    <x v="1"/>
    <d v="2022-12-06T00:00:00"/>
    <d v="2022-12-07T00:00:00"/>
    <s v="VL"/>
    <m/>
    <s v="2 VL"/>
    <n v="2"/>
    <m/>
  </r>
  <r>
    <n v="791"/>
    <x v="46"/>
    <d v="2022-11-28T00:00:00"/>
    <s v="BAYLA EVANGELINE C."/>
    <x v="57"/>
    <x v="1"/>
    <d v="2022-12-09T00:00:00"/>
    <d v="2022-12-09T00:00:00"/>
    <s v="VL"/>
    <m/>
    <s v="1 VL"/>
    <n v="1"/>
    <m/>
  </r>
  <r>
    <n v="792"/>
    <x v="46"/>
    <d v="2022-10-12T00:00:00"/>
    <s v="PEÑERO LILIBETH B."/>
    <x v="10"/>
    <x v="1"/>
    <d v="2022-10-10T00:00:00"/>
    <d v="2022-10-11T00:00:00"/>
    <s v="SL"/>
    <m/>
    <s v="2 SL"/>
    <n v="2"/>
    <m/>
  </r>
  <r>
    <n v="793"/>
    <x v="46"/>
    <d v="2022-10-17T00:00:00"/>
    <s v="OCAMPO ORLANDO R."/>
    <x v="13"/>
    <x v="1"/>
    <d v="2022-10-14T00:00:00"/>
    <d v="2022-10-14T00:00:00"/>
    <s v="OTHER"/>
    <s v="SPECIAL PRIVILEGE"/>
    <s v="1 OTHER"/>
    <n v="1"/>
    <m/>
  </r>
  <r>
    <n v="794"/>
    <x v="46"/>
    <d v="2022-12-14T00:00:00"/>
    <s v="PANGANIBAN CRISTETA M."/>
    <x v="55"/>
    <x v="1"/>
    <d v="2022-12-23T00:00:00"/>
    <d v="2022-12-29T00:00:00"/>
    <s v="VL"/>
    <m/>
    <s v="4 VL"/>
    <n v="4"/>
    <m/>
  </r>
  <r>
    <n v="795"/>
    <x v="46"/>
    <d v="2023-01-19T00:00:00"/>
    <s v="RODRIGUEZ NARCISCO E."/>
    <x v="17"/>
    <x v="0"/>
    <d v="2023-01-18T00:00:00"/>
    <d v="2023-01-18T00:00:00"/>
    <s v="SL"/>
    <m/>
    <s v="1 SL"/>
    <n v="1"/>
    <m/>
  </r>
  <r>
    <n v="796"/>
    <x v="46"/>
    <d v="2023-01-11T00:00:00"/>
    <s v="RODRIGUEZ NARCISCO E."/>
    <x v="17"/>
    <x v="0"/>
    <d v="2023-01-07T00:00:00"/>
    <d v="2023-01-07T00:00:00"/>
    <s v="SL"/>
    <m/>
    <s v="1 SL"/>
    <n v="1"/>
    <m/>
  </r>
  <r>
    <n v="797"/>
    <x v="46"/>
    <d v="2023-02-09T00:00:00"/>
    <s v="DIMAPILIS VILMA T."/>
    <x v="12"/>
    <x v="1"/>
    <d v="2023-02-08T00:00:00"/>
    <d v="2023-02-08T00:00:00"/>
    <s v="SL"/>
    <m/>
    <s v="1 SL"/>
    <n v="1"/>
    <m/>
  </r>
  <r>
    <n v="798"/>
    <x v="46"/>
    <d v="2023-02-07T00:00:00"/>
    <s v="HADAP JONALYN L."/>
    <x v="10"/>
    <x v="1"/>
    <d v="2023-02-03T00:00:00"/>
    <d v="2023-02-03T00:00:00"/>
    <s v="SL"/>
    <m/>
    <s v="1 SL"/>
    <n v="1"/>
    <m/>
  </r>
  <r>
    <n v="799"/>
    <x v="46"/>
    <d v="2023-02-07T00:00:00"/>
    <s v="MIRANDA BIENVENIDO D."/>
    <x v="23"/>
    <x v="0"/>
    <d v="2023-02-13T00:00:00"/>
    <d v="2023-02-17T00:00:00"/>
    <s v="VL"/>
    <m/>
    <s v="5 VL"/>
    <n v="5"/>
    <m/>
  </r>
  <r>
    <n v="800"/>
    <x v="46"/>
    <d v="2023-02-07T00:00:00"/>
    <s v="ROZUL FLORENCIA M."/>
    <x v="10"/>
    <x v="1"/>
    <d v="2023-02-18T00:00:00"/>
    <d v="2023-02-18T00:00:00"/>
    <s v="OTHER"/>
    <s v="SPECIAL PRIVILEGE"/>
    <s v="1 OTHER"/>
    <n v="1"/>
    <m/>
  </r>
  <r>
    <n v="801"/>
    <x v="46"/>
    <d v="2023-02-07T00:00:00"/>
    <s v="DIMAPILIS VILMA T."/>
    <x v="12"/>
    <x v="1"/>
    <d v="2023-02-06T00:00:00"/>
    <d v="2023-02-06T00:00:00"/>
    <s v="OTHER"/>
    <s v="SPECIAL PRIVILEGE"/>
    <s v="1 OTHER"/>
    <n v="1"/>
    <m/>
  </r>
  <r>
    <n v="802"/>
    <x v="46"/>
    <d v="2023-02-07T00:00:00"/>
    <s v="HADAP JONALYN L."/>
    <x v="10"/>
    <x v="1"/>
    <d v="2023-02-10T00:00:00"/>
    <d v="2023-02-10T00:00:00"/>
    <s v="OTHER"/>
    <s v="SPECIAL PRIVILEGE"/>
    <s v="1 OTHER"/>
    <n v="1"/>
    <m/>
  </r>
  <r>
    <n v="803"/>
    <x v="46"/>
    <d v="2023-02-07T00:00:00"/>
    <s v="AMBION DORINDA A."/>
    <x v="10"/>
    <x v="1"/>
    <d v="2023-02-13T00:00:00"/>
    <d v="2023-02-15T00:00:00"/>
    <s v="VL"/>
    <m/>
    <s v="3 VL"/>
    <n v="3"/>
    <m/>
  </r>
  <r>
    <n v="804"/>
    <x v="46"/>
    <d v="2023-02-07T00:00:00"/>
    <s v="AMBION DORINDA A."/>
    <x v="10"/>
    <x v="1"/>
    <d v="2023-02-03T00:00:00"/>
    <d v="2023-02-03T00:00:00"/>
    <s v="OTHER"/>
    <m/>
    <s v="1 OTHER"/>
    <n v="1"/>
    <m/>
  </r>
  <r>
    <n v="804"/>
    <x v="46"/>
    <d v="2023-02-07T00:00:00"/>
    <s v="AMBION DORINDA A."/>
    <x v="10"/>
    <x v="1"/>
    <d v="2023-02-06T00:00:00"/>
    <d v="2023-02-06T00:00:00"/>
    <s v="OTHER"/>
    <m/>
    <s v="1 OTHER"/>
    <n v="1"/>
    <m/>
  </r>
  <r>
    <n v="805"/>
    <x v="46"/>
    <d v="2023-02-06T00:00:00"/>
    <s v="CONSTANTE FLORAVILLA R."/>
    <x v="10"/>
    <x v="1"/>
    <d v="2023-02-03T00:00:00"/>
    <d v="2023-02-03T00:00:00"/>
    <s v="OTHER"/>
    <s v="PARENTAL OBLIGATION"/>
    <s v="1 OTHER"/>
    <n v="1"/>
    <m/>
  </r>
  <r>
    <n v="806"/>
    <x v="46"/>
    <d v="2023-01-31T00:00:00"/>
    <s v="AMBION DORINDA A."/>
    <x v="10"/>
    <x v="1"/>
    <d v="2023-01-30T00:00:00"/>
    <d v="2023-01-30T00:00:00"/>
    <s v="SL"/>
    <m/>
    <s v="1 SL"/>
    <n v="1"/>
    <m/>
  </r>
  <r>
    <n v="807"/>
    <x v="46"/>
    <d v="2022-12-27T00:00:00"/>
    <s v="SUMAGUI LORENA P."/>
    <x v="30"/>
    <x v="0"/>
    <d v="2022-12-16T00:00:00"/>
    <d v="2022-12-16T00:00:00"/>
    <s v="SL"/>
    <m/>
    <s v="1 SL"/>
    <n v="1"/>
    <m/>
  </r>
  <r>
    <n v="807"/>
    <x v="46"/>
    <d v="2022-12-27T00:00:00"/>
    <s v="SUMAGUI LORENA P."/>
    <x v="30"/>
    <x v="0"/>
    <d v="2022-12-22T00:00:00"/>
    <d v="2022-12-22T00:00:00"/>
    <s v="SL"/>
    <m/>
    <s v="1 SL"/>
    <n v="1"/>
    <m/>
  </r>
  <r>
    <n v="808"/>
    <x v="46"/>
    <d v="2023-01-23T00:00:00"/>
    <s v="ROZUL FLORENCIA M."/>
    <x v="10"/>
    <x v="1"/>
    <d v="2023-01-09T00:00:00"/>
    <d v="2023-01-20T00:00:00"/>
    <s v="SL"/>
    <m/>
    <s v="10 SL"/>
    <n v="10"/>
    <m/>
  </r>
  <r>
    <n v="809"/>
    <x v="46"/>
    <d v="2023-01-23T00:00:00"/>
    <s v="OCAMPO NOVELYN U."/>
    <x v="10"/>
    <x v="0"/>
    <d v="2023-01-26T00:00:00"/>
    <d v="2023-01-26T00:00:00"/>
    <s v="OTHER"/>
    <s v="PARENTAL OBLIGATION"/>
    <s v="1 OTHER"/>
    <n v="1"/>
    <m/>
  </r>
  <r>
    <n v="810"/>
    <x v="46"/>
    <d v="2023-01-25T00:00:00"/>
    <s v="GATPANDAN DOLORES J."/>
    <x v="10"/>
    <x v="1"/>
    <d v="2023-01-26T00:00:00"/>
    <d v="2023-01-27T00:00:00"/>
    <s v="OTHER"/>
    <s v="SPECIAL PRIVILEGE"/>
    <s v="2 OTHER"/>
    <n v="2"/>
    <m/>
  </r>
  <r>
    <n v="811"/>
    <x v="46"/>
    <d v="2023-01-23T00:00:00"/>
    <s v="CALANOG ALMA P."/>
    <x v="62"/>
    <x v="1"/>
    <d v="2023-01-20T00:00:00"/>
    <d v="2023-01-20T00:00:00"/>
    <s v="SL"/>
    <m/>
    <s v="1 SL"/>
    <n v="1"/>
    <m/>
  </r>
  <r>
    <n v="812"/>
    <x v="46"/>
    <d v="2023-01-20T00:00:00"/>
    <s v="DIMAPILIS VILMA T."/>
    <x v="12"/>
    <x v="1"/>
    <d v="2023-01-19T00:00:00"/>
    <d v="2023-01-19T00:00:00"/>
    <s v="OTHER"/>
    <s v="DOMESTIC EMERGENCY"/>
    <s v="1 OTHER"/>
    <n v="1"/>
    <m/>
  </r>
  <r>
    <n v="813"/>
    <x v="46"/>
    <d v="2023-01-18T00:00:00"/>
    <s v="VARGAS MELINDA M."/>
    <x v="10"/>
    <x v="0"/>
    <d v="2023-01-16T00:00:00"/>
    <d v="2023-01-17T00:00:00"/>
    <s v="SL"/>
    <m/>
    <s v="2 SL"/>
    <n v="2"/>
    <m/>
  </r>
  <r>
    <n v="814"/>
    <x v="46"/>
    <d v="2023-02-28T00:00:00"/>
    <s v="SUMAGUI FELICITAS M."/>
    <x v="10"/>
    <x v="0"/>
    <d v="2023-03-02T00:00:00"/>
    <d v="2023-03-03T00:00:00"/>
    <s v="OTHER"/>
    <s v="PARENTAL OBLIGATION"/>
    <s v="2 OTHER"/>
    <n v="2"/>
    <m/>
  </r>
  <r>
    <n v="815"/>
    <x v="46"/>
    <d v="2023-02-16T00:00:00"/>
    <s v="ATIENZA JAYSON E."/>
    <x v="5"/>
    <x v="1"/>
    <d v="2023-02-16T00:00:00"/>
    <d v="2023-02-28T00:00:00"/>
    <s v="VL"/>
    <m/>
    <s v="9 VL"/>
    <n v="9"/>
    <m/>
  </r>
  <r>
    <n v="816"/>
    <x v="46"/>
    <d v="2023-02-17T00:00:00"/>
    <s v="AMBROCIO MELODY B."/>
    <x v="10"/>
    <x v="0"/>
    <d v="2023-02-20T00:00:00"/>
    <d v="2023-02-20T00:00:00"/>
    <s v="OTHER"/>
    <m/>
    <s v="1 OTHER"/>
    <n v="1"/>
    <m/>
  </r>
  <r>
    <n v="817"/>
    <x v="46"/>
    <d v="2023-02-06T00:00:00"/>
    <s v="VIDALLO WINNIE R."/>
    <x v="39"/>
    <x v="1"/>
    <d v="2023-01-30T00:00:00"/>
    <d v="2023-02-03T00:00:00"/>
    <s v="OTHER"/>
    <s v="MOURNING LEAVE"/>
    <s v="5 OTHER"/>
    <n v="5"/>
    <m/>
  </r>
  <r>
    <n v="818"/>
    <x v="46"/>
    <d v="2023-02-06T00:00:00"/>
    <s v="VIDALLO WINNIE R."/>
    <x v="39"/>
    <x v="1"/>
    <d v="2023-01-26T00:00:00"/>
    <d v="2023-01-26T00:00:00"/>
    <s v="SL"/>
    <m/>
    <s v="1 SL"/>
    <n v="1"/>
    <m/>
  </r>
  <r>
    <n v="819"/>
    <x v="46"/>
    <d v="2023-02-03T00:00:00"/>
    <s v="OLEGARIO TEOFISTA B."/>
    <x v="39"/>
    <x v="1"/>
    <d v="2023-02-10T00:00:00"/>
    <d v="2023-02-13T00:00:00"/>
    <s v="OTHER"/>
    <s v="SPECIAL PRIVILEGE"/>
    <s v="2 OTHER"/>
    <n v="2"/>
    <m/>
  </r>
  <r>
    <n v="820"/>
    <x v="46"/>
    <d v="2023-01-23T00:00:00"/>
    <s v="VIDALLO WINNIE R."/>
    <x v="39"/>
    <x v="1"/>
    <d v="2023-01-18T00:00:00"/>
    <d v="2023-01-20T00:00:00"/>
    <s v="SL"/>
    <m/>
    <s v="3 SL"/>
    <n v="3"/>
    <m/>
  </r>
  <r>
    <n v="821"/>
    <x v="46"/>
    <d v="2023-01-23T00:00:00"/>
    <s v="TAMAYO MARIA ELLAINE III B."/>
    <x v="39"/>
    <x v="1"/>
    <d v="2023-01-27T00:00:00"/>
    <d v="2023-01-27T00:00:00"/>
    <s v="VL"/>
    <m/>
    <s v="1 VL"/>
    <n v="1"/>
    <m/>
  </r>
  <r>
    <n v="821"/>
    <x v="46"/>
    <d v="2023-01-23T00:00:00"/>
    <s v="TAMAYO MARIA ELLAINE III B."/>
    <x v="39"/>
    <x v="1"/>
    <d v="2023-02-03T00:00:00"/>
    <d v="2023-02-03T00:00:00"/>
    <s v="VL"/>
    <m/>
    <s v="1 VL"/>
    <n v="1"/>
    <m/>
  </r>
  <r>
    <n v="822"/>
    <x v="46"/>
    <d v="2022-12-12T00:00:00"/>
    <s v="AMPARO JOY J."/>
    <x v="5"/>
    <x v="1"/>
    <d v="2022-12-05T00:00:00"/>
    <d v="2022-12-07T00:00:00"/>
    <s v="SL"/>
    <m/>
    <s v="3 SL"/>
    <n v="3"/>
    <m/>
  </r>
  <r>
    <n v="823"/>
    <x v="46"/>
    <d v="2023-01-04T00:00:00"/>
    <s v="DIMARANAN RODORA G."/>
    <x v="54"/>
    <x v="1"/>
    <d v="2023-01-03T00:00:00"/>
    <d v="2023-01-03T00:00:00"/>
    <s v="OTHER"/>
    <m/>
    <s v="1 OTHER"/>
    <n v="1"/>
    <m/>
  </r>
  <r>
    <n v="824"/>
    <x v="46"/>
    <d v="2023-02-10T00:00:00"/>
    <s v="DIMARANAN RODORA G."/>
    <x v="54"/>
    <x v="1"/>
    <d v="2023-02-09T00:00:00"/>
    <d v="2023-02-09T00:00:00"/>
    <s v="SL"/>
    <m/>
    <s v="1 SL"/>
    <n v="1"/>
    <m/>
  </r>
  <r>
    <n v="825"/>
    <x v="46"/>
    <d v="2023-01-20T00:00:00"/>
    <s v="VILLANUEVA DAVE RONILLO V."/>
    <x v="13"/>
    <x v="0"/>
    <d v="2023-01-19T00:00:00"/>
    <d v="2023-01-19T00:00:00"/>
    <s v="SL"/>
    <m/>
    <s v="1 SL"/>
    <n v="1"/>
    <m/>
  </r>
  <r>
    <n v="826"/>
    <x v="46"/>
    <d v="2023-01-16T00:00:00"/>
    <s v="VILLANUEVA DAVE RONILLO V."/>
    <x v="13"/>
    <x v="0"/>
    <d v="2023-01-13T00:00:00"/>
    <d v="2023-01-13T00:00:00"/>
    <s v="SL"/>
    <m/>
    <s v="1 SL"/>
    <n v="1"/>
    <m/>
  </r>
  <r>
    <n v="827"/>
    <x v="47"/>
    <d v="2022-08-09T00:00:00"/>
    <s v="SANTERA MARICRIS S."/>
    <x v="5"/>
    <x v="1"/>
    <d v="2022-09-23T00:00:00"/>
    <d v="2022-09-23T00:00:00"/>
    <s v="OTHER"/>
    <s v="SPECIAL PRIVILEGE"/>
    <s v="1 OTHER"/>
    <n v="1"/>
    <m/>
  </r>
  <r>
    <n v="828"/>
    <x v="47"/>
    <d v="2023-01-13T00:00:00"/>
    <s v="SUSA NANETE B."/>
    <x v="5"/>
    <x v="1"/>
    <d v="2023-01-12T00:00:00"/>
    <d v="2023-01-12T00:00:00"/>
    <s v="OTHER"/>
    <s v="SPECIAL PRIVILEGE"/>
    <s v="1 OTHER"/>
    <n v="1"/>
    <m/>
  </r>
  <r>
    <n v="829"/>
    <x v="47"/>
    <d v="2023-01-16T00:00:00"/>
    <s v="AUSTRIA KIM E."/>
    <x v="5"/>
    <x v="1"/>
    <d v="2023-02-03T00:00:00"/>
    <d v="2023-02-03T00:00:00"/>
    <s v="OTHER"/>
    <s v="SPECIAL PRIVILEGE"/>
    <s v="1 OTHER"/>
    <n v="1"/>
    <m/>
  </r>
  <r>
    <n v="830"/>
    <x v="47"/>
    <d v="2023-01-16T00:00:00"/>
    <s v="OLIMPO SHARIE MAE M."/>
    <x v="10"/>
    <x v="1"/>
    <d v="2023-02-06T00:00:00"/>
    <d v="2023-02-06T00:00:00"/>
    <s v="OTHER"/>
    <s v="SPECIAL PRIVILEGE"/>
    <s v="1 OTHER"/>
    <n v="1"/>
    <m/>
  </r>
  <r>
    <n v="831"/>
    <x v="47"/>
    <d v="2023-01-23T00:00:00"/>
    <s v="LUNA GUILLERMA J."/>
    <x v="69"/>
    <x v="1"/>
    <d v="2023-02-01T00:00:00"/>
    <d v="2023-02-05T00:00:00"/>
    <s v="VL"/>
    <m/>
    <s v="5 VL"/>
    <n v="5"/>
    <m/>
  </r>
  <r>
    <n v="832"/>
    <x v="47"/>
    <d v="2023-01-12T00:00:00"/>
    <s v="MENDOZA MARIA ABIGAIL A."/>
    <x v="19"/>
    <x v="1"/>
    <d v="2023-01-11T00:00:00"/>
    <d v="2023-01-11T00:00:00"/>
    <s v="SL"/>
    <m/>
    <s v="1 SL"/>
    <n v="1"/>
    <m/>
  </r>
  <r>
    <n v="833"/>
    <x v="47"/>
    <d v="2023-01-12T00:00:00"/>
    <s v="PEÑANO DARYL BAMBI B."/>
    <x v="5"/>
    <x v="1"/>
    <d v="2023-02-17T00:00:00"/>
    <d v="2023-02-19T00:00:00"/>
    <s v="VL"/>
    <m/>
    <s v="3 VL"/>
    <n v="3"/>
    <m/>
  </r>
  <r>
    <n v="834"/>
    <x v="47"/>
    <d v="2023-01-13T00:00:00"/>
    <s v="MARUNDAN MARIA FLOR M."/>
    <x v="5"/>
    <x v="1"/>
    <d v="2023-01-07T00:00:00"/>
    <d v="2023-01-10T00:00:00"/>
    <s v="SL"/>
    <m/>
    <s v="3 SL"/>
    <n v="3"/>
    <m/>
  </r>
  <r>
    <n v="835"/>
    <x v="47"/>
    <d v="2022-11-10T00:00:00"/>
    <s v="SEDUCON ESTELITO D."/>
    <x v="69"/>
    <x v="1"/>
    <d v="2022-12-08T00:00:00"/>
    <d v="2022-12-08T00:00:00"/>
    <s v="VL"/>
    <m/>
    <s v="1 VL"/>
    <n v="1"/>
    <m/>
  </r>
  <r>
    <n v="835"/>
    <x v="47"/>
    <d v="2022-11-10T00:00:00"/>
    <s v="SEDUCON ESTELITO D."/>
    <x v="69"/>
    <x v="1"/>
    <d v="2022-12-23T00:00:00"/>
    <d v="2022-12-23T00:00:00"/>
    <s v="VL"/>
    <m/>
    <s v="1 VL"/>
    <n v="1"/>
    <m/>
  </r>
  <r>
    <n v="836"/>
    <x v="47"/>
    <d v="2022-11-10T00:00:00"/>
    <s v="SEDUCON ESTELITO D."/>
    <x v="69"/>
    <x v="1"/>
    <d v="2022-11-18T00:00:00"/>
    <d v="2022-11-18T00:00:00"/>
    <s v="VL"/>
    <m/>
    <s v="1 VL"/>
    <n v="1"/>
    <m/>
  </r>
  <r>
    <n v="836"/>
    <x v="47"/>
    <d v="2022-11-10T00:00:00"/>
    <s v="SEDUCON ESTELITO D."/>
    <x v="69"/>
    <x v="1"/>
    <d v="2022-11-24T00:00:00"/>
    <d v="2022-11-25T00:00:00"/>
    <s v="VL"/>
    <m/>
    <s v="2 VL"/>
    <n v="2"/>
    <m/>
  </r>
  <r>
    <n v="837"/>
    <x v="47"/>
    <d v="2022-10-20T00:00:00"/>
    <s v="ESTIGOY BEVERLY ANNE P."/>
    <x v="5"/>
    <x v="1"/>
    <d v="2022-11-03T00:00:00"/>
    <d v="2022-11-06T00:00:00"/>
    <s v="VL"/>
    <m/>
    <s v="4 VL"/>
    <n v="4"/>
    <m/>
  </r>
  <r>
    <n v="838"/>
    <x v="47"/>
    <d v="2023-02-20T00:00:00"/>
    <s v="SUSA NANETE B."/>
    <x v="5"/>
    <x v="1"/>
    <d v="2023-05-02T00:00:00"/>
    <d v="2023-06-02T00:00:00"/>
    <s v="VL"/>
    <m/>
    <s v="24 VL"/>
    <n v="24"/>
    <m/>
  </r>
  <r>
    <n v="839"/>
    <x v="47"/>
    <d v="2023-01-23T00:00:00"/>
    <s v="ATANGAN JUDITH A."/>
    <x v="5"/>
    <x v="1"/>
    <d v="2023-02-04T00:00:00"/>
    <d v="2023-02-04T00:00:00"/>
    <s v="OTHER"/>
    <s v="BIRTHDAY LEAVE"/>
    <s v="1 OTHER"/>
    <n v="1"/>
    <m/>
  </r>
  <r>
    <n v="840"/>
    <x v="47"/>
    <d v="2022-10-24T00:00:00"/>
    <s v="SEDUCON ESTELITO D."/>
    <x v="69"/>
    <x v="1"/>
    <d v="2022-10-20T00:00:00"/>
    <d v="2022-10-21T00:00:00"/>
    <s v="SL"/>
    <m/>
    <s v="2 SL"/>
    <n v="2"/>
    <m/>
  </r>
  <r>
    <n v="841"/>
    <x v="47"/>
    <d v="2022-11-06T00:00:00"/>
    <s v="HAYAG JERMAINE JOI D."/>
    <x v="19"/>
    <x v="1"/>
    <d v="2022-11-16T00:00:00"/>
    <d v="2022-11-16T00:00:00"/>
    <s v="VL"/>
    <m/>
    <s v="1 VL"/>
    <n v="1"/>
    <m/>
  </r>
  <r>
    <n v="842"/>
    <x v="47"/>
    <d v="2022-10-19T00:00:00"/>
    <s v="SUSA NANETE B."/>
    <x v="5"/>
    <x v="1"/>
    <d v="2022-11-02T00:00:00"/>
    <d v="2022-11-04T00:00:00"/>
    <s v="VL"/>
    <m/>
    <s v="2 VL"/>
    <n v="2"/>
    <m/>
  </r>
  <r>
    <n v="842"/>
    <x v="47"/>
    <d v="2022-10-19T00:00:00"/>
    <s v="SUSA NANETE B."/>
    <x v="5"/>
    <x v="1"/>
    <d v="2022-11-07T00:00:00"/>
    <d v="2022-11-09T00:00:00"/>
    <s v="VL"/>
    <m/>
    <s v="3 VL"/>
    <n v="3"/>
    <m/>
  </r>
  <r>
    <n v="843"/>
    <x v="47"/>
    <d v="2023-01-27T00:00:00"/>
    <s v="ESTIGOY BEVERLY ANNE P."/>
    <x v="5"/>
    <x v="1"/>
    <d v="2023-01-23T00:00:00"/>
    <d v="2023-01-23T00:00:00"/>
    <s v="SL"/>
    <m/>
    <s v="1 SL"/>
    <n v="1"/>
    <m/>
  </r>
  <r>
    <n v="844"/>
    <x v="47"/>
    <d v="2023-01-30T00:00:00"/>
    <s v="HAYAG JERMAINE JOI D."/>
    <x v="19"/>
    <x v="1"/>
    <d v="2023-02-13T00:00:00"/>
    <d v="2023-02-14T00:00:00"/>
    <s v="VL"/>
    <m/>
    <s v="2 VL"/>
    <n v="2"/>
    <m/>
  </r>
  <r>
    <n v="845"/>
    <x v="47"/>
    <m/>
    <s v="SANTERA MARICRIS S."/>
    <x v="5"/>
    <x v="1"/>
    <d v="2023-03-11T00:00:00"/>
    <d v="2023-03-13T00:00:00"/>
    <s v="VL"/>
    <m/>
    <s v="3 VL"/>
    <n v="3"/>
    <m/>
  </r>
  <r>
    <n v="845"/>
    <x v="47"/>
    <m/>
    <s v="SANTERA MARICRIS S."/>
    <x v="5"/>
    <x v="1"/>
    <d v="2023-03-25T00:00:00"/>
    <d v="2023-03-27T00:00:00"/>
    <s v="VL"/>
    <m/>
    <s v="3 VL"/>
    <n v="3"/>
    <m/>
  </r>
  <r>
    <n v="846"/>
    <x v="47"/>
    <d v="2022-11-15T00:00:00"/>
    <s v="SUSA NANETE B."/>
    <x v="5"/>
    <x v="1"/>
    <d v="2022-11-25T00:00:00"/>
    <d v="2022-11-25T00:00:00"/>
    <s v="VL"/>
    <m/>
    <s v="1 VL"/>
    <n v="1"/>
    <m/>
  </r>
  <r>
    <n v="847"/>
    <x v="47"/>
    <d v="2022-11-15T00:00:00"/>
    <s v="SUSA NANETE B."/>
    <x v="5"/>
    <x v="1"/>
    <d v="2022-11-11T00:00:00"/>
    <d v="2022-11-14T00:00:00"/>
    <s v="SL"/>
    <m/>
    <s v="2 SL"/>
    <n v="2"/>
    <m/>
  </r>
  <r>
    <n v="848"/>
    <x v="47"/>
    <d v="2022-09-07T00:00:00"/>
    <s v="MONTEALEGRE CHARLIE JR. O."/>
    <x v="5"/>
    <x v="1"/>
    <d v="2022-09-22T00:00:00"/>
    <d v="2022-09-28T00:00:00"/>
    <s v="VL"/>
    <m/>
    <s v="5 VL"/>
    <n v="5"/>
    <m/>
  </r>
  <r>
    <n v="849"/>
    <x v="47"/>
    <d v="2022-08-16T00:00:00"/>
    <s v="SUSA NANETE B."/>
    <x v="5"/>
    <x v="1"/>
    <d v="2022-08-11T00:00:00"/>
    <d v="2022-08-11T00:00:00"/>
    <s v="SL"/>
    <m/>
    <s v="1 SL"/>
    <n v="1"/>
    <m/>
  </r>
  <r>
    <n v="850"/>
    <x v="47"/>
    <d v="2022-09-12T00:00:00"/>
    <s v="MARUNDAN MARIA FLOR M."/>
    <x v="5"/>
    <x v="1"/>
    <d v="2022-09-05T00:00:00"/>
    <d v="2022-09-08T00:00:00"/>
    <s v="SL"/>
    <m/>
    <s v="4 SL"/>
    <n v="4"/>
    <m/>
  </r>
  <r>
    <n v="851"/>
    <x v="47"/>
    <d v="2022-09-08T00:00:00"/>
    <s v="HAYAG JERMAINE JOI D."/>
    <x v="19"/>
    <x v="1"/>
    <d v="2022-08-26T00:00:00"/>
    <d v="2022-08-30T00:00:00"/>
    <s v="SL"/>
    <m/>
    <s v="3 SL"/>
    <n v="3"/>
    <m/>
  </r>
  <r>
    <n v="852"/>
    <x v="47"/>
    <d v="2022-08-08T00:00:00"/>
    <s v="FERNANDEZ MILAGROS C."/>
    <x v="39"/>
    <x v="1"/>
    <d v="2022-08-04T00:00:00"/>
    <d v="2022-08-05T00:00:00"/>
    <s v="SL"/>
    <m/>
    <s v="2 SL"/>
    <n v="2"/>
    <m/>
  </r>
  <r>
    <n v="853"/>
    <x v="47"/>
    <d v="2022-09-12T00:00:00"/>
    <s v="REYES GERARDO GABRIEL C."/>
    <x v="82"/>
    <x v="1"/>
    <d v="2022-09-26T00:00:00"/>
    <d v="2022-10-12T00:00:00"/>
    <s v="VL"/>
    <m/>
    <s v="13 VL"/>
    <n v="13"/>
    <m/>
  </r>
  <r>
    <n v="854"/>
    <x v="47"/>
    <d v="2023-02-21T00:00:00"/>
    <s v="MOLOD EMMA D."/>
    <x v="48"/>
    <x v="1"/>
    <d v="2023-02-01T00:00:00"/>
    <d v="2023-02-07T00:00:00"/>
    <s v="VL"/>
    <m/>
    <s v="5 VL"/>
    <n v="5"/>
    <m/>
  </r>
  <r>
    <n v="855"/>
    <x v="47"/>
    <d v="2022-08-29T00:00:00"/>
    <s v="MOLOD EMMA D."/>
    <x v="48"/>
    <x v="1"/>
    <d v="2022-09-02T00:00:00"/>
    <d v="2022-09-02T00:00:00"/>
    <s v="OTHER"/>
    <s v="SPECIAL PRIVILEGE"/>
    <s v="1 OTHER"/>
    <n v="1"/>
    <m/>
  </r>
  <r>
    <n v="856"/>
    <x v="47"/>
    <d v="2022-11-29T00:00:00"/>
    <s v="MOLOD EMMA D."/>
    <x v="48"/>
    <x v="1"/>
    <d v="2022-12-13T00:00:00"/>
    <d v="2022-12-13T00:00:00"/>
    <s v="VL"/>
    <m/>
    <s v="1 VL"/>
    <n v="1"/>
    <m/>
  </r>
  <r>
    <n v="856"/>
    <x v="47"/>
    <d v="2022-11-29T00:00:00"/>
    <s v="MOLOD EMMA D."/>
    <x v="48"/>
    <x v="1"/>
    <d v="2022-12-21T00:00:00"/>
    <d v="2022-12-21T00:00:00"/>
    <s v="VL"/>
    <m/>
    <s v="1 VL"/>
    <n v="1"/>
    <m/>
  </r>
  <r>
    <n v="856"/>
    <x v="47"/>
    <d v="2022-11-29T00:00:00"/>
    <s v="MOLOD EMMA D."/>
    <x v="48"/>
    <x v="1"/>
    <d v="2022-12-23T00:00:00"/>
    <d v="2022-12-23T00:00:00"/>
    <s v="VL"/>
    <m/>
    <s v="1 VL"/>
    <n v="1"/>
    <m/>
  </r>
  <r>
    <n v="856"/>
    <x v="47"/>
    <d v="2022-11-29T00:00:00"/>
    <s v="MOLOD EMMA D."/>
    <x v="48"/>
    <x v="1"/>
    <d v="2022-12-26T00:00:00"/>
    <d v="2022-12-26T00:00:00"/>
    <s v="VL"/>
    <m/>
    <s v="1 VL"/>
    <n v="1"/>
    <m/>
  </r>
  <r>
    <n v="857"/>
    <x v="47"/>
    <d v="2022-11-28T00:00:00"/>
    <s v="MOLOD EMMA D."/>
    <x v="48"/>
    <x v="1"/>
    <d v="2022-12-02T00:00:00"/>
    <d v="2022-12-05T00:00:00"/>
    <s v="OTHER"/>
    <m/>
    <s v="2 OTHER"/>
    <n v="2"/>
    <m/>
  </r>
  <r>
    <n v="858"/>
    <x v="47"/>
    <d v="2022-12-06T00:00:00"/>
    <s v="OCAMPO ORLANDO R."/>
    <x v="13"/>
    <x v="1"/>
    <d v="2022-12-21T00:00:00"/>
    <d v="2022-12-21T00:00:00"/>
    <s v="VL"/>
    <m/>
    <s v="1 VL"/>
    <n v="1"/>
    <m/>
  </r>
  <r>
    <n v="859"/>
    <x v="47"/>
    <m/>
    <s v="PEÑERO LILIBETH B."/>
    <x v="10"/>
    <x v="1"/>
    <d v="2022-10-24T00:00:00"/>
    <d v="2022-10-24T00:00:00"/>
    <s v="VL"/>
    <m/>
    <s v="1 VL"/>
    <n v="1"/>
    <m/>
  </r>
  <r>
    <n v="860"/>
    <x v="47"/>
    <d v="2022-10-03T00:00:00"/>
    <s v="ROZUL FLORENCIA M."/>
    <x v="10"/>
    <x v="1"/>
    <d v="2022-09-27T00:00:00"/>
    <d v="2022-09-28T00:00:00"/>
    <s v="SL"/>
    <m/>
    <s v="2 SL"/>
    <n v="2"/>
    <m/>
  </r>
  <r>
    <n v="861"/>
    <x v="47"/>
    <d v="2022-09-14T00:00:00"/>
    <s v="MONTENEGRO RODELIO A."/>
    <x v="13"/>
    <x v="1"/>
    <d v="2022-09-09T00:00:00"/>
    <d v="2022-09-13T00:00:00"/>
    <s v="SL"/>
    <m/>
    <s v="3 SL"/>
    <n v="3"/>
    <m/>
  </r>
  <r>
    <n v="862"/>
    <x v="47"/>
    <d v="2023-01-21T00:00:00"/>
    <s v="ALEGA ESTELITA M."/>
    <x v="53"/>
    <x v="1"/>
    <d v="2023-02-15T00:00:00"/>
    <d v="2023-02-17T00:00:00"/>
    <s v="SL"/>
    <m/>
    <s v="3 SL"/>
    <n v="3"/>
    <m/>
  </r>
  <r>
    <n v="863"/>
    <x v="47"/>
    <d v="2022-11-11T00:00:00"/>
    <s v="MALUBAY MELINDA D."/>
    <x v="66"/>
    <x v="1"/>
    <d v="2022-11-03T00:00:00"/>
    <d v="2022-11-03T00:00:00"/>
    <s v="SL"/>
    <m/>
    <s v="1 SL"/>
    <n v="1"/>
    <m/>
  </r>
  <r>
    <n v="864"/>
    <x v="47"/>
    <d v="2023-01-04T00:00:00"/>
    <s v="AMBONAN AVELINA A."/>
    <x v="59"/>
    <x v="1"/>
    <d v="2023-01-03T00:00:00"/>
    <d v="2023-01-03T00:00:00"/>
    <s v="OTHER"/>
    <s v="SPECIAL PRIVILEGE"/>
    <s v="1 OTHER"/>
    <n v="1"/>
    <m/>
  </r>
  <r>
    <n v="865"/>
    <x v="47"/>
    <d v="2022-12-16T00:00:00"/>
    <s v="MALUBAY MELINDA D."/>
    <x v="66"/>
    <x v="1"/>
    <d v="2022-12-28T00:00:00"/>
    <d v="2022-12-29T00:00:00"/>
    <s v="VL"/>
    <m/>
    <s v="2 VL"/>
    <n v="2"/>
    <m/>
  </r>
  <r>
    <n v="866"/>
    <x v="47"/>
    <d v="2022-08-11T00:00:00"/>
    <s v="SOLIS ANGELA MARI M."/>
    <x v="69"/>
    <x v="1"/>
    <d v="2022-08-04T00:00:00"/>
    <d v="2022-08-06T00:00:00"/>
    <s v="SL"/>
    <m/>
    <s v="3 SL"/>
    <n v="3"/>
    <m/>
  </r>
  <r>
    <n v="867"/>
    <x v="47"/>
    <d v="2022-09-02T00:00:00"/>
    <s v="ESTIGOY BEVERLY ANNE P."/>
    <x v="5"/>
    <x v="1"/>
    <d v="2022-08-23T00:00:00"/>
    <d v="2022-08-23T00:00:00"/>
    <s v="SL"/>
    <m/>
    <s v="1 SL"/>
    <n v="1"/>
    <m/>
  </r>
  <r>
    <n v="868"/>
    <x v="47"/>
    <d v="2022-12-15T00:00:00"/>
    <s v="HAYAG JERMAINE JOI D."/>
    <x v="19"/>
    <x v="1"/>
    <d v="2022-12-10T00:00:00"/>
    <d v="2022-12-10T00:00:00"/>
    <s v="SL"/>
    <m/>
    <s v="1 SL"/>
    <n v="1"/>
    <m/>
  </r>
  <r>
    <n v="869"/>
    <x v="47"/>
    <d v="2023-02-28T00:00:00"/>
    <s v="COLETO HANY ROY D."/>
    <x v="5"/>
    <x v="1"/>
    <d v="2023-03-07T00:00:00"/>
    <d v="2023-03-10T00:00:00"/>
    <s v="VL"/>
    <m/>
    <s v="4 VL"/>
    <n v="4"/>
    <m/>
  </r>
  <r>
    <n v="870"/>
    <x v="47"/>
    <d v="2023-01-28T00:00:00"/>
    <s v="BAYHON VIOLETA  "/>
    <x v="5"/>
    <x v="1"/>
    <d v="2023-03-06T00:00:00"/>
    <d v="2023-03-06T00:00:00"/>
    <s v="OTHER"/>
    <s v="SPECIAL PRIVILEGE"/>
    <s v="1 OTHER"/>
    <n v="1"/>
    <m/>
  </r>
  <r>
    <n v="871"/>
    <x v="47"/>
    <d v="2023-02-24T00:00:00"/>
    <s v="PALADAN VICENTE  "/>
    <x v="18"/>
    <x v="1"/>
    <d v="2023-02-02T00:00:00"/>
    <d v="2023-02-03T00:00:00"/>
    <s v="VL"/>
    <m/>
    <s v="2 VL"/>
    <n v="2"/>
    <m/>
  </r>
  <r>
    <n v="872"/>
    <x v="47"/>
    <d v="2023-02-23T00:00:00"/>
    <s v="LANDICHO CHARLENE R."/>
    <x v="12"/>
    <x v="0"/>
    <d v="2023-03-03T00:00:00"/>
    <d v="2023-03-03T00:00:00"/>
    <s v="VL"/>
    <m/>
    <s v="1 VL"/>
    <n v="1"/>
    <m/>
  </r>
  <r>
    <n v="873"/>
    <x v="47"/>
    <d v="2023-02-21T00:00:00"/>
    <s v="ROQUITE MARIECAR L."/>
    <x v="31"/>
    <x v="0"/>
    <d v="2023-02-17T00:00:00"/>
    <d v="2023-02-20T00:00:00"/>
    <s v="SL"/>
    <m/>
    <s v="2 SL"/>
    <n v="2"/>
    <m/>
  </r>
  <r>
    <n v="874"/>
    <x v="47"/>
    <d v="2023-02-21T00:00:00"/>
    <s v="LEPARDO ROWENA R."/>
    <x v="31"/>
    <x v="1"/>
    <d v="2023-03-07T00:00:00"/>
    <d v="2023-03-07T00:00:00"/>
    <s v="OTHER"/>
    <s v="SPECIAL PRIVILEGE"/>
    <s v="1 OTHER"/>
    <n v="1"/>
    <m/>
  </r>
  <r>
    <n v="875"/>
    <x v="47"/>
    <d v="2023-01-05T00:00:00"/>
    <s v="MARASIGAN BIENVENIDO E."/>
    <x v="12"/>
    <x v="0"/>
    <d v="2023-01-04T00:00:00"/>
    <d v="2023-01-04T00:00:00"/>
    <s v="OTHER"/>
    <s v="SPECIAL PRIVILEGE"/>
    <s v="1 OTHER"/>
    <n v="1"/>
    <m/>
  </r>
  <r>
    <n v="876"/>
    <x v="47"/>
    <d v="2022-12-14T00:00:00"/>
    <s v="CORTEZ NERIFE H."/>
    <x v="15"/>
    <x v="1"/>
    <d v="2022-12-22T00:00:00"/>
    <d v="2022-12-29T00:00:00"/>
    <s v="VL"/>
    <m/>
    <s v="5 VL"/>
    <n v="5"/>
    <m/>
  </r>
  <r>
    <n v="877"/>
    <x v="47"/>
    <d v="2022-12-12T00:00:00"/>
    <s v="ABALLA JAMAICA C."/>
    <x v="2"/>
    <x v="0"/>
    <d v="2022-11-24T00:00:00"/>
    <d v="2022-11-25T00:00:00"/>
    <s v="SL"/>
    <m/>
    <s v="2 SL"/>
    <n v="2"/>
    <m/>
  </r>
  <r>
    <n v="878"/>
    <x v="47"/>
    <d v="2022-12-12T00:00:00"/>
    <s v="SUSA NANETE B."/>
    <x v="5"/>
    <x v="1"/>
    <d v="2022-12-27T00:00:00"/>
    <d v="2022-12-27T00:00:00"/>
    <s v="VL"/>
    <m/>
    <s v="1 VL"/>
    <n v="1"/>
    <m/>
  </r>
  <r>
    <n v="879"/>
    <x v="47"/>
    <d v="2023-01-07T00:00:00"/>
    <s v="PEÑANO DARYL BAMBI B."/>
    <x v="5"/>
    <x v="1"/>
    <d v="2023-01-05T00:00:00"/>
    <d v="2023-01-05T00:00:00"/>
    <s v="OTHER"/>
    <s v="SOLO PARENT"/>
    <s v="1 OTHER"/>
    <n v="1"/>
    <m/>
  </r>
  <r>
    <n v="880"/>
    <x v="47"/>
    <d v="2023-03-15T00:00:00"/>
    <s v="VARGAS MELINDA M."/>
    <x v="10"/>
    <x v="0"/>
    <d v="2023-02-06T00:00:00"/>
    <d v="2023-05-21T00:00:00"/>
    <s v="Maternity"/>
    <m/>
    <s v="105 Maternity"/>
    <n v="105"/>
    <m/>
  </r>
  <r>
    <n v="881"/>
    <x v="47"/>
    <d v="2023-03-21T00:00:00"/>
    <s v="SUSA NANETE B."/>
    <x v="5"/>
    <x v="1"/>
    <d v="2023-05-01T00:00:00"/>
    <d v="2023-05-15T00:00:00"/>
    <s v="VL"/>
    <m/>
    <s v="10 VL"/>
    <n v="10"/>
    <m/>
  </r>
  <r>
    <n v="882"/>
    <x v="47"/>
    <d v="2023-03-15T00:00:00"/>
    <s v="MONREAL GREGORIO M."/>
    <x v="48"/>
    <x v="1"/>
    <d v="2023-03-21T00:00:00"/>
    <d v="2023-03-24T00:00:00"/>
    <s v="WITHOUTPAY"/>
    <s v="VL WITHOUTPAY"/>
    <s v="4 WITHOUTPAY"/>
    <n v="4"/>
    <m/>
  </r>
  <r>
    <n v="883"/>
    <x v="47"/>
    <d v="2022-12-29T00:00:00"/>
    <s v="FERMA AMELITA V."/>
    <x v="25"/>
    <x v="1"/>
    <m/>
    <m/>
    <s v="OTHER"/>
    <s v="TERMINAL LEAVE"/>
    <s v="0 OTHER"/>
    <n v="0"/>
    <m/>
  </r>
  <r>
    <n v="884"/>
    <x v="47"/>
    <d v="2023-01-09T00:00:00"/>
    <s v="ZALDIVIA MIRIAM F."/>
    <x v="52"/>
    <x v="1"/>
    <d v="2023-01-03T00:00:00"/>
    <d v="2023-01-03T00:00:00"/>
    <s v="SL"/>
    <m/>
    <s v="1 SL"/>
    <n v="1"/>
    <m/>
  </r>
  <r>
    <n v="884"/>
    <x v="47"/>
    <d v="2023-01-09T00:00:00"/>
    <s v="ZALDIVIA MIRIAM F."/>
    <x v="52"/>
    <x v="1"/>
    <d v="2023-01-05T00:00:00"/>
    <d v="2023-01-06T00:00:00"/>
    <s v="SL"/>
    <m/>
    <s v="2 SL"/>
    <n v="2"/>
    <m/>
  </r>
  <r>
    <n v="885"/>
    <x v="47"/>
    <d v="2022-10-24T00:00:00"/>
    <s v="ZALDIVIA MIRIAM F."/>
    <x v="52"/>
    <x v="1"/>
    <d v="2022-10-13T00:00:00"/>
    <d v="2022-10-15T00:00:00"/>
    <s v="SL"/>
    <m/>
    <s v="3 SL"/>
    <n v="3"/>
    <m/>
  </r>
  <r>
    <n v="886"/>
    <x v="47"/>
    <d v="2023-01-25T00:00:00"/>
    <s v="ZALDIVIA MIRIAM F."/>
    <x v="52"/>
    <x v="1"/>
    <d v="2023-01-23T00:00:00"/>
    <d v="2023-01-24T00:00:00"/>
    <s v="SL"/>
    <m/>
    <s v="2 SL"/>
    <n v="2"/>
    <m/>
  </r>
  <r>
    <n v="887"/>
    <x v="47"/>
    <d v="2022-10-25T00:00:00"/>
    <s v="MENDOZA LOURDES G."/>
    <x v="52"/>
    <x v="1"/>
    <d v="2022-10-24T00:00:00"/>
    <d v="2022-10-24T00:00:00"/>
    <s v="SL"/>
    <m/>
    <s v="1 SL"/>
    <n v="1"/>
    <m/>
  </r>
  <r>
    <n v="888"/>
    <x v="47"/>
    <d v="2022-11-08T00:00:00"/>
    <s v="MENDOZA LOURDES G."/>
    <x v="52"/>
    <x v="1"/>
    <d v="2022-11-07T00:00:00"/>
    <d v="2022-11-07T00:00:00"/>
    <s v="SL"/>
    <m/>
    <s v="1 SL"/>
    <n v="1"/>
    <m/>
  </r>
  <r>
    <n v="889"/>
    <x v="47"/>
    <d v="2022-11-28T00:00:00"/>
    <s v="MENDOZA LOURDES G."/>
    <x v="52"/>
    <x v="1"/>
    <d v="2022-11-29T00:00:00"/>
    <d v="2022-11-29T00:00:00"/>
    <s v="VL"/>
    <m/>
    <s v="1 VL"/>
    <n v="1"/>
    <m/>
  </r>
  <r>
    <n v="889"/>
    <x v="47"/>
    <d v="2022-11-28T00:00:00"/>
    <s v="MENDOZA LOURDES G."/>
    <x v="52"/>
    <x v="1"/>
    <d v="2022-12-26T00:00:00"/>
    <d v="2022-12-29T00:00:00"/>
    <s v="VL"/>
    <m/>
    <s v="3 VL"/>
    <n v="3"/>
    <m/>
  </r>
  <r>
    <n v="890"/>
    <x v="47"/>
    <m/>
    <s v="MENDOZA LOURDES G."/>
    <x v="52"/>
    <x v="1"/>
    <d v="2022-12-02T00:00:00"/>
    <d v="2022-12-02T00:00:00"/>
    <s v="SL"/>
    <m/>
    <s v="1 SL"/>
    <n v="1"/>
    <m/>
  </r>
  <r>
    <n v="891"/>
    <x v="47"/>
    <d v="2023-01-20T00:00:00"/>
    <s v="MENDOZA LOURDES G."/>
    <x v="52"/>
    <x v="1"/>
    <d v="2023-01-16T00:00:00"/>
    <d v="2023-01-16T00:00:00"/>
    <s v="SL"/>
    <m/>
    <s v="1 SL"/>
    <n v="1"/>
    <m/>
  </r>
  <r>
    <n v="892"/>
    <x v="47"/>
    <d v="2023-02-13T00:00:00"/>
    <s v="MENDOZA LOURDES G."/>
    <x v="52"/>
    <x v="1"/>
    <d v="2023-02-20T00:00:00"/>
    <d v="2023-02-21T00:00:00"/>
    <s v="VL"/>
    <m/>
    <s v="2 VL"/>
    <n v="2"/>
    <m/>
  </r>
  <r>
    <n v="893"/>
    <x v="47"/>
    <d v="2023-01-27T00:00:00"/>
    <s v="LUNA  ROBERTO V."/>
    <x v="83"/>
    <x v="1"/>
    <d v="2023-01-27T00:00:00"/>
    <d v="2023-01-30T00:00:00"/>
    <s v="Paternity"/>
    <s v="MOURNING LEAVE"/>
    <s v="2 Paternity"/>
    <n v="2"/>
    <m/>
  </r>
  <r>
    <n v="894"/>
    <x v="47"/>
    <d v="2023-01-26T00:00:00"/>
    <s v="JIMENO EDWARD J."/>
    <x v="76"/>
    <x v="1"/>
    <d v="2023-01-27T00:00:00"/>
    <d v="2023-02-06T00:00:00"/>
    <s v="SL"/>
    <m/>
    <s v="7 SL"/>
    <n v="7"/>
    <m/>
  </r>
  <r>
    <n v="895"/>
    <x v="47"/>
    <d v="2022-12-23T00:00:00"/>
    <s v="ENRIQUEZ ERIBERTO  "/>
    <x v="18"/>
    <x v="0"/>
    <d v="2023-01-02T00:00:00"/>
    <d v="2023-01-04T00:00:00"/>
    <s v="VL"/>
    <m/>
    <s v="3 VL"/>
    <n v="3"/>
    <m/>
  </r>
  <r>
    <n v="896"/>
    <x v="47"/>
    <d v="2023-02-08T00:00:00"/>
    <s v="JIMENO EDWARD J."/>
    <x v="76"/>
    <x v="1"/>
    <d v="2023-02-08T00:00:00"/>
    <d v="2023-02-28T00:00:00"/>
    <s v="SL"/>
    <m/>
    <s v="15 SL"/>
    <n v="15"/>
    <m/>
  </r>
  <r>
    <n v="897"/>
    <x v="47"/>
    <d v="2023-01-16T00:00:00"/>
    <s v="JIMENO EDWARD J."/>
    <x v="76"/>
    <x v="1"/>
    <d v="2023-01-07T00:00:00"/>
    <d v="2023-01-26T00:00:00"/>
    <s v="SL"/>
    <m/>
    <s v="14 SL"/>
    <n v="14"/>
    <m/>
  </r>
  <r>
    <n v="898"/>
    <x v="47"/>
    <m/>
    <s v="MARINDUQUE GERRY C."/>
    <x v="19"/>
    <x v="1"/>
    <d v="2022-10-14T00:00:00"/>
    <d v="2022-10-14T00:00:00"/>
    <s v="VL"/>
    <m/>
    <s v="1 VL"/>
    <n v="1"/>
    <m/>
  </r>
  <r>
    <n v="899"/>
    <x v="47"/>
    <d v="2022-11-28T00:00:00"/>
    <s v="MARINDUQUE GERRY C."/>
    <x v="19"/>
    <x v="1"/>
    <d v="2022-11-28T00:00:00"/>
    <d v="2022-11-29T00:00:00"/>
    <s v="SL"/>
    <m/>
    <s v="2 SL"/>
    <n v="2"/>
    <m/>
  </r>
  <r>
    <n v="900"/>
    <x v="47"/>
    <d v="2022-12-15T00:00:00"/>
    <s v="MARINDUQUE GERRY C."/>
    <x v="19"/>
    <x v="1"/>
    <d v="2022-12-13T00:00:00"/>
    <d v="2022-12-15T00:00:00"/>
    <s v="SL"/>
    <m/>
    <s v="3 SL"/>
    <n v="3"/>
    <m/>
  </r>
  <r>
    <n v="901"/>
    <x v="47"/>
    <d v="2022-12-27T00:00:00"/>
    <s v="MARINDUQUE GERRY C."/>
    <x v="19"/>
    <x v="1"/>
    <d v="2023-01-03T00:00:00"/>
    <d v="2023-01-06T00:00:00"/>
    <s v="VL"/>
    <m/>
    <s v="4 VL"/>
    <n v="4"/>
    <m/>
  </r>
  <r>
    <n v="902"/>
    <x v="47"/>
    <d v="2023-01-10T00:00:00"/>
    <s v="DIMARANAN PERPETUA F."/>
    <x v="67"/>
    <x v="1"/>
    <d v="2023-01-05T00:00:00"/>
    <d v="2023-01-05T00:00:00"/>
    <s v="OTHER"/>
    <s v="SPECIAL PRIVILEDGE"/>
    <s v="1 OTHER"/>
    <n v="1"/>
    <m/>
  </r>
  <r>
    <n v="902"/>
    <x v="47"/>
    <d v="2023-01-10T00:00:00"/>
    <s v="DIMARANAN PERPETUA F."/>
    <x v="67"/>
    <x v="1"/>
    <d v="2023-01-09T00:00:00"/>
    <d v="2023-01-09T00:00:00"/>
    <s v="OTHER"/>
    <s v="SPECIAL PRIVILEDGE"/>
    <s v="1 OTHER"/>
    <n v="1"/>
    <m/>
  </r>
  <r>
    <n v="903"/>
    <x v="47"/>
    <d v="2023-01-30T00:00:00"/>
    <s v="DIMARANAN PERPETUA F."/>
    <x v="67"/>
    <x v="1"/>
    <d v="2023-01-25T00:00:00"/>
    <d v="2023-01-25T00:00:00"/>
    <s v="OTHER"/>
    <s v="SPECIAL PRIVILEDGE"/>
    <s v="1 OTHER"/>
    <n v="1"/>
    <m/>
  </r>
  <r>
    <n v="904"/>
    <x v="47"/>
    <d v="2023-01-28T00:00:00"/>
    <s v="DIMARANAN PERPETUA F."/>
    <x v="67"/>
    <x v="1"/>
    <d v="2023-02-14T00:00:00"/>
    <d v="2023-02-14T00:00:00"/>
    <s v="SL"/>
    <m/>
    <s v="1 SL"/>
    <n v="1"/>
    <m/>
  </r>
  <r>
    <n v="905"/>
    <x v="47"/>
    <d v="2023-02-21T00:00:00"/>
    <s v="SUMAONG DANILO  "/>
    <x v="60"/>
    <x v="1"/>
    <d v="2023-01-07T00:00:00"/>
    <d v="2023-01-08T00:00:00"/>
    <s v="VL"/>
    <m/>
    <s v="2 VL"/>
    <n v="2"/>
    <m/>
  </r>
  <r>
    <n v="906"/>
    <x v="47"/>
    <d v="2022-12-13T00:00:00"/>
    <s v="SUMAONG DANILO  "/>
    <x v="60"/>
    <x v="1"/>
    <d v="2022-12-23T00:00:00"/>
    <d v="2022-12-29T00:00:00"/>
    <s v="VL"/>
    <m/>
    <s v="4 VL"/>
    <n v="4"/>
    <m/>
  </r>
  <r>
    <n v="907"/>
    <x v="47"/>
    <d v="2022-11-28T00:00:00"/>
    <s v="DIMARANAN PERPETUA F."/>
    <x v="67"/>
    <x v="1"/>
    <d v="2022-11-21T00:00:00"/>
    <d v="2022-11-21T00:00:00"/>
    <s v="SL"/>
    <m/>
    <s v="1 SL"/>
    <n v="1"/>
    <m/>
  </r>
  <r>
    <n v="908"/>
    <x v="47"/>
    <d v="2022-11-16T00:00:00"/>
    <s v="DIMARANAN PERPETUA F."/>
    <x v="67"/>
    <x v="1"/>
    <d v="2022-11-23T00:00:00"/>
    <d v="2022-11-25T00:00:00"/>
    <s v="VL"/>
    <m/>
    <s v="3 VL"/>
    <n v="3"/>
    <m/>
  </r>
  <r>
    <n v="909"/>
    <x v="47"/>
    <d v="2022-12-07T00:00:00"/>
    <s v="DIMARANAN PERPETUA F."/>
    <x v="67"/>
    <x v="1"/>
    <d v="2022-12-05T00:00:00"/>
    <d v="2022-12-05T00:00:00"/>
    <s v="SL"/>
    <m/>
    <s v="1 SL"/>
    <n v="1"/>
    <m/>
  </r>
  <r>
    <n v="910"/>
    <x v="47"/>
    <d v="2022-09-01T00:00:00"/>
    <s v="NAVARRO RITA A."/>
    <x v="25"/>
    <x v="1"/>
    <d v="2022-09-08T00:00:00"/>
    <d v="2022-09-09T00:00:00"/>
    <s v="OTHER"/>
    <m/>
    <s v="2 OTHER"/>
    <n v="2"/>
    <m/>
  </r>
  <r>
    <n v="911"/>
    <x v="47"/>
    <d v="2022-09-01T00:00:00"/>
    <s v="NAVARRO RITA A."/>
    <x v="25"/>
    <x v="1"/>
    <d v="2022-09-10T00:00:00"/>
    <d v="2022-09-10T00:00:00"/>
    <s v="VL"/>
    <m/>
    <s v="1 VL"/>
    <n v="1"/>
    <m/>
  </r>
  <r>
    <n v="912"/>
    <x v="47"/>
    <d v="2022-10-07T00:00:00"/>
    <s v="NAVARRO RITA A."/>
    <x v="25"/>
    <x v="1"/>
    <d v="2022-10-24T00:00:00"/>
    <d v="2022-10-24T00:00:00"/>
    <s v="OTHER"/>
    <s v="BIRTHDAY LEAVE"/>
    <s v="1 OTHER"/>
    <n v="1"/>
    <m/>
  </r>
  <r>
    <n v="913"/>
    <x v="47"/>
    <d v="2022-12-09T00:00:00"/>
    <s v="NAVARRO RITA A."/>
    <x v="25"/>
    <x v="1"/>
    <d v="2022-12-20T00:00:00"/>
    <d v="2022-12-21T00:00:00"/>
    <s v="VL"/>
    <m/>
    <s v="2 VL"/>
    <n v="2"/>
    <m/>
  </r>
  <r>
    <n v="914"/>
    <x v="47"/>
    <d v="2022-12-09T00:00:00"/>
    <s v="NAVARRO RITA A."/>
    <x v="25"/>
    <x v="1"/>
    <d v="2022-12-23T00:00:00"/>
    <d v="2022-12-23T00:00:00"/>
    <s v="VL"/>
    <m/>
    <s v="1 VL"/>
    <n v="1"/>
    <m/>
  </r>
  <r>
    <n v="915"/>
    <x v="47"/>
    <d v="2022-12-09T00:00:00"/>
    <s v="NAVARRO RITA A."/>
    <x v="25"/>
    <x v="1"/>
    <d v="2022-12-28T00:00:00"/>
    <d v="2022-12-29T00:00:00"/>
    <s v="VL"/>
    <m/>
    <s v="2 VL"/>
    <n v="2"/>
    <m/>
  </r>
  <r>
    <n v="916"/>
    <x v="47"/>
    <d v="2023-01-18T00:00:00"/>
    <s v="NAVARRO RITA A."/>
    <x v="25"/>
    <x v="1"/>
    <d v="2023-01-25T00:00:00"/>
    <d v="2023-01-25T00:00:00"/>
    <s v="OTHER"/>
    <s v="SPECIAL PRIVILEGE"/>
    <s v="1 OTHER"/>
    <n v="1"/>
    <m/>
  </r>
  <r>
    <n v="917"/>
    <x v="47"/>
    <d v="2022-10-10T00:00:00"/>
    <s v="PERIDO MARITES V."/>
    <x v="58"/>
    <x v="1"/>
    <d v="2022-10-07T00:00:00"/>
    <d v="2022-10-07T00:00:00"/>
    <s v="SL"/>
    <m/>
    <s v="1 SL"/>
    <n v="1"/>
    <m/>
  </r>
  <r>
    <n v="918"/>
    <x v="47"/>
    <d v="2022-12-05T00:00:00"/>
    <s v="PERIDO MARITES V."/>
    <x v="58"/>
    <x v="1"/>
    <d v="2022-11-10T00:00:00"/>
    <d v="2022-11-10T00:00:00"/>
    <s v="SL"/>
    <m/>
    <s v="1 SL"/>
    <n v="1"/>
    <m/>
  </r>
  <r>
    <n v="919"/>
    <x v="47"/>
    <d v="2022-12-29T00:00:00"/>
    <s v="PERIDO MARITES V."/>
    <x v="58"/>
    <x v="1"/>
    <d v="2022-12-27T00:00:00"/>
    <d v="2022-12-28T00:00:00"/>
    <s v="SL"/>
    <m/>
    <s v="2 SL"/>
    <n v="2"/>
    <m/>
  </r>
  <r>
    <n v="920"/>
    <x v="47"/>
    <d v="2022-12-12T00:00:00"/>
    <s v="PERIDO MARITES V."/>
    <x v="58"/>
    <x v="1"/>
    <d v="2022-12-19T00:00:00"/>
    <d v="2022-12-19T00:00:00"/>
    <s v="OTHER"/>
    <s v="SPECIAL PRIVILEGE"/>
    <s v="1 OTHER"/>
    <n v="1"/>
    <m/>
  </r>
  <r>
    <n v="921"/>
    <x v="47"/>
    <d v="2023-01-16T00:00:00"/>
    <s v="PERIDO MARITES V."/>
    <x v="58"/>
    <x v="1"/>
    <d v="2022-01-26T00:00:00"/>
    <d v="2022-01-27T00:00:00"/>
    <s v="VL"/>
    <m/>
    <s v="2 VL"/>
    <n v="2"/>
    <m/>
  </r>
  <r>
    <n v="922"/>
    <x v="47"/>
    <d v="2022-10-10T00:00:00"/>
    <s v="BORJA EDWIN G."/>
    <x v="58"/>
    <x v="1"/>
    <d v="2022-10-05T00:00:00"/>
    <d v="2022-10-07T00:00:00"/>
    <s v="SL"/>
    <m/>
    <s v="3 SL"/>
    <n v="3"/>
    <m/>
  </r>
  <r>
    <n v="923"/>
    <x v="47"/>
    <d v="2022-11-15T00:00:00"/>
    <s v="BORJA EDWIN G."/>
    <x v="58"/>
    <x v="1"/>
    <d v="2022-11-18T00:00:00"/>
    <d v="2022-11-18T00:00:00"/>
    <s v="OTHER"/>
    <s v="SPECIAL PRIVILEGE"/>
    <s v="1 OTHER"/>
    <n v="1"/>
    <m/>
  </r>
  <r>
    <n v="924"/>
    <x v="47"/>
    <d v="2023-01-27T00:00:00"/>
    <s v="JAVIER MYLENE M."/>
    <x v="28"/>
    <x v="1"/>
    <d v="2023-02-06T00:00:00"/>
    <d v="2023-02-10T00:00:00"/>
    <s v="VL"/>
    <m/>
    <s v="5 VL"/>
    <n v="5"/>
    <m/>
  </r>
  <r>
    <n v="925"/>
    <x v="47"/>
    <d v="2023-02-08T00:00:00"/>
    <s v="DIGO VIRGILIO M."/>
    <x v="7"/>
    <x v="1"/>
    <d v="2023-02-08T00:00:00"/>
    <d v="2023-02-28T00:00:00"/>
    <s v="SL"/>
    <m/>
    <s v="15 SL"/>
    <n v="15"/>
    <m/>
  </r>
  <r>
    <n v="926"/>
    <x v="47"/>
    <d v="2023-02-22T00:00:00"/>
    <s v="ARCILLA MAYETTE A."/>
    <x v="5"/>
    <x v="1"/>
    <d v="2023-03-03T00:00:00"/>
    <d v="2023-03-03T00:00:00"/>
    <s v="OTHER"/>
    <s v="SPECIAL PRIVILEGE"/>
    <s v="1 OTHER"/>
    <n v="1"/>
    <m/>
  </r>
  <r>
    <n v="927"/>
    <x v="47"/>
    <d v="2023-01-10T00:00:00"/>
    <s v="JAVIER HILARIO  "/>
    <x v="7"/>
    <x v="1"/>
    <d v="2023-01-19T00:00:00"/>
    <d v="2023-01-19T00:00:00"/>
    <s v="OTHER"/>
    <s v="SPECIAL PRIVILEGE"/>
    <s v="1 OTHER"/>
    <n v="1"/>
    <m/>
  </r>
  <r>
    <n v="928"/>
    <x v="47"/>
    <d v="2023-01-19T00:00:00"/>
    <s v="MULINGTAPANG GUILLERMA O."/>
    <x v="12"/>
    <x v="0"/>
    <d v="2023-01-13T00:00:00"/>
    <d v="2023-01-13T00:00:00"/>
    <s v="SL"/>
    <m/>
    <s v="1 SL"/>
    <n v="1"/>
    <m/>
  </r>
  <r>
    <n v="929"/>
    <x v="47"/>
    <d v="2022-09-02T00:00:00"/>
    <s v="DEL MUNDO ROSALLE A."/>
    <x v="52"/>
    <x v="1"/>
    <d v="2022-09-06T00:00:00"/>
    <d v="2022-09-06T00:00:00"/>
    <s v="OTHER"/>
    <s v="SOLO PARENT"/>
    <s v="1 OTHER"/>
    <n v="1"/>
    <m/>
  </r>
  <r>
    <n v="930"/>
    <x v="47"/>
    <d v="2022-11-28T00:00:00"/>
    <s v="DEL MUNDO ROSALLE A."/>
    <x v="52"/>
    <x v="1"/>
    <d v="2022-12-01T00:00:00"/>
    <d v="2022-12-01T00:00:00"/>
    <s v="VL"/>
    <m/>
    <s v="1 VL"/>
    <n v="1"/>
    <m/>
  </r>
  <r>
    <n v="930"/>
    <x v="47"/>
    <d v="2022-11-28T00:00:00"/>
    <s v="DEL MUNDO ROSALLE A."/>
    <x v="52"/>
    <x v="1"/>
    <d v="2022-12-26T00:00:00"/>
    <d v="2022-12-29T00:00:00"/>
    <s v="VL"/>
    <m/>
    <s v="3 VL"/>
    <n v="3"/>
    <m/>
  </r>
  <r>
    <n v="931"/>
    <x v="47"/>
    <d v="2023-02-03T00:00:00"/>
    <s v="DEL MUNDO ROSALLE A."/>
    <x v="52"/>
    <x v="1"/>
    <d v="2023-02-10T00:00:00"/>
    <d v="2023-02-10T00:00:00"/>
    <s v="OTHER"/>
    <s v="SOLO PARENT"/>
    <s v="1 OTHER"/>
    <n v="1"/>
    <m/>
  </r>
  <r>
    <n v="932"/>
    <x v="47"/>
    <d v="2022-09-07T00:00:00"/>
    <s v="AUDITOR AILEEN D."/>
    <x v="5"/>
    <x v="1"/>
    <d v="2022-09-06T00:00:00"/>
    <d v="2022-09-06T00:00:00"/>
    <s v="SL"/>
    <m/>
    <s v="1 SL"/>
    <n v="1"/>
    <m/>
  </r>
  <r>
    <n v="933"/>
    <x v="47"/>
    <d v="2022-10-20T00:00:00"/>
    <s v="AUDITOR AILEEN D."/>
    <x v="5"/>
    <x v="1"/>
    <d v="2022-10-21T00:00:00"/>
    <d v="2022-10-25T00:00:00"/>
    <s v="SL"/>
    <m/>
    <s v="3 SL"/>
    <n v="3"/>
    <m/>
  </r>
  <r>
    <n v="934"/>
    <x v="47"/>
    <d v="2022-11-07T00:00:00"/>
    <s v="AUDITOR AILEEN D."/>
    <x v="5"/>
    <x v="1"/>
    <d v="2022-11-07T00:00:00"/>
    <d v="2022-11-07T00:00:00"/>
    <s v="SL"/>
    <m/>
    <s v="1 SL"/>
    <n v="1"/>
    <m/>
  </r>
  <r>
    <n v="935"/>
    <x v="47"/>
    <d v="2022-12-06T00:00:00"/>
    <s v="AUDITOR AILEEN D."/>
    <x v="5"/>
    <x v="1"/>
    <d v="2022-12-09T00:00:00"/>
    <d v="2022-12-09T00:00:00"/>
    <s v="VL"/>
    <m/>
    <s v="1 VL"/>
    <n v="1"/>
    <m/>
  </r>
  <r>
    <n v="935"/>
    <x v="47"/>
    <d v="2022-12-06T00:00:00"/>
    <s v="AUDITOR AILEEN D."/>
    <x v="5"/>
    <x v="1"/>
    <d v="2022-12-26T00:00:00"/>
    <d v="2022-12-29T00:00:00"/>
    <s v="VL"/>
    <m/>
    <s v="3 VL"/>
    <n v="3"/>
    <m/>
  </r>
  <r>
    <n v="936"/>
    <x v="47"/>
    <d v="2023-01-31T00:00:00"/>
    <s v="AUDITOR AILEEN D."/>
    <x v="5"/>
    <x v="1"/>
    <d v="2023-01-30T00:00:00"/>
    <d v="2023-01-30T00:00:00"/>
    <s v="SL"/>
    <m/>
    <s v="1 SL"/>
    <n v="1"/>
    <m/>
  </r>
  <r>
    <n v="937"/>
    <x v="47"/>
    <d v="2023-01-19T00:00:00"/>
    <s v="AUDITOR AILEEN D."/>
    <x v="5"/>
    <x v="1"/>
    <d v="2023-01-17T00:00:00"/>
    <d v="2023-01-18T00:00:00"/>
    <s v="SL"/>
    <m/>
    <s v="2 SL"/>
    <n v="2"/>
    <m/>
  </r>
  <r>
    <n v="938"/>
    <x v="47"/>
    <d v="2023-01-06T00:00:00"/>
    <s v="AUDITOR AILEEN D."/>
    <x v="5"/>
    <x v="1"/>
    <d v="2023-01-03T00:00:00"/>
    <d v="2023-01-05T00:00:00"/>
    <s v="SL"/>
    <m/>
    <s v="3 SL"/>
    <n v="3"/>
    <m/>
  </r>
  <r>
    <n v="939"/>
    <x v="47"/>
    <d v="2023-02-13T00:00:00"/>
    <s v="AUDITOR AILEEN D."/>
    <x v="5"/>
    <x v="1"/>
    <d v="2023-02-10T00:00:00"/>
    <d v="2023-02-10T00:00:00"/>
    <s v="SL"/>
    <m/>
    <s v="1 SL"/>
    <n v="1"/>
    <m/>
  </r>
  <r>
    <n v="940"/>
    <x v="47"/>
    <d v="2022-10-14T00:00:00"/>
    <s v="DOLOT JESUS JR. D."/>
    <x v="52"/>
    <x v="1"/>
    <d v="2022-10-09T00:00:00"/>
    <d v="2022-10-09T00:00:00"/>
    <s v="SL"/>
    <m/>
    <s v="1 SL"/>
    <n v="1"/>
    <m/>
  </r>
  <r>
    <n v="940"/>
    <x v="47"/>
    <d v="2022-10-14T00:00:00"/>
    <s v="DOLOT JESUS JR. D."/>
    <x v="52"/>
    <x v="1"/>
    <d v="2022-10-12T00:00:00"/>
    <d v="2022-10-13T00:00:00"/>
    <s v="SL"/>
    <m/>
    <s v="2 SL"/>
    <n v="2"/>
    <m/>
  </r>
  <r>
    <n v="941"/>
    <x v="47"/>
    <d v="2022-10-14T00:00:00"/>
    <s v="DOLOT JESUS JR. D."/>
    <x v="52"/>
    <x v="1"/>
    <d v="2022-09-13T00:00:00"/>
    <d v="2022-09-13T00:00:00"/>
    <s v="SL"/>
    <m/>
    <s v="1 SL"/>
    <n v="1"/>
    <m/>
  </r>
  <r>
    <n v="942"/>
    <x v="47"/>
    <d v="2022-10-24T00:00:00"/>
    <s v="DOLOT JESUS JR. D."/>
    <x v="52"/>
    <x v="1"/>
    <d v="2022-10-20T00:00:00"/>
    <d v="2022-10-21T00:00:00"/>
    <s v="VL"/>
    <m/>
    <s v="2 VL"/>
    <n v="2"/>
    <m/>
  </r>
  <r>
    <n v="943"/>
    <x v="47"/>
    <d v="2022-11-28T00:00:00"/>
    <s v="DOLOT JESUS JR. D."/>
    <x v="52"/>
    <x v="1"/>
    <d v="2022-12-19T00:00:00"/>
    <d v="2022-12-20T00:00:00"/>
    <s v="VL"/>
    <m/>
    <s v="2 VL"/>
    <n v="2"/>
    <m/>
  </r>
  <r>
    <n v="943"/>
    <x v="47"/>
    <d v="2022-11-28T00:00:00"/>
    <s v="DOLOT JESUS JR. D."/>
    <x v="52"/>
    <x v="1"/>
    <d v="2022-12-28T00:00:00"/>
    <d v="2022-12-29T00:00:00"/>
    <s v="VL"/>
    <m/>
    <s v="2 VL"/>
    <n v="2"/>
    <m/>
  </r>
  <r>
    <n v="944"/>
    <x v="47"/>
    <d v="2022-11-08T00:00:00"/>
    <s v="DOLOT JESUS JR. D."/>
    <x v="52"/>
    <x v="1"/>
    <d v="2022-11-07T00:00:00"/>
    <d v="2022-11-07T00:00:00"/>
    <s v="SL"/>
    <m/>
    <s v="1 SL"/>
    <n v="1"/>
    <m/>
  </r>
  <r>
    <n v="945"/>
    <x v="47"/>
    <d v="2022-11-08T00:00:00"/>
    <s v="DOLOT JESUS JR. D."/>
    <x v="52"/>
    <x v="1"/>
    <d v="2022-11-11T00:00:00"/>
    <d v="2022-11-11T00:00:00"/>
    <s v="SL"/>
    <m/>
    <s v="1 SL"/>
    <n v="1"/>
    <m/>
  </r>
  <r>
    <n v="946"/>
    <x v="47"/>
    <d v="2023-01-17T00:00:00"/>
    <s v="DOLOT JESUS JR. D."/>
    <x v="52"/>
    <x v="1"/>
    <d v="2023-01-16T00:00:00"/>
    <d v="2023-01-16T00:00:00"/>
    <s v="SL"/>
    <m/>
    <s v="1 SL"/>
    <n v="1"/>
    <m/>
  </r>
  <r>
    <n v="947"/>
    <x v="47"/>
    <d v="2023-02-06T00:00:00"/>
    <s v="DOLOT JESUS JR. D."/>
    <x v="52"/>
    <x v="1"/>
    <d v="2023-02-02T00:00:00"/>
    <d v="2023-02-03T00:00:00"/>
    <s v="SL"/>
    <m/>
    <s v="2 SL"/>
    <n v="2"/>
    <m/>
  </r>
  <r>
    <n v="948"/>
    <x v="44"/>
    <d v="2023-01-27T00:00:00"/>
    <s v="MONTENEGRO HELEN L."/>
    <x v="35"/>
    <x v="1"/>
    <d v="2023-01-25T00:00:00"/>
    <d v="2023-01-26T00:00:00"/>
    <s v="SL"/>
    <m/>
    <s v="2 SL"/>
    <n v="2"/>
    <m/>
  </r>
  <r>
    <n v="949"/>
    <x v="44"/>
    <d v="2023-02-08T00:00:00"/>
    <s v="MONTENEGRO HELEN L."/>
    <x v="35"/>
    <x v="1"/>
    <d v="2023-02-07T00:00:00"/>
    <d v="2023-02-08T00:00:00"/>
    <s v="SL"/>
    <m/>
    <s v="2 SL"/>
    <n v="2"/>
    <m/>
  </r>
  <r>
    <n v="950"/>
    <x v="44"/>
    <d v="2022-12-21T00:00:00"/>
    <s v="MONTENEGRO HELEN L."/>
    <x v="35"/>
    <x v="1"/>
    <d v="2022-12-20T00:00:00"/>
    <d v="2022-12-20T00:00:00"/>
    <s v="SL"/>
    <m/>
    <s v="1 SL"/>
    <n v="1"/>
    <m/>
  </r>
  <r>
    <n v="951"/>
    <x v="44"/>
    <d v="2022-11-09T00:00:00"/>
    <s v="MONTENEGRO HELEN L."/>
    <x v="35"/>
    <x v="1"/>
    <d v="2022-11-09T00:00:00"/>
    <d v="2022-11-09T00:00:00"/>
    <s v="SL"/>
    <m/>
    <s v="1 SL"/>
    <n v="1"/>
    <m/>
  </r>
  <r>
    <n v="952"/>
    <x v="44"/>
    <d v="2023-01-03T00:00:00"/>
    <s v="MONTENEGRO HELEN L."/>
    <x v="35"/>
    <x v="1"/>
    <d v="2022-12-27T00:00:00"/>
    <d v="2022-12-27T00:00:00"/>
    <s v="SL"/>
    <m/>
    <s v="1 SL"/>
    <n v="1"/>
    <m/>
  </r>
  <r>
    <n v="952"/>
    <x v="44"/>
    <d v="2023-01-03T00:00:00"/>
    <s v="MONTENEGRO HELEN L."/>
    <x v="35"/>
    <x v="1"/>
    <d v="2022-12-29T00:00:00"/>
    <d v="2022-12-29T00:00:00"/>
    <s v="SL"/>
    <m/>
    <s v="1 SL"/>
    <n v="1"/>
    <m/>
  </r>
  <r>
    <n v="953"/>
    <x v="44"/>
    <d v="2022-12-14T00:00:00"/>
    <s v="MONTENEGRO HELEN L."/>
    <x v="35"/>
    <x v="1"/>
    <d v="2022-12-09T00:00:00"/>
    <d v="2022-12-12T00:00:00"/>
    <s v="SL"/>
    <m/>
    <s v="2 SL"/>
    <n v="2"/>
    <m/>
  </r>
  <r>
    <n v="954"/>
    <x v="44"/>
    <d v="2022-10-13T00:00:00"/>
    <s v="MONTENEGRO HELEN L."/>
    <x v="35"/>
    <x v="1"/>
    <d v="2022-10-12T00:00:00"/>
    <d v="2022-10-12T00:00:00"/>
    <s v="SL"/>
    <m/>
    <s v="1 SL"/>
    <n v="1"/>
    <m/>
  </r>
  <r>
    <n v="955"/>
    <x v="44"/>
    <d v="2022-09-05T00:00:00"/>
    <s v="MONTENEGRO HELEN L."/>
    <x v="35"/>
    <x v="1"/>
    <d v="2022-09-01T00:00:00"/>
    <d v="2022-09-02T00:00:00"/>
    <s v="SL"/>
    <m/>
    <s v="2 SL"/>
    <n v="2"/>
    <m/>
  </r>
  <r>
    <n v="956"/>
    <x v="44"/>
    <d v="2022-10-10T00:00:00"/>
    <s v="MONTENEGRO HELEN L."/>
    <x v="35"/>
    <x v="1"/>
    <d v="2022-10-07T00:00:00"/>
    <d v="2022-10-07T00:00:00"/>
    <s v="SL"/>
    <m/>
    <s v="1 SL"/>
    <n v="1"/>
    <m/>
  </r>
  <r>
    <n v="957"/>
    <x v="44"/>
    <d v="2022-10-17T00:00:00"/>
    <s v="MONTENEGRO HELEN L."/>
    <x v="35"/>
    <x v="1"/>
    <d v="2022-10-24T00:00:00"/>
    <d v="2022-10-24T00:00:00"/>
    <s v="VL"/>
    <m/>
    <s v="1 VL"/>
    <n v="1"/>
    <m/>
  </r>
  <r>
    <n v="957"/>
    <x v="44"/>
    <d v="2022-10-17T00:00:00"/>
    <s v="MONTENEGRO HELEN L."/>
    <x v="35"/>
    <x v="1"/>
    <d v="2022-11-04T00:00:00"/>
    <d v="2022-11-04T00:00:00"/>
    <s v="VL"/>
    <m/>
    <s v="1 VL"/>
    <n v="1"/>
    <m/>
  </r>
  <r>
    <n v="957"/>
    <x v="44"/>
    <d v="2022-10-17T00:00:00"/>
    <s v="MONTENEGRO HELEN L."/>
    <x v="35"/>
    <x v="1"/>
    <d v="2022-11-16T00:00:00"/>
    <d v="2022-11-16T00:00:00"/>
    <s v="VL"/>
    <m/>
    <s v="1 VL"/>
    <n v="1"/>
    <m/>
  </r>
  <r>
    <n v="957"/>
    <x v="44"/>
    <d v="2022-10-17T00:00:00"/>
    <s v="MONTENEGRO HELEN L."/>
    <x v="35"/>
    <x v="1"/>
    <d v="2022-12-02T00:00:00"/>
    <d v="2022-12-02T00:00:00"/>
    <s v="VL"/>
    <m/>
    <s v="1 VL"/>
    <n v="1"/>
    <m/>
  </r>
  <r>
    <n v="957"/>
    <x v="44"/>
    <d v="2022-10-17T00:00:00"/>
    <s v="MONTENEGRO HELEN L."/>
    <x v="35"/>
    <x v="1"/>
    <d v="2022-12-28T00:00:00"/>
    <d v="2022-12-28T00:00:00"/>
    <s v="VL"/>
    <m/>
    <s v="1 VL"/>
    <n v="1"/>
    <m/>
  </r>
  <r>
    <n v="958"/>
    <x v="44"/>
    <d v="2022-12-01T00:00:00"/>
    <s v="DIMAPILIS DENNIS C."/>
    <x v="35"/>
    <x v="1"/>
    <d v="2022-12-26T00:00:00"/>
    <d v="2022-12-29T00:00:00"/>
    <s v="VL"/>
    <m/>
    <s v="3 VL"/>
    <n v="3"/>
    <m/>
  </r>
  <r>
    <n v="959"/>
    <x v="44"/>
    <d v="2022-10-17T00:00:00"/>
    <s v="DIMAPILIS DENNIS C."/>
    <x v="35"/>
    <x v="1"/>
    <d v="2022-10-12T00:00:00"/>
    <d v="2022-10-14T00:00:00"/>
    <s v="OTHER"/>
    <s v="MOURNING LEAVE"/>
    <s v="3 OTHER"/>
    <n v="3"/>
    <m/>
  </r>
  <r>
    <n v="960"/>
    <x v="44"/>
    <d v="2023-01-27T00:00:00"/>
    <s v="CAGUITLA ELSA A."/>
    <x v="7"/>
    <x v="0"/>
    <d v="2023-02-01T00:00:00"/>
    <d v="2023-02-01T00:00:00"/>
    <s v="VL"/>
    <m/>
    <s v="1 VL"/>
    <n v="1"/>
    <m/>
  </r>
  <r>
    <n v="960"/>
    <x v="44"/>
    <d v="2023-01-27T00:00:00"/>
    <s v="CAGUITLA ELSA A."/>
    <x v="7"/>
    <x v="0"/>
    <d v="2023-02-04T00:00:00"/>
    <d v="2023-02-05T00:00:00"/>
    <s v="VL"/>
    <m/>
    <s v="2 VL"/>
    <n v="2"/>
    <m/>
  </r>
  <r>
    <n v="960"/>
    <x v="44"/>
    <d v="2023-01-27T00:00:00"/>
    <s v="CAGUITLA ELSA A."/>
    <x v="7"/>
    <x v="0"/>
    <d v="2023-02-09T00:00:00"/>
    <d v="2023-02-12T00:00:00"/>
    <s v="VL"/>
    <m/>
    <s v="4 VL"/>
    <n v="4"/>
    <m/>
  </r>
  <r>
    <n v="961"/>
    <x v="44"/>
    <d v="2023-02-02T00:00:00"/>
    <s v="DE LUNA ERNESTO  "/>
    <x v="21"/>
    <x v="1"/>
    <d v="2023-02-08T00:00:00"/>
    <d v="2023-02-11T00:00:00"/>
    <s v="VL"/>
    <m/>
    <s v="4 VL"/>
    <n v="4"/>
    <m/>
  </r>
  <r>
    <n v="962"/>
    <x v="44"/>
    <d v="2023-01-12T00:00:00"/>
    <s v="DIGO MANUEL  "/>
    <x v="7"/>
    <x v="1"/>
    <d v="2022-12-12T00:00:00"/>
    <d v="2023-01-06T00:00:00"/>
    <s v="VL"/>
    <m/>
    <s v="19 VL"/>
    <n v="19"/>
    <m/>
  </r>
  <r>
    <n v="963"/>
    <x v="44"/>
    <d v="2023-02-21T00:00:00"/>
    <s v="ALCAZAR AIREEN B."/>
    <x v="53"/>
    <x v="1"/>
    <d v="2023-02-20T00:00:00"/>
    <d v="2023-02-20T00:00:00"/>
    <s v="SL"/>
    <m/>
    <s v="1 SL"/>
    <n v="1"/>
    <m/>
  </r>
  <r>
    <n v="964"/>
    <x v="44"/>
    <d v="2023-01-05T00:00:00"/>
    <s v="CORTEZ CHERIELYN B."/>
    <x v="84"/>
    <x v="1"/>
    <d v="2023-01-12T00:00:00"/>
    <d v="2023-01-13T00:00:00"/>
    <s v="VL"/>
    <m/>
    <s v="2 VL"/>
    <n v="2"/>
    <m/>
  </r>
  <r>
    <n v="965"/>
    <x v="44"/>
    <d v="2023-01-04T00:00:00"/>
    <s v="LAGREO ELVER  "/>
    <x v="46"/>
    <x v="1"/>
    <d v="2023-01-04T00:00:00"/>
    <d v="2023-01-04T00:00:00"/>
    <s v="OTHER"/>
    <s v="EMERGENCY LEAVE"/>
    <s v="1 OTHER"/>
    <n v="1"/>
    <m/>
  </r>
  <r>
    <n v="965"/>
    <x v="44"/>
    <d v="2023-01-04T00:00:00"/>
    <s v="LAGREO ELVER  "/>
    <x v="46"/>
    <x v="1"/>
    <d v="2023-01-07T00:00:00"/>
    <d v="2023-01-07T00:00:00"/>
    <s v="OTHER"/>
    <s v="EMERGENCY LEAVE"/>
    <s v="1 OTHER"/>
    <n v="1"/>
    <m/>
  </r>
  <r>
    <n v="965"/>
    <x v="44"/>
    <d v="2023-01-04T00:00:00"/>
    <s v="LAGREO ELVER  "/>
    <x v="46"/>
    <x v="1"/>
    <d v="2023-01-10T00:00:00"/>
    <d v="2023-01-10T00:00:00"/>
    <s v="OTHER"/>
    <s v="EMERGENCY LEAVE"/>
    <s v="1 OTHER"/>
    <n v="1"/>
    <m/>
  </r>
  <r>
    <n v="965"/>
    <x v="44"/>
    <d v="2023-01-04T00:00:00"/>
    <s v="LAGREO ELVER  "/>
    <x v="46"/>
    <x v="1"/>
    <d v="2023-01-13T00:00:00"/>
    <d v="2023-01-13T00:00:00"/>
    <s v="OTHER"/>
    <s v="EMERGENCY LEAVE"/>
    <s v="1 OTHER"/>
    <n v="1"/>
    <m/>
  </r>
  <r>
    <n v="966"/>
    <x v="44"/>
    <d v="2023-01-06T00:00:00"/>
    <s v="LORENZO JERWIN A."/>
    <x v="85"/>
    <x v="2"/>
    <d v="2023-01-03T00:00:00"/>
    <d v="2023-01-31T00:00:00"/>
    <s v="SL"/>
    <m/>
    <s v="21 SL"/>
    <n v="21"/>
    <m/>
  </r>
  <r>
    <n v="967"/>
    <x v="44"/>
    <m/>
    <s v="NAVARRO JOHNA F."/>
    <x v="86"/>
    <x v="2"/>
    <d v="2023-01-09T00:00:00"/>
    <d v="2023-01-31T00:00:00"/>
    <s v="VL"/>
    <m/>
    <s v="17 VL"/>
    <n v="17"/>
    <m/>
  </r>
  <r>
    <n v="968"/>
    <x v="44"/>
    <d v="2022-12-12T00:00:00"/>
    <s v="VIDAMO ROXANNE D."/>
    <x v="23"/>
    <x v="0"/>
    <d v="2022-12-02T00:00:00"/>
    <d v="2022-12-05T00:00:00"/>
    <s v="SL"/>
    <m/>
    <s v="2 SL"/>
    <n v="2"/>
    <m/>
  </r>
  <r>
    <n v="969"/>
    <x v="44"/>
    <d v="2023-01-05T00:00:00"/>
    <s v="VELASCO NONILON  "/>
    <x v="69"/>
    <x v="0"/>
    <d v="2022-11-27T00:00:00"/>
    <d v="2022-11-30T00:00:00"/>
    <s v="SL"/>
    <m/>
    <s v="4 SL"/>
    <n v="4"/>
    <m/>
  </r>
  <r>
    <n v="970"/>
    <x v="44"/>
    <d v="2023-01-17T00:00:00"/>
    <s v="VALENCIANO MARLYN C."/>
    <x v="86"/>
    <x v="0"/>
    <d v="2023-01-23T00:00:00"/>
    <d v="2023-01-27T00:00:00"/>
    <s v="VL"/>
    <m/>
    <s v="5 VL"/>
    <n v="5"/>
    <m/>
  </r>
  <r>
    <n v="971"/>
    <x v="44"/>
    <d v="2023-01-13T00:00:00"/>
    <s v="DE GRANO  RONALEI P."/>
    <x v="69"/>
    <x v="0"/>
    <d v="2023-01-03T00:00:00"/>
    <d v="2023-01-03T00:00:00"/>
    <s v="SL"/>
    <m/>
    <s v="1 SL"/>
    <n v="1"/>
    <m/>
  </r>
  <r>
    <n v="972"/>
    <x v="44"/>
    <d v="2023-02-10T00:00:00"/>
    <s v="ATIENZA VENUS  "/>
    <x v="5"/>
    <x v="1"/>
    <d v="2023-02-09T00:00:00"/>
    <d v="2023-02-09T00:00:00"/>
    <s v="SL"/>
    <m/>
    <s v="1 SL"/>
    <n v="1"/>
    <m/>
  </r>
  <r>
    <n v="973"/>
    <x v="44"/>
    <d v="2023-02-16T00:00:00"/>
    <s v="ACUB MA. MARILYN L."/>
    <x v="7"/>
    <x v="0"/>
    <d v="2023-02-09T00:00:00"/>
    <d v="2023-02-12T00:00:00"/>
    <s v="SL"/>
    <m/>
    <s v="4 SL"/>
    <n v="4"/>
    <m/>
  </r>
  <r>
    <n v="974"/>
    <x v="44"/>
    <d v="2023-02-16T00:00:00"/>
    <s v="AMBION MARIETA B."/>
    <x v="18"/>
    <x v="0"/>
    <d v="2023-02-13T00:00:00"/>
    <d v="2023-02-14T00:00:00"/>
    <s v="SL"/>
    <m/>
    <s v="2 SL"/>
    <n v="2"/>
    <m/>
  </r>
  <r>
    <n v="975"/>
    <x v="44"/>
    <d v="2023-12-02T00:00:00"/>
    <s v="BAYBAY MA. PAZ R."/>
    <x v="34"/>
    <x v="1"/>
    <d v="2022-12-21T00:00:00"/>
    <d v="2022-12-23T00:00:00"/>
    <s v="VL"/>
    <m/>
    <s v="3 VL"/>
    <n v="3"/>
    <m/>
  </r>
  <r>
    <n v="975"/>
    <x v="44"/>
    <d v="2023-12-02T00:00:00"/>
    <s v="BAYBAY MA. PAZ R."/>
    <x v="34"/>
    <x v="1"/>
    <d v="2022-12-28T00:00:00"/>
    <d v="2022-12-29T00:00:00"/>
    <s v="VL"/>
    <m/>
    <s v="2 VL"/>
    <n v="2"/>
    <m/>
  </r>
  <r>
    <n v="976"/>
    <x v="44"/>
    <d v="2023-01-26T00:00:00"/>
    <s v="VILLANUEVA CHRISTIANNE FAYE A."/>
    <x v="13"/>
    <x v="0"/>
    <d v="2023-01-24T00:00:00"/>
    <d v="2023-01-25T00:00:00"/>
    <s v="SL"/>
    <m/>
    <s v="2 SL"/>
    <n v="2"/>
    <m/>
  </r>
  <r>
    <n v="977"/>
    <x v="44"/>
    <d v="2023-01-24T00:00:00"/>
    <s v="CHACON ELISA G."/>
    <x v="31"/>
    <x v="1"/>
    <d v="2023-02-24T00:00:00"/>
    <d v="2023-02-24T00:00:00"/>
    <s v="SL"/>
    <m/>
    <s v="1 SL"/>
    <n v="1"/>
    <m/>
  </r>
  <r>
    <n v="978"/>
    <x v="44"/>
    <d v="2023-02-28T00:00:00"/>
    <s v="PETIL GLENDA D."/>
    <x v="31"/>
    <x v="1"/>
    <d v="2023-01-23T00:00:00"/>
    <d v="2023-02-15T00:00:00"/>
    <s v="SL"/>
    <m/>
    <s v="18 SL"/>
    <n v="18"/>
    <m/>
  </r>
  <r>
    <n v="978"/>
    <x v="44"/>
    <d v="2023-02-28T00:00:00"/>
    <s v="PETIL GLENDA D."/>
    <x v="31"/>
    <x v="1"/>
    <d v="2023-02-17T00:00:00"/>
    <d v="2023-02-17T00:00:00"/>
    <s v="SL"/>
    <m/>
    <s v="1 SL"/>
    <n v="1"/>
    <m/>
  </r>
  <r>
    <n v="978"/>
    <x v="44"/>
    <d v="2023-02-28T00:00:00"/>
    <s v="PETIL GLENDA D."/>
    <x v="31"/>
    <x v="1"/>
    <d v="2023-02-23T00:00:00"/>
    <d v="2023-02-23T00:00:00"/>
    <s v="SL"/>
    <m/>
    <s v="1 SL"/>
    <n v="1"/>
    <m/>
  </r>
  <r>
    <n v="979"/>
    <x v="44"/>
    <d v="2023-02-21T00:00:00"/>
    <s v="RAMOS EULOGIA A."/>
    <x v="23"/>
    <x v="0"/>
    <d v="2023-03-10T00:00:00"/>
    <d v="2023-03-10T00:00:00"/>
    <s v="OTHER"/>
    <s v="SPECIAL PRIVILEGE"/>
    <s v="1 OTHER"/>
    <n v="1"/>
    <m/>
  </r>
  <r>
    <n v="980"/>
    <x v="44"/>
    <d v="2023-02-16T00:00:00"/>
    <s v="MANALO ELIADA F."/>
    <x v="11"/>
    <x v="1"/>
    <d v="2023-02-15T00:00:00"/>
    <d v="2023-02-15T00:00:00"/>
    <s v="SL"/>
    <m/>
    <s v="1 SL"/>
    <n v="1"/>
    <m/>
  </r>
  <r>
    <n v="981"/>
    <x v="44"/>
    <d v="2023-02-14T00:00:00"/>
    <s v="EMELO MARYJANE T."/>
    <x v="5"/>
    <x v="1"/>
    <d v="2023-02-11T00:00:00"/>
    <d v="2023-02-11T00:00:00"/>
    <s v="SL"/>
    <m/>
    <s v="1 SL"/>
    <n v="1"/>
    <m/>
  </r>
  <r>
    <n v="982"/>
    <x v="44"/>
    <d v="2023-02-15T00:00:00"/>
    <s v="PERIDO MARITES V."/>
    <x v="58"/>
    <x v="1"/>
    <d v="2023-02-21T00:00:00"/>
    <d v="2023-02-22T00:00:00"/>
    <s v="VL"/>
    <m/>
    <s v="2 VL"/>
    <n v="2"/>
    <m/>
  </r>
  <r>
    <n v="983"/>
    <x v="44"/>
    <d v="2023-02-17T00:00:00"/>
    <s v="PEREY AIRENE O."/>
    <x v="31"/>
    <x v="1"/>
    <d v="2023-02-13T00:00:00"/>
    <d v="2023-02-14T00:00:00"/>
    <s v="SL"/>
    <m/>
    <s v="2 SL"/>
    <n v="2"/>
    <m/>
  </r>
  <r>
    <n v="984"/>
    <x v="44"/>
    <d v="2023-02-10T00:00:00"/>
    <s v="PEREY AIRENE O."/>
    <x v="31"/>
    <x v="1"/>
    <d v="2023-02-06T00:00:00"/>
    <d v="2023-02-06T00:00:00"/>
    <s v="SL"/>
    <m/>
    <s v="1 SL"/>
    <n v="1"/>
    <m/>
  </r>
  <r>
    <n v="984"/>
    <x v="44"/>
    <d v="2023-02-10T00:00:00"/>
    <s v="PEREY AIRENE O."/>
    <x v="31"/>
    <x v="1"/>
    <d v="2023-02-09T00:00:00"/>
    <d v="2023-02-09T00:00:00"/>
    <s v="SL"/>
    <m/>
    <s v="1 SL"/>
    <n v="1"/>
    <m/>
  </r>
  <r>
    <n v="985"/>
    <x v="44"/>
    <d v="2023-01-23T00:00:00"/>
    <s v="MANLANGIT LEONILA R."/>
    <x v="23"/>
    <x v="0"/>
    <d v="2023-02-01T00:00:00"/>
    <d v="2023-02-15T00:00:00"/>
    <s v="VL"/>
    <m/>
    <s v="11 VL"/>
    <n v="11"/>
    <m/>
  </r>
  <r>
    <n v="986"/>
    <x v="44"/>
    <d v="2022-12-23T00:00:00"/>
    <s v="MANLANGIT LEONILA R."/>
    <x v="23"/>
    <x v="0"/>
    <d v="2022-12-17T00:00:00"/>
    <d v="2022-12-17T00:00:00"/>
    <s v="SL"/>
    <m/>
    <s v="1 SL"/>
    <n v="1"/>
    <m/>
  </r>
  <r>
    <n v="986"/>
    <x v="44"/>
    <d v="2022-12-23T00:00:00"/>
    <s v="MANLANGIT LEONILA R."/>
    <x v="23"/>
    <x v="0"/>
    <d v="2022-12-20T00:00:00"/>
    <d v="2022-12-20T00:00:00"/>
    <s v="SL"/>
    <m/>
    <s v="1 SL"/>
    <n v="1"/>
    <m/>
  </r>
  <r>
    <n v="986"/>
    <x v="44"/>
    <d v="2022-12-23T00:00:00"/>
    <s v="MANLANGIT LEONILA R."/>
    <x v="23"/>
    <x v="0"/>
    <d v="2022-12-22T00:00:00"/>
    <d v="2022-12-22T00:00:00"/>
    <s v="SL"/>
    <m/>
    <s v="1 SL"/>
    <n v="1"/>
    <m/>
  </r>
  <r>
    <n v="987"/>
    <x v="44"/>
    <d v="2023-01-19T00:00:00"/>
    <s v="DE CASTRO  CHRISTINE JEAN D."/>
    <x v="10"/>
    <x v="0"/>
    <d v="2023-01-20T00:00:00"/>
    <d v="2023-01-20T00:00:00"/>
    <s v="OTHER"/>
    <s v="SPECIAL PRIVILEGE"/>
    <s v="1 OTHER"/>
    <n v="1"/>
    <m/>
  </r>
  <r>
    <n v="988"/>
    <x v="44"/>
    <d v="2023-01-18T00:00:00"/>
    <s v="DE CASTRO  CHRISTINE JEAN D."/>
    <x v="10"/>
    <x v="0"/>
    <d v="2023-01-16T00:00:00"/>
    <d v="2023-01-16T00:00:00"/>
    <s v="SL"/>
    <m/>
    <s v="1 SL"/>
    <n v="1"/>
    <m/>
  </r>
  <r>
    <n v="989"/>
    <x v="44"/>
    <d v="2023-01-25T00:00:00"/>
    <s v="CORTEZ FIDELA B."/>
    <x v="58"/>
    <x v="1"/>
    <d v="2023-01-24T00:00:00"/>
    <d v="2023-01-24T00:00:00"/>
    <s v="OTHER"/>
    <s v="SPECIAL PRIVILEGE"/>
    <s v="1 OTHER"/>
    <n v="1"/>
    <m/>
  </r>
  <r>
    <n v="990"/>
    <x v="44"/>
    <d v="2023-01-03T00:00:00"/>
    <s v="CORTEZ FIDELA B."/>
    <x v="58"/>
    <x v="1"/>
    <d v="2022-12-29T00:00:00"/>
    <d v="2022-12-29T00:00:00"/>
    <s v="SL"/>
    <m/>
    <s v="1 SL"/>
    <n v="1"/>
    <m/>
  </r>
  <r>
    <n v="991"/>
    <x v="44"/>
    <d v="2022-12-15T00:00:00"/>
    <s v="CORTEZ FIDELA B."/>
    <x v="58"/>
    <x v="1"/>
    <d v="2022-12-12T00:00:00"/>
    <d v="2022-12-14T00:00:00"/>
    <s v="SL"/>
    <m/>
    <s v="3 SL"/>
    <n v="3"/>
    <m/>
  </r>
  <r>
    <n v="992"/>
    <x v="44"/>
    <d v="2022-11-02T00:00:00"/>
    <s v="CORTEZ FIDELA B."/>
    <x v="58"/>
    <x v="1"/>
    <d v="2022-11-24T00:00:00"/>
    <d v="2022-11-25T00:00:00"/>
    <s v="VL"/>
    <m/>
    <s v="2 VL"/>
    <n v="2"/>
    <m/>
  </r>
  <r>
    <n v="993"/>
    <x v="44"/>
    <d v="2022-11-02T00:00:00"/>
    <s v="CORTEZ FIDELA B."/>
    <x v="58"/>
    <x v="1"/>
    <d v="2022-10-28T00:00:00"/>
    <d v="2022-10-28T00:00:00"/>
    <s v="SL"/>
    <m/>
    <s v="1 SL"/>
    <n v="1"/>
    <m/>
  </r>
  <r>
    <n v="994"/>
    <x v="44"/>
    <d v="2022-09-05T00:00:00"/>
    <s v="CORTEZ FIDELA B."/>
    <x v="58"/>
    <x v="1"/>
    <d v="2022-09-12T00:00:00"/>
    <d v="2022-09-12T00:00:00"/>
    <s v="OTHER"/>
    <s v="SPECIAL PRIVILEGE"/>
    <s v="1 OTHER"/>
    <n v="1"/>
    <m/>
  </r>
  <r>
    <n v="995"/>
    <x v="44"/>
    <d v="2023-02-09T00:00:00"/>
    <s v="DIMAPILIS DENNIS C."/>
    <x v="35"/>
    <x v="1"/>
    <d v="2023-02-07T00:00:00"/>
    <d v="2023-02-08T00:00:00"/>
    <s v="SL"/>
    <m/>
    <s v="2 SL"/>
    <n v="2"/>
    <m/>
  </r>
  <r>
    <n v="996"/>
    <x v="44"/>
    <d v="2023-02-21T00:00:00"/>
    <s v="SUMAONG DANILO  "/>
    <x v="60"/>
    <x v="1"/>
    <d v="2023-02-07T00:00:00"/>
    <d v="2023-02-08T00:00:00"/>
    <s v="VL"/>
    <m/>
    <s v="2 VL"/>
    <n v="2"/>
    <m/>
  </r>
  <r>
    <n v="997"/>
    <x v="44"/>
    <d v="2023-02-28T00:00:00"/>
    <s v="COSME CORAZON O."/>
    <x v="1"/>
    <x v="0"/>
    <d v="2023-02-23T00:00:00"/>
    <d v="2023-02-23T00:00:00"/>
    <s v="SL"/>
    <m/>
    <s v="1 SL"/>
    <n v="1"/>
    <m/>
  </r>
  <r>
    <n v="998"/>
    <x v="44"/>
    <d v="2023-02-28T00:00:00"/>
    <s v="BALBUENA KRISNA MIGUELA S."/>
    <x v="1"/>
    <x v="0"/>
    <d v="2023-02-01T00:00:00"/>
    <d v="2023-02-01T00:00:00"/>
    <s v="SL"/>
    <m/>
    <s v="1 SL"/>
    <n v="1"/>
    <m/>
  </r>
  <r>
    <n v="998"/>
    <x v="44"/>
    <d v="2023-02-28T00:00:00"/>
    <s v="BALBUENA KRISNA MIGUELA S."/>
    <x v="1"/>
    <x v="0"/>
    <d v="2023-02-06T00:00:00"/>
    <d v="2023-02-06T00:00:00"/>
    <s v="SL"/>
    <m/>
    <s v="1 SL"/>
    <n v="1"/>
    <m/>
  </r>
  <r>
    <n v="998"/>
    <x v="44"/>
    <d v="2023-02-28T00:00:00"/>
    <s v="BALBUENA KRISNA MIGUELA S."/>
    <x v="1"/>
    <x v="0"/>
    <d v="2023-02-17T00:00:00"/>
    <d v="2023-02-17T00:00:00"/>
    <s v="SL"/>
    <m/>
    <s v="1 SL"/>
    <n v="1"/>
    <m/>
  </r>
  <r>
    <n v="999"/>
    <x v="44"/>
    <m/>
    <s v="VIDA FRANZ R."/>
    <x v="62"/>
    <x v="0"/>
    <m/>
    <m/>
    <s v="OTHER"/>
    <s v="TERMINAL LEAVE"/>
    <s v="0 OTHER"/>
    <n v="0"/>
    <m/>
  </r>
  <r>
    <n v="1000"/>
    <x v="48"/>
    <d v="2023-11-04T00:00:00"/>
    <s v="MANIMTIM JOJIT A."/>
    <x v="54"/>
    <x v="1"/>
    <d v="2023-05-01T00:00:00"/>
    <d v="2023-05-20T00:00:00"/>
    <s v="VL"/>
    <m/>
    <s v="14 VL"/>
    <n v="14"/>
    <m/>
  </r>
  <r>
    <n v="1001"/>
    <x v="48"/>
    <d v="2023-03-31T00:00:00"/>
    <s v="PATERNO MARIA LOURDERS P."/>
    <x v="27"/>
    <x v="1"/>
    <d v="2023-03-29T00:00:00"/>
    <d v="2023-03-30T00:00:00"/>
    <s v="SL"/>
    <m/>
    <s v="2 SL"/>
    <n v="2"/>
    <m/>
  </r>
  <r>
    <n v="1002"/>
    <x v="48"/>
    <d v="2023-03-31T00:00:00"/>
    <s v="PETIL GLENDA D."/>
    <x v="31"/>
    <x v="1"/>
    <d v="2023-03-30T00:00:00"/>
    <d v="2023-03-30T00:00:00"/>
    <s v="SL"/>
    <m/>
    <s v="1 SL"/>
    <n v="1"/>
    <m/>
  </r>
  <r>
    <n v="1003"/>
    <x v="48"/>
    <d v="2023-03-23T00:00:00"/>
    <s v="PARAISO MARIA LORENA D."/>
    <x v="17"/>
    <x v="0"/>
    <d v="2023-04-01T00:00:00"/>
    <d v="2023-04-03T00:00:00"/>
    <s v="VL"/>
    <m/>
    <s v="2 VL"/>
    <n v="2"/>
    <m/>
  </r>
  <r>
    <n v="1004"/>
    <x v="48"/>
    <d v="2023-03-28T00:00:00"/>
    <s v="PAITON MARY ANN M."/>
    <x v="50"/>
    <x v="1"/>
    <d v="2023-03-27T00:00:00"/>
    <d v="2023-03-27T00:00:00"/>
    <s v="SL"/>
    <m/>
    <s v="1 SL"/>
    <n v="1"/>
    <m/>
  </r>
  <r>
    <n v="1005"/>
    <x v="48"/>
    <d v="2023-03-04T00:00:00"/>
    <s v="MONTENEGRO HENRY S."/>
    <x v="11"/>
    <x v="1"/>
    <d v="2023-03-31T00:00:00"/>
    <d v="2023-03-31T00:00:00"/>
    <s v="SL"/>
    <m/>
    <s v="1 SL"/>
    <n v="1"/>
    <m/>
  </r>
  <r>
    <n v="1006"/>
    <x v="48"/>
    <d v="2023-03-04T00:00:00"/>
    <s v="MARINDUQUE AURORA A."/>
    <x v="62"/>
    <x v="1"/>
    <d v="2023-03-30T00:00:00"/>
    <d v="2023-03-30T00:00:00"/>
    <s v="OTHER"/>
    <s v="SPECIAL PRIVILEGE"/>
    <s v="1 OTHER"/>
    <n v="1"/>
    <m/>
  </r>
  <r>
    <n v="1007"/>
    <x v="48"/>
    <d v="2023-03-30T00:00:00"/>
    <s v="MANALO EDITHA V."/>
    <x v="6"/>
    <x v="1"/>
    <d v="2023-03-29T00:00:00"/>
    <d v="2023-03-29T00:00:00"/>
    <s v="OTHER"/>
    <s v="SPECIAL PRIVILEGE"/>
    <s v="1 OTHER"/>
    <n v="1"/>
    <m/>
  </r>
  <r>
    <n v="1008"/>
    <x v="48"/>
    <d v="2023-03-31T00:00:00"/>
    <s v="MALUBAY MELINDA D."/>
    <x v="66"/>
    <x v="1"/>
    <d v="2023-04-14T00:00:00"/>
    <d v="2023-04-14T00:00:00"/>
    <s v="OTHER"/>
    <s v="SPECIAL PRIVILEGE"/>
    <s v="1 OTHER"/>
    <n v="1"/>
    <m/>
  </r>
  <r>
    <n v="1009"/>
    <x v="48"/>
    <d v="2023-03-18T00:00:00"/>
    <s v="MANALO STEPHANIE C."/>
    <x v="69"/>
    <x v="1"/>
    <d v="2023-02-17T00:00:00"/>
    <d v="2023-02-17T00:00:00"/>
    <s v="SL"/>
    <m/>
    <s v="1 SL"/>
    <n v="1"/>
    <m/>
  </r>
  <r>
    <n v="1010"/>
    <x v="48"/>
    <d v="2023-03-20T00:00:00"/>
    <s v="MARINDUQUE GERRY C."/>
    <x v="19"/>
    <x v="1"/>
    <d v="2023-03-31T00:00:00"/>
    <d v="2023-03-31T00:00:00"/>
    <s v="VL"/>
    <m/>
    <s v="1 VL"/>
    <n v="1"/>
    <m/>
  </r>
  <r>
    <n v="1011"/>
    <x v="48"/>
    <d v="2023-03-27T00:00:00"/>
    <s v="MACASPAC JOSE VICTOR P."/>
    <x v="21"/>
    <x v="1"/>
    <d v="2023-03-23T00:00:00"/>
    <d v="2023-03-23T00:00:00"/>
    <s v="SL"/>
    <m/>
    <s v="1 SL"/>
    <n v="1"/>
    <m/>
  </r>
  <r>
    <n v="1011"/>
    <x v="48"/>
    <d v="2023-03-27T00:00:00"/>
    <s v="MACASPAC JOSE VICTOR P."/>
    <x v="21"/>
    <x v="1"/>
    <d v="2023-03-26T00:00:00"/>
    <d v="2023-03-26T00:00:00"/>
    <s v="SL"/>
    <m/>
    <s v="1 SL"/>
    <n v="1"/>
    <m/>
  </r>
  <r>
    <n v="1012"/>
    <x v="48"/>
    <d v="2023-03-27T00:00:00"/>
    <s v="MENDOZA NORA A."/>
    <x v="6"/>
    <x v="1"/>
    <d v="2023-03-15T00:00:00"/>
    <d v="2023-03-15T00:00:00"/>
    <s v="SL"/>
    <m/>
    <s v="1 SL"/>
    <n v="1"/>
    <m/>
  </r>
  <r>
    <n v="1013"/>
    <x v="48"/>
    <d v="2023-03-27T00:00:00"/>
    <s v="MONTENEGRO HELEN L."/>
    <x v="35"/>
    <x v="1"/>
    <d v="2023-04-11T00:00:00"/>
    <d v="2023-04-11T00:00:00"/>
    <s v="OTHER"/>
    <s v="SPECIAL PRIVILEGE"/>
    <s v="1 OTHER"/>
    <n v="1"/>
    <m/>
  </r>
  <r>
    <n v="1014"/>
    <x v="48"/>
    <d v="2023-03-24T00:00:00"/>
    <s v="MALIGAYA NELITA M."/>
    <x v="12"/>
    <x v="1"/>
    <d v="2023-03-30T00:00:00"/>
    <d v="2023-03-30T00:00:00"/>
    <s v="OTHER"/>
    <s v="SPECIAL PRIVILEGE"/>
    <s v="1 OTHER"/>
    <n v="1"/>
    <m/>
  </r>
  <r>
    <n v="1015"/>
    <x v="48"/>
    <d v="2023-03-24T00:00:00"/>
    <s v="MIRANDA NICOLE MAY B."/>
    <x v="39"/>
    <x v="1"/>
    <d v="2023-03-29T00:00:00"/>
    <d v="2023-03-29T00:00:00"/>
    <s v="OTHER"/>
    <s v="SPECIAL PRIVILEGE"/>
    <s v="1 OTHER"/>
    <n v="1"/>
    <m/>
  </r>
  <r>
    <n v="1016"/>
    <x v="48"/>
    <d v="2023-03-23T00:00:00"/>
    <s v="MALIGAYO YOLANDA D."/>
    <x v="19"/>
    <x v="1"/>
    <d v="2023-03-21T00:00:00"/>
    <d v="2023-03-22T00:00:00"/>
    <s v="SL"/>
    <m/>
    <s v="2 SL"/>
    <n v="2"/>
    <m/>
  </r>
  <r>
    <n v="1017"/>
    <x v="48"/>
    <d v="2023-10-06T00:00:00"/>
    <s v="LERIO ROSEMARIE V."/>
    <x v="6"/>
    <x v="1"/>
    <d v="2023-03-30T00:00:00"/>
    <d v="2023-03-30T00:00:00"/>
    <s v="VL"/>
    <m/>
    <s v="1 VL"/>
    <n v="1"/>
    <m/>
  </r>
  <r>
    <n v="1018"/>
    <x v="48"/>
    <d v="2023-03-31T00:00:00"/>
    <s v="GARCIA HAIZEL M."/>
    <x v="31"/>
    <x v="1"/>
    <d v="2023-03-30T00:00:00"/>
    <d v="2023-03-30T00:00:00"/>
    <s v="SL"/>
    <m/>
    <s v="1 SL"/>
    <n v="1"/>
    <m/>
  </r>
  <r>
    <n v="1019"/>
    <x v="48"/>
    <d v="2023-03-27T00:00:00"/>
    <s v="GARCIA HAIZEL M."/>
    <x v="31"/>
    <x v="1"/>
    <d v="2023-03-21T00:00:00"/>
    <d v="2023-03-21T00:00:00"/>
    <s v="SL"/>
    <m/>
    <s v="1 SL"/>
    <n v="1"/>
    <m/>
  </r>
  <r>
    <n v="1020"/>
    <x v="48"/>
    <d v="2023-03-27T00:00:00"/>
    <s v="GARCIA HAIZEL M."/>
    <x v="31"/>
    <x v="1"/>
    <d v="2023-03-23T00:00:00"/>
    <d v="2023-03-24T00:00:00"/>
    <s v="SL"/>
    <m/>
    <s v="2 SL"/>
    <n v="2"/>
    <m/>
  </r>
  <r>
    <n v="1021"/>
    <x v="48"/>
    <d v="2023-03-24T00:00:00"/>
    <s v="GOMEZ EMMA M."/>
    <x v="13"/>
    <x v="1"/>
    <d v="2023-03-23T00:00:00"/>
    <d v="2023-03-23T00:00:00"/>
    <s v="OTHER"/>
    <s v="SPECIAL PRIVILEGE"/>
    <s v="1 OTHER"/>
    <n v="1"/>
    <m/>
  </r>
  <r>
    <n v="1022"/>
    <x v="48"/>
    <d v="2023-03-23T00:00:00"/>
    <s v="GONZALES MARY JANE D."/>
    <x v="10"/>
    <x v="0"/>
    <d v="2023-03-24T00:00:00"/>
    <d v="2023-03-24T00:00:00"/>
    <s v="OTHER"/>
    <s v="SPECIAL PRIVILEGE"/>
    <s v="1 OTHER"/>
    <n v="1"/>
    <m/>
  </r>
  <r>
    <n v="1023"/>
    <x v="48"/>
    <d v="2023-03-14T00:00:00"/>
    <s v="GATPANDAN NENITA M."/>
    <x v="16"/>
    <x v="1"/>
    <d v="2023-02-07T00:00:00"/>
    <d v="2023-02-07T00:00:00"/>
    <s v="SL"/>
    <m/>
    <s v="1 SL"/>
    <n v="1"/>
    <m/>
  </r>
  <r>
    <n v="1024"/>
    <x v="48"/>
    <d v="2023-03-14T00:00:00"/>
    <s v="GATPANDAN NENITA M."/>
    <x v="16"/>
    <x v="1"/>
    <d v="2023-03-13T00:00:00"/>
    <d v="2023-03-13T00:00:00"/>
    <s v="SL"/>
    <m/>
    <s v="1 SL"/>
    <n v="1"/>
    <m/>
  </r>
  <r>
    <n v="1025"/>
    <x v="48"/>
    <d v="2023-03-20T00:00:00"/>
    <s v="GUAÑEZO MA. GINA P."/>
    <x v="39"/>
    <x v="1"/>
    <d v="2023-03-16T00:00:00"/>
    <d v="2023-03-17T00:00:00"/>
    <s v="SL"/>
    <m/>
    <s v="2 SL"/>
    <n v="2"/>
    <m/>
  </r>
  <r>
    <n v="1026"/>
    <x v="48"/>
    <d v="2023-10-03T00:00:00"/>
    <s v="GUAÑEZO MA. GINA P."/>
    <x v="39"/>
    <x v="1"/>
    <d v="2023-03-13T00:00:00"/>
    <d v="2023-03-15T00:00:00"/>
    <s v="VL"/>
    <m/>
    <s v="3 VL"/>
    <n v="3"/>
    <m/>
  </r>
  <r>
    <n v="1027"/>
    <x v="48"/>
    <d v="2023-01-04T00:00:00"/>
    <s v="ESPINOSA RUBY ANN V."/>
    <x v="5"/>
    <x v="0"/>
    <d v="2023-03-20T00:00:00"/>
    <d v="2023-03-31T00:00:00"/>
    <s v="SL"/>
    <m/>
    <s v="10 SL"/>
    <n v="10"/>
    <m/>
  </r>
  <r>
    <n v="1028"/>
    <x v="48"/>
    <d v="2023-01-04T00:00:00"/>
    <s v="ESPINOSA RUBY ANN V."/>
    <x v="5"/>
    <x v="0"/>
    <d v="2023-04-01T00:00:00"/>
    <d v="2023-04-14T00:00:00"/>
    <s v="SL"/>
    <m/>
    <s v="7 SL"/>
    <n v="7"/>
    <m/>
  </r>
  <r>
    <n v="1029"/>
    <x v="48"/>
    <d v="2023-04-03T00:00:00"/>
    <s v="ENMACIO LEILA A."/>
    <x v="6"/>
    <x v="1"/>
    <d v="2023-04-17T00:00:00"/>
    <d v="2023-04-17T00:00:00"/>
    <s v="VL"/>
    <m/>
    <s v="1 VL"/>
    <n v="1"/>
    <m/>
  </r>
  <r>
    <n v="1029"/>
    <x v="48"/>
    <d v="2023-04-03T00:00:00"/>
    <s v="ENMACIO LEILA A."/>
    <x v="6"/>
    <x v="1"/>
    <d v="2023-04-24T00:00:00"/>
    <d v="2023-04-25T00:00:00"/>
    <s v="VL"/>
    <m/>
    <s v="2 VL"/>
    <n v="2"/>
    <m/>
  </r>
  <r>
    <n v="1030"/>
    <x v="48"/>
    <d v="2023-03-30T00:00:00"/>
    <s v="ENMACIO LEILA A."/>
    <x v="6"/>
    <x v="1"/>
    <d v="2023-03-27T00:00:00"/>
    <d v="2023-03-27T00:00:00"/>
    <s v="OTHER"/>
    <s v="SPECIAL PRIVILEGE"/>
    <s v="1 OTHER"/>
    <n v="1"/>
    <m/>
  </r>
  <r>
    <n v="1031"/>
    <x v="48"/>
    <d v="2023-03-14T00:00:00"/>
    <s v="ESTRANGCO MERCY U."/>
    <x v="21"/>
    <x v="1"/>
    <d v="2023-03-08T00:00:00"/>
    <d v="2023-03-09T00:00:00"/>
    <s v="SL"/>
    <m/>
    <s v="2 SL"/>
    <n v="2"/>
    <m/>
  </r>
  <r>
    <n v="1032"/>
    <x v="48"/>
    <d v="2023-03-04T00:00:00"/>
    <s v="ENMACIO LEILA A."/>
    <x v="6"/>
    <x v="1"/>
    <d v="2023-03-31T00:00:00"/>
    <d v="2023-03-31T00:00:00"/>
    <s v="SL"/>
    <m/>
    <s v="1 SL"/>
    <n v="1"/>
    <m/>
  </r>
  <r>
    <n v="1033"/>
    <x v="48"/>
    <d v="2023-03-28T00:00:00"/>
    <s v="DE SAGUN NANCY D."/>
    <x v="11"/>
    <x v="0"/>
    <d v="2023-04-04T00:00:00"/>
    <d v="2023-04-04T00:00:00"/>
    <s v="VL"/>
    <m/>
    <s v="1 VL"/>
    <n v="1"/>
    <m/>
  </r>
  <r>
    <n v="1034"/>
    <x v="48"/>
    <d v="2023-03-31T00:00:00"/>
    <s v="DOCTORA ZENAIDA  "/>
    <x v="18"/>
    <x v="1"/>
    <d v="2023-03-28T00:00:00"/>
    <d v="2023-03-28T00:00:00"/>
    <s v="SL"/>
    <m/>
    <s v="1 SL"/>
    <n v="1"/>
    <m/>
  </r>
  <r>
    <n v="1035"/>
    <x v="48"/>
    <d v="2023-03-27T00:00:00"/>
    <s v="DIMARANAN PERPETUA F."/>
    <x v="67"/>
    <x v="1"/>
    <d v="2023-04-03T00:00:00"/>
    <d v="2023-04-03T00:00:00"/>
    <s v="VL"/>
    <m/>
    <s v="1 VL"/>
    <n v="1"/>
    <m/>
  </r>
  <r>
    <n v="1035"/>
    <x v="48"/>
    <d v="2023-03-27T00:00:00"/>
    <s v="DIMARANAN PERPETUA F."/>
    <x v="67"/>
    <x v="1"/>
    <d v="2023-04-18T00:00:00"/>
    <d v="2023-04-18T00:00:00"/>
    <s v="SL"/>
    <m/>
    <s v="1 SL"/>
    <n v="1"/>
    <m/>
  </r>
  <r>
    <n v="1036"/>
    <x v="48"/>
    <d v="2023-03-30T00:00:00"/>
    <s v="DIMARANAN PERPETUA F."/>
    <x v="67"/>
    <x v="1"/>
    <d v="2023-03-28T00:00:00"/>
    <d v="2023-03-29T00:00:00"/>
    <s v="SL"/>
    <m/>
    <s v="2 SL"/>
    <n v="2"/>
    <m/>
  </r>
  <r>
    <n v="1037"/>
    <x v="48"/>
    <d v="2023-03-24T00:00:00"/>
    <s v="DE GRANO MA. ERLINDA F."/>
    <x v="39"/>
    <x v="1"/>
    <d v="2023-03-31T00:00:00"/>
    <d v="2023-03-31T00:00:00"/>
    <s v="VL"/>
    <m/>
    <s v="1 VL"/>
    <n v="1"/>
    <m/>
  </r>
  <r>
    <n v="1038"/>
    <x v="48"/>
    <d v="2023-03-23T00:00:00"/>
    <s v="DIMAPILIS ARIEL M."/>
    <x v="39"/>
    <x v="1"/>
    <d v="2023-03-18T00:00:00"/>
    <d v="2023-03-20T00:00:00"/>
    <s v="SL"/>
    <m/>
    <s v="2 SL"/>
    <n v="2"/>
    <m/>
  </r>
  <r>
    <n v="1039"/>
    <x v="48"/>
    <d v="2023-03-23T00:00:00"/>
    <s v="DIMAPILIS ARIEL M."/>
    <x v="39"/>
    <x v="1"/>
    <d v="2023-01-04T00:00:00"/>
    <d v="2023-01-04T00:00:00"/>
    <s v="VL"/>
    <m/>
    <s v="1 VL"/>
    <n v="1"/>
    <m/>
  </r>
  <r>
    <n v="1040"/>
    <x v="48"/>
    <d v="2023-03-27T00:00:00"/>
    <s v="DIMARANAN GREGORIA C."/>
    <x v="6"/>
    <x v="1"/>
    <d v="2023-03-24T00:00:00"/>
    <d v="2023-04-05T00:00:00"/>
    <s v="SL"/>
    <m/>
    <s v="9 SL"/>
    <n v="9"/>
    <m/>
  </r>
  <r>
    <n v="1041"/>
    <x v="48"/>
    <d v="2023-03-27T00:00:00"/>
    <s v="DIMARANAN GREGORIA C."/>
    <x v="6"/>
    <x v="1"/>
    <d v="2023-03-16T00:00:00"/>
    <d v="2023-03-23T00:00:00"/>
    <s v="SL"/>
    <m/>
    <s v="6 SL"/>
    <n v="6"/>
    <m/>
  </r>
  <r>
    <n v="1042"/>
    <x v="48"/>
    <d v="2023-03-28T00:00:00"/>
    <s v="DE OCAMPO ALMA A."/>
    <x v="39"/>
    <x v="1"/>
    <d v="2023-03-27T00:00:00"/>
    <d v="2023-03-27T00:00:00"/>
    <s v="SL"/>
    <m/>
    <s v="1 SL"/>
    <n v="1"/>
    <m/>
  </r>
  <r>
    <n v="1043"/>
    <x v="48"/>
    <d v="2023-03-17T00:00:00"/>
    <s v="DIMAPILIS JOSEPHINE P."/>
    <x v="39"/>
    <x v="1"/>
    <d v="2023-03-15T00:00:00"/>
    <d v="2023-03-15T00:00:00"/>
    <s v="SL"/>
    <m/>
    <s v="1 SL"/>
    <n v="1"/>
    <m/>
  </r>
  <r>
    <n v="1044"/>
    <x v="48"/>
    <d v="2023-03-17T00:00:00"/>
    <s v="DIMARANAN PERPETUA F."/>
    <x v="67"/>
    <x v="1"/>
    <d v="2023-03-06T00:00:00"/>
    <d v="2023-03-06T00:00:00"/>
    <s v="SL"/>
    <m/>
    <s v="1 SL"/>
    <n v="1"/>
    <m/>
  </r>
  <r>
    <n v="1044"/>
    <x v="48"/>
    <d v="2023-03-17T00:00:00"/>
    <s v="DIMARANAN PERPETUA F."/>
    <x v="67"/>
    <x v="1"/>
    <d v="2023-03-16T00:00:00"/>
    <d v="2023-03-16T00:00:00"/>
    <s v="SL"/>
    <m/>
    <s v="1 SL"/>
    <n v="1"/>
    <m/>
  </r>
  <r>
    <n v="1045"/>
    <x v="48"/>
    <d v="2023-08-03T00:00:00"/>
    <s v="DE SAGUN NANCY D."/>
    <x v="11"/>
    <x v="0"/>
    <d v="2023-03-07T00:00:00"/>
    <d v="2023-03-07T00:00:00"/>
    <s v="SL"/>
    <m/>
    <s v="1 SL"/>
    <n v="1"/>
    <m/>
  </r>
  <r>
    <n v="1046"/>
    <x v="48"/>
    <d v="2023-03-20T00:00:00"/>
    <s v="DOLOT JESUS JR. D."/>
    <x v="52"/>
    <x v="1"/>
    <d v="2023-03-16T00:00:00"/>
    <d v="2023-03-17T00:00:00"/>
    <s v="SL"/>
    <m/>
    <s v="2 SL"/>
    <n v="2"/>
    <m/>
  </r>
  <r>
    <n v="1046"/>
    <x v="48"/>
    <d v="2023-03-20T00:00:00"/>
    <s v="DOLOT JESUS JR. D."/>
    <x v="52"/>
    <x v="1"/>
    <d v="2023-03-24T00:00:00"/>
    <d v="2023-03-24T00:00:00"/>
    <s v="SL"/>
    <m/>
    <s v="1 SL"/>
    <n v="1"/>
    <m/>
  </r>
  <r>
    <n v="1047"/>
    <x v="48"/>
    <d v="2023-03-20T00:00:00"/>
    <s v="DEL MUNDO ROSALLE A."/>
    <x v="52"/>
    <x v="1"/>
    <d v="2023-03-24T00:00:00"/>
    <d v="2023-03-24T00:00:00"/>
    <s v="OTHER"/>
    <s v="SOLO PARENT"/>
    <s v="1 OTHER"/>
    <n v="1"/>
    <m/>
  </r>
  <r>
    <n v="1047"/>
    <x v="48"/>
    <d v="2023-03-20T00:00:00"/>
    <s v="DEL MUNDO ROSALLE A."/>
    <x v="52"/>
    <x v="1"/>
    <d v="2023-04-05T00:00:00"/>
    <d v="2023-04-05T00:00:00"/>
    <s v="OTHER"/>
    <s v="SOLO PARENT"/>
    <s v="1 OTHER"/>
    <n v="1"/>
    <m/>
  </r>
  <r>
    <n v="1048"/>
    <x v="48"/>
    <d v="2023-09-03T00:00:00"/>
    <s v="DAÑO ALMA R."/>
    <x v="6"/>
    <x v="1"/>
    <d v="2023-03-27T00:00:00"/>
    <d v="2023-03-27T00:00:00"/>
    <s v="OTHER"/>
    <s v="SPECIAL PRIVILEGE"/>
    <s v="1 OTHER"/>
    <n v="1"/>
    <m/>
  </r>
  <r>
    <n v="1049"/>
    <x v="48"/>
    <d v="2023-03-20T00:00:00"/>
    <s v="DE OCAMPO MA. ELENA D."/>
    <x v="11"/>
    <x v="1"/>
    <d v="2023-03-17T00:00:00"/>
    <d v="2023-03-17T00:00:00"/>
    <s v="SL"/>
    <m/>
    <s v="1 SL"/>
    <n v="1"/>
    <m/>
  </r>
  <r>
    <n v="1050"/>
    <x v="48"/>
    <d v="2023-03-29T00:00:00"/>
    <s v="CABANTING AIRA P."/>
    <x v="5"/>
    <x v="0"/>
    <d v="2023-03-27T00:00:00"/>
    <d v="2023-03-28T00:00:00"/>
    <s v="SL"/>
    <m/>
    <s v="2 SL"/>
    <n v="2"/>
    <m/>
  </r>
  <r>
    <n v="1051"/>
    <x v="48"/>
    <d v="2023-03-29T00:00:00"/>
    <s v="CORTEZ FIDELA B."/>
    <x v="58"/>
    <x v="1"/>
    <d v="2023-03-29T00:00:00"/>
    <d v="2023-03-29T00:00:00"/>
    <s v="SL"/>
    <m/>
    <s v="1 SL"/>
    <n v="1"/>
    <m/>
  </r>
  <r>
    <n v="1052"/>
    <x v="48"/>
    <d v="2023-03-29T00:00:00"/>
    <s v="CACAO ANDREA F."/>
    <x v="10"/>
    <x v="1"/>
    <d v="2023-04-03T00:00:00"/>
    <d v="2023-04-04T00:00:00"/>
    <s v="VL"/>
    <m/>
    <s v="2 VL"/>
    <n v="2"/>
    <m/>
  </r>
  <r>
    <n v="1053"/>
    <x v="48"/>
    <d v="2023-01-03T00:00:00"/>
    <s v="PAZ JOSUE O."/>
    <x v="18"/>
    <x v="0"/>
    <d v="2023-02-28T00:00:00"/>
    <d v="2023-02-28T00:00:00"/>
    <s v="SL"/>
    <m/>
    <s v="1 SL"/>
    <n v="1"/>
    <m/>
  </r>
  <r>
    <n v="1054"/>
    <x v="48"/>
    <d v="2023-03-03T00:00:00"/>
    <s v="PAGLINAWAN JESSIE M."/>
    <x v="18"/>
    <x v="0"/>
    <d v="2023-03-02T00:00:00"/>
    <d v="2023-03-02T00:00:00"/>
    <s v="SL"/>
    <m/>
    <s v="1 SL"/>
    <n v="1"/>
    <m/>
  </r>
  <r>
    <n v="1055"/>
    <x v="48"/>
    <d v="2023-03-08T00:00:00"/>
    <s v="PRIMO GRACE M."/>
    <x v="17"/>
    <x v="0"/>
    <d v="2023-02-21T00:00:00"/>
    <d v="2023-02-21T00:00:00"/>
    <s v="SL"/>
    <m/>
    <s v="1 SL"/>
    <n v="1"/>
    <m/>
  </r>
  <r>
    <n v="1056"/>
    <x v="48"/>
    <d v="2023-03-23T00:00:00"/>
    <s v="PARAISO MARIA LORENA D."/>
    <x v="17"/>
    <x v="0"/>
    <d v="2023-03-28T00:00:00"/>
    <d v="2023-03-28T00:00:00"/>
    <s v="VL"/>
    <m/>
    <s v="1 VL"/>
    <n v="1"/>
    <m/>
  </r>
  <r>
    <n v="1056"/>
    <x v="48"/>
    <d v="2023-03-23T00:00:00"/>
    <s v="PARAISO MARIA LORENA D."/>
    <x v="17"/>
    <x v="0"/>
    <d v="2023-03-31T00:00:00"/>
    <d v="2023-03-31T00:00:00"/>
    <s v="VL"/>
    <m/>
    <s v="1 VL"/>
    <n v="1"/>
    <m/>
  </r>
  <r>
    <n v="1057"/>
    <x v="48"/>
    <d v="2023-03-13T00:00:00"/>
    <s v="OBINA JAIME  "/>
    <x v="18"/>
    <x v="0"/>
    <d v="2023-03-12T00:00:00"/>
    <d v="2023-03-12T00:00:00"/>
    <s v="SL"/>
    <m/>
    <s v="1 SL"/>
    <n v="1"/>
    <m/>
  </r>
  <r>
    <n v="1058"/>
    <x v="48"/>
    <d v="2023-03-07T00:00:00"/>
    <s v="OBINA APOLINARIO B."/>
    <x v="18"/>
    <x v="0"/>
    <d v="2023-03-07T00:00:00"/>
    <d v="2023-03-24T00:00:00"/>
    <s v="SL"/>
    <m/>
    <s v="14 SL"/>
    <n v="14"/>
    <m/>
  </r>
  <r>
    <n v="1059"/>
    <x v="48"/>
    <d v="2023-03-27T00:00:00"/>
    <s v="OCAMPO NOVELYN U."/>
    <x v="10"/>
    <x v="0"/>
    <d v="2023-04-03T00:00:00"/>
    <d v="2023-04-03T00:00:00"/>
    <s v="OTHER"/>
    <s v="SPECIAL PRIVELEGE"/>
    <s v="1 OTHER"/>
    <n v="1"/>
    <m/>
  </r>
  <r>
    <n v="1060"/>
    <x v="48"/>
    <d v="2023-03-10T00:00:00"/>
    <s v="OCAMPO NOVELYN U."/>
    <x v="10"/>
    <x v="0"/>
    <d v="2023-03-08T00:00:00"/>
    <d v="2023-03-08T00:00:00"/>
    <s v="SL"/>
    <m/>
    <s v="1 SL"/>
    <n v="1"/>
    <m/>
  </r>
  <r>
    <n v="1061"/>
    <x v="48"/>
    <d v="2023-03-23T00:00:00"/>
    <s v="OPO CONEY V."/>
    <x v="24"/>
    <x v="0"/>
    <d v="2023-03-30T00:00:00"/>
    <d v="2023-03-31T00:00:00"/>
    <s v="VL"/>
    <m/>
    <s v="2 VL"/>
    <n v="2"/>
    <m/>
  </r>
  <r>
    <n v="1062"/>
    <x v="48"/>
    <d v="2023-03-13T00:00:00"/>
    <s v="OPO CONEY V."/>
    <x v="24"/>
    <x v="0"/>
    <d v="2023-03-09T00:00:00"/>
    <d v="2023-03-09T00:00:00"/>
    <s v="SL"/>
    <m/>
    <s v="1 SL"/>
    <n v="1"/>
    <m/>
  </r>
  <r>
    <n v="1063"/>
    <x v="48"/>
    <d v="2023-03-07T00:00:00"/>
    <s v="NACARIO GLENN B."/>
    <x v="22"/>
    <x v="0"/>
    <d v="2023-04-03T00:00:00"/>
    <d v="2023-04-05T00:00:00"/>
    <s v="OTHER"/>
    <s v="SPECIAL PRIVILEGE"/>
    <s v="3 OTHER"/>
    <n v="3"/>
    <m/>
  </r>
  <r>
    <n v="1064"/>
    <x v="48"/>
    <d v="2023-03-06T00:00:00"/>
    <s v="NACARIO GLENN B."/>
    <x v="22"/>
    <x v="0"/>
    <d v="2023-03-02T00:00:00"/>
    <d v="2023-03-03T00:00:00"/>
    <s v="SL"/>
    <m/>
    <s v="2 SL"/>
    <n v="2"/>
    <m/>
  </r>
  <r>
    <n v="1065"/>
    <x v="48"/>
    <d v="2023-03-01T00:00:00"/>
    <s v="NACARIO GLENN B."/>
    <x v="22"/>
    <x v="0"/>
    <d v="2023-02-28T00:00:00"/>
    <d v="2023-03-01T00:00:00"/>
    <s v="SL"/>
    <m/>
    <s v="2 SL"/>
    <n v="2"/>
    <m/>
  </r>
  <r>
    <n v="1066"/>
    <x v="48"/>
    <d v="2023-02-17T00:00:00"/>
    <s v="NACARIO GLENN B."/>
    <x v="22"/>
    <x v="0"/>
    <d v="2023-02-15T00:00:00"/>
    <d v="2023-02-15T00:00:00"/>
    <s v="SL"/>
    <m/>
    <s v="1 SL"/>
    <n v="1"/>
    <m/>
  </r>
  <r>
    <n v="1067"/>
    <x v="48"/>
    <d v="2023-03-29T00:00:00"/>
    <s v="MANLANGIT LEONILA R."/>
    <x v="23"/>
    <x v="0"/>
    <d v="2023-03-23T00:00:00"/>
    <d v="2023-03-25T00:00:00"/>
    <s v="OTHER"/>
    <s v="SPECIAL PRIVILEGE"/>
    <s v="3 OTHER"/>
    <n v="3"/>
    <m/>
  </r>
  <r>
    <n v="1068"/>
    <x v="48"/>
    <d v="2023-03-28T00:00:00"/>
    <s v="MANLANGIT LEONILA R."/>
    <x v="23"/>
    <x v="0"/>
    <d v="2023-03-20T00:00:00"/>
    <d v="2023-03-22T00:00:00"/>
    <s v="SL"/>
    <m/>
    <s v="3 SL"/>
    <n v="3"/>
    <m/>
  </r>
  <r>
    <n v="1069"/>
    <x v="48"/>
    <d v="2023-03-27T00:00:00"/>
    <s v="MAMARIL JOSEFINA P."/>
    <x v="23"/>
    <x v="0"/>
    <d v="2023-03-23T00:00:00"/>
    <d v="2023-03-24T00:00:00"/>
    <s v="SL"/>
    <m/>
    <s v="2 SL"/>
    <n v="2"/>
    <m/>
  </r>
  <r>
    <n v="1070"/>
    <x v="48"/>
    <d v="2023-03-09T00:00:00"/>
    <s v="MERCADO ARLENNIE D."/>
    <x v="9"/>
    <x v="0"/>
    <d v="2023-03-13T00:00:00"/>
    <d v="2023-03-14T00:00:00"/>
    <s v="SL"/>
    <m/>
    <s v="2 SL"/>
    <n v="2"/>
    <m/>
  </r>
  <r>
    <n v="1071"/>
    <x v="48"/>
    <d v="2023-03-06T00:00:00"/>
    <s v="MERJILLA JEANETTE B."/>
    <x v="23"/>
    <x v="0"/>
    <d v="2023-03-03T00:00:00"/>
    <d v="2023-03-04T00:00:00"/>
    <s v="SL"/>
    <m/>
    <s v="2 SL"/>
    <n v="2"/>
    <m/>
  </r>
  <r>
    <n v="1072"/>
    <x v="48"/>
    <d v="2023-03-20T00:00:00"/>
    <s v="MARQUEZ LOLITA R."/>
    <x v="44"/>
    <x v="1"/>
    <d v="2023-03-17T00:00:00"/>
    <d v="2023-03-17T00:00:00"/>
    <s v="SL"/>
    <m/>
    <s v="1 SL"/>
    <n v="1"/>
    <m/>
  </r>
  <r>
    <n v="1073"/>
    <x v="48"/>
    <d v="2023-03-11T00:00:00"/>
    <s v="MALANAN JENNYLYN R."/>
    <x v="7"/>
    <x v="0"/>
    <d v="2023-03-21T00:00:00"/>
    <d v="2023-03-21T00:00:00"/>
    <s v="VL"/>
    <m/>
    <s v="1 VL"/>
    <n v="1"/>
    <m/>
  </r>
  <r>
    <n v="1073"/>
    <x v="48"/>
    <d v="2023-03-11T00:00:00"/>
    <s v="MALANAN JENNYLYN R."/>
    <x v="7"/>
    <x v="0"/>
    <d v="2023-03-28T00:00:00"/>
    <d v="2023-03-31T00:00:00"/>
    <s v="VL"/>
    <m/>
    <s v="4 VL"/>
    <n v="4"/>
    <m/>
  </r>
  <r>
    <n v="1074"/>
    <x v="48"/>
    <d v="2023-03-24T00:00:00"/>
    <s v="MARDO MELINDA E."/>
    <x v="18"/>
    <x v="0"/>
    <d v="2023-04-06T00:00:00"/>
    <d v="2023-04-08T00:00:00"/>
    <s v="VL"/>
    <m/>
    <s v="3 VL"/>
    <n v="3"/>
    <m/>
  </r>
  <r>
    <n v="1075"/>
    <x v="48"/>
    <d v="2023-03-20T00:00:00"/>
    <s v="MARDO MELINDA E."/>
    <x v="18"/>
    <x v="0"/>
    <d v="2023-03-27T00:00:00"/>
    <d v="2023-03-27T00:00:00"/>
    <s v="VL"/>
    <m/>
    <s v="1 VL"/>
    <n v="1"/>
    <m/>
  </r>
  <r>
    <n v="1076"/>
    <x v="48"/>
    <d v="2023-02-17T00:00:00"/>
    <s v="GUMIRAN HERMINIA A."/>
    <x v="15"/>
    <x v="0"/>
    <d v="2023-02-01T00:00:00"/>
    <d v="2023-02-02T00:00:00"/>
    <s v="VL"/>
    <m/>
    <s v="2 VL"/>
    <n v="2"/>
    <m/>
  </r>
  <r>
    <n v="1076"/>
    <x v="48"/>
    <d v="2023-02-17T00:00:00"/>
    <s v="GUMIRAN HERMINIA A."/>
    <x v="15"/>
    <x v="0"/>
    <d v="2023-02-07T00:00:00"/>
    <d v="2023-02-10T00:00:00"/>
    <s v="VL"/>
    <m/>
    <s v="4 VL"/>
    <n v="4"/>
    <m/>
  </r>
  <r>
    <n v="1076"/>
    <x v="48"/>
    <d v="2023-02-17T00:00:00"/>
    <s v="GUMIRAN HERMINIA A."/>
    <x v="15"/>
    <x v="0"/>
    <d v="2023-02-17T00:00:00"/>
    <d v="2023-02-17T00:00:00"/>
    <s v="VL"/>
    <m/>
    <s v="1 VL"/>
    <n v="1"/>
    <m/>
  </r>
  <r>
    <n v="1077"/>
    <x v="48"/>
    <d v="2023-03-06T00:00:00"/>
    <s v="MARDO MELINDA E."/>
    <x v="18"/>
    <x v="0"/>
    <d v="2023-03-15T00:00:00"/>
    <d v="2023-03-15T00:00:00"/>
    <s v="VL"/>
    <m/>
    <s v="1 VL"/>
    <n v="1"/>
    <m/>
  </r>
  <r>
    <n v="1078"/>
    <x v="48"/>
    <d v="2023-03-02T00:00:00"/>
    <s v="MERCARDO RENGIE M."/>
    <x v="4"/>
    <x v="0"/>
    <d v="2023-03-02T00:00:00"/>
    <d v="2023-03-02T00:00:00"/>
    <s v="SL"/>
    <m/>
    <s v="1 SL"/>
    <n v="1"/>
    <m/>
  </r>
  <r>
    <n v="1079"/>
    <x v="48"/>
    <d v="2023-02-28T00:00:00"/>
    <s v="MERCARDO RENGIE M."/>
    <x v="4"/>
    <x v="0"/>
    <d v="2023-02-28T00:00:00"/>
    <d v="2023-02-28T00:00:00"/>
    <s v="SL"/>
    <m/>
    <s v="1 SL"/>
    <n v="1"/>
    <m/>
  </r>
  <r>
    <n v="1080"/>
    <x v="48"/>
    <d v="2023-03-21T00:00:00"/>
    <s v="GUMIRAN HERMINIA A."/>
    <x v="15"/>
    <x v="0"/>
    <d v="2023-03-08T00:00:00"/>
    <d v="2023-03-20T00:00:00"/>
    <s v="SL"/>
    <m/>
    <s v="8 SL"/>
    <n v="8"/>
    <m/>
  </r>
  <r>
    <n v="1081"/>
    <x v="48"/>
    <d v="2023-03-14T00:00:00"/>
    <s v="GATPANDAN MICHAEL E."/>
    <x v="12"/>
    <x v="0"/>
    <d v="2023-03-13T00:00:00"/>
    <d v="2023-03-13T00:00:00"/>
    <s v="SL"/>
    <m/>
    <s v="1 SL"/>
    <n v="1"/>
    <m/>
  </r>
  <r>
    <n v="1082"/>
    <x v="48"/>
    <d v="2023-03-02T00:00:00"/>
    <s v="GONZALES CRISTI NERISSE E."/>
    <x v="13"/>
    <x v="0"/>
    <d v="2023-03-01T00:00:00"/>
    <d v="2023-03-01T00:00:00"/>
    <s v="SL"/>
    <m/>
    <s v="1 SL"/>
    <n v="1"/>
    <m/>
  </r>
  <r>
    <n v="1083"/>
    <x v="48"/>
    <d v="2023-03-13T00:00:00"/>
    <s v="GONZALES MARY JANE D."/>
    <x v="10"/>
    <x v="0"/>
    <d v="2023-03-10T00:00:00"/>
    <d v="2023-03-10T00:00:00"/>
    <s v="SL"/>
    <m/>
    <s v="1 SL"/>
    <n v="1"/>
    <m/>
  </r>
  <r>
    <n v="1084"/>
    <x v="48"/>
    <d v="2023-02-06T00:00:00"/>
    <s v="ATIENZA VENUS  "/>
    <x v="5"/>
    <x v="1"/>
    <d v="2023-02-05T00:00:00"/>
    <d v="2023-02-05T00:00:00"/>
    <s v="SL"/>
    <m/>
    <s v="1 SL"/>
    <n v="1"/>
    <m/>
  </r>
  <r>
    <n v="1085"/>
    <x v="48"/>
    <d v="2023-02-25T00:00:00"/>
    <s v="ACUB MA. MARILYN L."/>
    <x v="7"/>
    <x v="0"/>
    <d v="2023-03-03T00:00:00"/>
    <d v="2023-03-06T00:00:00"/>
    <s v="VL"/>
    <m/>
    <s v="4 VL"/>
    <n v="4"/>
    <m/>
  </r>
  <r>
    <n v="1086"/>
    <x v="48"/>
    <d v="2023-02-25T00:00:00"/>
    <s v="ACUB MA. MARILYN L."/>
    <x v="7"/>
    <x v="0"/>
    <d v="2023-03-11T00:00:00"/>
    <d v="2023-03-20T00:00:00"/>
    <s v="VL"/>
    <m/>
    <s v="7 VL"/>
    <n v="7"/>
    <m/>
  </r>
  <r>
    <n v="1087"/>
    <x v="48"/>
    <d v="2023-02-25T00:00:00"/>
    <s v="ACUB MA. MARILYN L."/>
    <x v="7"/>
    <x v="0"/>
    <d v="2023-03-25T00:00:00"/>
    <d v="2023-03-26T00:00:00"/>
    <s v="VL"/>
    <m/>
    <s v="2 VL"/>
    <n v="2"/>
    <m/>
  </r>
  <r>
    <n v="1088"/>
    <x v="48"/>
    <d v="2023-02-06T00:00:00"/>
    <s v="ANDAG ALEX C."/>
    <x v="5"/>
    <x v="1"/>
    <d v="2023-02-05T00:00:00"/>
    <d v="2023-02-05T00:00:00"/>
    <s v="SL"/>
    <m/>
    <s v="1 SL"/>
    <n v="1"/>
    <m/>
  </r>
  <r>
    <n v="1089"/>
    <x v="48"/>
    <d v="2023-03-11T00:00:00"/>
    <s v="AMON ESTELITA S."/>
    <x v="7"/>
    <x v="0"/>
    <d v="2023-03-01T00:00:00"/>
    <d v="2023-03-10T00:00:00"/>
    <s v="SL"/>
    <m/>
    <s v="8 SL"/>
    <n v="8"/>
    <m/>
  </r>
  <r>
    <n v="1090"/>
    <x v="48"/>
    <d v="2023-01-30T00:00:00"/>
    <s v="BAES ELMER P."/>
    <x v="5"/>
    <x v="1"/>
    <d v="2023-03-24T00:00:00"/>
    <d v="2023-03-27T00:00:00"/>
    <s v="SL"/>
    <m/>
    <s v="2 SL"/>
    <n v="2"/>
    <m/>
  </r>
  <r>
    <n v="1091"/>
    <x v="48"/>
    <d v="2023-03-16T00:00:00"/>
    <s v="FLORES CHRIZELLE MAE M."/>
    <x v="10"/>
    <x v="2"/>
    <d v="2023-03-16T00:00:00"/>
    <d v="2023-06-29T00:00:00"/>
    <s v="OTHER"/>
    <s v="105DAYS MATERNITY LEAVE"/>
    <s v="73 OTHER"/>
    <n v="73"/>
    <m/>
  </r>
  <r>
    <n v="1092"/>
    <x v="48"/>
    <d v="2023-03-13T00:00:00"/>
    <s v="FLORES CHRIZELLE MAE M."/>
    <x v="10"/>
    <x v="2"/>
    <d v="2023-03-13T00:00:00"/>
    <d v="2023-03-15T00:00:00"/>
    <s v="SL"/>
    <m/>
    <s v="3 SL"/>
    <n v="3"/>
    <m/>
  </r>
  <r>
    <n v="1093"/>
    <x v="48"/>
    <d v="2023-03-01T00:00:00"/>
    <s v="COSA PAOLA GRACE P."/>
    <x v="3"/>
    <x v="0"/>
    <d v="2023-02-28T00:00:00"/>
    <d v="2023-02-28T00:00:00"/>
    <s v="SL"/>
    <m/>
    <s v="1 SL"/>
    <n v="1"/>
    <m/>
  </r>
  <r>
    <n v="1094"/>
    <x v="48"/>
    <d v="2023-03-17T00:00:00"/>
    <s v="CESICAR JOCHELLE JOAN S."/>
    <x v="26"/>
    <x v="0"/>
    <d v="2023-03-15T00:00:00"/>
    <d v="2023-03-15T00:00:00"/>
    <s v="SL"/>
    <m/>
    <s v="1 SL"/>
    <n v="1"/>
    <m/>
  </r>
  <r>
    <n v="1095"/>
    <x v="48"/>
    <d v="2023-03-07T00:00:00"/>
    <s v="CESICAR JOCHELLE JOAN S."/>
    <x v="26"/>
    <x v="0"/>
    <d v="2023-03-06T00:00:00"/>
    <d v="2023-03-06T00:00:00"/>
    <s v="OTHER"/>
    <s v="SPECIAL PRIVILEDGE"/>
    <s v="1 OTHER"/>
    <n v="1"/>
    <m/>
  </r>
  <r>
    <n v="1096"/>
    <x v="48"/>
    <d v="2023-03-27T00:00:00"/>
    <s v="BAROA JONA A."/>
    <x v="46"/>
    <x v="0"/>
    <d v="2023-04-03T00:00:00"/>
    <d v="2023-04-14T00:00:00"/>
    <s v="VL"/>
    <m/>
    <s v="8 VL"/>
    <n v="8"/>
    <m/>
  </r>
  <r>
    <n v="1097"/>
    <x v="48"/>
    <d v="2023-03-24T00:00:00"/>
    <s v="BALANI MICHAEL D."/>
    <x v="76"/>
    <x v="1"/>
    <d v="2023-03-30T00:00:00"/>
    <d v="2023-03-31T00:00:00"/>
    <s v="VL"/>
    <m/>
    <s v="2 VL"/>
    <n v="2"/>
    <m/>
  </r>
  <r>
    <n v="1098"/>
    <x v="48"/>
    <d v="2023-03-20T00:00:00"/>
    <s v="BRIZUELA LENIE E."/>
    <x v="38"/>
    <x v="0"/>
    <d v="2023-03-17T00:00:00"/>
    <d v="2023-03-17T00:00:00"/>
    <s v="SL"/>
    <m/>
    <s v="1 SL"/>
    <n v="1"/>
    <m/>
  </r>
  <r>
    <n v="1099"/>
    <x v="48"/>
    <d v="2023-03-20T00:00:00"/>
    <s v="BELOSTRINO JULIETA P."/>
    <x v="4"/>
    <x v="0"/>
    <d v="2023-03-27T00:00:00"/>
    <d v="2023-03-29T00:00:00"/>
    <s v="VL"/>
    <m/>
    <s v="3 VL"/>
    <n v="3"/>
    <m/>
  </r>
  <r>
    <n v="1100"/>
    <x v="48"/>
    <d v="2023-03-16T00:00:00"/>
    <s v="BELOSTRINO JULIETA P."/>
    <x v="4"/>
    <x v="0"/>
    <d v="2023-03-16T00:00:00"/>
    <d v="2023-03-17T00:00:00"/>
    <s v="SL"/>
    <m/>
    <s v="2 SL"/>
    <n v="2"/>
    <m/>
  </r>
  <r>
    <n v="1101"/>
    <x v="48"/>
    <d v="2023-03-07T00:00:00"/>
    <s v="BRON FLORENCIO L."/>
    <x v="17"/>
    <x v="0"/>
    <d v="2023-03-11T00:00:00"/>
    <d v="2023-03-12T00:00:00"/>
    <s v="VL"/>
    <m/>
    <s v="2 VL"/>
    <n v="2"/>
    <m/>
  </r>
  <r>
    <n v="1102"/>
    <x v="48"/>
    <d v="2023-03-06T00:00:00"/>
    <s v="BRON FLORENCIO L."/>
    <x v="17"/>
    <x v="0"/>
    <d v="2023-03-04T00:00:00"/>
    <d v="2023-03-04T00:00:00"/>
    <s v="SL"/>
    <m/>
    <s v="1 SL"/>
    <n v="1"/>
    <m/>
  </r>
  <r>
    <n v="1103"/>
    <x v="48"/>
    <d v="2023-03-23T00:00:00"/>
    <s v="AGUILA JENNIFER A."/>
    <x v="69"/>
    <x v="0"/>
    <d v="2023-03-30T00:00:00"/>
    <d v="2023-03-31T00:00:00"/>
    <s v="VL"/>
    <m/>
    <s v="2 VL"/>
    <n v="2"/>
    <m/>
  </r>
  <r>
    <n v="1104"/>
    <x v="48"/>
    <d v="2023-03-23T00:00:00"/>
    <s v="AMBAT MARILOU M."/>
    <x v="63"/>
    <x v="1"/>
    <d v="2023-03-23T00:00:00"/>
    <d v="2023-03-23T00:00:00"/>
    <s v="OTHER"/>
    <s v="BIRTHDAY LEAVE"/>
    <s v="1 OTHER"/>
    <n v="1"/>
    <m/>
  </r>
  <r>
    <n v="1105"/>
    <x v="48"/>
    <d v="2023-03-01T00:00:00"/>
    <s v="ANGCAYA IRENE V."/>
    <x v="5"/>
    <x v="1"/>
    <d v="2023-02-27T00:00:00"/>
    <d v="2023-02-27T00:00:00"/>
    <s v="SL"/>
    <m/>
    <s v="1 SL"/>
    <n v="1"/>
    <m/>
  </r>
  <r>
    <n v="1106"/>
    <x v="48"/>
    <d v="2023-03-08T00:00:00"/>
    <s v="DIMAANO LEOVIGILDA A."/>
    <x v="7"/>
    <x v="1"/>
    <d v="2023-03-21T00:00:00"/>
    <d v="2023-03-21T00:00:00"/>
    <s v="OTHER"/>
    <s v="SPECIAL PRIVILEGE"/>
    <s v="1 OTHER"/>
    <n v="1"/>
    <m/>
  </r>
  <r>
    <n v="1107"/>
    <x v="48"/>
    <d v="2023-03-16T00:00:00"/>
    <s v="JABINES MARIA SHELLY D."/>
    <x v="16"/>
    <x v="0"/>
    <d v="2023-03-15T00:00:00"/>
    <d v="2023-03-15T00:00:00"/>
    <s v="SL"/>
    <m/>
    <s v="1 SL"/>
    <n v="1"/>
    <m/>
  </r>
  <r>
    <n v="1108"/>
    <x v="48"/>
    <d v="2023-03-08T00:00:00"/>
    <s v="DIMAANO LEOVIGILDA A."/>
    <x v="7"/>
    <x v="1"/>
    <d v="2023-03-07T00:00:00"/>
    <d v="2023-03-07T00:00:00"/>
    <s v="SL"/>
    <m/>
    <s v="1 SL"/>
    <n v="1"/>
    <m/>
  </r>
  <r>
    <n v="1109"/>
    <x v="48"/>
    <d v="2023-03-21T00:00:00"/>
    <s v="DE CASTRO  CHRISTINE JEAN D."/>
    <x v="10"/>
    <x v="0"/>
    <d v="2023-03-27T00:00:00"/>
    <d v="2023-03-27T00:00:00"/>
    <s v="OTHER"/>
    <s v="BIRTHDAY LEAVE"/>
    <s v="1 OTHER"/>
    <n v="1"/>
    <m/>
  </r>
  <r>
    <n v="1110"/>
    <x v="48"/>
    <d v="2023-03-09T00:00:00"/>
    <s v="DE CASTRO  CHRISTINE JEAN D."/>
    <x v="10"/>
    <x v="0"/>
    <d v="2023-03-08T00:00:00"/>
    <d v="2023-03-08T00:00:00"/>
    <s v="SL"/>
    <m/>
    <s v="1 SL"/>
    <n v="1"/>
    <m/>
  </r>
  <r>
    <n v="1111"/>
    <x v="48"/>
    <d v="2023-03-06T00:00:00"/>
    <s v="DE CASTRO  CHRISTINE JEAN D."/>
    <x v="10"/>
    <x v="0"/>
    <d v="2023-03-03T00:00:00"/>
    <d v="2023-03-03T00:00:00"/>
    <s v="SL"/>
    <m/>
    <s v="1 SL"/>
    <n v="1"/>
    <m/>
  </r>
  <r>
    <n v="1112"/>
    <x v="48"/>
    <d v="2023-03-11T00:00:00"/>
    <s v="DEL MUNDO JONAS B."/>
    <x v="19"/>
    <x v="0"/>
    <d v="2023-03-09T00:00:00"/>
    <d v="2023-03-10T00:00:00"/>
    <s v="SL"/>
    <m/>
    <s v="2 SL"/>
    <n v="2"/>
    <m/>
  </r>
  <r>
    <n v="1113"/>
    <x v="48"/>
    <d v="2023-03-06T00:00:00"/>
    <s v="DILIDILI AIREEN M."/>
    <x v="7"/>
    <x v="1"/>
    <d v="2023-03-16T00:00:00"/>
    <d v="2023-03-17T00:00:00"/>
    <s v="VL"/>
    <m/>
    <s v="2 VL"/>
    <n v="2"/>
    <m/>
  </r>
  <r>
    <n v="1113"/>
    <x v="48"/>
    <d v="2023-03-06T00:00:00"/>
    <s v="DILIDILI AIREEN M."/>
    <x v="7"/>
    <x v="1"/>
    <d v="2023-03-22T00:00:00"/>
    <d v="2023-03-22T00:00:00"/>
    <s v="VL"/>
    <m/>
    <s v="1 VL"/>
    <n v="1"/>
    <m/>
  </r>
  <r>
    <n v="1114"/>
    <x v="48"/>
    <d v="2023-03-06T00:00:00"/>
    <s v="DIMAILIG ARLYN R."/>
    <x v="7"/>
    <x v="1"/>
    <d v="2023-03-17T00:00:00"/>
    <d v="2023-03-17T00:00:00"/>
    <s v="VL"/>
    <m/>
    <s v="1 VL"/>
    <n v="1"/>
    <m/>
  </r>
  <r>
    <n v="1115"/>
    <x v="48"/>
    <d v="2023-03-06T00:00:00"/>
    <s v="DIMAILIG ARLYN R."/>
    <x v="7"/>
    <x v="1"/>
    <d v="2023-03-28T00:00:00"/>
    <d v="2023-03-28T00:00:00"/>
    <s v="VL"/>
    <m/>
    <s v="1 VL"/>
    <n v="1"/>
    <m/>
  </r>
  <r>
    <n v="1115"/>
    <x v="48"/>
    <d v="2023-03-07T00:00:00"/>
    <s v="DISEPEDA MACARIA P."/>
    <x v="23"/>
    <x v="0"/>
    <d v="2023-03-05T00:00:00"/>
    <d v="2023-03-06T00:00:00"/>
    <s v="SL"/>
    <m/>
    <s v="2 SL"/>
    <n v="2"/>
    <m/>
  </r>
  <r>
    <n v="1116"/>
    <x v="48"/>
    <d v="2023-03-02T00:00:00"/>
    <s v="DORADO JULAIDA M."/>
    <x v="18"/>
    <x v="1"/>
    <d v="2023-02-19T00:00:00"/>
    <d v="2023-02-19T00:00:00"/>
    <s v="OTHER"/>
    <s v="SPECIAL PRIVILEGE"/>
    <s v="1 OTHER"/>
    <n v="1"/>
    <m/>
  </r>
  <r>
    <n v="1117"/>
    <x v="48"/>
    <d v="2023-03-20T00:00:00"/>
    <s v="DEMATERA PEDRO B."/>
    <x v="29"/>
    <x v="0"/>
    <d v="2023-03-27T00:00:00"/>
    <d v="2023-03-27T00:00:00"/>
    <s v="OTHER"/>
    <s v="SPECIAL PRIVILEGE"/>
    <s v="1 OTHER"/>
    <n v="1"/>
    <m/>
  </r>
  <r>
    <n v="1118"/>
    <x v="48"/>
    <d v="2023-03-24T00:00:00"/>
    <s v="COSA PAOLA GRACE P."/>
    <x v="3"/>
    <x v="0"/>
    <d v="2023-03-23T00:00:00"/>
    <d v="2023-03-23T00:00:00"/>
    <s v="SL"/>
    <m/>
    <s v="1 SL"/>
    <n v="1"/>
    <m/>
  </r>
  <r>
    <n v="1119"/>
    <x v="48"/>
    <d v="2023-03-24T00:00:00"/>
    <s v="CABANLIT ZOSIMA M."/>
    <x v="21"/>
    <x v="0"/>
    <d v="2023-03-18T00:00:00"/>
    <d v="2023-03-20T00:00:00"/>
    <s v="SL"/>
    <m/>
    <s v="3 SL"/>
    <n v="3"/>
    <m/>
  </r>
  <r>
    <n v="1120"/>
    <x v="48"/>
    <d v="2023-03-03T00:00:00"/>
    <s v="COLETO ASHLEY M."/>
    <x v="3"/>
    <x v="0"/>
    <d v="2023-03-10T00:00:00"/>
    <d v="2023-03-10T00:00:00"/>
    <s v="OTHER"/>
    <s v="SPECIAL PRIVILEGE"/>
    <s v="1 OTHER"/>
    <n v="1"/>
    <m/>
  </r>
  <r>
    <n v="1121"/>
    <x v="48"/>
    <d v="2023-03-23T00:00:00"/>
    <s v="COSME CORAZON O."/>
    <x v="1"/>
    <x v="0"/>
    <d v="2023-03-21T00:00:00"/>
    <d v="2023-03-21T00:00:00"/>
    <s v="SL"/>
    <m/>
    <s v="1 SL"/>
    <n v="1"/>
    <m/>
  </r>
  <r>
    <n v="1122"/>
    <x v="48"/>
    <d v="2023-03-18T00:00:00"/>
    <s v="DISEPEDA ALDWIN  "/>
    <x v="18"/>
    <x v="0"/>
    <d v="2023-03-18T00:00:00"/>
    <d v="2023-03-20T00:00:00"/>
    <s v="SL"/>
    <m/>
    <s v="2 SL"/>
    <n v="2"/>
    <m/>
  </r>
  <r>
    <n v="1123"/>
    <x v="48"/>
    <d v="2023-01-06T00:00:00"/>
    <s v="CONTRERAS SARAH JANE P."/>
    <x v="2"/>
    <x v="0"/>
    <d v="2023-01-04T00:00:00"/>
    <d v="2023-01-05T00:00:00"/>
    <s v="SL"/>
    <m/>
    <s v="2 SL"/>
    <n v="2"/>
    <m/>
  </r>
  <r>
    <n v="1124"/>
    <x v="48"/>
    <d v="2023-03-10T00:00:00"/>
    <s v="ESTIEBER ARISTOTLE B."/>
    <x v="18"/>
    <x v="0"/>
    <d v="2023-03-09T00:00:00"/>
    <d v="2023-03-09T00:00:00"/>
    <s v="SL"/>
    <m/>
    <s v="1 SL"/>
    <n v="1"/>
    <m/>
  </r>
  <r>
    <n v="1125"/>
    <x v="48"/>
    <d v="2023-03-08T00:00:00"/>
    <s v="ENRIQUEZ ANABEL O."/>
    <x v="19"/>
    <x v="0"/>
    <d v="2023-03-17T00:00:00"/>
    <d v="2023-03-20T00:00:00"/>
    <s v="VL"/>
    <m/>
    <s v="2 VL"/>
    <n v="2"/>
    <m/>
  </r>
  <r>
    <n v="1126"/>
    <x v="48"/>
    <d v="2023-03-11T00:00:00"/>
    <s v="ESTOLE JOCELYN D."/>
    <x v="31"/>
    <x v="0"/>
    <d v="2023-03-08T00:00:00"/>
    <d v="2023-03-10T00:00:00"/>
    <s v="SL"/>
    <m/>
    <s v="3 SL"/>
    <n v="3"/>
    <m/>
  </r>
  <r>
    <n v="1127"/>
    <x v="48"/>
    <d v="2023-03-09T00:00:00"/>
    <s v="DERLA ARTHUR D."/>
    <x v="18"/>
    <x v="0"/>
    <d v="2023-03-07T00:00:00"/>
    <d v="2023-03-08T00:00:00"/>
    <s v="SL"/>
    <m/>
    <s v="2 SL"/>
    <n v="2"/>
    <m/>
  </r>
  <r>
    <n v="1128"/>
    <x v="48"/>
    <d v="2023-03-07T00:00:00"/>
    <s v="CONTRERAS SARAH JANE P."/>
    <x v="2"/>
    <x v="0"/>
    <d v="2023-04-03T00:00:00"/>
    <d v="2023-04-05T00:00:00"/>
    <s v="OTHER"/>
    <s v="SPECIAL PRIVILEGE"/>
    <s v="3 OTHER"/>
    <n v="3"/>
    <m/>
  </r>
  <r>
    <n v="1129"/>
    <x v="48"/>
    <d v="2023-03-06T00:00:00"/>
    <s v="BERNALDEZ MARLONE P."/>
    <x v="22"/>
    <x v="1"/>
    <d v="2023-03-02T00:00:00"/>
    <d v="2023-03-03T00:00:00"/>
    <s v="SL"/>
    <m/>
    <s v="2 SL"/>
    <n v="2"/>
    <m/>
  </r>
  <r>
    <n v="1130"/>
    <x v="48"/>
    <d v="2023-03-22T00:00:00"/>
    <s v="ANGELES ANNABEL D."/>
    <x v="5"/>
    <x v="1"/>
    <d v="2023-03-03T00:00:00"/>
    <d v="2023-03-03T00:00:00"/>
    <s v="SL"/>
    <m/>
    <s v="1 SL"/>
    <n v="1"/>
    <m/>
  </r>
  <r>
    <n v="1130"/>
    <x v="48"/>
    <d v="2023-03-22T00:00:00"/>
    <s v="ANGELES ANNABEL D."/>
    <x v="5"/>
    <x v="1"/>
    <d v="2023-03-21T00:00:00"/>
    <d v="2023-03-21T00:00:00"/>
    <s v="SL"/>
    <m/>
    <s v="1 SL"/>
    <n v="1"/>
    <m/>
  </r>
  <r>
    <n v="1131"/>
    <x v="48"/>
    <d v="2023-03-16T00:00:00"/>
    <s v="ATIENZA VENUS  "/>
    <x v="5"/>
    <x v="1"/>
    <d v="2023-03-13T00:00:00"/>
    <d v="2023-03-14T00:00:00"/>
    <s v="SL"/>
    <m/>
    <s v="2 SL"/>
    <n v="2"/>
    <m/>
  </r>
  <r>
    <n v="1132"/>
    <x v="48"/>
    <d v="2023-03-27T00:00:00"/>
    <s v="AMBION MARIETA B."/>
    <x v="18"/>
    <x v="0"/>
    <d v="2023-04-06T00:00:00"/>
    <d v="2023-04-10T00:00:00"/>
    <s v="VL"/>
    <m/>
    <s v="3 VL"/>
    <n v="3"/>
    <m/>
  </r>
  <r>
    <n v="1133"/>
    <x v="48"/>
    <d v="2023-03-24T00:00:00"/>
    <s v="AMBION MARIETA B."/>
    <x v="18"/>
    <x v="0"/>
    <d v="2023-03-22T00:00:00"/>
    <d v="2023-03-22T00:00:00"/>
    <s v="SL"/>
    <m/>
    <s v="1 SL"/>
    <n v="1"/>
    <m/>
  </r>
  <r>
    <n v="1134"/>
    <x v="48"/>
    <d v="2023-03-27T00:00:00"/>
    <s v="BAROA JONA A."/>
    <x v="46"/>
    <x v="0"/>
    <d v="2023-03-20T00:00:00"/>
    <d v="2023-03-24T00:00:00"/>
    <s v="VL"/>
    <m/>
    <s v="5 VL"/>
    <n v="5"/>
    <m/>
  </r>
  <r>
    <n v="1135"/>
    <x v="48"/>
    <d v="2023-03-23T00:00:00"/>
    <s v="HERNANDEZ RODERICK M."/>
    <x v="17"/>
    <x v="0"/>
    <d v="2023-03-21T00:00:00"/>
    <d v="2023-03-21T00:00:00"/>
    <s v="SL"/>
    <m/>
    <s v="1 SL"/>
    <n v="1"/>
    <m/>
  </r>
  <r>
    <n v="1136"/>
    <x v="48"/>
    <d v="2023-03-04T00:00:00"/>
    <s v="DIMAANO LEOVIGILDA A."/>
    <x v="7"/>
    <x v="1"/>
    <d v="2023-03-03T00:00:00"/>
    <d v="2023-03-03T00:00:00"/>
    <s v="SL"/>
    <m/>
    <s v="1 SL"/>
    <n v="1"/>
    <m/>
  </r>
  <r>
    <n v="1137"/>
    <x v="48"/>
    <d v="2023-04-03T00:00:00"/>
    <s v="ZAFRA REYNANTE B."/>
    <x v="23"/>
    <x v="0"/>
    <d v="2023-03-31T00:00:00"/>
    <d v="2023-03-31T00:00:00"/>
    <s v="OTHER"/>
    <s v="SPECIAL PRIVILEGE"/>
    <s v="1 OTHER"/>
    <n v="1"/>
    <m/>
  </r>
  <r>
    <n v="1138"/>
    <x v="48"/>
    <d v="2023-04-03T00:00:00"/>
    <s v="BATHAN ELVIRA R."/>
    <x v="23"/>
    <x v="0"/>
    <d v="2023-03-19T00:00:00"/>
    <d v="2023-03-19T00:00:00"/>
    <s v="SL"/>
    <m/>
    <s v="1 SL"/>
    <n v="1"/>
    <m/>
  </r>
  <r>
    <n v="1138"/>
    <x v="48"/>
    <d v="2023-04-03T00:00:00"/>
    <s v="BATHAN ELVIRA R."/>
    <x v="23"/>
    <x v="0"/>
    <d v="2023-03-25T00:00:00"/>
    <d v="2023-03-25T00:00:00"/>
    <s v="SL"/>
    <m/>
    <s v="1 SL"/>
    <n v="1"/>
    <m/>
  </r>
  <r>
    <n v="1139"/>
    <x v="48"/>
    <d v="2023-03-30T00:00:00"/>
    <s v="PERIDO BEVERLY T."/>
    <x v="39"/>
    <x v="1"/>
    <d v="2023-04-03T00:00:00"/>
    <d v="2023-04-03T00:00:00"/>
    <s v="OTHER"/>
    <s v="SPECIAL PRIVILEGE"/>
    <s v="1 OTHER"/>
    <n v="1"/>
    <m/>
  </r>
  <r>
    <n v="1140"/>
    <x v="48"/>
    <d v="2023-04-03T00:00:00"/>
    <s v="ROQUITE MARIECAR L."/>
    <x v="31"/>
    <x v="0"/>
    <d v="2023-04-03T00:00:00"/>
    <d v="2023-04-03T00:00:00"/>
    <s v="SL"/>
    <m/>
    <s v="1 SL"/>
    <n v="1"/>
    <m/>
  </r>
  <r>
    <n v="1141"/>
    <x v="48"/>
    <d v="2023-04-04T00:00:00"/>
    <s v="TOLENTINO CAROLINA E."/>
    <x v="4"/>
    <x v="1"/>
    <d v="2023-04-03T00:00:00"/>
    <d v="2023-04-03T00:00:00"/>
    <s v="SL"/>
    <m/>
    <s v="1 SL"/>
    <n v="1"/>
    <m/>
  </r>
  <r>
    <n v="1142"/>
    <x v="48"/>
    <d v="2023-04-04T00:00:00"/>
    <s v="ANACAY LEVIE B."/>
    <x v="5"/>
    <x v="1"/>
    <d v="2023-03-08T00:00:00"/>
    <d v="2023-03-08T00:00:00"/>
    <s v="SL"/>
    <m/>
    <s v="1 SL"/>
    <n v="1"/>
    <m/>
  </r>
  <r>
    <n v="1142"/>
    <x v="48"/>
    <d v="2023-04-04T00:00:00"/>
    <s v="ANACAY LEVIE B."/>
    <x v="5"/>
    <x v="1"/>
    <d v="2023-03-20T00:00:00"/>
    <d v="2023-03-20T00:00:00"/>
    <s v="SL"/>
    <m/>
    <s v="1 SL"/>
    <n v="1"/>
    <m/>
  </r>
  <r>
    <n v="1143"/>
    <x v="48"/>
    <d v="2023-04-04T00:00:00"/>
    <s v="ANACAY LEVIE B."/>
    <x v="5"/>
    <x v="1"/>
    <d v="2023-02-16T00:00:00"/>
    <d v="2023-02-16T00:00:00"/>
    <s v="SL"/>
    <m/>
    <s v="1 SL"/>
    <n v="1"/>
    <m/>
  </r>
  <r>
    <n v="1144"/>
    <x v="48"/>
    <d v="2023-04-03T00:00:00"/>
    <s v="DELA GRACIA MA. CECILIA P."/>
    <x v="6"/>
    <x v="1"/>
    <d v="2023-03-31T00:00:00"/>
    <d v="2023-03-31T00:00:00"/>
    <s v="OTHER"/>
    <s v="SPECIAL PRIVILEGE"/>
    <s v="1 OTHER"/>
    <n v="1"/>
    <m/>
  </r>
  <r>
    <n v="1145"/>
    <x v="48"/>
    <d v="2023-04-03T00:00:00"/>
    <s v="ROCILLO CECILLA A."/>
    <x v="6"/>
    <x v="1"/>
    <d v="2023-03-31T00:00:00"/>
    <d v="2023-03-31T00:00:00"/>
    <s v="SL"/>
    <m/>
    <s v="1 SL"/>
    <n v="1"/>
    <m/>
  </r>
  <r>
    <n v="1146"/>
    <x v="48"/>
    <d v="2023-04-03T00:00:00"/>
    <s v="CONTEMPRATO JOHANES D."/>
    <x v="69"/>
    <x v="1"/>
    <d v="2023-04-17T00:00:00"/>
    <d v="2023-04-28T00:00:00"/>
    <s v="VL"/>
    <m/>
    <s v="9 VL"/>
    <n v="9"/>
    <m/>
  </r>
  <r>
    <n v="1147"/>
    <x v="48"/>
    <d v="2023-04-03T00:00:00"/>
    <s v="CONTEMPRATO JOHANES D."/>
    <x v="69"/>
    <x v="1"/>
    <d v="2023-04-11T00:00:00"/>
    <d v="2023-04-17T00:00:00"/>
    <s v="VL"/>
    <m/>
    <s v="5 VL"/>
    <n v="5"/>
    <m/>
  </r>
  <r>
    <n v="1148"/>
    <x v="48"/>
    <d v="2023-04-11T00:00:00"/>
    <s v="REPILLO AMMY LOU M."/>
    <x v="39"/>
    <x v="1"/>
    <d v="2023-04-11T00:00:00"/>
    <d v="2023-04-12T00:00:00"/>
    <s v="VL"/>
    <m/>
    <s v="2 VL"/>
    <n v="2"/>
    <m/>
  </r>
  <r>
    <n v="1149"/>
    <x v="48"/>
    <d v="2023-04-03T00:00:00"/>
    <s v="REPILLO AMMY LOU M."/>
    <x v="39"/>
    <x v="1"/>
    <d v="2023-04-03T00:00:00"/>
    <d v="2023-04-05T00:00:00"/>
    <s v="OTHER"/>
    <s v="BIRTHDAY LEAVE"/>
    <s v="3 OTHER"/>
    <n v="3"/>
    <m/>
  </r>
  <r>
    <n v="1150"/>
    <x v="48"/>
    <d v="2023-03-27T00:00:00"/>
    <s v="BAUTISTA JANICE M."/>
    <x v="39"/>
    <x v="1"/>
    <d v="2023-03-30T00:00:00"/>
    <d v="2023-03-30T00:00:00"/>
    <s v="VL"/>
    <m/>
    <s v="1 VL"/>
    <n v="1"/>
    <m/>
  </r>
  <r>
    <n v="1151"/>
    <x v="48"/>
    <d v="2023-03-30T00:00:00"/>
    <s v="TOLENTINO CAROLINA E."/>
    <x v="4"/>
    <x v="1"/>
    <d v="2023-04-11T00:00:00"/>
    <d v="2023-04-11T00:00:00"/>
    <s v="OTHER"/>
    <s v="BIRTHDAY LEAVE"/>
    <s v="1 OTHER"/>
    <n v="1"/>
    <m/>
  </r>
  <r>
    <n v="1152"/>
    <x v="48"/>
    <d v="2023-03-30T00:00:00"/>
    <s v="TOLENTINO CAROLINA E."/>
    <x v="4"/>
    <x v="1"/>
    <d v="2023-03-27T00:00:00"/>
    <d v="2023-03-27T00:00:00"/>
    <s v="SL"/>
    <m/>
    <s v="1 SL"/>
    <n v="1"/>
    <m/>
  </r>
  <r>
    <n v="1153"/>
    <x v="48"/>
    <d v="2023-03-29T00:00:00"/>
    <s v="DERLA ARTHUR D."/>
    <x v="18"/>
    <x v="0"/>
    <d v="2023-03-28T00:00:00"/>
    <d v="2023-03-28T00:00:00"/>
    <s v="SL"/>
    <m/>
    <s v="1 SL"/>
    <n v="1"/>
    <m/>
  </r>
  <r>
    <n v="1154"/>
    <x v="48"/>
    <d v="2023-03-29T00:00:00"/>
    <s v="PAGLINAWAN JESSIE M."/>
    <x v="18"/>
    <x v="0"/>
    <d v="2023-03-28T00:00:00"/>
    <d v="2023-03-28T00:00:00"/>
    <s v="SL"/>
    <m/>
    <s v="1 SL"/>
    <n v="1"/>
    <m/>
  </r>
  <r>
    <n v="1155"/>
    <x v="48"/>
    <d v="2023-03-30T00:00:00"/>
    <s v="FLORES EDERLYN  "/>
    <x v="18"/>
    <x v="0"/>
    <d v="2023-04-06T00:00:00"/>
    <d v="2023-04-08T00:00:00"/>
    <s v="VL"/>
    <m/>
    <s v="3 VL"/>
    <n v="3"/>
    <m/>
  </r>
  <r>
    <n v="1156"/>
    <x v="48"/>
    <d v="2023-03-31T00:00:00"/>
    <s v="DE CASTRO  CHRISTINE JEAN D."/>
    <x v="10"/>
    <x v="0"/>
    <d v="2023-03-28T00:00:00"/>
    <d v="2023-03-28T00:00:00"/>
    <s v="SL"/>
    <m/>
    <s v="1 SL"/>
    <n v="1"/>
    <m/>
  </r>
  <r>
    <n v="1157"/>
    <x v="48"/>
    <d v="2023-03-31T00:00:00"/>
    <s v="DISEPEDA MACARIA P."/>
    <x v="23"/>
    <x v="0"/>
    <d v="2023-03-30T00:00:00"/>
    <d v="2023-03-30T00:00:00"/>
    <s v="SL"/>
    <m/>
    <s v="1 SL"/>
    <n v="1"/>
    <m/>
  </r>
  <r>
    <n v="1158"/>
    <x v="48"/>
    <d v="2023-03-31T00:00:00"/>
    <s v="DISEPEDA MACARIA P."/>
    <x v="23"/>
    <x v="0"/>
    <d v="2023-04-11T00:00:00"/>
    <d v="2023-04-11T00:00:00"/>
    <s v="OTHER"/>
    <s v="SPECIAL PRIVILEGE"/>
    <s v="1 OTHER"/>
    <n v="1"/>
    <m/>
  </r>
  <r>
    <n v="1159"/>
    <x v="48"/>
    <d v="2023-03-20T00:00:00"/>
    <s v="REGINALDO MARISSA C."/>
    <x v="1"/>
    <x v="2"/>
    <d v="2023-03-23T00:00:00"/>
    <d v="2023-03-23T00:00:00"/>
    <s v="VL"/>
    <m/>
    <s v="1 VL"/>
    <n v="1"/>
    <m/>
  </r>
  <r>
    <n v="1160"/>
    <x v="48"/>
    <d v="2023-03-10T00:00:00"/>
    <s v="ROLLE MICHELLYN G."/>
    <x v="5"/>
    <x v="0"/>
    <d v="2023-03-03T00:00:00"/>
    <d v="2023-03-05T00:00:00"/>
    <s v="SL"/>
    <m/>
    <s v="3 SL"/>
    <n v="3"/>
    <m/>
  </r>
  <r>
    <n v="1161"/>
    <x v="48"/>
    <d v="2023-03-10T00:00:00"/>
    <s v="RODRIGUEZ MANNY  "/>
    <x v="18"/>
    <x v="0"/>
    <d v="2023-03-18T00:00:00"/>
    <d v="2023-03-20T00:00:00"/>
    <s v="VL"/>
    <m/>
    <s v="3 VL"/>
    <n v="3"/>
    <m/>
  </r>
  <r>
    <n v="1162"/>
    <x v="48"/>
    <d v="2023-03-10T00:00:00"/>
    <s v="RODRIGUEZ RIZALDE  "/>
    <x v="18"/>
    <x v="0"/>
    <d v="2023-03-17T00:00:00"/>
    <d v="2023-03-20T00:00:00"/>
    <s v="VL"/>
    <m/>
    <s v="3 VL"/>
    <n v="3"/>
    <m/>
  </r>
  <r>
    <n v="1163"/>
    <x v="48"/>
    <d v="2023-03-17T00:00:00"/>
    <s v="ROQUITE MARIECAR L."/>
    <x v="31"/>
    <x v="0"/>
    <d v="2023-03-19T00:00:00"/>
    <d v="2023-03-20T00:00:00"/>
    <s v="SL"/>
    <m/>
    <s v="2 SL"/>
    <n v="2"/>
    <m/>
  </r>
  <r>
    <n v="1164"/>
    <x v="48"/>
    <d v="2023-03-13T00:00:00"/>
    <s v="RODRIGUEZ ARNEL  "/>
    <x v="18"/>
    <x v="0"/>
    <d v="2023-03-18T00:00:00"/>
    <d v="2023-03-20T00:00:00"/>
    <s v="VL"/>
    <m/>
    <s v="3 VL"/>
    <n v="3"/>
    <m/>
  </r>
  <r>
    <n v="1165"/>
    <x v="48"/>
    <d v="2023-03-10T00:00:00"/>
    <s v="RODRIGUEZ ARNEL  "/>
    <x v="18"/>
    <x v="0"/>
    <d v="2023-03-08T00:00:00"/>
    <d v="2023-03-09T00:00:00"/>
    <s v="SL"/>
    <m/>
    <s v="2 SL"/>
    <n v="2"/>
    <m/>
  </r>
  <r>
    <n v="1166"/>
    <x v="48"/>
    <d v="2023-03-06T00:00:00"/>
    <s v="RODRIGUEZ NARCISCO E."/>
    <x v="17"/>
    <x v="0"/>
    <d v="2023-03-18T00:00:00"/>
    <d v="2023-03-20T00:00:00"/>
    <s v="VL"/>
    <m/>
    <s v="3 VL"/>
    <n v="3"/>
    <m/>
  </r>
  <r>
    <n v="1167"/>
    <x v="48"/>
    <d v="2023-03-06T00:00:00"/>
    <s v="RODRIGUEZ NARCISCO E."/>
    <x v="17"/>
    <x v="0"/>
    <d v="2023-03-04T00:00:00"/>
    <d v="2023-03-04T00:00:00"/>
    <s v="SL"/>
    <m/>
    <s v="1 SL"/>
    <n v="1"/>
    <m/>
  </r>
  <r>
    <n v="1168"/>
    <x v="48"/>
    <d v="2023-03-10T00:00:00"/>
    <s v="RODRIGUEZ JERALD  "/>
    <x v="18"/>
    <x v="0"/>
    <d v="2023-03-18T00:00:00"/>
    <d v="2023-03-20T00:00:00"/>
    <s v="VL"/>
    <m/>
    <s v="3 VL"/>
    <n v="3"/>
    <m/>
  </r>
  <r>
    <n v="1169"/>
    <x v="48"/>
    <d v="2023-03-09T00:00:00"/>
    <s v="RODRIGUEZ JERALD  "/>
    <x v="18"/>
    <x v="0"/>
    <d v="2023-03-08T00:00:00"/>
    <d v="2023-03-08T00:00:00"/>
    <s v="SL"/>
    <m/>
    <s v="1 SL"/>
    <n v="1"/>
    <m/>
  </r>
  <r>
    <n v="1170"/>
    <x v="48"/>
    <d v="2023-03-10T00:00:00"/>
    <s v="RODRIGUEZ RAYMUNDO  "/>
    <x v="18"/>
    <x v="0"/>
    <d v="2023-03-18T00:00:00"/>
    <d v="2023-03-18T00:00:00"/>
    <s v="VL"/>
    <m/>
    <s v="1 VL"/>
    <n v="1"/>
    <m/>
  </r>
  <r>
    <n v="1170"/>
    <x v="48"/>
    <d v="2023-03-10T00:00:00"/>
    <s v="RODRIGUEZ RAYMUNDO  "/>
    <x v="18"/>
    <x v="0"/>
    <d v="2023-03-20T00:00:00"/>
    <d v="2023-03-20T00:00:00"/>
    <s v="VL"/>
    <m/>
    <s v="1 VL"/>
    <n v="1"/>
    <m/>
  </r>
  <r>
    <n v="1171"/>
    <x v="48"/>
    <d v="2023-03-09T00:00:00"/>
    <s v="RODRIGUEZ RAYMUNDO  "/>
    <x v="18"/>
    <x v="0"/>
    <d v="2023-03-15T00:00:00"/>
    <d v="2023-03-15T00:00:00"/>
    <s v="OTHER"/>
    <s v="SPECIAL LEAVE"/>
    <s v="1 OTHER"/>
    <n v="1"/>
    <m/>
  </r>
  <r>
    <n v="1172"/>
    <x v="48"/>
    <d v="2023-03-21T00:00:00"/>
    <s v="RODRIGUEZ JOSEPHINE R."/>
    <x v="23"/>
    <x v="0"/>
    <d v="2023-03-20T00:00:00"/>
    <d v="2023-03-20T00:00:00"/>
    <s v="SL"/>
    <m/>
    <s v="1 SL"/>
    <n v="1"/>
    <m/>
  </r>
  <r>
    <n v="1173"/>
    <x v="48"/>
    <d v="2023-03-06T00:00:00"/>
    <s v="RODRIGUEZ JOSEPHINE R."/>
    <x v="23"/>
    <x v="0"/>
    <d v="2023-03-02T00:00:00"/>
    <d v="2023-03-02T00:00:00"/>
    <s v="SL"/>
    <m/>
    <s v="1 SL"/>
    <n v="1"/>
    <m/>
  </r>
  <r>
    <n v="1174"/>
    <x v="48"/>
    <d v="2023-03-27T00:00:00"/>
    <s v="ROMILLA MARIBEL P."/>
    <x v="6"/>
    <x v="0"/>
    <d v="2023-03-29T00:00:00"/>
    <d v="2023-03-29T00:00:00"/>
    <s v="OTHER"/>
    <s v="SPECIAL PRIVILEGE"/>
    <s v="1 OTHER"/>
    <n v="1"/>
    <m/>
  </r>
  <r>
    <n v="1175"/>
    <x v="48"/>
    <d v="2023-03-27T00:00:00"/>
    <s v="ROMILLA MARIBEL P."/>
    <x v="6"/>
    <x v="0"/>
    <d v="2023-03-17T00:00:00"/>
    <d v="2023-03-17T00:00:00"/>
    <s v="OTHER"/>
    <s v="SPECIAL PRIVILEGE"/>
    <s v="1 OTHER"/>
    <n v="1"/>
    <m/>
  </r>
  <r>
    <n v="1176"/>
    <x v="48"/>
    <d v="2023-03-17T00:00:00"/>
    <s v="VILLANUEVA RICHELLE A."/>
    <x v="23"/>
    <x v="0"/>
    <d v="2023-03-15T00:00:00"/>
    <d v="2023-03-15T00:00:00"/>
    <s v="SL"/>
    <m/>
    <s v="1 SL"/>
    <n v="1"/>
    <m/>
  </r>
  <r>
    <n v="1177"/>
    <x v="48"/>
    <d v="2023-03-07T00:00:00"/>
    <s v="VILLANUEVA MARILYN L."/>
    <x v="23"/>
    <x v="0"/>
    <d v="2023-03-16T00:00:00"/>
    <d v="2023-03-31T00:00:00"/>
    <s v="VL"/>
    <m/>
    <s v="11 VL"/>
    <n v="11"/>
    <m/>
  </r>
  <r>
    <n v="1178"/>
    <x v="48"/>
    <d v="2023-03-02T00:00:00"/>
    <s v="VILLANUEVA MARILYN L."/>
    <x v="23"/>
    <x v="0"/>
    <d v="2023-03-13T00:00:00"/>
    <d v="2023-03-15T00:00:00"/>
    <s v="VL"/>
    <m/>
    <s v="3 VL"/>
    <n v="3"/>
    <m/>
  </r>
  <r>
    <n v="1179"/>
    <x v="48"/>
    <d v="2023-03-01T00:00:00"/>
    <s v="VILLANUEVA MARILYN L."/>
    <x v="23"/>
    <x v="0"/>
    <d v="2023-03-06T00:00:00"/>
    <d v="2023-03-10T00:00:00"/>
    <s v="VL"/>
    <m/>
    <s v="5 VL"/>
    <n v="5"/>
    <m/>
  </r>
  <r>
    <n v="1180"/>
    <x v="48"/>
    <d v="2023-03-02T00:00:00"/>
    <s v="VILLANUEVA MARILYN L."/>
    <x v="23"/>
    <x v="0"/>
    <d v="2023-02-27T00:00:00"/>
    <d v="2023-03-01T00:00:00"/>
    <s v="SL"/>
    <m/>
    <s v="3 SL"/>
    <n v="3"/>
    <m/>
  </r>
  <r>
    <n v="1181"/>
    <x v="48"/>
    <d v="2023-03-06T00:00:00"/>
    <s v="TINAZA JHOANNA MARIE D."/>
    <x v="5"/>
    <x v="0"/>
    <d v="2023-03-16T00:00:00"/>
    <d v="2023-03-28T00:00:00"/>
    <s v="VL"/>
    <m/>
    <s v="10 VL"/>
    <n v="10"/>
    <m/>
  </r>
  <r>
    <n v="1182"/>
    <x v="48"/>
    <d v="2023-03-18T00:00:00"/>
    <s v="TORRES MOISES Q."/>
    <x v="21"/>
    <x v="0"/>
    <d v="2023-03-18T00:00:00"/>
    <d v="2023-03-19T00:00:00"/>
    <s v="VL"/>
    <m/>
    <s v="2 VL"/>
    <n v="2"/>
    <m/>
  </r>
  <r>
    <n v="1183"/>
    <x v="48"/>
    <d v="2023-02-27T00:00:00"/>
    <s v="TIMPLE ALLAN R."/>
    <x v="1"/>
    <x v="0"/>
    <d v="2023-02-22T00:00:00"/>
    <d v="2023-02-23T00:00:00"/>
    <s v="SL"/>
    <m/>
    <s v="2 SL"/>
    <n v="2"/>
    <m/>
  </r>
  <r>
    <n v="1184"/>
    <x v="48"/>
    <d v="2023-03-20T00:00:00"/>
    <s v="SABULAAN MARIA LEAH M."/>
    <x v="28"/>
    <x v="0"/>
    <d v="2023-03-31T00:00:00"/>
    <d v="2023-03-31T00:00:00"/>
    <s v="OTHER"/>
    <s v="SPECIAL PRIVILEGE"/>
    <s v="1 OTHER"/>
    <n v="1"/>
    <m/>
  </r>
  <r>
    <n v="1185"/>
    <x v="48"/>
    <d v="2023-03-30T00:00:00"/>
    <s v="SORIANO FRANCISCO O."/>
    <x v="23"/>
    <x v="0"/>
    <d v="2023-04-05T00:00:00"/>
    <d v="2023-04-05T00:00:00"/>
    <s v="OTHER"/>
    <s v="SPECIAL PRIVILEGE"/>
    <s v="1 OTHER"/>
    <n v="1"/>
    <m/>
  </r>
  <r>
    <n v="1186"/>
    <x v="48"/>
    <d v="2023-03-11T00:00:00"/>
    <s v="SAN JUAN EVA RUTH M."/>
    <x v="7"/>
    <x v="0"/>
    <d v="2023-03-21T00:00:00"/>
    <d v="2023-03-21T00:00:00"/>
    <s v="VL"/>
    <m/>
    <s v="1 VL"/>
    <n v="1"/>
    <m/>
  </r>
  <r>
    <n v="1186"/>
    <x v="48"/>
    <d v="2023-03-11T00:00:00"/>
    <s v="SAN JUAN EVA RUTH M."/>
    <x v="7"/>
    <x v="0"/>
    <d v="2023-03-24T00:00:00"/>
    <d v="2023-03-24T00:00:00"/>
    <s v="VL"/>
    <m/>
    <s v="1 VL"/>
    <n v="1"/>
    <m/>
  </r>
  <r>
    <n v="1186"/>
    <x v="48"/>
    <d v="2023-03-11T00:00:00"/>
    <s v="SAN JUAN EVA RUTH M."/>
    <x v="7"/>
    <x v="0"/>
    <d v="2023-03-28T00:00:00"/>
    <d v="2023-03-28T00:00:00"/>
    <s v="VL"/>
    <m/>
    <s v="1 VL"/>
    <n v="1"/>
    <m/>
  </r>
  <r>
    <n v="1186"/>
    <x v="48"/>
    <d v="2023-03-11T00:00:00"/>
    <s v="SAN JUAN EVA RUTH M."/>
    <x v="7"/>
    <x v="0"/>
    <d v="2023-03-31T00:00:00"/>
    <d v="2023-03-31T00:00:00"/>
    <s v="VL"/>
    <m/>
    <s v="1 VL"/>
    <n v="1"/>
    <m/>
  </r>
  <r>
    <n v="1187"/>
    <x v="48"/>
    <d v="2023-03-10T00:00:00"/>
    <s v="PATERNO MARIA LOURDERS P."/>
    <x v="27"/>
    <x v="1"/>
    <d v="2023-03-17T00:00:00"/>
    <d v="2023-03-17T00:00:00"/>
    <s v="VL"/>
    <m/>
    <s v="1 VL"/>
    <n v="1"/>
    <m/>
  </r>
  <r>
    <n v="1187"/>
    <x v="48"/>
    <d v="2023-03-10T00:00:00"/>
    <s v="PATERNO MARIA LOURDERS P."/>
    <x v="27"/>
    <x v="1"/>
    <d v="2023-03-20T00:00:00"/>
    <d v="2023-03-20T00:00:00"/>
    <s v="VL"/>
    <m/>
    <s v="1 VL"/>
    <n v="1"/>
    <m/>
  </r>
  <r>
    <n v="1188"/>
    <x v="48"/>
    <d v="2023-03-09T00:00:00"/>
    <s v="PATERNO MARIA LOURDERS P."/>
    <x v="27"/>
    <x v="1"/>
    <d v="2023-03-06T00:00:00"/>
    <d v="2023-03-06T00:00:00"/>
    <s v="SL"/>
    <m/>
    <s v="1 SL"/>
    <n v="1"/>
    <m/>
  </r>
  <r>
    <n v="1188"/>
    <x v="48"/>
    <d v="2023-03-09T00:00:00"/>
    <s v="PATERNO MARIA LOURDERS P."/>
    <x v="27"/>
    <x v="1"/>
    <d v="2023-03-08T00:00:00"/>
    <d v="2023-03-08T00:00:00"/>
    <s v="SL"/>
    <m/>
    <s v="1 SL"/>
    <n v="1"/>
    <m/>
  </r>
  <r>
    <n v="1189"/>
    <x v="48"/>
    <d v="2023-03-07T00:00:00"/>
    <s v="PUNZALAN LUCIANA A."/>
    <x v="22"/>
    <x v="0"/>
    <d v="2023-04-03T00:00:00"/>
    <d v="2023-04-05T00:00:00"/>
    <s v="OTHER"/>
    <s v="SPECIAL PRIVILEGE"/>
    <s v="3 OTHER"/>
    <n v="3"/>
    <m/>
  </r>
  <r>
    <n v="1190"/>
    <x v="48"/>
    <d v="2023-03-06T00:00:00"/>
    <s v="PUNZALAN LUCIANA A."/>
    <x v="22"/>
    <x v="0"/>
    <d v="2023-03-01T00:00:00"/>
    <d v="2023-03-03T00:00:00"/>
    <s v="SL"/>
    <m/>
    <s v="3 SL"/>
    <n v="3"/>
    <m/>
  </r>
  <r>
    <n v="1191"/>
    <x v="48"/>
    <d v="2023-03-06T00:00:00"/>
    <s v="PUNZALAN LUCIANA A."/>
    <x v="22"/>
    <x v="0"/>
    <d v="2023-02-27T00:00:00"/>
    <d v="2023-02-28T00:00:00"/>
    <s v="SL"/>
    <m/>
    <s v="2 SL"/>
    <n v="2"/>
    <m/>
  </r>
  <r>
    <n v="1192"/>
    <x v="48"/>
    <d v="2023-03-06T00:00:00"/>
    <s v="PUNZALAN LUCIANA A."/>
    <x v="22"/>
    <x v="0"/>
    <d v="2023-03-15T00:00:00"/>
    <d v="2023-03-15T00:00:00"/>
    <s v="SL"/>
    <m/>
    <s v="1 SL"/>
    <n v="1"/>
    <m/>
  </r>
  <r>
    <n v="1192"/>
    <x v="48"/>
    <d v="2023-03-06T00:00:00"/>
    <s v="PUNZALAN LUCIANA A."/>
    <x v="22"/>
    <x v="0"/>
    <d v="2023-03-20T00:00:00"/>
    <d v="2023-03-20T00:00:00"/>
    <s v="SL"/>
    <m/>
    <s v="1 SL"/>
    <n v="1"/>
    <m/>
  </r>
  <r>
    <n v="1193"/>
    <x v="48"/>
    <d v="2023-03-16T00:00:00"/>
    <s v="PANGANIBAN CAROLINA L."/>
    <x v="23"/>
    <x v="0"/>
    <d v="2023-03-14T00:00:00"/>
    <d v="2023-03-15T00:00:00"/>
    <s v="SL"/>
    <m/>
    <s v="2 SL"/>
    <n v="2"/>
    <m/>
  </r>
  <r>
    <n v="1194"/>
    <x v="48"/>
    <d v="2023-03-07T00:00:00"/>
    <s v="PANGANIBAN CAROLINA L."/>
    <x v="23"/>
    <x v="0"/>
    <d v="2023-03-03T00:00:00"/>
    <d v="2023-03-03T00:00:00"/>
    <s v="OTHER"/>
    <s v="SPECIAL PRIVILEGE"/>
    <s v="1 OTHER"/>
    <n v="1"/>
    <m/>
  </r>
  <r>
    <n v="1194"/>
    <x v="48"/>
    <d v="2023-03-07T00:00:00"/>
    <s v="PANGANIBAN CAROLINA L."/>
    <x v="23"/>
    <x v="0"/>
    <d v="2023-03-06T00:00:00"/>
    <d v="2023-03-06T00:00:00"/>
    <s v="OTHER"/>
    <s v="SPECIAL PRIVILEGE"/>
    <s v="1 OTHER"/>
    <n v="1"/>
    <m/>
  </r>
  <r>
    <n v="1195"/>
    <x v="48"/>
    <d v="2023-03-23T00:00:00"/>
    <s v="PEREÑA VERGILIO R."/>
    <x v="23"/>
    <x v="0"/>
    <d v="2023-03-24T00:00:00"/>
    <d v="2023-03-24T00:00:00"/>
    <s v="OTHER"/>
    <s v="SPECIAL PRIVILEGE"/>
    <s v="1 OTHER"/>
    <n v="1"/>
    <m/>
  </r>
  <r>
    <n v="1196"/>
    <x v="48"/>
    <d v="2023-03-23T00:00:00"/>
    <s v="PEREÑA VERGILIO R."/>
    <x v="23"/>
    <x v="0"/>
    <d v="2023-03-20T00:00:00"/>
    <d v="2023-03-21T00:00:00"/>
    <s v="SL"/>
    <m/>
    <s v="2 SL"/>
    <n v="2"/>
    <m/>
  </r>
  <r>
    <n v="1197"/>
    <x v="48"/>
    <d v="2023-03-24T00:00:00"/>
    <s v="GATPANDAN MICHAEL E."/>
    <x v="12"/>
    <x v="0"/>
    <d v="2023-04-03T00:00:00"/>
    <d v="2023-04-04T00:00:00"/>
    <s v="VL"/>
    <m/>
    <s v="2 VL"/>
    <n v="2"/>
    <m/>
  </r>
  <r>
    <n v="1198"/>
    <x v="48"/>
    <d v="2023-03-20T00:00:00"/>
    <s v="GATPANDAN MICHAEL E."/>
    <x v="12"/>
    <x v="0"/>
    <d v="2023-03-27T00:00:00"/>
    <d v="2023-03-28T00:00:00"/>
    <s v="VL"/>
    <m/>
    <s v="2 VL"/>
    <n v="2"/>
    <m/>
  </r>
  <r>
    <n v="1199"/>
    <x v="48"/>
    <d v="2023-03-27T00:00:00"/>
    <s v="PEREA BABEL G."/>
    <x v="24"/>
    <x v="0"/>
    <d v="2023-03-27T00:00:00"/>
    <d v="2023-03-28T00:00:00"/>
    <s v="SL"/>
    <m/>
    <s v="2 SL"/>
    <n v="2"/>
    <m/>
  </r>
  <r>
    <n v="1200"/>
    <x v="48"/>
    <d v="2023-03-27T00:00:00"/>
    <s v="PEREA BABEL G."/>
    <x v="24"/>
    <x v="0"/>
    <d v="2023-03-21T00:00:00"/>
    <d v="2023-03-21T00:00:00"/>
    <s v="SL"/>
    <m/>
    <s v="1 SL"/>
    <n v="1"/>
    <m/>
  </r>
  <r>
    <n v="1200"/>
    <x v="48"/>
    <d v="2023-03-27T00:00:00"/>
    <s v="PEREA BABEL G."/>
    <x v="24"/>
    <x v="0"/>
    <d v="2023-03-23T00:00:00"/>
    <d v="2023-03-24T00:00:00"/>
    <s v="SL"/>
    <m/>
    <s v="2 SL"/>
    <n v="2"/>
    <m/>
  </r>
  <r>
    <n v="1201"/>
    <x v="48"/>
    <d v="2023-03-27T00:00:00"/>
    <s v="PEREA BABEL G."/>
    <x v="24"/>
    <x v="0"/>
    <d v="2023-03-31T00:00:00"/>
    <d v="2023-04-05T00:00:00"/>
    <s v="VL"/>
    <m/>
    <s v="4 VL"/>
    <n v="4"/>
    <m/>
  </r>
  <r>
    <n v="1202"/>
    <x v="48"/>
    <d v="2023-03-30T00:00:00"/>
    <s v="BAYOT ANISIA P."/>
    <x v="39"/>
    <x v="1"/>
    <d v="2023-03-24T00:00:00"/>
    <d v="2023-03-24T00:00:00"/>
    <s v="SL"/>
    <m/>
    <s v="1 SL"/>
    <n v="1"/>
    <m/>
  </r>
  <r>
    <n v="1203"/>
    <x v="48"/>
    <d v="2023-04-03T00:00:00"/>
    <s v="BAYOT ANABEL D."/>
    <x v="39"/>
    <x v="1"/>
    <d v="2023-04-10T00:00:00"/>
    <d v="2023-04-14T00:00:00"/>
    <s v="VL"/>
    <m/>
    <s v="5 VL"/>
    <n v="5"/>
    <m/>
  </r>
  <r>
    <n v="1204"/>
    <x v="48"/>
    <d v="2023-03-29T00:00:00"/>
    <s v="BANICO PILAR B."/>
    <x v="31"/>
    <x v="1"/>
    <d v="2023-03-27T00:00:00"/>
    <d v="2023-03-27T00:00:00"/>
    <s v="SL"/>
    <m/>
    <s v="1 SL"/>
    <n v="1"/>
    <m/>
  </r>
  <r>
    <n v="1205"/>
    <x v="48"/>
    <d v="2023-03-17T00:00:00"/>
    <s v="BURAZON CARIDAD A."/>
    <x v="39"/>
    <x v="1"/>
    <d v="2023-03-16T00:00:00"/>
    <d v="2023-03-16T00:00:00"/>
    <s v="OTHER"/>
    <s v="SPECIAL PRIVILEGE"/>
    <s v="1 OTHER"/>
    <n v="1"/>
    <m/>
  </r>
  <r>
    <n v="1206"/>
    <x v="48"/>
    <d v="2023-03-24T00:00:00"/>
    <s v="BAYLA EVANGELINE C."/>
    <x v="57"/>
    <x v="1"/>
    <d v="2023-03-29T00:00:00"/>
    <d v="2023-03-29T00:00:00"/>
    <s v="VL"/>
    <m/>
    <s v="1 VL"/>
    <n v="1"/>
    <m/>
  </r>
  <r>
    <n v="1207"/>
    <x v="48"/>
    <d v="2023-03-14T00:00:00"/>
    <s v="BITUIN LUCKY NIKKO G."/>
    <x v="19"/>
    <x v="0"/>
    <d v="2023-03-23T00:00:00"/>
    <d v="2023-03-23T00:00:00"/>
    <s v="OTHER"/>
    <s v="BIRTHDAY LEAVE"/>
    <s v="1 OTHER"/>
    <n v="1"/>
    <m/>
  </r>
  <r>
    <n v="1208"/>
    <x v="48"/>
    <d v="2023-03-30T00:00:00"/>
    <s v="ANACAY ANICETA P."/>
    <x v="5"/>
    <x v="1"/>
    <d v="2023-04-17T00:00:00"/>
    <d v="2023-04-17T00:00:00"/>
    <s v="OTHER"/>
    <s v="SPECIAL PRIVILEGE"/>
    <s v="1 OTHER"/>
    <n v="1"/>
    <m/>
  </r>
  <r>
    <n v="1209"/>
    <x v="48"/>
    <d v="2023-03-30T00:00:00"/>
    <s v="ANGCAYA ANA B."/>
    <x v="5"/>
    <x v="1"/>
    <d v="2023-03-29T00:00:00"/>
    <d v="2023-03-29T00:00:00"/>
    <s v="SL"/>
    <m/>
    <s v="1 SL"/>
    <n v="1"/>
    <m/>
  </r>
  <r>
    <n v="1210"/>
    <x v="48"/>
    <d v="2023-03-29T00:00:00"/>
    <s v="ACERON ANGELU V."/>
    <x v="5"/>
    <x v="1"/>
    <d v="2023-03-16T00:00:00"/>
    <d v="2023-03-16T00:00:00"/>
    <s v="OTHER"/>
    <s v="SPECIAL PRIVILEGE"/>
    <s v="1 OTHER"/>
    <n v="1"/>
    <m/>
  </r>
  <r>
    <n v="1211"/>
    <x v="48"/>
    <d v="2023-03-28T00:00:00"/>
    <s v="ALEGA ESTELITA M."/>
    <x v="53"/>
    <x v="1"/>
    <d v="2023-03-30T00:00:00"/>
    <d v="2023-03-30T00:00:00"/>
    <s v="VL"/>
    <m/>
    <s v="1 VL"/>
    <n v="1"/>
    <m/>
  </r>
  <r>
    <n v="1212"/>
    <x v="48"/>
    <d v="2023-03-28T00:00:00"/>
    <s v="ALEGA ESTELITA M."/>
    <x v="53"/>
    <x v="1"/>
    <d v="2023-03-10T00:00:00"/>
    <d v="2023-03-10T00:00:00"/>
    <s v="SL"/>
    <m/>
    <s v="1 SL"/>
    <n v="1"/>
    <m/>
  </r>
  <r>
    <n v="1212"/>
    <x v="48"/>
    <d v="2023-03-28T00:00:00"/>
    <s v="ALEGA ESTELITA M."/>
    <x v="53"/>
    <x v="1"/>
    <d v="2023-03-27T00:00:00"/>
    <d v="2023-03-27T00:00:00"/>
    <s v="SL"/>
    <m/>
    <s v="1 SL"/>
    <n v="1"/>
    <m/>
  </r>
  <r>
    <n v="1213"/>
    <x v="48"/>
    <d v="2023-03-16T00:00:00"/>
    <s v="AUSTRIA KIM E."/>
    <x v="5"/>
    <x v="1"/>
    <d v="2023-03-14T00:00:00"/>
    <d v="2023-03-14T00:00:00"/>
    <s v="SL"/>
    <m/>
    <s v="1 SL"/>
    <n v="1"/>
    <m/>
  </r>
  <r>
    <n v="1214"/>
    <x v="48"/>
    <d v="2023-03-02T00:00:00"/>
    <s v="ANGCAYA JUANITO A."/>
    <x v="5"/>
    <x v="1"/>
    <d v="2023-03-13T00:00:00"/>
    <d v="2023-03-17T00:00:00"/>
    <s v="VL"/>
    <m/>
    <s v="5 VL"/>
    <n v="5"/>
    <m/>
  </r>
  <r>
    <n v="1215"/>
    <x v="48"/>
    <d v="2023-03-20T00:00:00"/>
    <s v="BAYOT ANISIA P."/>
    <x v="39"/>
    <x v="1"/>
    <d v="2023-03-20T00:00:00"/>
    <d v="2023-03-20T00:00:00"/>
    <s v="SL"/>
    <m/>
    <s v="1 SL"/>
    <n v="1"/>
    <m/>
  </r>
  <r>
    <n v="1216"/>
    <x v="48"/>
    <d v="2023-03-21T00:00:00"/>
    <s v="AMBION DORINDA A."/>
    <x v="10"/>
    <x v="1"/>
    <d v="2023-03-20T00:00:00"/>
    <d v="2023-03-20T00:00:00"/>
    <s v="SL"/>
    <m/>
    <s v="1 SL"/>
    <n v="1"/>
    <m/>
  </r>
  <r>
    <n v="1217"/>
    <x v="48"/>
    <d v="2022-10-04T00:00:00"/>
    <s v="MONTENEGRO HELEN L."/>
    <x v="35"/>
    <x v="1"/>
    <d v="2022-09-30T00:00:00"/>
    <d v="2022-10-03T00:00:00"/>
    <s v="VL"/>
    <m/>
    <s v="2 VL"/>
    <n v="2"/>
    <m/>
  </r>
  <r>
    <n v="1218"/>
    <x v="48"/>
    <d v="2022-09-12T00:00:00"/>
    <s v="PANALIGAN GIL L."/>
    <x v="8"/>
    <x v="1"/>
    <d v="2022-09-08T00:00:00"/>
    <d v="2022-09-09T00:00:00"/>
    <s v="OTHER"/>
    <s v="SPECIAL PRIVILEGE"/>
    <s v="2 OTHER"/>
    <n v="2"/>
    <m/>
  </r>
  <r>
    <n v="1219"/>
    <x v="48"/>
    <d v="2023-02-21T00:00:00"/>
    <s v="DIMARANAN GREGORIA C."/>
    <x v="6"/>
    <x v="1"/>
    <d v="2023-02-20T00:00:00"/>
    <d v="2023-02-20T00:00:00"/>
    <s v="SL"/>
    <m/>
    <s v="1 SL"/>
    <n v="1"/>
    <m/>
  </r>
  <r>
    <n v="1220"/>
    <x v="48"/>
    <d v="2022-12-15T00:00:00"/>
    <s v="RAMOS EULOGIA A."/>
    <x v="23"/>
    <x v="0"/>
    <d v="2022-12-28T00:00:00"/>
    <d v="2022-12-28T00:00:00"/>
    <s v="OTHER"/>
    <s v="SPECIAL PRIVILEGE"/>
    <s v="1 OTHER"/>
    <n v="1"/>
    <m/>
  </r>
  <r>
    <n v="1221"/>
    <x v="48"/>
    <d v="2022-12-19T00:00:00"/>
    <s v="PANALIGAN GIL L."/>
    <x v="8"/>
    <x v="1"/>
    <d v="2022-12-26T00:00:00"/>
    <d v="2022-12-29T00:00:00"/>
    <s v="VL"/>
    <m/>
    <s v="3 VL"/>
    <n v="3"/>
    <m/>
  </r>
  <r>
    <n v="1222"/>
    <x v="48"/>
    <d v="2022-12-22T00:00:00"/>
    <s v="ALEGRE VIVENCIO A."/>
    <x v="8"/>
    <x v="1"/>
    <d v="2022-12-22T00:00:00"/>
    <d v="2022-12-23T00:00:00"/>
    <s v="VL"/>
    <m/>
    <s v="2 VL"/>
    <n v="2"/>
    <m/>
  </r>
  <r>
    <n v="1222"/>
    <x v="48"/>
    <d v="2022-12-27T00:00:00"/>
    <s v="ALEGRE VIVENCIO A."/>
    <x v="8"/>
    <x v="1"/>
    <d v="2022-12-27T00:00:00"/>
    <d v="2022-12-27T00:00:00"/>
    <s v="VL"/>
    <m/>
    <s v="1 VL"/>
    <n v="1"/>
    <m/>
  </r>
  <r>
    <n v="1223"/>
    <x v="48"/>
    <d v="2022-09-08T00:00:00"/>
    <s v="ARCULLO MELISSA A."/>
    <x v="5"/>
    <x v="1"/>
    <d v="2022-09-08T00:00:00"/>
    <d v="2022-09-08T00:00:00"/>
    <s v="SL"/>
    <m/>
    <s v="1 SL"/>
    <n v="1"/>
    <m/>
  </r>
  <r>
    <n v="1223"/>
    <x v="48"/>
    <d v="2022-09-13T00:00:00"/>
    <s v="ARCULLO MELISSA A."/>
    <x v="5"/>
    <x v="1"/>
    <d v="2022-09-13T00:00:00"/>
    <d v="2022-09-13T00:00:00"/>
    <s v="SL"/>
    <m/>
    <s v="1 SL"/>
    <n v="1"/>
    <m/>
  </r>
  <r>
    <n v="1224"/>
    <x v="48"/>
    <d v="2022-10-04T00:00:00"/>
    <s v="ARCULLO MELISSA A."/>
    <x v="5"/>
    <x v="1"/>
    <d v="2022-09-29T00:00:00"/>
    <d v="2022-09-30T00:00:00"/>
    <s v="SL"/>
    <m/>
    <s v="2 SL"/>
    <n v="2"/>
    <m/>
  </r>
  <r>
    <n v="1225"/>
    <x v="48"/>
    <d v="2022-12-21T00:00:00"/>
    <s v="ARCULLO MELISSA A."/>
    <x v="5"/>
    <x v="1"/>
    <d v="2022-12-19T00:00:00"/>
    <d v="2022-12-20T00:00:00"/>
    <s v="OTHER"/>
    <s v="SPECIAL PRIVILEGE"/>
    <s v="2 OTHER"/>
    <n v="2"/>
    <m/>
  </r>
  <r>
    <n v="1226"/>
    <x v="48"/>
    <d v="2022-12-21T00:00:00"/>
    <s v="ARCULLO MELISSA A."/>
    <x v="5"/>
    <x v="1"/>
    <d v="2022-12-28T00:00:00"/>
    <d v="2022-12-29T00:00:00"/>
    <s v="VL"/>
    <m/>
    <s v="2 VL"/>
    <n v="2"/>
    <m/>
  </r>
  <r>
    <n v="1227"/>
    <x v="48"/>
    <d v="2023-01-09T00:00:00"/>
    <s v="ARCULLO MELISSA A."/>
    <x v="5"/>
    <x v="1"/>
    <d v="2023-01-03T00:00:00"/>
    <d v="2023-01-03T00:00:00"/>
    <s v="SL"/>
    <m/>
    <s v="1 SL"/>
    <n v="1"/>
    <m/>
  </r>
  <r>
    <n v="1228"/>
    <x v="48"/>
    <d v="2023-01-13T00:00:00"/>
    <s v="ARCULLO MELISSA A."/>
    <x v="5"/>
    <x v="1"/>
    <d v="2023-01-12T00:00:00"/>
    <d v="2023-01-12T00:00:00"/>
    <s v="OTHER"/>
    <s v="SPECIAL PRIVILEGE"/>
    <s v="1 OTHER"/>
    <n v="1"/>
    <m/>
  </r>
  <r>
    <n v="1229"/>
    <x v="48"/>
    <d v="2023-01-20T00:00:00"/>
    <s v="ARCULLO MELISSA A."/>
    <x v="5"/>
    <x v="1"/>
    <d v="2023-01-26T00:00:00"/>
    <d v="2023-01-26T00:00:00"/>
    <s v="VL"/>
    <m/>
    <s v="1 VL"/>
    <n v="1"/>
    <m/>
  </r>
  <r>
    <n v="1230"/>
    <x v="49"/>
    <d v="2023-04-11T00:00:00"/>
    <s v="ATIENZA MARVIN G."/>
    <x v="5"/>
    <x v="1"/>
    <d v="2023-03-31T00:00:00"/>
    <d v="2023-04-04T00:00:00"/>
    <s v="SL"/>
    <m/>
    <s v="3 SL"/>
    <n v="3"/>
    <m/>
  </r>
  <r>
    <n v="1231"/>
    <x v="49"/>
    <d v="2023-04-03T00:00:00"/>
    <s v="ATIENZA MARVIN G."/>
    <x v="5"/>
    <x v="1"/>
    <d v="2023-04-05T00:00:00"/>
    <d v="2023-04-05T00:00:00"/>
    <s v="OTHER"/>
    <s v="BIRTHDAY LEAVE"/>
    <s v="1 OTHER"/>
    <n v="1"/>
    <m/>
  </r>
  <r>
    <n v="1232"/>
    <x v="49"/>
    <d v="2023-04-03T00:00:00"/>
    <s v="ATIENZA MARVIN G."/>
    <x v="5"/>
    <x v="1"/>
    <d v="2023-04-12T00:00:00"/>
    <d v="2023-04-14T00:00:00"/>
    <s v="VL"/>
    <m/>
    <s v="3 VL"/>
    <n v="3"/>
    <m/>
  </r>
  <r>
    <n v="1233"/>
    <x v="49"/>
    <d v="2023-04-03T00:00:00"/>
    <s v="OLIMPO SHARIE MAE M."/>
    <x v="10"/>
    <x v="1"/>
    <d v="2023-04-17T00:00:00"/>
    <d v="2023-04-17T00:00:00"/>
    <s v="VL"/>
    <m/>
    <s v="1 VL"/>
    <n v="1"/>
    <m/>
  </r>
  <r>
    <n v="1234"/>
    <x v="49"/>
    <d v="2023-04-11T00:00:00"/>
    <s v="CALANOG ALMA P."/>
    <x v="62"/>
    <x v="1"/>
    <d v="2023-04-03T00:00:00"/>
    <d v="2023-04-03T00:00:00"/>
    <s v="SL"/>
    <m/>
    <s v="1 SL"/>
    <n v="1"/>
    <m/>
  </r>
  <r>
    <n v="1235"/>
    <x v="49"/>
    <d v="2023-04-11T00:00:00"/>
    <s v="AMBION DORINDA A."/>
    <x v="10"/>
    <x v="1"/>
    <d v="2023-04-05T00:00:00"/>
    <d v="2023-04-05T00:00:00"/>
    <s v="SL"/>
    <m/>
    <s v="1 SL"/>
    <n v="1"/>
    <m/>
  </r>
  <r>
    <n v="1236"/>
    <x v="49"/>
    <d v="2023-03-09T00:00:00"/>
    <s v="RODRIGUEZ RUEL  "/>
    <x v="18"/>
    <x v="1"/>
    <d v="2023-03-18T00:00:00"/>
    <d v="2023-03-20T00:00:00"/>
    <s v="VL"/>
    <m/>
    <s v="3 VL"/>
    <n v="3"/>
    <m/>
  </r>
  <r>
    <n v="1237"/>
    <x v="49"/>
    <d v="2023-03-08T00:00:00"/>
    <s v="HAYAG JERMAINE JOI D."/>
    <x v="19"/>
    <x v="1"/>
    <d v="2023-03-15T00:00:00"/>
    <d v="2023-03-15T00:00:00"/>
    <s v="VL"/>
    <m/>
    <s v="1 VL"/>
    <n v="1"/>
    <m/>
  </r>
  <r>
    <n v="1237"/>
    <x v="49"/>
    <d v="2023-03-08T00:00:00"/>
    <s v="HAYAG JERMAINE JOI D."/>
    <x v="19"/>
    <x v="1"/>
    <d v="2023-03-30T00:00:00"/>
    <d v="2023-03-31T00:00:00"/>
    <s v="VL"/>
    <m/>
    <s v="2 VL"/>
    <n v="2"/>
    <m/>
  </r>
  <r>
    <n v="1238"/>
    <x v="49"/>
    <d v="2023-03-08T00:00:00"/>
    <s v="SOLIS ANGELA MARI M."/>
    <x v="69"/>
    <x v="1"/>
    <d v="2023-03-04T00:00:00"/>
    <d v="2023-03-05T00:00:00"/>
    <s v="SL"/>
    <m/>
    <s v="2 SL"/>
    <n v="2"/>
    <m/>
  </r>
  <r>
    <n v="1239"/>
    <x v="49"/>
    <d v="2023-03-08T00:00:00"/>
    <s v="LUNA GUILLERMA J."/>
    <x v="69"/>
    <x v="1"/>
    <d v="2023-03-27T00:00:00"/>
    <d v="2023-03-27T00:00:00"/>
    <s v="OTHER"/>
    <s v="SPECIAL PRIVILEGE"/>
    <s v="1 OTHER"/>
    <n v="1"/>
    <m/>
  </r>
  <r>
    <n v="1240"/>
    <x v="49"/>
    <d v="2023-03-08T00:00:00"/>
    <s v="DELFINO NINA C."/>
    <x v="5"/>
    <x v="1"/>
    <d v="2023-03-18T00:00:00"/>
    <d v="2023-03-18T00:00:00"/>
    <s v="OTHER"/>
    <s v="SPECIAL PRIVILEGE"/>
    <s v="1 OTHER"/>
    <n v="1"/>
    <m/>
  </r>
  <r>
    <n v="1241"/>
    <x v="49"/>
    <d v="2023-03-08T00:00:00"/>
    <s v="BAYOT ELAINE B."/>
    <x v="5"/>
    <x v="1"/>
    <d v="2023-03-20T00:00:00"/>
    <d v="2023-03-20T00:00:00"/>
    <s v="VL"/>
    <m/>
    <s v="1 VL"/>
    <n v="1"/>
    <m/>
  </r>
  <r>
    <n v="1242"/>
    <x v="49"/>
    <d v="2023-03-08T00:00:00"/>
    <s v="DELFINO NINA C."/>
    <x v="5"/>
    <x v="1"/>
    <d v="2023-03-01T00:00:00"/>
    <d v="2023-03-07T00:00:00"/>
    <s v="SL"/>
    <m/>
    <s v="6 SL"/>
    <n v="6"/>
    <m/>
  </r>
  <r>
    <n v="1243"/>
    <x v="49"/>
    <d v="2023-03-08T00:00:00"/>
    <s v="BAYOT ELAINE B."/>
    <x v="5"/>
    <x v="1"/>
    <d v="2023-03-18T00:00:00"/>
    <d v="2023-03-18T00:00:00"/>
    <s v="OTHER"/>
    <s v="SPECIAL PRIVILEGE"/>
    <s v="1 OTHER"/>
    <n v="1"/>
    <m/>
  </r>
  <r>
    <n v="1244"/>
    <x v="49"/>
    <d v="2023-03-08T00:00:00"/>
    <s v="BAYOT ELAINE B."/>
    <x v="5"/>
    <x v="1"/>
    <d v="2023-03-03T00:00:00"/>
    <d v="2023-03-08T00:00:00"/>
    <s v="SL"/>
    <m/>
    <s v="4 SL"/>
    <n v="4"/>
    <m/>
  </r>
  <r>
    <n v="1245"/>
    <x v="49"/>
    <d v="2023-03-10T00:00:00"/>
    <s v="GARCIA HAIZEL M."/>
    <x v="31"/>
    <x v="1"/>
    <d v="2023-03-08T00:00:00"/>
    <d v="2023-03-08T00:00:00"/>
    <s v="SL"/>
    <m/>
    <s v="1 SL"/>
    <n v="1"/>
    <m/>
  </r>
  <r>
    <n v="1246"/>
    <x v="49"/>
    <d v="2023-03-09T00:00:00"/>
    <s v="ESPIRITU RONALD M."/>
    <x v="39"/>
    <x v="1"/>
    <d v="2023-03-14T00:00:00"/>
    <d v="2023-03-14T00:00:00"/>
    <s v="OTHER"/>
    <s v="SPECIAL PRIVILEGE"/>
    <s v="1 OTHER"/>
    <n v="1"/>
    <m/>
  </r>
  <r>
    <n v="1247"/>
    <x v="49"/>
    <d v="2023-03-13T00:00:00"/>
    <s v="AMORA ELISA S."/>
    <x v="39"/>
    <x v="1"/>
    <d v="2023-03-10T00:00:00"/>
    <d v="2023-03-10T00:00:00"/>
    <s v="SL"/>
    <m/>
    <s v="1 SL"/>
    <n v="1"/>
    <m/>
  </r>
  <r>
    <n v="1248"/>
    <x v="49"/>
    <d v="2023-03-13T00:00:00"/>
    <s v="TAMAYO MARIA ELLAINE III B."/>
    <x v="39"/>
    <x v="1"/>
    <d v="2023-03-17T00:00:00"/>
    <d v="2023-03-20T00:00:00"/>
    <s v="VL"/>
    <m/>
    <s v="2 VL"/>
    <n v="2"/>
    <m/>
  </r>
  <r>
    <n v="1249"/>
    <x v="49"/>
    <d v="2023-03-13T00:00:00"/>
    <s v="DELA CRUZ EVANGELINE P."/>
    <x v="71"/>
    <x v="1"/>
    <d v="2023-03-08T00:00:00"/>
    <d v="2023-03-10T00:00:00"/>
    <s v="SL"/>
    <m/>
    <s v="3 SL"/>
    <n v="3"/>
    <m/>
  </r>
  <r>
    <n v="1250"/>
    <x v="49"/>
    <d v="2023-03-10T00:00:00"/>
    <s v="BALANI MICHAEL D."/>
    <x v="76"/>
    <x v="1"/>
    <d v="2023-03-16T00:00:00"/>
    <d v="2023-03-17T00:00:00"/>
    <s v="VL"/>
    <m/>
    <s v="2 VL"/>
    <n v="2"/>
    <m/>
  </r>
  <r>
    <n v="1251"/>
    <x v="49"/>
    <d v="2023-03-13T00:00:00"/>
    <s v="TAÑEDO MARIA EVELYN C."/>
    <x v="56"/>
    <x v="1"/>
    <d v="2023-03-10T00:00:00"/>
    <d v="2023-03-10T00:00:00"/>
    <s v="OTHER"/>
    <s v="SPECIAL PRIVILEGE"/>
    <s v="1 OTHER"/>
    <n v="1"/>
    <m/>
  </r>
  <r>
    <n v="1252"/>
    <x v="49"/>
    <d v="2023-03-13T00:00:00"/>
    <s v="PERENA RUBILINDA C."/>
    <x v="34"/>
    <x v="1"/>
    <d v="2023-02-28T00:00:00"/>
    <d v="2023-02-28T00:00:00"/>
    <s v="SL"/>
    <m/>
    <s v="1 SL"/>
    <n v="1"/>
    <m/>
  </r>
  <r>
    <n v="1253"/>
    <x v="49"/>
    <d v="2023-02-25T00:00:00"/>
    <s v="PERENA RUBILINDA C."/>
    <x v="34"/>
    <x v="1"/>
    <d v="2023-03-01T00:00:00"/>
    <d v="2023-03-01T00:00:00"/>
    <s v="OTHER"/>
    <s v="SPECIAL PRIVILEGE"/>
    <s v="1 OTHER"/>
    <n v="1"/>
    <m/>
  </r>
  <r>
    <n v="1254"/>
    <x v="49"/>
    <d v="2023-03-06T00:00:00"/>
    <s v="MACASPAC ELVIRA V."/>
    <x v="65"/>
    <x v="1"/>
    <d v="2023-03-09T00:00:00"/>
    <d v="2023-03-09T00:00:00"/>
    <s v="OTHER"/>
    <s v="SPECIAL PRIVILEGE"/>
    <s v="1 OTHER"/>
    <n v="1"/>
    <m/>
  </r>
  <r>
    <n v="1254"/>
    <x v="49"/>
    <d v="2023-03-06T00:00:00"/>
    <s v="MACASPAC ELVIRA V."/>
    <x v="65"/>
    <x v="1"/>
    <d v="2023-03-15T00:00:00"/>
    <d v="2023-03-15T00:00:00"/>
    <s v="OTHER"/>
    <s v="SPECIAL PRIVILEGE"/>
    <s v="1 OTHER"/>
    <n v="1"/>
    <m/>
  </r>
  <r>
    <n v="1255"/>
    <x v="49"/>
    <d v="2023-03-14T00:00:00"/>
    <s v="CRUZADA MAGDALENA A."/>
    <x v="65"/>
    <x v="1"/>
    <d v="2023-03-13T00:00:00"/>
    <d v="2023-03-13T00:00:00"/>
    <s v="SL"/>
    <m/>
    <s v="1 SL"/>
    <n v="1"/>
    <m/>
  </r>
  <r>
    <n v="1256"/>
    <x v="49"/>
    <d v="2023-03-10T00:00:00"/>
    <s v="HERNANDEZ MARIO A."/>
    <x v="21"/>
    <x v="1"/>
    <d v="2023-03-17T00:00:00"/>
    <d v="2023-03-19T00:00:00"/>
    <s v="VL"/>
    <m/>
    <s v="3 VL"/>
    <n v="3"/>
    <m/>
  </r>
  <r>
    <n v="1257"/>
    <x v="49"/>
    <d v="2023-03-13T00:00:00"/>
    <s v="SALONGA LUCY M."/>
    <x v="63"/>
    <x v="1"/>
    <d v="2023-03-16T00:00:00"/>
    <d v="2023-03-16T00:00:00"/>
    <s v="VL"/>
    <m/>
    <s v="1 VL"/>
    <n v="1"/>
    <m/>
  </r>
  <r>
    <n v="1258"/>
    <x v="49"/>
    <d v="2023-03-14T00:00:00"/>
    <s v="CHACON ELISA G."/>
    <x v="31"/>
    <x v="1"/>
    <d v="2023-03-13T00:00:00"/>
    <d v="2023-03-13T00:00:00"/>
    <s v="SL"/>
    <m/>
    <s v="1 SL"/>
    <n v="1"/>
    <m/>
  </r>
  <r>
    <n v="1259"/>
    <x v="49"/>
    <d v="2023-03-14T00:00:00"/>
    <s v="CHACON ELISA G."/>
    <x v="31"/>
    <x v="1"/>
    <d v="2023-03-14T00:00:00"/>
    <d v="2023-03-14T00:00:00"/>
    <s v="OTHER"/>
    <m/>
    <s v="1 OTHER"/>
    <n v="1"/>
    <m/>
  </r>
  <r>
    <n v="1260"/>
    <x v="49"/>
    <d v="2023-03-14T00:00:00"/>
    <s v="DE VILLA OFELIA G."/>
    <x v="61"/>
    <x v="1"/>
    <d v="2023-03-10T00:00:00"/>
    <d v="2023-03-13T00:00:00"/>
    <s v="OTHER"/>
    <s v="PARENTAL OBLIGATION"/>
    <s v="2 OTHER"/>
    <n v="2"/>
    <m/>
  </r>
  <r>
    <n v="1261"/>
    <x v="49"/>
    <d v="2023-03-14T00:00:00"/>
    <s v="DE VILLA OFELIA G."/>
    <x v="61"/>
    <x v="1"/>
    <d v="2023-02-28T00:00:00"/>
    <d v="2023-02-28T00:00:00"/>
    <s v="SL"/>
    <m/>
    <s v="1 SL"/>
    <n v="1"/>
    <m/>
  </r>
  <r>
    <n v="1262"/>
    <x v="49"/>
    <d v="2023-03-13T00:00:00"/>
    <s v="MAULLON JAENA F."/>
    <x v="11"/>
    <x v="0"/>
    <d v="2023-03-08T00:00:00"/>
    <d v="2023-03-09T00:00:00"/>
    <s v="SL"/>
    <m/>
    <s v="2 SL"/>
    <n v="2"/>
    <m/>
  </r>
  <r>
    <n v="1263"/>
    <x v="49"/>
    <d v="2023-03-15T00:00:00"/>
    <s v="FLAVIER ADORACION  "/>
    <x v="49"/>
    <x v="1"/>
    <d v="2023-03-07T00:00:00"/>
    <d v="2023-03-07T00:00:00"/>
    <s v="SL"/>
    <m/>
    <s v="1 SL"/>
    <n v="1"/>
    <m/>
  </r>
  <r>
    <n v="1263"/>
    <x v="49"/>
    <d v="2023-03-15T00:00:00"/>
    <s v="FLAVIER ADORACION  "/>
    <x v="49"/>
    <x v="1"/>
    <d v="2023-03-14T00:00:00"/>
    <d v="2023-03-14T00:00:00"/>
    <s v="SL"/>
    <m/>
    <s v="1 SL"/>
    <n v="1"/>
    <m/>
  </r>
  <r>
    <n v="1264"/>
    <x v="49"/>
    <d v="2023-03-13T00:00:00"/>
    <s v="BOFILL ERNA P."/>
    <x v="4"/>
    <x v="1"/>
    <d v="2023-03-06T00:00:00"/>
    <d v="2023-03-12T00:00:00"/>
    <s v="SL"/>
    <m/>
    <s v="5 SL"/>
    <n v="5"/>
    <m/>
  </r>
  <r>
    <n v="1265"/>
    <x v="49"/>
    <d v="2023-04-04T00:00:00"/>
    <s v="VERGARA ESTELITA A."/>
    <x v="5"/>
    <x v="0"/>
    <d v="2023-03-28T00:00:00"/>
    <d v="2023-03-30T00:00:00"/>
    <s v="SL"/>
    <m/>
    <s v="3 SL"/>
    <n v="3"/>
    <m/>
  </r>
  <r>
    <n v="1266"/>
    <x v="49"/>
    <d v="2023-04-04T00:00:00"/>
    <s v="FLORES MARIA PATRICIA NICOLE C."/>
    <x v="5"/>
    <x v="0"/>
    <d v="2023-04-02T00:00:00"/>
    <d v="2023-04-02T00:00:00"/>
    <s v="OTHER"/>
    <s v="BIRTHDAY LEAVE"/>
    <s v="1 OTHER"/>
    <n v="1"/>
    <m/>
  </r>
  <r>
    <n v="1267"/>
    <x v="49"/>
    <d v="2023-03-13T00:00:00"/>
    <s v="JAVIER OLIVER T."/>
    <x v="64"/>
    <x v="1"/>
    <d v="2023-03-20T00:00:00"/>
    <d v="2023-03-20T00:00:00"/>
    <s v="OTHER"/>
    <s v="DOMESTIC EMERGENCY"/>
    <s v="1 OTHER"/>
    <n v="1"/>
    <m/>
  </r>
  <r>
    <n v="1268"/>
    <x v="49"/>
    <d v="2023-03-13T00:00:00"/>
    <s v="PETIL GLENDA D."/>
    <x v="31"/>
    <x v="1"/>
    <d v="2023-03-24T00:00:00"/>
    <d v="2023-03-24T00:00:00"/>
    <s v="OTHER"/>
    <s v="BIRTHDAY LEAVE"/>
    <s v="1 OTHER"/>
    <n v="1"/>
    <m/>
  </r>
  <r>
    <n v="1269"/>
    <x v="49"/>
    <d v="2023-03-13T00:00:00"/>
    <s v="PETIL GLENDA D."/>
    <x v="31"/>
    <x v="1"/>
    <d v="2023-03-08T00:00:00"/>
    <d v="2023-03-08T00:00:00"/>
    <s v="SL"/>
    <m/>
    <s v="1 SL"/>
    <n v="1"/>
    <m/>
  </r>
  <r>
    <n v="1269"/>
    <x v="49"/>
    <d v="2023-03-13T00:00:00"/>
    <s v="PETIL GLENDA D."/>
    <x v="31"/>
    <x v="1"/>
    <d v="2023-03-10T00:00:00"/>
    <d v="2023-03-10T00:00:00"/>
    <s v="SL"/>
    <m/>
    <s v="1 SL"/>
    <n v="1"/>
    <m/>
  </r>
  <r>
    <n v="1270"/>
    <x v="49"/>
    <d v="2023-04-11T00:00:00"/>
    <s v="PEÑANO DARYL BAMBI B."/>
    <x v="5"/>
    <x v="1"/>
    <d v="2023-04-06T00:00:00"/>
    <d v="2023-04-08T00:00:00"/>
    <s v="SL"/>
    <m/>
    <s v="3 SL"/>
    <n v="3"/>
    <m/>
  </r>
  <r>
    <n v="1271"/>
    <x v="49"/>
    <d v="2023-04-12T00:00:00"/>
    <s v="PAITON MARY ANN M."/>
    <x v="50"/>
    <x v="1"/>
    <d v="2023-04-11T00:00:00"/>
    <d v="2023-04-11T00:00:00"/>
    <s v="SL"/>
    <m/>
    <s v="1 SL"/>
    <n v="1"/>
    <m/>
  </r>
  <r>
    <n v="1272"/>
    <x v="49"/>
    <d v="2023-04-11T00:00:00"/>
    <s v="RODRIGUEZ JOSEPHINE R."/>
    <x v="23"/>
    <x v="0"/>
    <d v="2023-04-17T00:00:00"/>
    <d v="2023-04-21T00:00:00"/>
    <s v="VL"/>
    <m/>
    <s v="5 VL"/>
    <n v="5"/>
    <m/>
  </r>
  <r>
    <n v="1273"/>
    <x v="49"/>
    <d v="2023-04-05T00:00:00"/>
    <s v="MAMARIL JOSEFINA P."/>
    <x v="23"/>
    <x v="0"/>
    <d v="2023-03-25T00:00:00"/>
    <d v="2023-03-26T00:00:00"/>
    <s v="SL"/>
    <m/>
    <s v="2 SL"/>
    <n v="2"/>
    <m/>
  </r>
  <r>
    <n v="1274"/>
    <x v="49"/>
    <d v="2023-03-27T00:00:00"/>
    <s v="CALANOG EUGENE V."/>
    <x v="19"/>
    <x v="1"/>
    <d v="2023-03-23T00:00:00"/>
    <d v="2023-03-24T00:00:00"/>
    <s v="SL"/>
    <m/>
    <s v="2 SL"/>
    <n v="2"/>
    <m/>
  </r>
  <r>
    <n v="1275"/>
    <x v="49"/>
    <d v="2023-03-27T00:00:00"/>
    <s v="EGASAN DELIA J."/>
    <x v="19"/>
    <x v="1"/>
    <d v="2023-03-13T00:00:00"/>
    <d v="2023-03-13T00:00:00"/>
    <s v="SL"/>
    <m/>
    <s v="1 SL"/>
    <n v="1"/>
    <m/>
  </r>
  <r>
    <n v="1276"/>
    <x v="49"/>
    <d v="2023-03-27T00:00:00"/>
    <s v="EGASAN DELIA J."/>
    <x v="19"/>
    <x v="1"/>
    <d v="2023-03-17T00:00:00"/>
    <d v="2023-03-17T00:00:00"/>
    <s v="SL"/>
    <m/>
    <s v="1 SL"/>
    <n v="1"/>
    <m/>
  </r>
  <r>
    <n v="1277"/>
    <x v="49"/>
    <d v="2023-03-27T00:00:00"/>
    <s v="COLETO HANY ROY D."/>
    <x v="5"/>
    <x v="1"/>
    <d v="2023-03-20T00:00:00"/>
    <d v="2023-03-23T00:00:00"/>
    <s v="SL"/>
    <m/>
    <s v="4 SL"/>
    <n v="4"/>
    <m/>
  </r>
  <r>
    <n v="1278"/>
    <x v="49"/>
    <d v="2023-03-27T00:00:00"/>
    <s v="ESTIGOY BEVERLY ANNE P."/>
    <x v="5"/>
    <x v="1"/>
    <d v="2023-04-03T00:00:00"/>
    <d v="2023-04-03T00:00:00"/>
    <s v="OTHER"/>
    <s v="SPECIAL PRIVILEGE"/>
    <s v="1 OTHER"/>
    <n v="1"/>
    <m/>
  </r>
  <r>
    <n v="1279"/>
    <x v="49"/>
    <d v="2023-04-03T00:00:00"/>
    <s v="COSA PAOLA GRACE P."/>
    <x v="3"/>
    <x v="0"/>
    <d v="2023-03-31T00:00:00"/>
    <d v="2023-03-31T00:00:00"/>
    <s v="SL"/>
    <m/>
    <s v="1 SL"/>
    <n v="1"/>
    <m/>
  </r>
  <r>
    <n v="1280"/>
    <x v="49"/>
    <d v="2023-03-13T00:00:00"/>
    <s v="PALADAN EMERSON M."/>
    <x v="52"/>
    <x v="1"/>
    <d v="2023-03-20T00:00:00"/>
    <d v="2023-03-21T00:00:00"/>
    <s v="VL"/>
    <m/>
    <s v="2 VL"/>
    <n v="2"/>
    <m/>
  </r>
  <r>
    <n v="1280"/>
    <x v="49"/>
    <d v="2023-03-13T00:00:00"/>
    <s v="PALADAN EMERSON M."/>
    <x v="52"/>
    <x v="1"/>
    <d v="2023-03-23T00:00:00"/>
    <d v="2023-03-24T00:00:00"/>
    <s v="VL"/>
    <m/>
    <s v="2 VL"/>
    <n v="2"/>
    <m/>
  </r>
  <r>
    <n v="1281"/>
    <x v="49"/>
    <d v="2023-03-08T00:00:00"/>
    <s v="ZALDIVIA MIRIAM F."/>
    <x v="52"/>
    <x v="1"/>
    <d v="2023-03-06T00:00:00"/>
    <d v="2023-03-07T00:00:00"/>
    <s v="SL"/>
    <m/>
    <s v="2 SL"/>
    <n v="2"/>
    <m/>
  </r>
  <r>
    <n v="1282"/>
    <x v="49"/>
    <d v="2023-03-08T00:00:00"/>
    <s v="DE LARA GRACE L."/>
    <x v="5"/>
    <x v="0"/>
    <d v="2023-03-28T00:00:00"/>
    <d v="2023-03-28T00:00:00"/>
    <s v="VL"/>
    <m/>
    <s v="1 VL"/>
    <n v="1"/>
    <m/>
  </r>
  <r>
    <n v="1283"/>
    <x v="49"/>
    <d v="2023-03-08T00:00:00"/>
    <s v="DE LARA GRACE L."/>
    <x v="5"/>
    <x v="0"/>
    <d v="2023-03-20T00:00:00"/>
    <d v="2023-03-20T00:00:00"/>
    <s v="OTHER"/>
    <s v="SPECIAL PRIVILEGE"/>
    <s v="1 OTHER"/>
    <n v="1"/>
    <m/>
  </r>
  <r>
    <n v="1284"/>
    <x v="49"/>
    <d v="2023-03-10T00:00:00"/>
    <s v="BAUTISTA JANICE M."/>
    <x v="39"/>
    <x v="1"/>
    <d v="2023-03-17T00:00:00"/>
    <d v="2023-03-17T00:00:00"/>
    <s v="OTHER"/>
    <s v="SPECIAL PRIVILEGE"/>
    <s v="1 OTHER"/>
    <n v="1"/>
    <m/>
  </r>
  <r>
    <n v="1285"/>
    <x v="49"/>
    <d v="2023-03-13T00:00:00"/>
    <s v="UNTALAN DIVINA R."/>
    <x v="39"/>
    <x v="1"/>
    <d v="2023-03-17T00:00:00"/>
    <d v="2023-03-17T00:00:00"/>
    <s v="VL"/>
    <m/>
    <s v="1 VL"/>
    <n v="1"/>
    <m/>
  </r>
  <r>
    <n v="1286"/>
    <x v="49"/>
    <d v="2023-04-11T00:00:00"/>
    <s v="VELUZ DORMILUNA E."/>
    <x v="31"/>
    <x v="1"/>
    <d v="2023-04-03T00:00:00"/>
    <d v="2023-04-04T00:00:00"/>
    <s v="SL"/>
    <m/>
    <s v="2 SL"/>
    <n v="2"/>
    <m/>
  </r>
  <r>
    <n v="1287"/>
    <x v="49"/>
    <d v="2023-03-06T00:00:00"/>
    <s v="PERIDO BEVERLY T."/>
    <x v="39"/>
    <x v="1"/>
    <d v="2023-03-14T00:00:00"/>
    <d v="2023-03-14T00:00:00"/>
    <s v="OTHER"/>
    <s v="SPECIAL PRIVILEGE"/>
    <s v="1 OTHER"/>
    <n v="1"/>
    <m/>
  </r>
  <r>
    <n v="1288"/>
    <x v="49"/>
    <d v="2023-03-15T00:00:00"/>
    <s v="PERIDO MARITES V."/>
    <x v="58"/>
    <x v="1"/>
    <d v="2023-03-14T00:00:00"/>
    <d v="2023-03-14T00:00:00"/>
    <s v="OTHER"/>
    <s v="SPECIAL PRIVILEGE"/>
    <s v="1 OTHER"/>
    <n v="1"/>
    <m/>
  </r>
  <r>
    <n v="1289"/>
    <x v="49"/>
    <d v="2023-03-15T00:00:00"/>
    <s v="CONSTANTE FLORAVILLA R."/>
    <x v="10"/>
    <x v="1"/>
    <d v="2023-04-03T00:00:00"/>
    <d v="2023-04-12T00:00:00"/>
    <s v="VL"/>
    <m/>
    <s v="5 VL"/>
    <n v="5"/>
    <m/>
  </r>
  <r>
    <n v="1290"/>
    <x v="49"/>
    <d v="2023-03-15T00:00:00"/>
    <s v="MARINDUQUE AURORA A."/>
    <x v="62"/>
    <x v="1"/>
    <d v="2023-03-14T00:00:00"/>
    <d v="2023-03-14T00:00:00"/>
    <s v="OTHER"/>
    <s v="SPECIAL PRIVILEGE"/>
    <s v="1 OTHER"/>
    <n v="1"/>
    <m/>
  </r>
  <r>
    <n v="1291"/>
    <x v="49"/>
    <d v="2023-03-13T00:00:00"/>
    <s v="MARINDUQUE AURORA A."/>
    <x v="62"/>
    <x v="1"/>
    <d v="2023-03-20T00:00:00"/>
    <d v="2023-03-21T00:00:00"/>
    <s v="VL"/>
    <m/>
    <s v="2 VL"/>
    <n v="2"/>
    <m/>
  </r>
  <r>
    <n v="1292"/>
    <x v="49"/>
    <d v="2023-03-16T00:00:00"/>
    <s v="BANICO PILAR B."/>
    <x v="31"/>
    <x v="1"/>
    <d v="2023-03-14T00:00:00"/>
    <d v="2023-03-14T00:00:00"/>
    <s v="SL"/>
    <m/>
    <s v="1 SL"/>
    <n v="1"/>
    <m/>
  </r>
  <r>
    <n v="1293"/>
    <x v="49"/>
    <d v="2023-03-20T00:00:00"/>
    <s v="REYES NORALYN B."/>
    <x v="11"/>
    <x v="1"/>
    <d v="2023-03-13T00:00:00"/>
    <d v="2023-03-17T00:00:00"/>
    <s v="SL"/>
    <m/>
    <s v="5 SL"/>
    <n v="5"/>
    <m/>
  </r>
  <r>
    <n v="1294"/>
    <x v="49"/>
    <d v="2023-03-16T00:00:00"/>
    <s v="FERMA JOSEFA O."/>
    <x v="49"/>
    <x v="1"/>
    <d v="2023-03-22T00:00:00"/>
    <d v="2023-03-22T00:00:00"/>
    <s v="VL"/>
    <m/>
    <s v="1 VL"/>
    <n v="1"/>
    <m/>
  </r>
  <r>
    <n v="1295"/>
    <x v="49"/>
    <d v="2023-03-16T00:00:00"/>
    <s v="CRUZADA MAGDALENA A."/>
    <x v="65"/>
    <x v="1"/>
    <d v="2023-03-15T00:00:00"/>
    <d v="2023-03-15T00:00:00"/>
    <s v="SL"/>
    <m/>
    <s v="1 SL"/>
    <n v="1"/>
    <m/>
  </r>
  <r>
    <n v="1296"/>
    <x v="49"/>
    <d v="2023-03-16T00:00:00"/>
    <s v="FELICIDARIO PAMELA C."/>
    <x v="70"/>
    <x v="1"/>
    <d v="2023-03-14T00:00:00"/>
    <d v="2023-03-14T00:00:00"/>
    <s v="SL"/>
    <m/>
    <s v="1 SL"/>
    <n v="1"/>
    <m/>
  </r>
  <r>
    <n v="1297"/>
    <x v="49"/>
    <d v="2023-03-15T00:00:00"/>
    <s v="MENDOZA PRESCILA S."/>
    <x v="13"/>
    <x v="1"/>
    <d v="2023-03-14T00:00:00"/>
    <d v="2023-03-14T00:00:00"/>
    <s v="SL"/>
    <m/>
    <s v="1 SL"/>
    <n v="1"/>
    <m/>
  </r>
  <r>
    <n v="1298"/>
    <x v="49"/>
    <d v="2023-03-13T00:00:00"/>
    <s v="ABELA IMELDA C."/>
    <x v="6"/>
    <x v="0"/>
    <d v="2023-03-10T00:00:00"/>
    <d v="2023-03-10T00:00:00"/>
    <s v="SL"/>
    <m/>
    <s v="1 SL"/>
    <n v="1"/>
    <m/>
  </r>
  <r>
    <n v="1299"/>
    <x v="49"/>
    <d v="2023-03-08T00:00:00"/>
    <s v="TULIAO FLORDELIZA M."/>
    <x v="6"/>
    <x v="1"/>
    <d v="2023-03-06T00:00:00"/>
    <d v="2023-03-07T00:00:00"/>
    <s v="SL"/>
    <m/>
    <s v="2 SL"/>
    <n v="2"/>
    <m/>
  </r>
  <r>
    <n v="1300"/>
    <x v="49"/>
    <d v="2023-04-11T00:00:00"/>
    <s v="DE OCAMPO MA. ELENA D."/>
    <x v="11"/>
    <x v="1"/>
    <d v="2023-04-05T00:00:00"/>
    <d v="2023-04-05T00:00:00"/>
    <s v="SL"/>
    <m/>
    <s v="1 SL"/>
    <n v="1"/>
    <m/>
  </r>
  <r>
    <n v="1301"/>
    <x v="49"/>
    <d v="2023-04-11T00:00:00"/>
    <s v="SARDIÑOLA REBECCA C."/>
    <x v="11"/>
    <x v="0"/>
    <d v="2023-04-04T00:00:00"/>
    <d v="2023-04-05T00:00:00"/>
    <s v="SL"/>
    <m/>
    <s v="2 SL"/>
    <n v="2"/>
    <m/>
  </r>
  <r>
    <n v="1302"/>
    <x v="49"/>
    <d v="2023-03-28T00:00:00"/>
    <s v="REOSA CECILIA A."/>
    <x v="11"/>
    <x v="1"/>
    <d v="2023-03-17T00:00:00"/>
    <d v="2023-03-17T00:00:00"/>
    <s v="SL"/>
    <m/>
    <s v="1 SL"/>
    <n v="1"/>
    <m/>
  </r>
  <r>
    <n v="1302"/>
    <x v="49"/>
    <d v="2023-03-28T00:00:00"/>
    <s v="REOSA CECILIA A."/>
    <x v="11"/>
    <x v="1"/>
    <d v="2023-03-27T00:00:00"/>
    <d v="2023-03-27T00:00:00"/>
    <s v="SL"/>
    <m/>
    <s v="1 SL"/>
    <n v="1"/>
    <m/>
  </r>
  <r>
    <n v="1303"/>
    <x v="49"/>
    <d v="2023-04-11T00:00:00"/>
    <s v="JAVIER CARMELITA M."/>
    <x v="31"/>
    <x v="1"/>
    <d v="2023-04-17T00:00:00"/>
    <d v="2023-04-17T00:00:00"/>
    <s v="OTHER"/>
    <s v="BIRTHDAY LEAVE"/>
    <s v="1 OTHER"/>
    <n v="1"/>
    <m/>
  </r>
  <r>
    <n v="1304"/>
    <x v="49"/>
    <d v="2023-04-05T00:00:00"/>
    <s v="VILLANUEVA MARTINA D."/>
    <x v="7"/>
    <x v="0"/>
    <d v="2023-04-20T00:00:00"/>
    <d v="2023-04-21T00:00:00"/>
    <s v="VL"/>
    <m/>
    <s v="2 VL"/>
    <n v="2"/>
    <m/>
  </r>
  <r>
    <n v="1304"/>
    <x v="49"/>
    <d v="2023-04-05T00:00:00"/>
    <s v="VILLANUEVA MARTINA D."/>
    <x v="7"/>
    <x v="0"/>
    <d v="2023-04-27T00:00:00"/>
    <d v="2023-04-28T00:00:00"/>
    <s v="VL"/>
    <m/>
    <s v="2 VL"/>
    <n v="2"/>
    <m/>
  </r>
  <r>
    <n v="1305"/>
    <x v="49"/>
    <d v="2023-04-11T00:00:00"/>
    <s v="COSA PAOLA GRACE P."/>
    <x v="3"/>
    <x v="0"/>
    <d v="2023-04-04T00:00:00"/>
    <d v="2023-04-05T00:00:00"/>
    <s v="SL"/>
    <m/>
    <s v="2 SL"/>
    <n v="2"/>
    <m/>
  </r>
  <r>
    <n v="1306"/>
    <x v="49"/>
    <d v="2023-04-03T00:00:00"/>
    <s v="SIM JO RITZELLE C."/>
    <x v="19"/>
    <x v="0"/>
    <d v="2023-04-11T00:00:00"/>
    <d v="2023-04-11T00:00:00"/>
    <s v="VL"/>
    <m/>
    <s v="1 VL"/>
    <n v="1"/>
    <m/>
  </r>
  <r>
    <n v="1307"/>
    <x v="49"/>
    <d v="2023-04-11T00:00:00"/>
    <s v="DIAZ CAROLINA P."/>
    <x v="11"/>
    <x v="0"/>
    <d v="2023-04-05T00:00:00"/>
    <d v="2023-04-05T00:00:00"/>
    <s v="SL"/>
    <m/>
    <s v="1 SL"/>
    <n v="1"/>
    <m/>
  </r>
  <r>
    <n v="1308"/>
    <x v="49"/>
    <d v="2023-04-11T00:00:00"/>
    <s v="AUDITOR AILEEN D."/>
    <x v="5"/>
    <x v="1"/>
    <d v="2023-04-04T00:00:00"/>
    <d v="2023-04-05T00:00:00"/>
    <s v="SL"/>
    <m/>
    <s v="2 SL"/>
    <n v="2"/>
    <m/>
  </r>
  <r>
    <n v="1309"/>
    <x v="49"/>
    <d v="2023-03-29T00:00:00"/>
    <s v="MENDOZA LOURDES G."/>
    <x v="52"/>
    <x v="1"/>
    <d v="2023-03-28T00:00:00"/>
    <d v="2023-03-28T00:00:00"/>
    <s v="SL"/>
    <m/>
    <s v="1 SL"/>
    <n v="1"/>
    <m/>
  </r>
  <r>
    <n v="1310"/>
    <x v="49"/>
    <d v="2023-04-11T00:00:00"/>
    <s v="GONZALES CRISTI NERISSE E."/>
    <x v="13"/>
    <x v="0"/>
    <d v="2023-04-04T00:00:00"/>
    <d v="2023-04-05T00:00:00"/>
    <s v="SL"/>
    <m/>
    <s v="2 SL"/>
    <n v="2"/>
    <m/>
  </r>
  <r>
    <n v="1311"/>
    <x v="49"/>
    <d v="2023-03-10T00:00:00"/>
    <s v="DOLOT JESUS JR. D."/>
    <x v="52"/>
    <x v="1"/>
    <d v="2023-03-07T00:00:00"/>
    <d v="2023-03-09T00:00:00"/>
    <s v="SL"/>
    <m/>
    <s v="3 SL"/>
    <n v="3"/>
    <m/>
  </r>
  <r>
    <n v="1312"/>
    <x v="49"/>
    <d v="2023-03-23T00:00:00"/>
    <s v="SUSA NANETE B."/>
    <x v="5"/>
    <x v="1"/>
    <d v="2023-03-24T00:00:00"/>
    <d v="2023-03-24T00:00:00"/>
    <s v="OTHER"/>
    <s v="DOMESTIC EMERGENCY"/>
    <s v="1 OTHER"/>
    <n v="1"/>
    <m/>
  </r>
  <r>
    <n v="1313"/>
    <x v="49"/>
    <d v="2023-03-23T00:00:00"/>
    <s v="SUMAGUI LORENA P."/>
    <x v="30"/>
    <x v="0"/>
    <d v="2023-04-05T00:00:00"/>
    <d v="2023-04-05T00:00:00"/>
    <s v="OTHER"/>
    <s v="ANNIVERSARY LEAVE"/>
    <s v="1 OTHER"/>
    <n v="1"/>
    <m/>
  </r>
  <r>
    <n v="1314"/>
    <x v="49"/>
    <d v="2023-04-05T00:00:00"/>
    <s v="MENDOZA LOURDES G."/>
    <x v="52"/>
    <x v="1"/>
    <d v="2023-04-05T00:00:00"/>
    <d v="2023-04-05T00:00:00"/>
    <s v="SL"/>
    <m/>
    <s v="1 SL"/>
    <n v="1"/>
    <m/>
  </r>
  <r>
    <n v="1315"/>
    <x v="49"/>
    <d v="2023-03-31T00:00:00"/>
    <s v="DOLOT JESUS JR. D."/>
    <x v="52"/>
    <x v="1"/>
    <d v="2023-03-31T00:00:00"/>
    <d v="2023-03-31T00:00:00"/>
    <s v="SL"/>
    <m/>
    <s v="1 SL"/>
    <n v="1"/>
    <m/>
  </r>
  <r>
    <n v="1315"/>
    <x v="49"/>
    <d v="2023-04-05T00:00:00"/>
    <s v="DOLOT JESUS JR. D."/>
    <x v="52"/>
    <x v="1"/>
    <d v="2023-04-05T00:00:00"/>
    <d v="2023-04-05T00:00:00"/>
    <s v="SL"/>
    <m/>
    <s v="1 SL"/>
    <n v="1"/>
    <m/>
  </r>
  <r>
    <n v="1315"/>
    <x v="49"/>
    <d v="2023-04-13T00:00:00"/>
    <s v="DOLOT JESUS JR. D."/>
    <x v="52"/>
    <x v="1"/>
    <d v="2023-04-13T00:00:00"/>
    <d v="2023-04-13T00:00:00"/>
    <s v="SL"/>
    <m/>
    <s v="1 SL"/>
    <n v="1"/>
    <m/>
  </r>
  <r>
    <n v="1316"/>
    <x v="49"/>
    <d v="2023-03-21T00:00:00"/>
    <s v="AUDITOR AILEEN D."/>
    <x v="5"/>
    <x v="1"/>
    <d v="2023-03-27T00:00:00"/>
    <d v="2023-03-27T00:00:00"/>
    <s v="SL"/>
    <m/>
    <s v="1 SL"/>
    <n v="1"/>
    <m/>
  </r>
  <r>
    <n v="1317"/>
    <x v="49"/>
    <d v="2023-03-29T00:00:00"/>
    <s v="ZALDIVIA MIRIAM F."/>
    <x v="52"/>
    <x v="1"/>
    <d v="2023-03-27T00:00:00"/>
    <d v="2023-03-28T00:00:00"/>
    <s v="SL"/>
    <m/>
    <s v="2 SL"/>
    <n v="2"/>
    <m/>
  </r>
  <r>
    <n v="1318"/>
    <x v="49"/>
    <d v="2023-04-03T00:00:00"/>
    <s v="MARDO MELINDA E."/>
    <x v="18"/>
    <x v="0"/>
    <d v="2023-04-01T00:00:00"/>
    <d v="2023-04-01T00:00:00"/>
    <s v="SL"/>
    <m/>
    <s v="1 SL"/>
    <n v="1"/>
    <m/>
  </r>
  <r>
    <n v="1319"/>
    <x v="49"/>
    <d v="2023-04-03T00:00:00"/>
    <s v="MARDO MELINDA E."/>
    <x v="18"/>
    <x v="0"/>
    <d v="2023-04-17T00:00:00"/>
    <d v="2023-04-17T00:00:00"/>
    <s v="OTHER"/>
    <s v="SPECIAL PRIVILEGE"/>
    <s v="1 OTHER"/>
    <n v="1"/>
    <m/>
  </r>
  <r>
    <n v="1320"/>
    <x v="49"/>
    <d v="2023-04-12T00:00:00"/>
    <s v="DIMAANO LEOVIGILDA A."/>
    <x v="7"/>
    <x v="1"/>
    <d v="2023-04-11T00:00:00"/>
    <d v="2023-04-11T00:00:00"/>
    <s v="SL"/>
    <m/>
    <s v="1 SL"/>
    <n v="1"/>
    <m/>
  </r>
  <r>
    <n v="1321"/>
    <x v="49"/>
    <d v="2023-03-13T00:00:00"/>
    <s v="PERIDO EDWIN A."/>
    <x v="12"/>
    <x v="1"/>
    <d v="2023-03-08T00:00:00"/>
    <d v="2023-03-10T00:00:00"/>
    <s v="OTHER"/>
    <s v="SPECIAL PRIVILEGE"/>
    <s v="3 OTHER"/>
    <n v="3"/>
    <m/>
  </r>
  <r>
    <n v="1322"/>
    <x v="49"/>
    <d v="2023-03-06T00:00:00"/>
    <s v="MARASIGAN GINALYN D."/>
    <x v="6"/>
    <x v="1"/>
    <d v="2023-04-11T00:00:00"/>
    <d v="2023-04-12T00:00:00"/>
    <s v="VL"/>
    <m/>
    <s v="2 VL"/>
    <n v="2"/>
    <m/>
  </r>
  <r>
    <n v="1323"/>
    <x v="49"/>
    <d v="2023-03-13T00:00:00"/>
    <s v="PERIDO EDWIN A."/>
    <x v="12"/>
    <x v="1"/>
    <d v="2023-03-06T00:00:00"/>
    <d v="2023-03-07T00:00:00"/>
    <s v="VL"/>
    <m/>
    <s v="2 VL"/>
    <n v="2"/>
    <m/>
  </r>
  <r>
    <n v="1324"/>
    <x v="49"/>
    <d v="2023-03-06T00:00:00"/>
    <s v="DOCTORA ZENAIDA  "/>
    <x v="18"/>
    <x v="1"/>
    <d v="2023-03-02T00:00:00"/>
    <d v="2023-03-02T00:00:00"/>
    <s v="SL"/>
    <m/>
    <s v="1 SL"/>
    <n v="1"/>
    <m/>
  </r>
  <r>
    <n v="1325"/>
    <x v="49"/>
    <d v="2023-03-07T00:00:00"/>
    <s v="MACAPUNO FELIX  "/>
    <x v="18"/>
    <x v="1"/>
    <d v="2023-03-06T00:00:00"/>
    <d v="2023-03-06T00:00:00"/>
    <s v="SL"/>
    <m/>
    <s v="1 SL"/>
    <n v="1"/>
    <m/>
  </r>
  <r>
    <n v="1326"/>
    <x v="49"/>
    <d v="2023-03-09T00:00:00"/>
    <s v="LEGASPI DOLORES B."/>
    <x v="19"/>
    <x v="1"/>
    <d v="2023-03-08T00:00:00"/>
    <d v="2023-03-08T00:00:00"/>
    <s v="OTHER"/>
    <s v="MOURNING LEAVE"/>
    <s v="1 OTHER"/>
    <n v="1"/>
    <m/>
  </r>
  <r>
    <n v="1327"/>
    <x v="49"/>
    <d v="2023-03-08T00:00:00"/>
    <s v="MENDOZA NORA A."/>
    <x v="6"/>
    <x v="1"/>
    <d v="2023-03-06T00:00:00"/>
    <d v="2023-03-06T00:00:00"/>
    <s v="SL"/>
    <m/>
    <s v="1 SL"/>
    <n v="1"/>
    <m/>
  </r>
  <r>
    <n v="1328"/>
    <x v="49"/>
    <d v="2023-03-08T00:00:00"/>
    <s v="TULIAO FLORDELIZA M."/>
    <x v="6"/>
    <x v="1"/>
    <d v="2023-02-21T00:00:00"/>
    <d v="2023-02-21T00:00:00"/>
    <s v="SL"/>
    <m/>
    <s v="1 SL"/>
    <n v="1"/>
    <m/>
  </r>
  <r>
    <n v="1328"/>
    <x v="49"/>
    <d v="2023-03-08T00:00:00"/>
    <s v="TULIAO FLORDELIZA M."/>
    <x v="6"/>
    <x v="1"/>
    <d v="2023-02-28T00:00:00"/>
    <d v="2023-02-28T00:00:00"/>
    <s v="SL"/>
    <m/>
    <s v="1 SL"/>
    <n v="1"/>
    <m/>
  </r>
  <r>
    <n v="1329"/>
    <x v="49"/>
    <d v="2023-03-08T00:00:00"/>
    <s v="TULIAO FLORDELIZA M."/>
    <x v="6"/>
    <x v="1"/>
    <d v="2023-03-01T00:00:00"/>
    <d v="2023-03-03T00:00:00"/>
    <s v="SL"/>
    <m/>
    <s v="3 SL"/>
    <n v="3"/>
    <m/>
  </r>
  <r>
    <n v="1330"/>
    <x v="49"/>
    <d v="2023-03-06T00:00:00"/>
    <s v="HERNANDEZ MARIO A."/>
    <x v="21"/>
    <x v="1"/>
    <d v="2023-03-04T00:00:00"/>
    <d v="2023-03-04T00:00:00"/>
    <s v="SL"/>
    <m/>
    <s v="1 SL"/>
    <n v="1"/>
    <m/>
  </r>
  <r>
    <n v="1331"/>
    <x v="49"/>
    <d v="2023-03-06T00:00:00"/>
    <s v="ANGCAYA FRANCIS A."/>
    <x v="5"/>
    <x v="1"/>
    <d v="2023-02-28T00:00:00"/>
    <d v="2023-03-01T00:00:00"/>
    <s v="SL"/>
    <m/>
    <s v="2 SL"/>
    <n v="2"/>
    <m/>
  </r>
  <r>
    <n v="1332"/>
    <x v="49"/>
    <d v="2023-03-09T00:00:00"/>
    <s v="RODRIGUEZ GREGORIO  "/>
    <x v="18"/>
    <x v="1"/>
    <d v="2023-03-16T00:00:00"/>
    <d v="2023-03-20T00:00:00"/>
    <s v="VL"/>
    <m/>
    <s v="3 VL"/>
    <n v="3"/>
    <m/>
  </r>
  <r>
    <n v="1333"/>
    <x v="49"/>
    <d v="2023-04-04T00:00:00"/>
    <s v="ORTIZ TRINIDAD D."/>
    <x v="12"/>
    <x v="1"/>
    <d v="2023-04-11T00:00:00"/>
    <d v="2023-04-14T00:00:00"/>
    <s v="VL"/>
    <m/>
    <s v="4 VL"/>
    <n v="4"/>
    <m/>
  </r>
  <r>
    <n v="1334"/>
    <x v="49"/>
    <d v="2023-04-04T00:00:00"/>
    <s v="ORTIZ TRINIDAD D."/>
    <x v="12"/>
    <x v="1"/>
    <d v="2023-03-31T00:00:00"/>
    <d v="2023-04-03T00:00:00"/>
    <s v="VL"/>
    <m/>
    <s v="2 VL"/>
    <n v="2"/>
    <m/>
  </r>
  <r>
    <n v="1335"/>
    <x v="49"/>
    <d v="2023-03-15T00:00:00"/>
    <s v="MAWAK MIA PAULEEN B."/>
    <x v="6"/>
    <x v="1"/>
    <d v="2023-03-14T00:00:00"/>
    <d v="2023-03-14T00:00:00"/>
    <s v="SL"/>
    <m/>
    <s v="1 SL"/>
    <n v="1"/>
    <m/>
  </r>
  <r>
    <n v="1336"/>
    <x v="49"/>
    <d v="2023-03-14T00:00:00"/>
    <s v="MARASIGAN GINALYN D."/>
    <x v="6"/>
    <x v="1"/>
    <d v="2023-03-13T00:00:00"/>
    <d v="2023-03-14T00:00:00"/>
    <s v="SL"/>
    <m/>
    <s v="2 SL"/>
    <n v="2"/>
    <m/>
  </r>
  <r>
    <n v="1337"/>
    <x v="49"/>
    <d v="2023-03-17T00:00:00"/>
    <s v="TORRES SONIA M."/>
    <x v="64"/>
    <x v="1"/>
    <d v="2023-03-16T00:00:00"/>
    <d v="2023-03-16T00:00:00"/>
    <s v="OTHER"/>
    <s v="SPECIAL PRIVILEGE"/>
    <s v="1 OTHER"/>
    <n v="1"/>
    <m/>
  </r>
  <r>
    <n v="1338"/>
    <x v="49"/>
    <d v="2023-03-18T00:00:00"/>
    <s v="SEDUCON ESTELITO D."/>
    <x v="69"/>
    <x v="1"/>
    <d v="2023-03-14T00:00:00"/>
    <d v="2023-03-14T00:00:00"/>
    <s v="SL"/>
    <m/>
    <s v="1 SL"/>
    <n v="1"/>
    <m/>
  </r>
  <r>
    <n v="1339"/>
    <x v="49"/>
    <d v="2023-03-20T00:00:00"/>
    <s v="PATRICIO APRIL V."/>
    <x v="43"/>
    <x v="1"/>
    <d v="2023-03-23T00:00:00"/>
    <d v="2023-03-24T00:00:00"/>
    <s v="OTHER"/>
    <s v="PARENTAL OBLIGATION"/>
    <s v="2 OTHER"/>
    <n v="2"/>
    <m/>
  </r>
  <r>
    <n v="1340"/>
    <x v="49"/>
    <d v="2023-03-30T00:00:00"/>
    <s v="FERNANDEZ MILAGROS C."/>
    <x v="39"/>
    <x v="1"/>
    <d v="2023-03-29T00:00:00"/>
    <d v="2023-03-29T00:00:00"/>
    <s v="SL"/>
    <m/>
    <s v="1 SL"/>
    <n v="1"/>
    <m/>
  </r>
  <r>
    <n v="1341"/>
    <x v="49"/>
    <d v="2023-04-03T00:00:00"/>
    <s v="JAVIER HILARIO  "/>
    <x v="7"/>
    <x v="1"/>
    <d v="2023-03-23T00:00:00"/>
    <d v="2023-03-24T00:00:00"/>
    <s v="SL"/>
    <m/>
    <s v="2 SL"/>
    <n v="2"/>
    <m/>
  </r>
  <r>
    <n v="1342"/>
    <x v="49"/>
    <d v="2023-04-01T00:00:00"/>
    <s v="DIMAANO LEOVIGILDA A."/>
    <x v="7"/>
    <x v="1"/>
    <d v="2023-03-28T00:00:00"/>
    <d v="2023-03-28T00:00:00"/>
    <s v="SL"/>
    <m/>
    <s v="1 SL"/>
    <n v="1"/>
    <m/>
  </r>
  <r>
    <n v="1343"/>
    <x v="49"/>
    <d v="2023-04-01T00:00:00"/>
    <s v="ESPINELI LORETA N."/>
    <x v="7"/>
    <x v="0"/>
    <d v="2023-04-17T00:00:00"/>
    <d v="2023-04-28T00:00:00"/>
    <s v="VL"/>
    <m/>
    <s v="10 VL"/>
    <n v="10"/>
    <m/>
  </r>
  <r>
    <n v="1344"/>
    <x v="49"/>
    <d v="2023-03-29T00:00:00"/>
    <s v="AMON ESTELITA S."/>
    <x v="7"/>
    <x v="0"/>
    <d v="2023-05-16T00:00:00"/>
    <d v="2023-05-18T00:00:00"/>
    <s v="VL"/>
    <m/>
    <s v="3 VL"/>
    <n v="3"/>
    <m/>
  </r>
  <r>
    <n v="1344"/>
    <x v="49"/>
    <d v="2023-03-29T00:00:00"/>
    <s v="AMON ESTELITA S."/>
    <x v="7"/>
    <x v="0"/>
    <d v="2023-05-23T00:00:00"/>
    <d v="2023-05-25T00:00:00"/>
    <s v="VL"/>
    <m/>
    <s v="3 VL"/>
    <n v="3"/>
    <m/>
  </r>
  <r>
    <n v="1344"/>
    <x v="49"/>
    <d v="2023-03-29T00:00:00"/>
    <s v="AMON ESTELITA S."/>
    <x v="7"/>
    <x v="0"/>
    <d v="2023-05-30T00:00:00"/>
    <d v="2023-05-31T00:00:00"/>
    <s v="VL"/>
    <m/>
    <s v="2 VL"/>
    <n v="2"/>
    <m/>
  </r>
  <r>
    <n v="1345"/>
    <x v="49"/>
    <d v="2023-03-15T00:00:00"/>
    <s v="MALIGAYO YOLANDA D."/>
    <x v="19"/>
    <x v="1"/>
    <d v="2023-03-14T00:00:00"/>
    <d v="2023-03-14T00:00:00"/>
    <s v="SL"/>
    <m/>
    <s v="1 SL"/>
    <n v="1"/>
    <m/>
  </r>
  <r>
    <n v="1346"/>
    <x v="49"/>
    <d v="2023-03-19T00:00:00"/>
    <s v="MALANAN JENNYLYN R."/>
    <x v="7"/>
    <x v="0"/>
    <d v="2023-03-18T00:00:00"/>
    <d v="2023-03-18T00:00:00"/>
    <s v="SL"/>
    <m/>
    <s v="1 SL"/>
    <n v="1"/>
    <m/>
  </r>
  <r>
    <n v="1347"/>
    <x v="49"/>
    <d v="2023-03-20T00:00:00"/>
    <s v="LANDICHO CHARLENE R."/>
    <x v="12"/>
    <x v="0"/>
    <d v="2023-03-27T00:00:00"/>
    <d v="2023-03-27T00:00:00"/>
    <s v="VL"/>
    <m/>
    <s v="1 VL"/>
    <n v="1"/>
    <m/>
  </r>
  <r>
    <n v="1348"/>
    <x v="49"/>
    <d v="2023-04-03T00:00:00"/>
    <s v="VILLANUEVA CHRISTIANNE FAYE A."/>
    <x v="13"/>
    <x v="0"/>
    <d v="2023-03-31T00:00:00"/>
    <d v="2023-03-31T00:00:00"/>
    <s v="SL"/>
    <m/>
    <s v="1 SL"/>
    <n v="1"/>
    <m/>
  </r>
  <r>
    <n v="1349"/>
    <x v="49"/>
    <d v="2023-02-14T00:00:00"/>
    <s v="AUDITOR AILEEN D."/>
    <x v="5"/>
    <x v="1"/>
    <d v="2023-02-13T00:00:00"/>
    <d v="2023-02-13T00:00:00"/>
    <s v="SL"/>
    <m/>
    <s v="1 SL"/>
    <n v="1"/>
    <m/>
  </r>
  <r>
    <n v="1350"/>
    <x v="49"/>
    <d v="2023-02-22T00:00:00"/>
    <s v="ZALDIVIA MIRIAM F."/>
    <x v="52"/>
    <x v="1"/>
    <d v="2023-02-20T00:00:00"/>
    <d v="2023-02-20T00:00:00"/>
    <s v="OTHER"/>
    <s v="SPECIAL PRIVILEGE"/>
    <s v="1 OTHER"/>
    <n v="1"/>
    <m/>
  </r>
  <r>
    <n v="1351"/>
    <x v="49"/>
    <d v="2023-02-16T00:00:00"/>
    <s v="ZALDIVIA MIRIAM F."/>
    <x v="52"/>
    <x v="1"/>
    <d v="2023-02-13T00:00:00"/>
    <d v="2023-02-15T00:00:00"/>
    <s v="SL"/>
    <m/>
    <s v="3 SL"/>
    <n v="3"/>
    <m/>
  </r>
  <r>
    <n v="1352"/>
    <x v="49"/>
    <d v="2023-02-20T00:00:00"/>
    <s v="AUDITOR AILEEN D."/>
    <x v="5"/>
    <x v="1"/>
    <d v="2023-02-17T00:00:00"/>
    <d v="2023-02-17T00:00:00"/>
    <s v="SL"/>
    <m/>
    <s v="1 SL"/>
    <n v="1"/>
    <m/>
  </r>
  <r>
    <n v="1353"/>
    <x v="49"/>
    <d v="2023-02-10T00:00:00"/>
    <s v="DEL MUNDO ROSALLE A."/>
    <x v="52"/>
    <x v="1"/>
    <d v="2023-02-13T00:00:00"/>
    <d v="2023-02-13T00:00:00"/>
    <s v="OTHER"/>
    <s v="SOLO PARENT"/>
    <s v="1 OTHER"/>
    <n v="1"/>
    <m/>
  </r>
  <r>
    <n v="1354"/>
    <x v="49"/>
    <d v="2023-02-28T00:00:00"/>
    <s v="MARINDUQUE GERRY C."/>
    <x v="19"/>
    <x v="1"/>
    <d v="2023-02-27T00:00:00"/>
    <d v="2023-02-27T00:00:00"/>
    <s v="SL"/>
    <m/>
    <s v="1 SL"/>
    <n v="1"/>
    <m/>
  </r>
  <r>
    <n v="1355"/>
    <x v="49"/>
    <d v="2023-03-03T00:00:00"/>
    <s v="MONTENEGRO HELEN L."/>
    <x v="35"/>
    <x v="1"/>
    <d v="2023-03-02T00:00:00"/>
    <d v="2023-03-02T00:00:00"/>
    <s v="SL"/>
    <m/>
    <s v="1 SL"/>
    <n v="1"/>
    <m/>
  </r>
  <r>
    <n v="1356"/>
    <x v="49"/>
    <d v="2023-02-20T00:00:00"/>
    <s v="MENDOZA LOURDES G."/>
    <x v="52"/>
    <x v="1"/>
    <d v="2023-02-20T00:00:00"/>
    <d v="2023-02-21T00:00:00"/>
    <s v="OTHER"/>
    <s v="SPECIAL PRIVILEGE"/>
    <s v="2 OTHER"/>
    <n v="2"/>
    <m/>
  </r>
  <r>
    <n v="1357"/>
    <x v="49"/>
    <d v="2023-03-05T00:00:00"/>
    <s v="MARINDUQUE AURORA A."/>
    <x v="62"/>
    <x v="1"/>
    <d v="2023-03-08T00:00:00"/>
    <d v="2023-03-08T00:00:00"/>
    <s v="SL"/>
    <m/>
    <s v="1 SL"/>
    <n v="1"/>
    <m/>
  </r>
  <r>
    <n v="1358"/>
    <x v="49"/>
    <d v="2023-03-05T00:00:00"/>
    <s v="VILLANUEVA CHRISTIANNE FAYE A."/>
    <x v="13"/>
    <x v="0"/>
    <d v="2023-03-02T00:00:00"/>
    <d v="2023-03-03T00:00:00"/>
    <s v="SL"/>
    <m/>
    <s v="2 SL"/>
    <n v="2"/>
    <m/>
  </r>
  <r>
    <n v="1359"/>
    <x v="49"/>
    <d v="2023-03-03T00:00:00"/>
    <s v="FERNANDEZ MILAGROS C."/>
    <x v="39"/>
    <x v="1"/>
    <d v="2023-03-03T00:00:00"/>
    <d v="2023-03-03T00:00:00"/>
    <s v="SL"/>
    <m/>
    <s v="1 SL"/>
    <n v="1"/>
    <m/>
  </r>
  <r>
    <n v="1360"/>
    <x v="49"/>
    <d v="2023-03-02T00:00:00"/>
    <s v="GATPANDAN NENITA M."/>
    <x v="16"/>
    <x v="1"/>
    <d v="2023-03-08T00:00:00"/>
    <d v="2023-03-10T00:00:00"/>
    <s v="OTHER"/>
    <s v="SPECIAL PRIVILEGE"/>
    <s v="3 OTHER"/>
    <n v="3"/>
    <m/>
  </r>
  <r>
    <n v="1361"/>
    <x v="49"/>
    <d v="2023-03-01T00:00:00"/>
    <s v="MARQUEZ HENSLEY B."/>
    <x v="87"/>
    <x v="1"/>
    <d v="2023-03-01T00:00:00"/>
    <d v="2023-03-01T00:00:00"/>
    <s v="SL"/>
    <m/>
    <s v="1 SL"/>
    <n v="1"/>
    <m/>
  </r>
  <r>
    <n v="1362"/>
    <x v="49"/>
    <d v="2023-03-03T00:00:00"/>
    <s v="CASTRO VIVIAN A."/>
    <x v="5"/>
    <x v="1"/>
    <d v="2023-03-20T00:00:00"/>
    <d v="2023-03-24T00:00:00"/>
    <s v="VL"/>
    <m/>
    <s v="5 VL"/>
    <n v="5"/>
    <m/>
  </r>
  <r>
    <n v="1363"/>
    <x v="49"/>
    <d v="2023-03-07T00:00:00"/>
    <s v="ACERON ANGELU V."/>
    <x v="5"/>
    <x v="1"/>
    <d v="2023-03-28T00:00:00"/>
    <d v="2023-03-28T00:00:00"/>
    <s v="OTHER"/>
    <s v="SPECIAL PRIVILEGE"/>
    <s v="1 OTHER"/>
    <n v="1"/>
    <m/>
  </r>
  <r>
    <n v="1364"/>
    <x v="49"/>
    <d v="2023-03-07T00:00:00"/>
    <s v="ACERON ANGELU V."/>
    <x v="5"/>
    <x v="1"/>
    <d v="2023-03-15T00:00:00"/>
    <d v="2023-03-15T00:00:00"/>
    <s v="OTHER"/>
    <s v="BIRTHDAY LEAVE"/>
    <s v="1 OTHER"/>
    <n v="1"/>
    <m/>
  </r>
  <r>
    <n v="1365"/>
    <x v="49"/>
    <d v="2023-03-07T00:00:00"/>
    <s v="DE GRANO  RONALEI P."/>
    <x v="69"/>
    <x v="0"/>
    <d v="2023-03-14T00:00:00"/>
    <d v="2023-03-14T00:00:00"/>
    <s v="OTHER"/>
    <s v="SPECIAL PRIVILEGE"/>
    <s v="1 OTHER"/>
    <n v="1"/>
    <m/>
  </r>
  <r>
    <n v="1366"/>
    <x v="49"/>
    <d v="2023-03-07T00:00:00"/>
    <s v="DE GRANO  RONALEI P."/>
    <x v="69"/>
    <x v="0"/>
    <d v="2023-03-13T00:00:00"/>
    <d v="2023-03-13T00:00:00"/>
    <s v="OTHER"/>
    <s v="BIRTHDAY LEAVE"/>
    <s v="1 OTHER"/>
    <n v="1"/>
    <m/>
  </r>
  <r>
    <n v="1367"/>
    <x v="49"/>
    <d v="2023-03-07T00:00:00"/>
    <s v="MANALO ABEGAIL T."/>
    <x v="69"/>
    <x v="0"/>
    <d v="2023-03-11T00:00:00"/>
    <d v="2023-03-11T00:00:00"/>
    <s v="OTHER"/>
    <s v="BIRTHDAY LEAVE"/>
    <s v="1 OTHER"/>
    <n v="1"/>
    <m/>
  </r>
  <r>
    <n v="1368"/>
    <x v="49"/>
    <d v="2023-03-07T00:00:00"/>
    <s v="CONTEMPRATO JOHANES D."/>
    <x v="69"/>
    <x v="1"/>
    <d v="2023-03-07T00:00:00"/>
    <d v="2023-03-07T00:00:00"/>
    <s v="OTHER"/>
    <s v="BIRTHDAY LEAVE"/>
    <s v="1 OTHER"/>
    <n v="1"/>
    <m/>
  </r>
  <r>
    <n v="1369"/>
    <x v="49"/>
    <d v="2023-03-07T00:00:00"/>
    <s v="DELA CRUZ SHIELA G."/>
    <x v="5"/>
    <x v="1"/>
    <d v="2023-03-28T00:00:00"/>
    <d v="2023-03-30T00:00:00"/>
    <s v="VL"/>
    <m/>
    <s v="3 VL"/>
    <n v="3"/>
    <m/>
  </r>
  <r>
    <n v="1370"/>
    <x v="49"/>
    <d v="2023-04-04T00:00:00"/>
    <s v="FLORES MARIA PATRICIA NICOLE C."/>
    <x v="5"/>
    <x v="0"/>
    <d v="2023-03-13T00:00:00"/>
    <d v="2023-03-14T00:00:00"/>
    <s v="SL"/>
    <m/>
    <s v="2 SL"/>
    <n v="2"/>
    <m/>
  </r>
  <r>
    <n v="1370"/>
    <x v="49"/>
    <d v="2023-04-04T00:00:00"/>
    <s v="FLORES MARIA PATRICIA NICOLE C."/>
    <x v="5"/>
    <x v="0"/>
    <d v="2023-03-18T00:00:00"/>
    <d v="2023-03-18T00:00:00"/>
    <s v="SL"/>
    <m/>
    <s v="1 SL"/>
    <n v="1"/>
    <m/>
  </r>
  <r>
    <n v="1371"/>
    <x v="49"/>
    <d v="2023-04-11T00:00:00"/>
    <s v="CAUSAREN JOHN ROBERT C."/>
    <x v="19"/>
    <x v="1"/>
    <d v="2023-04-17T00:00:00"/>
    <d v="2023-04-18T00:00:00"/>
    <s v="VL"/>
    <m/>
    <s v="2 VL"/>
    <n v="2"/>
    <m/>
  </r>
  <r>
    <n v="1372"/>
    <x v="49"/>
    <d v="2023-03-03T00:00:00"/>
    <s v="OSTONAL IVY S."/>
    <x v="5"/>
    <x v="1"/>
    <d v="2023-02-28T00:00:00"/>
    <d v="2023-02-28T00:00:00"/>
    <s v="SL"/>
    <m/>
    <s v="1 SL"/>
    <n v="1"/>
    <m/>
  </r>
  <r>
    <n v="1373"/>
    <x v="49"/>
    <d v="2023-03-07T00:00:00"/>
    <s v="LLRENA JANEEN V."/>
    <x v="69"/>
    <x v="0"/>
    <d v="2023-03-15T00:00:00"/>
    <d v="2023-03-17T00:00:00"/>
    <s v="OTHER"/>
    <s v="SPECIAL PRIVILEGE"/>
    <s v="3 OTHER"/>
    <n v="3"/>
    <m/>
  </r>
  <r>
    <n v="1374"/>
    <x v="49"/>
    <d v="2023-03-06T00:00:00"/>
    <s v="HAPITA MELANIE A."/>
    <x v="5"/>
    <x v="0"/>
    <d v="2023-03-26T00:00:00"/>
    <d v="2023-03-26T00:00:00"/>
    <s v="OTHER"/>
    <s v="SPECIAL PRIVILEGE"/>
    <s v="1 OTHER"/>
    <n v="1"/>
    <m/>
  </r>
  <r>
    <n v="1375"/>
    <x v="49"/>
    <d v="2023-02-21T00:00:00"/>
    <s v="DIMARANAN GREGORIA C."/>
    <x v="6"/>
    <x v="1"/>
    <d v="2023-02-23T00:00:00"/>
    <d v="2023-02-23T00:00:00"/>
    <s v="SL"/>
    <m/>
    <s v="1 SL"/>
    <n v="1"/>
    <m/>
  </r>
  <r>
    <n v="1375"/>
    <x v="49"/>
    <d v="2023-02-21T00:00:00"/>
    <s v="DIMARANAN GREGORIA C."/>
    <x v="6"/>
    <x v="1"/>
    <d v="2023-02-27T00:00:00"/>
    <d v="2023-03-10T00:00:00"/>
    <s v="SL"/>
    <m/>
    <s v="10 SL"/>
    <n v="10"/>
    <m/>
  </r>
  <r>
    <n v="1376"/>
    <x v="49"/>
    <d v="2023-03-08T00:00:00"/>
    <s v="LEPARDO ROWENA R."/>
    <x v="31"/>
    <x v="1"/>
    <d v="2023-03-06T00:00:00"/>
    <d v="2023-03-06T00:00:00"/>
    <s v="OTHER"/>
    <s v="SOLO PARENT"/>
    <s v="1 OTHER"/>
    <n v="1"/>
    <m/>
  </r>
  <r>
    <n v="1377"/>
    <x v="49"/>
    <d v="2023-03-07T00:00:00"/>
    <s v="DIMAPILIS JOSEPHINE P."/>
    <x v="39"/>
    <x v="1"/>
    <d v="2023-03-10T00:00:00"/>
    <d v="2023-03-10T00:00:00"/>
    <s v="VL"/>
    <m/>
    <s v="1 VL"/>
    <n v="1"/>
    <m/>
  </r>
  <r>
    <n v="1378"/>
    <x v="49"/>
    <d v="2023-03-07T00:00:00"/>
    <s v="OLEGARIO NENITA A."/>
    <x v="16"/>
    <x v="1"/>
    <d v="2023-03-15T00:00:00"/>
    <d v="2023-03-15T00:00:00"/>
    <s v="VL"/>
    <m/>
    <s v="1 VL"/>
    <n v="1"/>
    <m/>
  </r>
  <r>
    <n v="1379"/>
    <x v="49"/>
    <d v="2023-03-07T00:00:00"/>
    <s v="BAYOT RUMER M."/>
    <x v="64"/>
    <x v="1"/>
    <d v="2023-03-06T00:00:00"/>
    <d v="2023-03-06T00:00:00"/>
    <s v="SL"/>
    <m/>
    <s v="1 SL"/>
    <n v="1"/>
    <m/>
  </r>
  <r>
    <n v="1380"/>
    <x v="49"/>
    <d v="2023-03-08T00:00:00"/>
    <s v="ALEGA ESTELITA M."/>
    <x v="53"/>
    <x v="1"/>
    <d v="2023-03-02T00:00:00"/>
    <d v="2023-03-03T00:00:00"/>
    <s v="SL"/>
    <m/>
    <s v="2 SL"/>
    <n v="2"/>
    <m/>
  </r>
  <r>
    <n v="1381"/>
    <x v="49"/>
    <d v="2023-03-09T00:00:00"/>
    <s v="DE OCAMPO ALMA A."/>
    <x v="39"/>
    <x v="1"/>
    <d v="2023-03-08T00:00:00"/>
    <d v="2023-03-08T00:00:00"/>
    <s v="SL"/>
    <m/>
    <s v="1 SL"/>
    <n v="1"/>
    <m/>
  </r>
  <r>
    <n v="1382"/>
    <x v="49"/>
    <d v="2023-03-29T00:00:00"/>
    <s v="ESPIRITU RONALD M."/>
    <x v="39"/>
    <x v="1"/>
    <d v="2023-04-05T00:00:00"/>
    <d v="2023-04-05T00:00:00"/>
    <s v="VL"/>
    <m/>
    <s v="1 VL"/>
    <n v="1"/>
    <m/>
  </r>
  <r>
    <n v="1383"/>
    <x v="49"/>
    <d v="2023-02-27T00:00:00"/>
    <s v="DOLOT JESUS JR. D."/>
    <x v="52"/>
    <x v="1"/>
    <d v="2023-02-23T00:00:00"/>
    <d v="2023-02-23T00:00:00"/>
    <s v="OTHER"/>
    <s v="SPECIAL PRIVILEGE"/>
    <s v="1 OTHER"/>
    <n v="1"/>
    <m/>
  </r>
  <r>
    <n v="1383"/>
    <x v="49"/>
    <d v="2023-02-27T00:00:00"/>
    <s v="DOLOT JESUS JR. D."/>
    <x v="52"/>
    <x v="1"/>
    <d v="2023-02-28T00:00:00"/>
    <d v="2023-03-01T00:00:00"/>
    <s v="OTHER"/>
    <s v="SPECIAL PRIVILEGE"/>
    <s v="2 OTHER"/>
    <n v="2"/>
    <m/>
  </r>
  <r>
    <n v="1384"/>
    <x v="49"/>
    <d v="2023-03-24T00:00:00"/>
    <s v="BAYHON VIOLETA  "/>
    <x v="5"/>
    <x v="1"/>
    <d v="2023-03-29T00:00:00"/>
    <d v="2023-03-29T00:00:00"/>
    <s v="OTHER"/>
    <m/>
    <s v="1 OTHER"/>
    <n v="1"/>
    <m/>
  </r>
  <r>
    <n v="1385"/>
    <x v="49"/>
    <d v="2023-03-24T00:00:00"/>
    <s v="AMORA ELISA S."/>
    <x v="39"/>
    <x v="1"/>
    <d v="2023-03-24T00:00:00"/>
    <d v="2023-03-24T00:00:00"/>
    <s v="SL"/>
    <m/>
    <s v="1 SL"/>
    <n v="1"/>
    <m/>
  </r>
  <r>
    <n v="1386"/>
    <x v="49"/>
    <d v="2023-03-23T00:00:00"/>
    <s v="AMORA ELISA S."/>
    <x v="39"/>
    <x v="1"/>
    <d v="2023-03-23T00:00:00"/>
    <d v="2023-03-23T00:00:00"/>
    <s v="OTHER"/>
    <s v="SPECIAL PRIVILEGE"/>
    <s v="1 OTHER"/>
    <n v="1"/>
    <m/>
  </r>
  <r>
    <n v="1387"/>
    <x v="49"/>
    <d v="2023-03-03T00:00:00"/>
    <s v="DELA CRUZ EVANGELINE P."/>
    <x v="71"/>
    <x v="1"/>
    <d v="2023-03-27T00:00:00"/>
    <d v="2023-03-28T00:00:00"/>
    <s v="VL"/>
    <m/>
    <s v="2 VL"/>
    <n v="2"/>
    <m/>
  </r>
  <r>
    <n v="1388"/>
    <x v="49"/>
    <d v="2023-03-24T00:00:00"/>
    <s v="BAYHON VIOLETA  "/>
    <x v="5"/>
    <x v="1"/>
    <d v="2023-03-23T00:00:00"/>
    <d v="2023-03-23T00:00:00"/>
    <s v="OTHER"/>
    <s v="EMERGENCY LEAVE"/>
    <s v="1 OTHER"/>
    <n v="1"/>
    <m/>
  </r>
  <r>
    <n v="1389"/>
    <x v="49"/>
    <d v="2023-03-20T00:00:00"/>
    <s v="ALCAZAR ZENAIDA S."/>
    <x v="53"/>
    <x v="1"/>
    <d v="2023-03-28T00:00:00"/>
    <d v="2023-03-28T00:00:00"/>
    <s v="OTHER"/>
    <s v="SPECIAL PRIVILEGE"/>
    <s v="1 OTHER"/>
    <n v="1"/>
    <m/>
  </r>
  <r>
    <n v="1390"/>
    <x v="49"/>
    <d v="2023-03-20T00:00:00"/>
    <s v="CRIZALDO THELMA U."/>
    <x v="19"/>
    <x v="1"/>
    <d v="2023-03-28T00:00:00"/>
    <d v="2023-03-28T00:00:00"/>
    <s v="VL"/>
    <m/>
    <s v="1 VL"/>
    <n v="1"/>
    <m/>
  </r>
  <r>
    <n v="1391"/>
    <x v="49"/>
    <d v="2023-03-21T00:00:00"/>
    <s v="CORTEZ FIDELA B."/>
    <x v="58"/>
    <x v="1"/>
    <d v="2023-03-17T00:00:00"/>
    <d v="2023-03-20T00:00:00"/>
    <s v="OTHER"/>
    <s v="SPECIAL PRIVILEGE"/>
    <s v="2 OTHER"/>
    <n v="2"/>
    <m/>
  </r>
  <r>
    <n v="1392"/>
    <x v="49"/>
    <d v="2023-04-05T00:00:00"/>
    <s v="GATPANDAN MICHAEL E."/>
    <x v="12"/>
    <x v="0"/>
    <d v="2023-04-11T00:00:00"/>
    <d v="2023-04-12T00:00:00"/>
    <s v="VL"/>
    <m/>
    <s v="2 VL"/>
    <n v="2"/>
    <m/>
  </r>
  <r>
    <n v="1393"/>
    <x v="49"/>
    <d v="2023-04-04T00:00:00"/>
    <s v="HERNANDEZ DONATO Q."/>
    <x v="5"/>
    <x v="1"/>
    <d v="2023-03-22T00:00:00"/>
    <d v="2023-03-25T00:00:00"/>
    <s v="SL"/>
    <m/>
    <s v="3 SL"/>
    <n v="3"/>
    <m/>
  </r>
  <r>
    <n v="1394"/>
    <x v="49"/>
    <d v="2023-03-13T00:00:00"/>
    <s v="ATIENZA JULIE ANN A."/>
    <x v="5"/>
    <x v="1"/>
    <d v="2023-03-02T00:00:00"/>
    <d v="2023-03-02T00:00:00"/>
    <s v="SL"/>
    <m/>
    <s v="1 SL"/>
    <n v="1"/>
    <m/>
  </r>
  <r>
    <n v="1395"/>
    <x v="49"/>
    <d v="2023-04-11T00:00:00"/>
    <s v="ATIENZA JULIE ANN A."/>
    <x v="5"/>
    <x v="1"/>
    <d v="2023-04-19T00:00:00"/>
    <d v="2023-04-19T00:00:00"/>
    <s v="VL"/>
    <m/>
    <s v="1 VL"/>
    <n v="1"/>
    <m/>
  </r>
  <r>
    <n v="1395"/>
    <x v="49"/>
    <d v="2023-04-11T00:00:00"/>
    <s v="ATIENZA JULIE ANN A."/>
    <x v="5"/>
    <x v="1"/>
    <d v="2023-04-25T00:00:00"/>
    <d v="2023-04-25T00:00:00"/>
    <s v="VL"/>
    <m/>
    <s v="1 VL"/>
    <n v="1"/>
    <m/>
  </r>
  <r>
    <n v="1396"/>
    <x v="49"/>
    <d v="2023-04-11T00:00:00"/>
    <s v="OLEGARIO TEOFISTA B."/>
    <x v="39"/>
    <x v="1"/>
    <d v="2023-04-13T00:00:00"/>
    <d v="2023-04-13T00:00:00"/>
    <s v="OTHER"/>
    <s v="SPECIAL PRIVILEGE"/>
    <s v="1 OTHER"/>
    <n v="1"/>
    <m/>
  </r>
  <r>
    <n v="1397"/>
    <x v="49"/>
    <d v="2023-04-12T00:00:00"/>
    <s v="BAYOT ANISIA P."/>
    <x v="39"/>
    <x v="1"/>
    <d v="2023-03-31T00:00:00"/>
    <d v="2023-03-31T00:00:00"/>
    <s v="SL"/>
    <m/>
    <s v="1 SL"/>
    <n v="1"/>
    <m/>
  </r>
  <r>
    <n v="1398"/>
    <x v="49"/>
    <d v="2023-03-10T00:00:00"/>
    <s v="CRUZADA MAGDALENA A."/>
    <x v="65"/>
    <x v="1"/>
    <d v="2023-04-17T00:00:00"/>
    <d v="2023-04-19T00:00:00"/>
    <s v="OTHER"/>
    <s v="SPECIAL PRIVILEGE"/>
    <s v="3 OTHER"/>
    <n v="3"/>
    <m/>
  </r>
  <r>
    <n v="1399"/>
    <x v="49"/>
    <d v="2023-03-10T00:00:00"/>
    <s v="CRUZADA MAGDALENA A."/>
    <x v="65"/>
    <x v="1"/>
    <d v="2023-04-20T00:00:00"/>
    <d v="2023-04-21T00:00:00"/>
    <s v="VL"/>
    <m/>
    <s v="2 VL"/>
    <n v="2"/>
    <m/>
  </r>
  <r>
    <n v="1400"/>
    <x v="49"/>
    <d v="2023-03-01T00:00:00"/>
    <s v="MONTENEGRO HENRY S."/>
    <x v="11"/>
    <x v="1"/>
    <d v="2023-02-28T00:00:00"/>
    <d v="2023-02-28T00:00:00"/>
    <s v="OTHER"/>
    <s v="SPECIAL PRIVILEGE"/>
    <s v="1 OTHER"/>
    <n v="1"/>
    <m/>
  </r>
  <r>
    <n v="1401"/>
    <x v="49"/>
    <d v="2023-03-01T00:00:00"/>
    <s v="MANALO ELIADA F."/>
    <x v="11"/>
    <x v="1"/>
    <d v="2023-03-09T00:00:00"/>
    <d v="2023-03-10T00:00:00"/>
    <s v="OTHER"/>
    <s v="SPECIAL PRIVILEGE"/>
    <s v="2 OTHER"/>
    <n v="2"/>
    <m/>
  </r>
  <r>
    <n v="1402"/>
    <x v="49"/>
    <d v="2023-03-02T00:00:00"/>
    <s v="HERNANDO MERLE B."/>
    <x v="70"/>
    <x v="1"/>
    <d v="2023-03-20T00:00:00"/>
    <d v="2023-03-20T00:00:00"/>
    <s v="VL"/>
    <m/>
    <s v="1 VL"/>
    <n v="1"/>
    <m/>
  </r>
  <r>
    <n v="1403"/>
    <x v="49"/>
    <d v="2023-03-02T00:00:00"/>
    <s v="HERNANDO MERLE B."/>
    <x v="70"/>
    <x v="1"/>
    <d v="2023-03-09T00:00:00"/>
    <d v="2023-03-09T00:00:00"/>
    <s v="OTHER"/>
    <s v="SPECIAL PRIVILEGE"/>
    <s v="1 OTHER"/>
    <n v="1"/>
    <m/>
  </r>
  <r>
    <n v="1404"/>
    <x v="49"/>
    <d v="2023-03-02T00:00:00"/>
    <s v="PAITON MARY ANN M."/>
    <x v="50"/>
    <x v="1"/>
    <d v="2023-02-27T00:00:00"/>
    <d v="2023-03-01T00:00:00"/>
    <s v="SL"/>
    <m/>
    <s v="3 SL"/>
    <n v="3"/>
    <m/>
  </r>
  <r>
    <n v="1405"/>
    <x v="49"/>
    <d v="2023-03-01T00:00:00"/>
    <s v="MALUBAY MELINDA D."/>
    <x v="66"/>
    <x v="1"/>
    <d v="2023-03-10T00:00:00"/>
    <d v="2023-03-10T00:00:00"/>
    <s v="OTHER"/>
    <s v="SPECIAL PRIVILEGE"/>
    <s v="1 OTHER"/>
    <n v="1"/>
    <m/>
  </r>
  <r>
    <n v="1406"/>
    <x v="49"/>
    <d v="2023-03-01T00:00:00"/>
    <s v="MONTENEGRO MARISSA P."/>
    <x v="56"/>
    <x v="1"/>
    <d v="2023-03-28T00:00:00"/>
    <d v="2023-03-28T00:00:00"/>
    <s v="SL"/>
    <m/>
    <s v="1 SL"/>
    <n v="1"/>
    <m/>
  </r>
  <r>
    <n v="1407"/>
    <x v="49"/>
    <d v="2023-03-02T00:00:00"/>
    <s v="FELICIDARIO PAMELA C."/>
    <x v="70"/>
    <x v="1"/>
    <d v="2023-03-03T00:00:00"/>
    <d v="2023-03-03T00:00:00"/>
    <s v="OTHER"/>
    <s v="SPECIAL PRIVILEGE"/>
    <s v="1 OTHER"/>
    <n v="1"/>
    <m/>
  </r>
  <r>
    <n v="1408"/>
    <x v="49"/>
    <d v="2023-03-02T00:00:00"/>
    <s v="MIRANDA MARIA LOIDA M."/>
    <x v="6"/>
    <x v="1"/>
    <d v="2023-03-02T00:00:00"/>
    <d v="2023-03-02T00:00:00"/>
    <s v="SL"/>
    <m/>
    <s v="1 SL"/>
    <n v="1"/>
    <m/>
  </r>
  <r>
    <n v="1409"/>
    <x v="49"/>
    <d v="2023-01-24T00:00:00"/>
    <s v="ROCILLO CECILLA A."/>
    <x v="6"/>
    <x v="1"/>
    <d v="2023-02-28T00:00:00"/>
    <d v="2023-02-28T00:00:00"/>
    <s v="SL"/>
    <m/>
    <s v="1 SL"/>
    <n v="1"/>
    <m/>
  </r>
  <r>
    <n v="1410"/>
    <x v="49"/>
    <d v="2023-04-03T00:00:00"/>
    <s v="DISEPEDA ALDWIN  "/>
    <x v="18"/>
    <x v="0"/>
    <d v="2023-03-31T00:00:00"/>
    <d v="2023-03-31T00:00:00"/>
    <s v="SL"/>
    <m/>
    <s v="1 SL"/>
    <n v="1"/>
    <m/>
  </r>
  <r>
    <n v="1411"/>
    <x v="49"/>
    <d v="2023-03-21T00:00:00"/>
    <s v="PALADAN VICENTE  "/>
    <x v="18"/>
    <x v="1"/>
    <d v="2023-03-20T00:00:00"/>
    <d v="2023-03-20T00:00:00"/>
    <s v="SL"/>
    <m/>
    <s v="1 SL"/>
    <n v="1"/>
    <m/>
  </r>
  <r>
    <n v="1412"/>
    <x v="49"/>
    <d v="2023-03-21T00:00:00"/>
    <s v="MACAPUNO FELIX  "/>
    <x v="18"/>
    <x v="1"/>
    <d v="2023-03-20T00:00:00"/>
    <d v="2023-03-20T00:00:00"/>
    <s v="SL"/>
    <m/>
    <s v="1 SL"/>
    <n v="1"/>
    <m/>
  </r>
  <r>
    <n v="1413"/>
    <x v="49"/>
    <d v="2023-03-24T00:00:00"/>
    <s v="DOCTORA ZENAIDA  "/>
    <x v="18"/>
    <x v="1"/>
    <d v="2023-03-16T00:00:00"/>
    <d v="2023-03-16T00:00:00"/>
    <s v="SL"/>
    <m/>
    <s v="1 SL"/>
    <n v="1"/>
    <m/>
  </r>
  <r>
    <n v="1413"/>
    <x v="49"/>
    <d v="2023-03-24T00:00:00"/>
    <s v="DOCTORA ZENAIDA  "/>
    <x v="18"/>
    <x v="1"/>
    <d v="2023-03-23T00:00:00"/>
    <d v="2023-03-23T00:00:00"/>
    <s v="SL"/>
    <m/>
    <s v="1 SL"/>
    <n v="1"/>
    <m/>
  </r>
  <r>
    <n v="1414"/>
    <x v="49"/>
    <d v="2023-03-01T00:00:00"/>
    <s v="PANGANIBAN CRISTETA M."/>
    <x v="55"/>
    <x v="1"/>
    <d v="2023-02-27T00:00:00"/>
    <d v="2023-02-27T00:00:00"/>
    <s v="OTHER"/>
    <s v="SPECIAL PRIVILEGE"/>
    <s v="1 OTHER"/>
    <n v="1"/>
    <m/>
  </r>
  <r>
    <n v="1415"/>
    <x v="49"/>
    <d v="2023-03-01T00:00:00"/>
    <s v="DIMAPILIS VILMA T."/>
    <x v="12"/>
    <x v="1"/>
    <d v="2023-03-17T00:00:00"/>
    <d v="2023-03-17T00:00:00"/>
    <s v="VL"/>
    <m/>
    <s v="1 VL"/>
    <n v="1"/>
    <m/>
  </r>
  <r>
    <n v="1416"/>
    <x v="49"/>
    <d v="2023-03-01T00:00:00"/>
    <s v="FLAVIER ADORACION  "/>
    <x v="49"/>
    <x v="1"/>
    <d v="2023-03-08T00:00:00"/>
    <d v="2023-03-10T00:00:00"/>
    <s v="OTHER"/>
    <s v="BEREAVEMENT LEAVE"/>
    <s v="3 OTHER"/>
    <n v="3"/>
    <m/>
  </r>
  <r>
    <n v="1417"/>
    <x v="49"/>
    <d v="2023-03-16T00:00:00"/>
    <s v="DIMAPILIS ELVIRA S."/>
    <x v="39"/>
    <x v="1"/>
    <d v="2023-03-16T00:00:00"/>
    <d v="2023-03-16T00:00:00"/>
    <s v="SL"/>
    <m/>
    <s v="1 SL"/>
    <n v="1"/>
    <m/>
  </r>
  <r>
    <n v="1418"/>
    <x v="49"/>
    <d v="2023-03-13T00:00:00"/>
    <s v="OCAMPO EDRALYN B."/>
    <x v="54"/>
    <x v="1"/>
    <d v="2023-03-21T00:00:00"/>
    <d v="2023-03-21T00:00:00"/>
    <s v="OTHER"/>
    <s v="SPECIAL PRIVILEGE"/>
    <s v="1 OTHER"/>
    <n v="1"/>
    <m/>
  </r>
  <r>
    <n v="1419"/>
    <x v="49"/>
    <d v="2023-03-08T00:00:00"/>
    <s v="OCAMPO EDRALYN B."/>
    <x v="54"/>
    <x v="1"/>
    <d v="2023-03-15T00:00:00"/>
    <d v="2023-03-15T00:00:00"/>
    <s v="VL"/>
    <m/>
    <s v="1 VL"/>
    <n v="1"/>
    <m/>
  </r>
  <r>
    <n v="1420"/>
    <x v="49"/>
    <d v="2023-03-15T00:00:00"/>
    <s v="ERNI RANDY  "/>
    <x v="37"/>
    <x v="1"/>
    <d v="2023-02-20T00:00:00"/>
    <d v="2023-03-10T00:00:00"/>
    <s v="SL"/>
    <m/>
    <s v="15 SL"/>
    <n v="15"/>
    <m/>
  </r>
  <r>
    <n v="1421"/>
    <x v="49"/>
    <d v="2023-03-10T00:00:00"/>
    <s v="RODRIGUEZ IGNACIO  "/>
    <x v="18"/>
    <x v="1"/>
    <d v="2023-03-16T00:00:00"/>
    <d v="2023-03-17T00:00:00"/>
    <s v="VL"/>
    <m/>
    <s v="2 VL"/>
    <n v="2"/>
    <m/>
  </r>
  <r>
    <n v="1422"/>
    <x v="49"/>
    <d v="2023-03-20T00:00:00"/>
    <s v="VELUZ DORMILUNA E."/>
    <x v="31"/>
    <x v="1"/>
    <d v="2023-03-28T00:00:00"/>
    <d v="2023-03-31T00:00:00"/>
    <s v="VL"/>
    <m/>
    <s v="4 VL"/>
    <n v="4"/>
    <m/>
  </r>
  <r>
    <n v="1423"/>
    <x v="49"/>
    <d v="2023-03-02T00:00:00"/>
    <s v="MANGUINAO NIÑA P."/>
    <x v="69"/>
    <x v="1"/>
    <d v="2023-03-26T00:00:00"/>
    <d v="2023-03-28T00:00:00"/>
    <s v="SL"/>
    <m/>
    <s v="3 SL"/>
    <n v="3"/>
    <m/>
  </r>
  <r>
    <n v="1424"/>
    <x v="49"/>
    <d v="2023-03-10T00:00:00"/>
    <s v="DIMARANAN RODORA G."/>
    <x v="54"/>
    <x v="1"/>
    <d v="2023-03-08T00:00:00"/>
    <d v="2023-03-08T00:00:00"/>
    <s v="SL"/>
    <m/>
    <s v="1 SL"/>
    <n v="1"/>
    <m/>
  </r>
  <r>
    <n v="1425"/>
    <x v="50"/>
    <d v="2023-04-13T00:00:00"/>
    <s v="MARUNDAN MARIA FLOR M."/>
    <x v="5"/>
    <x v="1"/>
    <d v="2023-04-17T00:00:00"/>
    <d v="2023-04-17T00:00:00"/>
    <s v="OTHER"/>
    <s v="SPECIAL PRIVILEGE"/>
    <s v="1 OTHER"/>
    <n v="1"/>
    <m/>
  </r>
  <r>
    <n v="1426"/>
    <x v="50"/>
    <d v="2023-04-13T00:00:00"/>
    <s v="MARUNDAN MARIA FLOR M."/>
    <x v="5"/>
    <x v="1"/>
    <d v="2023-04-19T00:00:00"/>
    <d v="2023-04-21T00:00:00"/>
    <s v="VL"/>
    <m/>
    <s v="3 VL"/>
    <n v="3"/>
    <m/>
  </r>
  <r>
    <n v="1427"/>
    <x v="50"/>
    <d v="2023-01-10T00:00:00"/>
    <s v="QUIAN JHON RAYMOND P."/>
    <x v="22"/>
    <x v="1"/>
    <d v="2023-01-04T00:00:00"/>
    <d v="2023-01-04T00:00:00"/>
    <s v="SL"/>
    <m/>
    <s v="1 SL"/>
    <n v="1"/>
    <m/>
  </r>
  <r>
    <n v="1428"/>
    <x v="50"/>
    <m/>
    <s v="GIBAGA RICA JEAN C."/>
    <x v="43"/>
    <x v="1"/>
    <d v="2023-03-09T00:00:00"/>
    <d v="2023-03-09T00:00:00"/>
    <s v="SL"/>
    <m/>
    <s v="1 SL"/>
    <n v="1"/>
    <m/>
  </r>
  <r>
    <n v="1429"/>
    <x v="50"/>
    <d v="2023-03-01T00:00:00"/>
    <s v="QUIAN JHON RAYMOND P."/>
    <x v="22"/>
    <x v="1"/>
    <d v="2023-02-21T00:00:00"/>
    <d v="2023-02-21T00:00:00"/>
    <s v="SL"/>
    <m/>
    <s v="1 SL"/>
    <n v="1"/>
    <m/>
  </r>
  <r>
    <n v="1430"/>
    <x v="50"/>
    <d v="2023-01-27T00:00:00"/>
    <s v="GIBAGA RICA JEAN C."/>
    <x v="43"/>
    <x v="1"/>
    <d v="2023-01-20T00:00:00"/>
    <d v="2023-01-20T00:00:00"/>
    <s v="SL"/>
    <m/>
    <s v="1 SL"/>
    <n v="1"/>
    <m/>
  </r>
  <r>
    <n v="1431"/>
    <x v="50"/>
    <m/>
    <s v="TIBAYAN ANA MALEN R."/>
    <x v="43"/>
    <x v="1"/>
    <d v="2023-02-15T00:00:00"/>
    <d v="2023-02-15T00:00:00"/>
    <s v="SL"/>
    <m/>
    <s v="1 SL"/>
    <n v="1"/>
    <m/>
  </r>
  <r>
    <n v="1432"/>
    <x v="50"/>
    <d v="2023-03-10T00:00:00"/>
    <s v="ROXAS ZHANINE R."/>
    <x v="43"/>
    <x v="1"/>
    <d v="2023-03-09T00:00:00"/>
    <d v="2023-03-09T00:00:00"/>
    <s v="SL"/>
    <m/>
    <s v="1 SL"/>
    <n v="1"/>
    <m/>
  </r>
  <r>
    <n v="1433"/>
    <x v="50"/>
    <d v="2023-01-05T00:00:00"/>
    <s v="VIDALLON KAREN  N."/>
    <x v="23"/>
    <x v="0"/>
    <d v="2022-12-14T00:00:00"/>
    <d v="2022-12-14T00:00:00"/>
    <m/>
    <m/>
    <s v="1 "/>
    <n v="1"/>
    <m/>
  </r>
  <r>
    <n v="1434"/>
    <x v="50"/>
    <d v="2023-01-05T00:00:00"/>
    <s v="VIDALLON KAREN  N."/>
    <x v="23"/>
    <x v="0"/>
    <d v="2023-01-04T00:00:00"/>
    <d v="2023-01-04T00:00:00"/>
    <m/>
    <m/>
    <s v="1 "/>
    <n v="1"/>
    <m/>
  </r>
  <r>
    <n v="1435"/>
    <x v="50"/>
    <d v="2023-01-01T00:00:00"/>
    <s v="ABALLA JAMAICA C."/>
    <x v="2"/>
    <x v="0"/>
    <d v="2023-02-20T00:00:00"/>
    <d v="2023-02-20T00:00:00"/>
    <m/>
    <m/>
    <s v="1 "/>
    <n v="1"/>
    <m/>
  </r>
  <r>
    <n v="1435"/>
    <x v="50"/>
    <d v="2023-01-01T00:00:00"/>
    <s v="ABALLA JAMAICA C."/>
    <x v="2"/>
    <x v="0"/>
    <d v="2023-02-22T00:00:00"/>
    <d v="2023-02-22T00:00:00"/>
    <m/>
    <m/>
    <s v="1 "/>
    <n v="1"/>
    <m/>
  </r>
  <r>
    <n v="1436"/>
    <x v="50"/>
    <d v="2023-01-03T00:00:00"/>
    <s v="ABALLA JAMAICA C."/>
    <x v="2"/>
    <x v="0"/>
    <d v="2023-01-30T00:00:00"/>
    <d v="2023-01-30T00:00:00"/>
    <m/>
    <m/>
    <s v="1 "/>
    <n v="1"/>
    <m/>
  </r>
  <r>
    <n v="1436"/>
    <x v="50"/>
    <d v="2023-01-03T00:00:00"/>
    <s v="ABALLA JAMAICA C."/>
    <x v="2"/>
    <x v="0"/>
    <d v="2023-02-01T00:00:00"/>
    <d v="2023-02-02T00:00:00"/>
    <m/>
    <m/>
    <s v="2 "/>
    <n v="2"/>
    <m/>
  </r>
  <r>
    <n v="1437"/>
    <x v="50"/>
    <d v="2023-01-16T00:00:00"/>
    <s v="ABALLA JAMAICA C."/>
    <x v="2"/>
    <x v="0"/>
    <d v="2023-01-09T00:00:00"/>
    <d v="2023-01-09T00:00:00"/>
    <m/>
    <m/>
    <s v="1 "/>
    <n v="1"/>
    <m/>
  </r>
  <r>
    <n v="1438"/>
    <x v="50"/>
    <d v="2023-04-13T00:00:00"/>
    <s v="GONZALES CRISTI NERISSE E."/>
    <x v="13"/>
    <x v="0"/>
    <d v="2023-04-12T00:00:00"/>
    <d v="2023-04-12T00:00:00"/>
    <s v="SL"/>
    <m/>
    <s v="1 SL"/>
    <n v="1"/>
    <m/>
  </r>
  <r>
    <n v="1439"/>
    <x v="50"/>
    <d v="2023-04-04T00:00:00"/>
    <s v="ALCAZAR AIREEN B."/>
    <x v="53"/>
    <x v="1"/>
    <d v="2023-04-03T00:00:00"/>
    <d v="2023-04-03T00:00:00"/>
    <s v="SL"/>
    <m/>
    <s v="1 SL"/>
    <n v="1"/>
    <m/>
  </r>
  <r>
    <n v="1440"/>
    <x v="50"/>
    <d v="2023-03-09T00:00:00"/>
    <s v="COSTANTE HERBERT F."/>
    <x v="9"/>
    <x v="2"/>
    <d v="2023-03-06T00:00:00"/>
    <d v="2023-03-06T00:00:00"/>
    <s v="SL"/>
    <m/>
    <s v="1 SL"/>
    <n v="1"/>
    <m/>
  </r>
  <r>
    <n v="1440"/>
    <x v="50"/>
    <d v="2023-03-09T00:00:00"/>
    <s v="COSTANTE HERBERT F."/>
    <x v="9"/>
    <x v="2"/>
    <d v="2023-03-08T00:00:00"/>
    <d v="2023-03-08T00:00:00"/>
    <s v="SL"/>
    <m/>
    <s v="1 SL"/>
    <n v="1"/>
    <m/>
  </r>
  <r>
    <n v="1441"/>
    <x v="50"/>
    <d v="2023-03-20T00:00:00"/>
    <s v="COSTANTE HERBERT F."/>
    <x v="9"/>
    <x v="2"/>
    <d v="2023-03-13T00:00:00"/>
    <d v="2023-03-13T00:00:00"/>
    <s v="SL"/>
    <m/>
    <s v="1 SL"/>
    <n v="1"/>
    <m/>
  </r>
  <r>
    <n v="1441"/>
    <x v="50"/>
    <d v="2023-03-20T00:00:00"/>
    <s v="COSTANTE HERBERT F."/>
    <x v="9"/>
    <x v="2"/>
    <d v="2023-03-16T00:00:00"/>
    <d v="2023-03-17T00:00:00"/>
    <s v="SL"/>
    <m/>
    <s v="2 SL"/>
    <n v="2"/>
    <m/>
  </r>
  <r>
    <n v="1442"/>
    <x v="50"/>
    <d v="2023-03-13T00:00:00"/>
    <s v="DOGELIO JEAN MELODY M."/>
    <x v="39"/>
    <x v="2"/>
    <d v="2023-03-01T00:00:00"/>
    <d v="2023-03-17T00:00:00"/>
    <s v="OTHER"/>
    <s v="WITHOUTPAY"/>
    <s v="13 OTHER"/>
    <n v="13"/>
    <m/>
  </r>
  <r>
    <n v="1443"/>
    <x v="50"/>
    <d v="2023-03-13T00:00:00"/>
    <s v="DOGELIO JEAN MELODY M."/>
    <x v="39"/>
    <x v="2"/>
    <d v="2023-03-20T00:00:00"/>
    <d v="2023-03-28T00:00:00"/>
    <s v="OTHER"/>
    <s v="WITHOUTPAY"/>
    <s v="7 OTHER"/>
    <n v="7"/>
    <m/>
  </r>
  <r>
    <n v="1444"/>
    <x v="50"/>
    <d v="2023-02-24T00:00:00"/>
    <s v="BATHAN FRANNIE P."/>
    <x v="19"/>
    <x v="1"/>
    <d v="2023-03-03T00:00:00"/>
    <d v="2023-03-03T00:00:00"/>
    <s v="VL"/>
    <m/>
    <s v="1 VL"/>
    <n v="1"/>
    <m/>
  </r>
  <r>
    <n v="1445"/>
    <x v="50"/>
    <d v="2023-03-07T00:00:00"/>
    <s v="BATHAN FRANNIE P."/>
    <x v="19"/>
    <x v="1"/>
    <d v="2023-03-13T00:00:00"/>
    <d v="2023-03-14T00:00:00"/>
    <s v="VL"/>
    <m/>
    <s v="2 VL"/>
    <n v="2"/>
    <m/>
  </r>
  <r>
    <n v="1446"/>
    <x v="50"/>
    <d v="2023-03-07T00:00:00"/>
    <s v="BATHAN FRANNIE P."/>
    <x v="19"/>
    <x v="1"/>
    <d v="2023-03-20T00:00:00"/>
    <d v="2023-03-21T00:00:00"/>
    <s v="VL"/>
    <m/>
    <s v="2 VL"/>
    <n v="2"/>
    <m/>
  </r>
  <r>
    <n v="1447"/>
    <x v="50"/>
    <d v="2023-04-11T00:00:00"/>
    <s v="GARCIA JINKY A."/>
    <x v="88"/>
    <x v="1"/>
    <d v="2023-04-14T00:00:00"/>
    <d v="2023-04-17T00:00:00"/>
    <s v="VL"/>
    <m/>
    <s v="2 VL"/>
    <n v="2"/>
    <m/>
  </r>
  <r>
    <n v="1448"/>
    <x v="50"/>
    <d v="2023-04-12T00:00:00"/>
    <s v="PARRA ANABELLE P."/>
    <x v="89"/>
    <x v="1"/>
    <d v="2023-04-24T00:00:00"/>
    <d v="2023-04-26T00:00:00"/>
    <s v="OTHER"/>
    <s v="SOLO PARENT"/>
    <s v="3 OTHER"/>
    <n v="3"/>
    <m/>
  </r>
  <r>
    <n v="1449"/>
    <x v="50"/>
    <d v="2023-04-12T00:00:00"/>
    <s v="PARRA ANABELLE P."/>
    <x v="89"/>
    <x v="1"/>
    <d v="2023-04-27T00:00:00"/>
    <d v="2023-05-31T00:00:00"/>
    <s v="VL"/>
    <m/>
    <s v="24 VL"/>
    <n v="24"/>
    <m/>
  </r>
  <r>
    <n v="1450"/>
    <x v="50"/>
    <d v="2023-03-29T00:00:00"/>
    <s v="CORTEZ FIDELA B."/>
    <x v="58"/>
    <x v="1"/>
    <d v="2023-04-24T00:00:00"/>
    <d v="2023-04-24T00:00:00"/>
    <s v="OTHER"/>
    <s v="BIRTHDAY LEAVE"/>
    <s v="1 OTHER"/>
    <n v="1"/>
    <m/>
  </r>
  <r>
    <n v="1451"/>
    <x v="50"/>
    <d v="2023-04-13T00:00:00"/>
    <s v="BURAZON CARIDAD A."/>
    <x v="39"/>
    <x v="1"/>
    <d v="2023-04-12T00:00:00"/>
    <d v="2023-04-12T00:00:00"/>
    <s v="SL"/>
    <m/>
    <s v="1 SL"/>
    <n v="1"/>
    <m/>
  </r>
  <r>
    <n v="1452"/>
    <x v="50"/>
    <d v="2023-04-12T00:00:00"/>
    <s v="MARDO MELINDA E."/>
    <x v="18"/>
    <x v="0"/>
    <d v="2023-04-11T00:00:00"/>
    <d v="2023-04-11T00:00:00"/>
    <s v="SL"/>
    <m/>
    <s v="1 SL"/>
    <n v="1"/>
    <m/>
  </r>
  <r>
    <n v="1453"/>
    <x v="50"/>
    <d v="2023-04-13T00:00:00"/>
    <s v="CESICAR JOCHELLE JOAN S."/>
    <x v="26"/>
    <x v="0"/>
    <d v="2023-04-11T00:00:00"/>
    <d v="2023-04-12T00:00:00"/>
    <s v="SL"/>
    <m/>
    <s v="2 SL"/>
    <n v="2"/>
    <m/>
  </r>
  <r>
    <n v="1454"/>
    <x v="50"/>
    <d v="2023-04-12T00:00:00"/>
    <s v="NATANAUAN SENANDO C."/>
    <x v="7"/>
    <x v="0"/>
    <d v="2023-05-02T00:00:00"/>
    <d v="2023-05-31T00:00:00"/>
    <s v="VL"/>
    <m/>
    <s v="22 VL"/>
    <n v="22"/>
    <m/>
  </r>
  <r>
    <n v="1455"/>
    <x v="50"/>
    <d v="2023-04-12T00:00:00"/>
    <s v="BAYBAY EDLYN L."/>
    <x v="7"/>
    <x v="0"/>
    <d v="2023-05-16T00:00:00"/>
    <d v="2023-05-31T00:00:00"/>
    <s v="VL"/>
    <m/>
    <s v="12 VL"/>
    <n v="12"/>
    <m/>
  </r>
  <r>
    <n v="1456"/>
    <x v="50"/>
    <d v="2022-12-19T00:00:00"/>
    <s v="REYES JUANITO P."/>
    <x v="68"/>
    <x v="1"/>
    <m/>
    <m/>
    <s v="OTHER"/>
    <s v="TERMINAL LEAVE"/>
    <s v="0 OTHER"/>
    <n v="0"/>
    <m/>
  </r>
  <r>
    <n v="1457"/>
    <x v="51"/>
    <d v="2023-04-18T00:00:00"/>
    <s v="ANACAY LEVIE B."/>
    <x v="5"/>
    <x v="1"/>
    <d v="2023-04-13T00:00:00"/>
    <d v="2023-04-14T00:00:00"/>
    <s v="SL"/>
    <m/>
    <s v="2 SL"/>
    <n v="2"/>
    <m/>
  </r>
  <r>
    <n v="1458"/>
    <x v="51"/>
    <d v="2023-04-18T00:00:00"/>
    <s v="TULIAO FLORDELIZA M."/>
    <x v="6"/>
    <x v="1"/>
    <d v="2023-04-12T00:00:00"/>
    <d v="2023-04-14T00:00:00"/>
    <s v="SL"/>
    <m/>
    <s v="3 SL"/>
    <n v="3"/>
    <m/>
  </r>
  <r>
    <n v="1459"/>
    <x v="51"/>
    <d v="2023-04-11T00:00:00"/>
    <s v="CHACON ELISA G."/>
    <x v="31"/>
    <x v="1"/>
    <d v="2023-04-04T00:00:00"/>
    <d v="2023-04-05T00:00:00"/>
    <s v="SL"/>
    <m/>
    <s v="2 SL"/>
    <n v="2"/>
    <m/>
  </r>
  <r>
    <n v="1459"/>
    <x v="51"/>
    <d v="2023-04-11T00:00:00"/>
    <s v="CHACON ELISA G."/>
    <x v="31"/>
    <x v="1"/>
    <d v="2023-04-11T00:00:00"/>
    <d v="2023-04-11T00:00:00"/>
    <s v="SL"/>
    <m/>
    <s v="1 SL"/>
    <n v="1"/>
    <m/>
  </r>
  <r>
    <n v="1459"/>
    <x v="51"/>
    <d v="2023-04-11T00:00:00"/>
    <s v="CHACON ELISA G."/>
    <x v="31"/>
    <x v="1"/>
    <d v="2023-04-14T00:00:00"/>
    <d v="2023-04-14T00:00:00"/>
    <s v="SL"/>
    <m/>
    <s v="1 SL"/>
    <n v="1"/>
    <m/>
  </r>
  <r>
    <n v="1460"/>
    <x v="51"/>
    <d v="2023-04-17T00:00:00"/>
    <s v="FERNANDEZ MILAGROS C."/>
    <x v="39"/>
    <x v="1"/>
    <d v="2023-04-26T00:00:00"/>
    <d v="2023-04-26T00:00:00"/>
    <s v="OTHER"/>
    <s v="GRADUATION LEAVE"/>
    <s v="1 OTHER"/>
    <n v="1"/>
    <m/>
  </r>
  <r>
    <n v="1461"/>
    <x v="51"/>
    <d v="2023-04-13T00:00:00"/>
    <s v="AMORA ELISA S."/>
    <x v="39"/>
    <x v="1"/>
    <d v="2023-04-12T00:00:00"/>
    <d v="2023-04-12T00:00:00"/>
    <s v="SL"/>
    <m/>
    <s v="1 SL"/>
    <n v="1"/>
    <m/>
  </r>
  <r>
    <n v="1462"/>
    <x v="51"/>
    <d v="2023-04-13T00:00:00"/>
    <s v="DELA GRACIA MA. CECILIA P."/>
    <x v="6"/>
    <x v="1"/>
    <d v="2023-04-12T00:00:00"/>
    <d v="2023-04-12T00:00:00"/>
    <s v="OTHER"/>
    <s v="SPECIAL PRIVLEGE"/>
    <s v="1 OTHER"/>
    <n v="1"/>
    <m/>
  </r>
  <r>
    <n v="1463"/>
    <x v="51"/>
    <d v="2023-04-13T00:00:00"/>
    <s v="MIRANDA MARIA LOIDA M."/>
    <x v="6"/>
    <x v="1"/>
    <d v="2023-03-14T00:00:00"/>
    <d v="2023-03-14T00:00:00"/>
    <s v="SL"/>
    <m/>
    <s v="1 SL"/>
    <n v="1"/>
    <m/>
  </r>
  <r>
    <n v="1464"/>
    <x v="51"/>
    <d v="2023-03-14T00:00:00"/>
    <s v="MARASIGAN GINALYN D."/>
    <x v="6"/>
    <x v="1"/>
    <d v="2023-04-13T00:00:00"/>
    <d v="2023-04-14T00:00:00"/>
    <s v="SL"/>
    <m/>
    <s v="2 SL"/>
    <n v="2"/>
    <m/>
  </r>
  <r>
    <n v="1465"/>
    <x v="51"/>
    <d v="2023-04-18T00:00:00"/>
    <s v="DIMAPILIS ARIEL M."/>
    <x v="39"/>
    <x v="1"/>
    <d v="2023-04-15T00:00:00"/>
    <d v="2023-04-17T00:00:00"/>
    <s v="SL"/>
    <m/>
    <s v="1 SL"/>
    <n v="1"/>
    <m/>
  </r>
  <r>
    <n v="1466"/>
    <x v="51"/>
    <d v="2023-04-14T00:00:00"/>
    <s v="BAYHON GEORGE G."/>
    <x v="64"/>
    <x v="1"/>
    <d v="2023-04-24T00:00:00"/>
    <d v="2023-04-24T00:00:00"/>
    <s v="OTHER"/>
    <s v="SPECIAL PRIVLEGE"/>
    <s v="1 OTHER"/>
    <n v="1"/>
    <m/>
  </r>
  <r>
    <n v="1467"/>
    <x v="51"/>
    <d v="2023-04-14T00:00:00"/>
    <s v="ANACAY ABNER M."/>
    <x v="5"/>
    <x v="1"/>
    <d v="2023-04-24T00:00:00"/>
    <d v="2023-04-24T00:00:00"/>
    <s v="OTHER"/>
    <s v="SPECIAL PRIVLEGE"/>
    <s v="1 OTHER"/>
    <n v="1"/>
    <m/>
  </r>
  <r>
    <n v="1468"/>
    <x v="51"/>
    <d v="2023-04-18T00:00:00"/>
    <s v="FELICIDARIO PAMELA C."/>
    <x v="70"/>
    <x v="1"/>
    <d v="2023-04-17T00:00:00"/>
    <d v="2023-04-17T00:00:00"/>
    <s v="SL"/>
    <m/>
    <s v="1 SL"/>
    <n v="1"/>
    <m/>
  </r>
  <r>
    <n v="1469"/>
    <x v="51"/>
    <d v="2023-04-18T00:00:00"/>
    <s v="FERMA MARIA I."/>
    <x v="4"/>
    <x v="1"/>
    <d v="2023-04-26T00:00:00"/>
    <d v="2023-04-26T00:00:00"/>
    <s v="OTHER"/>
    <s v="SPECIAL PRIVLEGE"/>
    <s v="1 OTHER"/>
    <n v="1"/>
    <m/>
  </r>
  <r>
    <n v="1470"/>
    <x v="51"/>
    <d v="2023-04-17T00:00:00"/>
    <s v="AALA MELODY M."/>
    <x v="12"/>
    <x v="0"/>
    <d v="2023-04-26T00:00:00"/>
    <d v="2023-04-27T00:00:00"/>
    <s v="VL"/>
    <m/>
    <s v="2 VL"/>
    <n v="2"/>
    <m/>
  </r>
  <r>
    <n v="1471"/>
    <x v="51"/>
    <d v="2023-04-17T00:00:00"/>
    <s v="CORTEZ FIDELA B."/>
    <x v="58"/>
    <x v="1"/>
    <d v="2023-04-14T00:00:00"/>
    <d v="2023-04-14T00:00:00"/>
    <s v="SL"/>
    <m/>
    <s v="1 SL"/>
    <n v="1"/>
    <m/>
  </r>
  <r>
    <n v="1472"/>
    <x v="51"/>
    <d v="2023-04-17T00:00:00"/>
    <s v="MENDOZA PRESCILA S."/>
    <x v="13"/>
    <x v="1"/>
    <d v="2023-04-14T00:00:00"/>
    <d v="2023-04-14T00:00:00"/>
    <s v="SL"/>
    <m/>
    <s v="1 SL"/>
    <n v="1"/>
    <m/>
  </r>
  <r>
    <n v="1473"/>
    <x v="51"/>
    <d v="2023-04-18T00:00:00"/>
    <s v="LIMBOC FLORDELIZA J."/>
    <x v="4"/>
    <x v="1"/>
    <d v="2023-04-14T00:00:00"/>
    <d v="2023-04-14T00:00:00"/>
    <s v="SL"/>
    <m/>
    <s v="1 SL"/>
    <n v="1"/>
    <m/>
  </r>
  <r>
    <n v="1474"/>
    <x v="51"/>
    <d v="2023-04-18T00:00:00"/>
    <s v="TOLENTINO CAROLINA E."/>
    <x v="4"/>
    <x v="1"/>
    <d v="2023-04-17T00:00:00"/>
    <d v="2023-04-17T00:00:00"/>
    <s v="SL"/>
    <m/>
    <s v="1 SL"/>
    <n v="1"/>
    <m/>
  </r>
  <r>
    <n v="1475"/>
    <x v="51"/>
    <d v="2023-04-14T00:00:00"/>
    <s v="MONTENEGRO HELEN L."/>
    <x v="35"/>
    <x v="1"/>
    <d v="2023-04-14T00:00:00"/>
    <d v="2023-04-14T00:00:00"/>
    <s v="SL"/>
    <m/>
    <s v="1 SL"/>
    <n v="1"/>
    <m/>
  </r>
  <r>
    <n v="1476"/>
    <x v="51"/>
    <d v="2023-04-10T00:00:00"/>
    <s v="RODRIGUEZ RUEL  "/>
    <x v="18"/>
    <x v="1"/>
    <d v="2023-03-25T00:00:00"/>
    <d v="2023-04-30T00:00:00"/>
    <s v="SL"/>
    <m/>
    <s v="27 SL"/>
    <n v="27"/>
    <m/>
  </r>
  <r>
    <n v="1477"/>
    <x v="51"/>
    <d v="2023-04-13T00:00:00"/>
    <s v="LEGASPI DOLORES B."/>
    <x v="19"/>
    <x v="1"/>
    <d v="2023-04-11T00:00:00"/>
    <d v="2023-04-12T00:00:00"/>
    <s v="SL"/>
    <m/>
    <s v="2 SL"/>
    <n v="2"/>
    <m/>
  </r>
  <r>
    <n v="1478"/>
    <x v="51"/>
    <d v="2023-04-18T00:00:00"/>
    <s v="DAÑO ALMA R."/>
    <x v="6"/>
    <x v="1"/>
    <d v="2023-04-13T00:00:00"/>
    <d v="2023-04-13T00:00:00"/>
    <s v="SL"/>
    <m/>
    <s v="1 SL"/>
    <n v="1"/>
    <m/>
  </r>
  <r>
    <n v="1479"/>
    <x v="51"/>
    <d v="2023-04-18T00:00:00"/>
    <s v="DAÑO ALMA R."/>
    <x v="6"/>
    <x v="1"/>
    <d v="2023-04-25T00:00:00"/>
    <d v="2023-04-25T00:00:00"/>
    <s v="OTHER"/>
    <s v="SPECIAL PRIVILEGE"/>
    <s v="1 OTHER"/>
    <n v="1"/>
    <m/>
  </r>
  <r>
    <n v="1480"/>
    <x v="51"/>
    <d v="2023-02-18T00:00:00"/>
    <s v="DE VILLA JAYVEE U."/>
    <x v="6"/>
    <x v="1"/>
    <d v="2023-04-25T00:00:00"/>
    <d v="2023-04-25T00:00:00"/>
    <s v="VL"/>
    <m/>
    <s v="1 VL"/>
    <n v="1"/>
    <m/>
  </r>
  <r>
    <n v="1481"/>
    <x v="51"/>
    <d v="2023-03-27T00:00:00"/>
    <s v="COTONER NELIA C."/>
    <x v="65"/>
    <x v="1"/>
    <d v="2023-03-31T00:00:00"/>
    <d v="2023-03-31T00:00:00"/>
    <s v="VL"/>
    <m/>
    <s v="1 VL"/>
    <n v="1"/>
    <m/>
  </r>
  <r>
    <n v="1482"/>
    <x v="51"/>
    <d v="2023-04-10T00:00:00"/>
    <s v="LIMBOC FLORDELIZA J."/>
    <x v="4"/>
    <x v="1"/>
    <d v="2023-04-17T00:00:00"/>
    <d v="2023-04-17T00:00:00"/>
    <s v="OTHER"/>
    <s v="SPECIAL PRIVILEGE"/>
    <s v="1 OTHER"/>
    <n v="1"/>
    <m/>
  </r>
  <r>
    <n v="1483"/>
    <x v="51"/>
    <d v="2023-04-13T00:00:00"/>
    <s v="GARCIA HAIZEL M."/>
    <x v="31"/>
    <x v="1"/>
    <d v="2023-04-12T00:00:00"/>
    <d v="2023-04-12T00:00:00"/>
    <s v="SL"/>
    <m/>
    <s v="1 SL"/>
    <n v="1"/>
    <m/>
  </r>
  <r>
    <n v="1484"/>
    <x v="51"/>
    <d v="2023-04-26T00:00:00"/>
    <s v="GOMEZ EMMA M."/>
    <x v="13"/>
    <x v="1"/>
    <d v="2023-05-15T00:00:00"/>
    <d v="2023-06-02T00:00:00"/>
    <s v="VL"/>
    <m/>
    <s v="16 VL"/>
    <n v="16"/>
    <m/>
  </r>
  <r>
    <n v="1485"/>
    <x v="51"/>
    <d v="2023-04-17T00:00:00"/>
    <s v="DOGELIO CHRISTIAN B."/>
    <x v="0"/>
    <x v="0"/>
    <d v="2023-04-26T00:00:00"/>
    <d v="2023-04-28T00:00:00"/>
    <s v="VL"/>
    <m/>
    <s v="3 VL"/>
    <n v="3"/>
    <m/>
  </r>
  <r>
    <n v="1486"/>
    <x v="51"/>
    <d v="2023-04-14T00:00:00"/>
    <s v="PEÑERO LILIBETH B."/>
    <x v="10"/>
    <x v="1"/>
    <d v="2023-04-13T00:00:00"/>
    <d v="2023-04-13T00:00:00"/>
    <s v="SL"/>
    <m/>
    <s v="1 SL"/>
    <n v="1"/>
    <m/>
  </r>
  <r>
    <n v="1487"/>
    <x v="51"/>
    <d v="2023-04-14T00:00:00"/>
    <s v="ERIDAO ROSALINDA P."/>
    <x v="10"/>
    <x v="1"/>
    <d v="2023-04-13T00:00:00"/>
    <d v="2023-04-13T00:00:00"/>
    <s v="SL"/>
    <m/>
    <s v="1 SL"/>
    <n v="1"/>
    <m/>
  </r>
  <r>
    <n v="1488"/>
    <x v="51"/>
    <d v="2023-04-14T00:00:00"/>
    <s v="VERGARA ANACIETA M."/>
    <x v="10"/>
    <x v="1"/>
    <d v="2023-04-20T00:00:00"/>
    <d v="2023-04-20T00:00:00"/>
    <s v="OTHER"/>
    <s v="SPECIAL PRIVILEGE"/>
    <s v="1 OTHER"/>
    <n v="1"/>
    <m/>
  </r>
  <r>
    <n v="1489"/>
    <x v="51"/>
    <d v="2023-04-17T00:00:00"/>
    <s v="RODRIGUEZ GREGORIO  "/>
    <x v="18"/>
    <x v="1"/>
    <d v="2023-04-14T00:00:00"/>
    <d v="2023-04-14T00:00:00"/>
    <s v="SL"/>
    <m/>
    <s v="1 SL"/>
    <n v="1"/>
    <m/>
  </r>
  <r>
    <n v="1490"/>
    <x v="51"/>
    <d v="2023-04-17T00:00:00"/>
    <s v="BITUIN LUCKY NIKKO G."/>
    <x v="19"/>
    <x v="0"/>
    <d v="2023-04-25T00:00:00"/>
    <d v="2023-04-25T00:00:00"/>
    <s v="VL"/>
    <m/>
    <s v="1 VL"/>
    <n v="1"/>
    <m/>
  </r>
  <r>
    <n v="1491"/>
    <x v="51"/>
    <d v="2023-04-14T00:00:00"/>
    <s v="GUAÑEZO MA. GINA P."/>
    <x v="39"/>
    <x v="1"/>
    <d v="2023-04-20T00:00:00"/>
    <d v="2023-04-20T00:00:00"/>
    <s v="OTHER"/>
    <s v="SPECIAL PRIVILEGE"/>
    <s v="1 OTHER"/>
    <n v="1"/>
    <m/>
  </r>
  <r>
    <n v="1492"/>
    <x v="51"/>
    <d v="2023-04-18T00:00:00"/>
    <s v="MALUBAY MELINDA D."/>
    <x v="66"/>
    <x v="1"/>
    <d v="2023-04-17T00:00:00"/>
    <d v="2023-04-17T00:00:00"/>
    <s v="SL"/>
    <m/>
    <s v="1 SL"/>
    <n v="1"/>
    <m/>
  </r>
  <r>
    <n v="1493"/>
    <x v="51"/>
    <d v="2023-04-26T00:00:00"/>
    <s v="ALEGA ESTELITA M."/>
    <x v="53"/>
    <x v="1"/>
    <d v="2023-04-03T00:00:00"/>
    <d v="2023-04-04T00:00:00"/>
    <s v="VL"/>
    <m/>
    <s v="2 VL"/>
    <n v="2"/>
    <m/>
  </r>
  <r>
    <n v="1493"/>
    <x v="51"/>
    <d v="2023-04-26T00:00:00"/>
    <s v="ALEGA ESTELITA M."/>
    <x v="53"/>
    <x v="1"/>
    <d v="2023-04-11T00:00:00"/>
    <d v="2023-04-11T00:00:00"/>
    <s v="VL"/>
    <m/>
    <s v="1 VL"/>
    <n v="1"/>
    <m/>
  </r>
  <r>
    <n v="1494"/>
    <x v="51"/>
    <d v="2023-04-19T00:00:00"/>
    <s v="MALIGAYO YOLANDA D."/>
    <x v="19"/>
    <x v="1"/>
    <d v="2023-04-17T00:00:00"/>
    <d v="2023-04-18T00:00:00"/>
    <s v="SL"/>
    <m/>
    <s v="2 SL"/>
    <n v="2"/>
    <m/>
  </r>
  <r>
    <n v="1495"/>
    <x v="51"/>
    <d v="2023-04-26T00:00:00"/>
    <s v="AMBION LAMBERTO A."/>
    <x v="62"/>
    <x v="1"/>
    <d v="2023-04-27T00:00:00"/>
    <d v="2023-04-27T00:00:00"/>
    <s v="VL"/>
    <m/>
    <s v="1 VL"/>
    <n v="1"/>
    <m/>
  </r>
  <r>
    <n v="1496"/>
    <x v="51"/>
    <d v="2023-04-24T00:00:00"/>
    <s v="DESINGAŃO PURIFICACION A."/>
    <x v="11"/>
    <x v="0"/>
    <d v="2023-04-17T00:00:00"/>
    <d v="2023-04-20T00:00:00"/>
    <s v="SL"/>
    <m/>
    <s v="4 SL"/>
    <n v="4"/>
    <m/>
  </r>
  <r>
    <n v="1497"/>
    <x v="51"/>
    <d v="2023-04-17T00:00:00"/>
    <s v="CALANOG EUGENE V."/>
    <x v="19"/>
    <x v="1"/>
    <d v="2023-04-13T00:00:00"/>
    <d v="2023-04-14T00:00:00"/>
    <s v="SL"/>
    <m/>
    <s v="2 SL"/>
    <n v="2"/>
    <m/>
  </r>
  <r>
    <n v="1498"/>
    <x v="51"/>
    <d v="2023-04-17T00:00:00"/>
    <s v="VILLANUEVA DAVE RONILLO V."/>
    <x v="13"/>
    <x v="0"/>
    <d v="2023-04-12T00:00:00"/>
    <d v="2023-04-13T00:00:00"/>
    <s v="SL"/>
    <m/>
    <s v="2 SL"/>
    <n v="2"/>
    <m/>
  </r>
  <r>
    <n v="1499"/>
    <x v="51"/>
    <d v="2023-03-16T00:00:00"/>
    <s v="PANGANIBAN CRISTETA M."/>
    <x v="55"/>
    <x v="1"/>
    <d v="2023-03-20T00:00:00"/>
    <d v="2023-03-20T00:00:00"/>
    <s v="SL"/>
    <m/>
    <s v="1 SL"/>
    <n v="1"/>
    <m/>
  </r>
  <r>
    <n v="1500"/>
    <x v="51"/>
    <d v="2023-04-18T00:00:00"/>
    <s v="AUSTRIA KIM E."/>
    <x v="5"/>
    <x v="1"/>
    <d v="2023-04-17T00:00:00"/>
    <d v="2023-04-17T00:00:00"/>
    <s v="SL"/>
    <m/>
    <s v="1 SL"/>
    <n v="1"/>
    <m/>
  </r>
  <r>
    <n v="1501"/>
    <x v="51"/>
    <d v="2023-04-26T00:00:00"/>
    <s v="COSTANTE HERBERT F."/>
    <x v="9"/>
    <x v="2"/>
    <d v="2023-04-25T00:00:00"/>
    <d v="2023-04-25T00:00:00"/>
    <s v="SL"/>
    <m/>
    <s v="1 SL"/>
    <n v="1"/>
    <m/>
  </r>
  <r>
    <n v="1502"/>
    <x v="51"/>
    <d v="2023-04-24T00:00:00"/>
    <s v="MARQUEZ HENSLEY B."/>
    <x v="87"/>
    <x v="1"/>
    <d v="2023-04-19T00:00:00"/>
    <d v="2023-04-20T00:00:00"/>
    <s v="SL"/>
    <m/>
    <s v="2 SL"/>
    <n v="2"/>
    <m/>
  </r>
  <r>
    <n v="1503"/>
    <x v="51"/>
    <d v="2023-04-04T00:00:00"/>
    <s v="MAULLON JAENA F."/>
    <x v="11"/>
    <x v="0"/>
    <d v="2023-04-11T00:00:00"/>
    <d v="2023-04-11T00:00:00"/>
    <s v="VL"/>
    <m/>
    <s v="1 VL"/>
    <n v="1"/>
    <m/>
  </r>
  <r>
    <n v="1503"/>
    <x v="51"/>
    <d v="2023-04-04T00:00:00"/>
    <s v="MAULLON JAENA F."/>
    <x v="11"/>
    <x v="0"/>
    <d v="2023-04-13T00:00:00"/>
    <d v="2023-04-13T00:00:00"/>
    <s v="VL"/>
    <m/>
    <s v="1 VL"/>
    <n v="1"/>
    <m/>
  </r>
  <r>
    <n v="1503"/>
    <x v="51"/>
    <d v="2023-04-04T00:00:00"/>
    <s v="MAULLON JAENA F."/>
    <x v="11"/>
    <x v="0"/>
    <d v="2023-04-19T00:00:00"/>
    <d v="2023-04-19T00:00:00"/>
    <s v="VL"/>
    <m/>
    <s v="1 VL"/>
    <n v="1"/>
    <m/>
  </r>
  <r>
    <n v="1503"/>
    <x v="51"/>
    <d v="2023-04-04T00:00:00"/>
    <s v="MAULLON JAENA F."/>
    <x v="11"/>
    <x v="0"/>
    <d v="2023-04-26T00:00:00"/>
    <d v="2023-04-26T00:00:00"/>
    <s v="VL"/>
    <m/>
    <s v="1 VL"/>
    <n v="1"/>
    <m/>
  </r>
  <r>
    <n v="1503"/>
    <x v="51"/>
    <d v="2023-04-04T00:00:00"/>
    <s v="MAULLON JAENA F."/>
    <x v="11"/>
    <x v="0"/>
    <d v="2023-04-28T00:00:00"/>
    <d v="2023-04-28T00:00:00"/>
    <s v="VL"/>
    <m/>
    <s v="1 VL"/>
    <n v="1"/>
    <m/>
  </r>
  <r>
    <n v="1504"/>
    <x v="51"/>
    <d v="2023-04-17T00:00:00"/>
    <s v="ANGELES ANNABEL D."/>
    <x v="5"/>
    <x v="1"/>
    <d v="2023-04-14T00:00:00"/>
    <d v="2023-04-14T00:00:00"/>
    <s v="OTHER"/>
    <s v="SPECIAL PRIVILEGE"/>
    <s v="1 OTHER"/>
    <n v="1"/>
    <m/>
  </r>
  <r>
    <n v="1505"/>
    <x v="51"/>
    <d v="2023-04-18T00:00:00"/>
    <s v="DIMARANAN JENELIN B."/>
    <x v="11"/>
    <x v="0"/>
    <d v="2023-04-26T00:00:00"/>
    <d v="2023-04-26T00:00:00"/>
    <s v="VL"/>
    <m/>
    <s v="1 VL"/>
    <n v="1"/>
    <m/>
  </r>
  <r>
    <n v="1506"/>
    <x v="51"/>
    <d v="2023-04-17T00:00:00"/>
    <s v="DORADO JULAIDA M."/>
    <x v="18"/>
    <x v="1"/>
    <d v="2023-04-05T00:00:00"/>
    <d v="2023-04-05T00:00:00"/>
    <s v="SL"/>
    <m/>
    <s v="1 SL"/>
    <n v="1"/>
    <m/>
  </r>
  <r>
    <n v="1506"/>
    <x v="51"/>
    <d v="2023-04-17T00:00:00"/>
    <s v="DORADO JULAIDA M."/>
    <x v="18"/>
    <x v="1"/>
    <d v="2023-04-14T00:00:00"/>
    <d v="2023-04-14T00:00:00"/>
    <s v="SL"/>
    <m/>
    <s v="1 SL"/>
    <n v="1"/>
    <m/>
  </r>
  <r>
    <n v="1507"/>
    <x v="51"/>
    <m/>
    <s v="DEMATERA PEDRO B."/>
    <x v="29"/>
    <x v="0"/>
    <d v="2023-04-03T00:00:00"/>
    <d v="2023-04-05T00:00:00"/>
    <s v="SL"/>
    <m/>
    <s v="3 SL"/>
    <n v="3"/>
    <m/>
  </r>
  <r>
    <n v="1508"/>
    <x v="51"/>
    <d v="2023-04-19T00:00:00"/>
    <s v="PEPA ARIEL N."/>
    <x v="19"/>
    <x v="0"/>
    <d v="2023-04-17T00:00:00"/>
    <d v="2023-04-17T00:00:00"/>
    <s v="SL"/>
    <m/>
    <s v="1 SL"/>
    <n v="1"/>
    <m/>
  </r>
  <r>
    <n v="1509"/>
    <x v="51"/>
    <d v="2023-04-18T00:00:00"/>
    <s v="VILLANUEVA MARILYN L."/>
    <x v="23"/>
    <x v="0"/>
    <d v="2023-04-14T00:00:00"/>
    <d v="2023-04-14T00:00:00"/>
    <s v="SL"/>
    <m/>
    <s v="1 SL"/>
    <n v="1"/>
    <m/>
  </r>
  <r>
    <n v="1510"/>
    <x v="51"/>
    <d v="2023-04-19T00:00:00"/>
    <s v="ANACAY ANICETA P."/>
    <x v="5"/>
    <x v="1"/>
    <d v="2023-04-14T00:00:00"/>
    <d v="2023-04-14T00:00:00"/>
    <s v="SL"/>
    <m/>
    <s v="1 SL"/>
    <n v="1"/>
    <m/>
  </r>
  <r>
    <n v="1511"/>
    <x v="51"/>
    <d v="2023-04-19T00:00:00"/>
    <s v="VALDEZ JACKILYN A."/>
    <x v="7"/>
    <x v="0"/>
    <d v="2023-05-02T00:00:00"/>
    <d v="2023-05-12T00:00:00"/>
    <s v="VL"/>
    <m/>
    <s v="9 VL"/>
    <n v="9"/>
    <m/>
  </r>
  <r>
    <n v="1512"/>
    <x v="51"/>
    <d v="2023-04-24T00:00:00"/>
    <s v="DIMAILIG ARLYN R."/>
    <x v="7"/>
    <x v="1"/>
    <d v="2023-04-20T00:00:00"/>
    <d v="2023-04-20T00:00:00"/>
    <s v="SL"/>
    <m/>
    <s v="1 SL"/>
    <n v="1"/>
    <m/>
  </r>
  <r>
    <n v="1513"/>
    <x v="51"/>
    <m/>
    <s v="BRIZUELA LENIE E."/>
    <x v="38"/>
    <x v="0"/>
    <d v="2023-04-14T00:00:00"/>
    <d v="2023-04-17T00:00:00"/>
    <s v="SL"/>
    <m/>
    <s v="2 SL"/>
    <n v="2"/>
    <m/>
  </r>
  <r>
    <n v="1514"/>
    <x v="51"/>
    <d v="2023-04-25T00:00:00"/>
    <s v="ROQUITE MARIECAR L."/>
    <x v="31"/>
    <x v="0"/>
    <d v="2023-04-20T00:00:00"/>
    <d v="2023-04-20T00:00:00"/>
    <s v="SL"/>
    <m/>
    <s v="1 SL"/>
    <n v="1"/>
    <m/>
  </r>
  <r>
    <n v="1515"/>
    <x v="51"/>
    <d v="2023-04-24T00:00:00"/>
    <s v="RAMOS REMELYN A."/>
    <x v="90"/>
    <x v="1"/>
    <d v="2023-08-16T00:00:00"/>
    <d v="2023-08-18T00:00:00"/>
    <s v="VL"/>
    <m/>
    <s v="3 VL"/>
    <n v="3"/>
    <m/>
  </r>
  <r>
    <n v="1515"/>
    <x v="51"/>
    <d v="2023-04-24T00:00:00"/>
    <s v="RAMOS REMELYN A."/>
    <x v="90"/>
    <x v="1"/>
    <d v="2023-08-22T00:00:00"/>
    <d v="2023-08-25T00:00:00"/>
    <s v="VL"/>
    <m/>
    <s v="4 VL"/>
    <n v="4"/>
    <m/>
  </r>
  <r>
    <n v="1515"/>
    <x v="51"/>
    <d v="2023-04-24T00:00:00"/>
    <s v="RAMOS REMELYN A."/>
    <x v="90"/>
    <x v="1"/>
    <d v="2023-08-29T00:00:00"/>
    <d v="2023-08-31T00:00:00"/>
    <s v="VL"/>
    <m/>
    <s v="3 VL"/>
    <n v="3"/>
    <m/>
  </r>
  <r>
    <n v="1516"/>
    <x v="51"/>
    <d v="2023-04-25T00:00:00"/>
    <s v="ORTEGA RODEL R."/>
    <x v="76"/>
    <x v="1"/>
    <d v="2023-05-04T00:00:00"/>
    <d v="2023-05-05T00:00:00"/>
    <s v="VL"/>
    <m/>
    <s v="2 VL"/>
    <n v="2"/>
    <m/>
  </r>
  <r>
    <n v="1517"/>
    <x v="51"/>
    <d v="2023-04-17T00:00:00"/>
    <s v="ESPINOSA RUBY ANN V."/>
    <x v="5"/>
    <x v="0"/>
    <d v="2023-04-16T00:00:00"/>
    <d v="2023-05-31T00:00:00"/>
    <s v="SL"/>
    <m/>
    <s v="32 SL"/>
    <n v="32"/>
    <m/>
  </r>
  <r>
    <n v="1518"/>
    <x v="51"/>
    <d v="2023-04-21T00:00:00"/>
    <s v="FERMA RAYMOND  "/>
    <x v="18"/>
    <x v="0"/>
    <d v="2023-04-27T00:00:00"/>
    <d v="2023-04-27T00:00:00"/>
    <s v="VL"/>
    <m/>
    <s v="1 VL"/>
    <n v="1"/>
    <m/>
  </r>
  <r>
    <n v="1518"/>
    <x v="51"/>
    <d v="2023-04-21T00:00:00"/>
    <s v="FERMA RAYMOND  "/>
    <x v="18"/>
    <x v="0"/>
    <d v="2023-04-30T00:00:00"/>
    <d v="2023-04-30T00:00:00"/>
    <s v="VL"/>
    <m/>
    <s v="1 VL"/>
    <n v="1"/>
    <m/>
  </r>
  <r>
    <n v="1519"/>
    <x v="51"/>
    <d v="2023-04-24T00:00:00"/>
    <s v="PAZ JOSUE O."/>
    <x v="18"/>
    <x v="0"/>
    <d v="2023-04-20T00:00:00"/>
    <d v="2023-04-20T00:00:00"/>
    <s v="SL"/>
    <m/>
    <s v="1 SL"/>
    <n v="1"/>
    <m/>
  </r>
  <r>
    <n v="1520"/>
    <x v="51"/>
    <d v="2023-04-12T00:00:00"/>
    <s v="TIBAYAN EUFEMIA O."/>
    <x v="19"/>
    <x v="0"/>
    <d v="2023-03-06T00:00:00"/>
    <d v="2023-04-05T00:00:00"/>
    <s v="SL"/>
    <m/>
    <s v="22 SL"/>
    <n v="22"/>
    <m/>
  </r>
  <r>
    <n v="1521"/>
    <x v="51"/>
    <d v="2023-04-25T00:00:00"/>
    <s v="PAGLINAWAN JESSIE M."/>
    <x v="18"/>
    <x v="0"/>
    <d v="2023-04-24T00:00:00"/>
    <d v="2023-04-24T00:00:00"/>
    <s v="SL"/>
    <m/>
    <s v="1 SL"/>
    <n v="1"/>
    <m/>
  </r>
  <r>
    <n v="1522"/>
    <x v="51"/>
    <d v="2023-04-25T00:00:00"/>
    <s v="ATIENZA VENUS  "/>
    <x v="5"/>
    <x v="1"/>
    <d v="2023-04-25T00:00:00"/>
    <d v="2023-04-25T00:00:00"/>
    <s v="SL"/>
    <m/>
    <s v="1 SL"/>
    <n v="1"/>
    <m/>
  </r>
  <r>
    <n v="1523"/>
    <x v="51"/>
    <d v="2023-04-24T00:00:00"/>
    <s v="ENRIQUEZ ERIBERTO  "/>
    <x v="18"/>
    <x v="0"/>
    <d v="2023-04-01T00:00:00"/>
    <d v="2023-04-02T00:00:00"/>
    <s v="VL"/>
    <m/>
    <s v="2 VL"/>
    <n v="2"/>
    <m/>
  </r>
  <r>
    <n v="1524"/>
    <x v="51"/>
    <d v="2023-04-14T00:00:00"/>
    <s v="GONZALES MARIO O."/>
    <x v="12"/>
    <x v="0"/>
    <d v="2023-04-11T00:00:00"/>
    <d v="2023-04-13T00:00:00"/>
    <s v="SL"/>
    <m/>
    <s v="3 SL"/>
    <n v="3"/>
    <m/>
  </r>
  <r>
    <n v="1525"/>
    <x v="51"/>
    <d v="2023-04-17T00:00:00"/>
    <s v="GATPANDAN MICHAEL E."/>
    <x v="12"/>
    <x v="0"/>
    <d v="2023-04-25T00:00:00"/>
    <d v="2023-04-25T00:00:00"/>
    <s v="VL"/>
    <m/>
    <s v="1 VL"/>
    <n v="1"/>
    <m/>
  </r>
  <r>
    <n v="1526"/>
    <x v="51"/>
    <d v="2023-04-19T00:00:00"/>
    <s v="GATPANDAN MICHAEL E."/>
    <x v="12"/>
    <x v="0"/>
    <d v="2023-04-18T00:00:00"/>
    <d v="2023-04-18T00:00:00"/>
    <s v="SL"/>
    <m/>
    <s v="1 SL"/>
    <n v="1"/>
    <m/>
  </r>
  <r>
    <n v="1527"/>
    <x v="51"/>
    <d v="2023-04-14T00:00:00"/>
    <s v="GATPANDAN MICHAEL E."/>
    <x v="12"/>
    <x v="0"/>
    <d v="2023-04-13T00:00:00"/>
    <d v="2023-04-13T00:00:00"/>
    <s v="SL"/>
    <m/>
    <s v="1 SL"/>
    <n v="1"/>
    <m/>
  </r>
  <r>
    <n v="1528"/>
    <x v="51"/>
    <m/>
    <s v="MERCARDO RENGIE M."/>
    <x v="4"/>
    <x v="0"/>
    <d v="2023-04-03T00:00:00"/>
    <d v="2023-04-03T00:00:00"/>
    <s v="SL"/>
    <m/>
    <s v="1 SL"/>
    <n v="1"/>
    <m/>
  </r>
  <r>
    <n v="1528"/>
    <x v="51"/>
    <m/>
    <s v="MERCARDO RENGIE M."/>
    <x v="4"/>
    <x v="0"/>
    <d v="2023-04-13T00:00:00"/>
    <d v="2023-04-13T00:00:00"/>
    <s v="SL"/>
    <m/>
    <s v="1 SL"/>
    <n v="1"/>
    <m/>
  </r>
  <r>
    <n v="1528"/>
    <x v="51"/>
    <m/>
    <s v="MERCARDO RENGIE M."/>
    <x v="4"/>
    <x v="0"/>
    <d v="2023-04-17T00:00:00"/>
    <d v="2023-04-17T00:00:00"/>
    <s v="SL"/>
    <m/>
    <s v="1 SL"/>
    <n v="1"/>
    <m/>
  </r>
  <r>
    <n v="1529"/>
    <x v="51"/>
    <m/>
    <s v="MERCARDO RENGIE M."/>
    <x v="4"/>
    <x v="0"/>
    <d v="2023-03-23T00:00:00"/>
    <d v="2023-03-23T00:00:00"/>
    <s v="SL"/>
    <m/>
    <s v="1 SL"/>
    <n v="1"/>
    <m/>
  </r>
  <r>
    <n v="1529"/>
    <x v="51"/>
    <m/>
    <s v="MERCARDO RENGIE M."/>
    <x v="4"/>
    <x v="0"/>
    <d v="2023-03-27T00:00:00"/>
    <d v="2023-03-27T00:00:00"/>
    <s v="SL"/>
    <m/>
    <s v="1 SL"/>
    <n v="1"/>
    <m/>
  </r>
  <r>
    <n v="1529"/>
    <x v="51"/>
    <m/>
    <s v="MERCARDO RENGIE M."/>
    <x v="4"/>
    <x v="0"/>
    <d v="2023-03-30T00:00:00"/>
    <d v="2023-03-30T00:00:00"/>
    <s v="SL"/>
    <m/>
    <s v="1 SL"/>
    <n v="1"/>
    <m/>
  </r>
  <r>
    <n v="1530"/>
    <x v="51"/>
    <d v="2023-04-20T00:00:00"/>
    <s v="VALENCIANO MARLYN C."/>
    <x v="86"/>
    <x v="0"/>
    <d v="2023-04-25T00:00:00"/>
    <d v="2023-04-26T00:00:00"/>
    <s v="VL"/>
    <m/>
    <s v="2 VL"/>
    <n v="2"/>
    <m/>
  </r>
  <r>
    <n v="1531"/>
    <x v="51"/>
    <d v="2023-04-20T00:00:00"/>
    <s v="VALENCIANO MARLYN C."/>
    <x v="86"/>
    <x v="0"/>
    <d v="2023-04-18T00:00:00"/>
    <d v="2023-04-19T00:00:00"/>
    <s v="SL"/>
    <m/>
    <s v="2 SL"/>
    <n v="2"/>
    <m/>
  </r>
  <r>
    <n v="1532"/>
    <x v="51"/>
    <d v="2023-04-19T00:00:00"/>
    <s v="DELA CRUZ EVANGELINE P."/>
    <x v="71"/>
    <x v="1"/>
    <d v="2023-04-28T00:00:00"/>
    <d v="2023-04-28T00:00:00"/>
    <s v="OTHER"/>
    <s v="SPECIAL PRIVILEGE"/>
    <s v="1 OTHER"/>
    <n v="1"/>
    <m/>
  </r>
  <r>
    <n v="1533"/>
    <x v="51"/>
    <d v="2023-04-19T00:00:00"/>
    <s v="DELA CRUZ EVANGELINE P."/>
    <x v="71"/>
    <x v="1"/>
    <d v="2023-04-11T00:00:00"/>
    <d v="2023-04-11T00:00:00"/>
    <s v="SL"/>
    <m/>
    <s v="1 SL"/>
    <n v="1"/>
    <m/>
  </r>
  <r>
    <n v="1534"/>
    <x v="51"/>
    <d v="2023-04-18T00:00:00"/>
    <s v="MARDO MELINDA E."/>
    <x v="18"/>
    <x v="0"/>
    <d v="2023-04-25T00:00:00"/>
    <d v="2023-04-25T00:00:00"/>
    <s v="VL"/>
    <m/>
    <s v="1 VL"/>
    <n v="1"/>
    <m/>
  </r>
  <r>
    <n v="1535"/>
    <x v="51"/>
    <d v="2023-04-24T00:00:00"/>
    <s v="MARDO MELINDA E."/>
    <x v="18"/>
    <x v="0"/>
    <d v="2023-04-21T00:00:00"/>
    <d v="2023-04-22T00:00:00"/>
    <s v="SL"/>
    <m/>
    <s v="1 SL"/>
    <n v="1"/>
    <m/>
  </r>
  <r>
    <n v="1536"/>
    <x v="51"/>
    <d v="2023-04-14T00:00:00"/>
    <s v="MARDO MELINDA E."/>
    <x v="18"/>
    <x v="0"/>
    <d v="2023-04-13T00:00:00"/>
    <d v="2023-04-13T00:00:00"/>
    <s v="SL"/>
    <m/>
    <s v="1 SL"/>
    <n v="1"/>
    <m/>
  </r>
  <r>
    <n v="1537"/>
    <x v="51"/>
    <d v="2023-04-24T00:00:00"/>
    <s v="GONZALES MARIO O."/>
    <x v="12"/>
    <x v="0"/>
    <d v="2023-05-03T00:00:00"/>
    <d v="2023-05-04T00:00:00"/>
    <s v="VL"/>
    <m/>
    <s v="2 VL"/>
    <n v="2"/>
    <m/>
  </r>
  <r>
    <n v="1538"/>
    <x v="51"/>
    <d v="2023-04-20T00:00:00"/>
    <s v="GONZALES MARIO O."/>
    <x v="12"/>
    <x v="0"/>
    <d v="2023-04-28T00:00:00"/>
    <d v="2023-04-28T00:00:00"/>
    <s v="VL"/>
    <m/>
    <s v="1 VL"/>
    <n v="1"/>
    <m/>
  </r>
  <r>
    <n v="1539"/>
    <x v="51"/>
    <d v="2023-04-24T00:00:00"/>
    <s v="COSA PAOLA GRACE P."/>
    <x v="3"/>
    <x v="0"/>
    <d v="2023-04-17T00:00:00"/>
    <d v="2023-04-17T00:00:00"/>
    <s v="SL"/>
    <m/>
    <s v="1 SL"/>
    <n v="1"/>
    <m/>
  </r>
  <r>
    <n v="1540"/>
    <x v="51"/>
    <d v="2023-04-24T00:00:00"/>
    <s v="COSA PAOLA GRACE P."/>
    <x v="3"/>
    <x v="0"/>
    <d v="2023-04-20T00:00:00"/>
    <d v="2023-04-20T00:00:00"/>
    <s v="SL"/>
    <m/>
    <s v="1 SL"/>
    <n v="1"/>
    <m/>
  </r>
  <r>
    <n v="1541"/>
    <x v="51"/>
    <d v="2023-04-10T00:00:00"/>
    <s v="PERIDO BEVERLY T."/>
    <x v="39"/>
    <x v="1"/>
    <d v="2023-04-14T00:00:00"/>
    <d v="2023-04-17T00:00:00"/>
    <s v="VL"/>
    <m/>
    <s v="2 VL"/>
    <n v="2"/>
    <m/>
  </r>
  <r>
    <n v="1542"/>
    <x v="51"/>
    <d v="2023-04-19T00:00:00"/>
    <s v="BAYHON VIOLETA  "/>
    <x v="5"/>
    <x v="1"/>
    <d v="2023-04-26T00:00:00"/>
    <d v="2023-04-26T00:00:00"/>
    <s v="VL"/>
    <m/>
    <s v="1 VL"/>
    <n v="1"/>
    <m/>
  </r>
  <r>
    <n v="1542"/>
    <x v="51"/>
    <d v="2023-04-19T00:00:00"/>
    <s v="BAYHON VIOLETA  "/>
    <x v="5"/>
    <x v="1"/>
    <d v="2023-05-02T00:00:00"/>
    <d v="2023-05-02T00:00:00"/>
    <s v="VL"/>
    <m/>
    <s v="1 VL"/>
    <n v="1"/>
    <m/>
  </r>
  <r>
    <n v="1543"/>
    <x v="51"/>
    <d v="2023-04-20T00:00:00"/>
    <s v="HERNANDO MERLE B."/>
    <x v="70"/>
    <x v="1"/>
    <d v="2023-04-26T00:00:00"/>
    <d v="2023-04-26T00:00:00"/>
    <s v="OTHER"/>
    <s v="SPECIALPRIVILEGE"/>
    <s v="1 OTHER"/>
    <n v="1"/>
    <m/>
  </r>
  <r>
    <n v="1544"/>
    <x v="51"/>
    <d v="2023-04-19T00:00:00"/>
    <s v="BAYLA EVANGELINE C."/>
    <x v="57"/>
    <x v="1"/>
    <d v="2023-05-05T00:00:00"/>
    <d v="2023-05-05T00:00:00"/>
    <s v="OTHER"/>
    <s v="BIRTHDAY LEAVE"/>
    <s v="1 OTHER"/>
    <n v="1"/>
    <m/>
  </r>
  <r>
    <n v="1545"/>
    <x v="51"/>
    <m/>
    <s v="DOLOT JESUS JR. D."/>
    <x v="52"/>
    <x v="1"/>
    <d v="2023-04-17T00:00:00"/>
    <d v="2023-04-17T00:00:00"/>
    <s v="SL"/>
    <m/>
    <s v="1 SL"/>
    <n v="1"/>
    <m/>
  </r>
  <r>
    <n v="1545"/>
    <x v="51"/>
    <m/>
    <s v="DOLOT JESUS JR. D."/>
    <x v="52"/>
    <x v="1"/>
    <d v="2023-04-20T00:00:00"/>
    <d v="2023-04-20T00:00:00"/>
    <s v="SL"/>
    <m/>
    <s v="1 SL"/>
    <n v="1"/>
    <m/>
  </r>
  <r>
    <n v="1546"/>
    <x v="51"/>
    <d v="2023-04-24T00:00:00"/>
    <s v="SUSA NANETE B."/>
    <x v="5"/>
    <x v="1"/>
    <d v="2023-04-20T00:00:00"/>
    <d v="2023-04-20T00:00:00"/>
    <s v="SL"/>
    <m/>
    <s v="1 SL"/>
    <n v="1"/>
    <m/>
  </r>
  <r>
    <n v="1547"/>
    <x v="51"/>
    <d v="2023-04-24T00:00:00"/>
    <s v="AMBION DORINDA A."/>
    <x v="10"/>
    <x v="1"/>
    <d v="2023-04-18T00:00:00"/>
    <d v="2023-04-19T00:00:00"/>
    <s v="SL"/>
    <m/>
    <s v="2 SL"/>
    <n v="2"/>
    <m/>
  </r>
  <r>
    <n v="1548"/>
    <x v="51"/>
    <d v="2023-04-25T00:00:00"/>
    <s v="ANDAG ALEX C."/>
    <x v="5"/>
    <x v="1"/>
    <d v="2023-04-21T00:00:00"/>
    <d v="2023-04-21T00:00:00"/>
    <s v="SL"/>
    <m/>
    <s v="1 SL"/>
    <n v="1"/>
    <m/>
  </r>
  <r>
    <n v="1549"/>
    <x v="51"/>
    <d v="2023-04-22T00:00:00"/>
    <s v="FLORES EDERLYN  "/>
    <x v="18"/>
    <x v="0"/>
    <d v="2023-04-28T00:00:00"/>
    <d v="2023-05-01T00:00:00"/>
    <s v="VL"/>
    <m/>
    <s v="3 VL"/>
    <n v="3"/>
    <m/>
  </r>
  <r>
    <n v="1550"/>
    <x v="51"/>
    <d v="2023-04-24T00:00:00"/>
    <s v="RODRIGUEZ JOSEPHINE R."/>
    <x v="23"/>
    <x v="0"/>
    <d v="2023-05-02T00:00:00"/>
    <d v="2023-05-02T00:00:00"/>
    <s v="VL"/>
    <m/>
    <s v="1 VL"/>
    <n v="1"/>
    <m/>
  </r>
  <r>
    <n v="1551"/>
    <x v="51"/>
    <d v="2023-04-24T00:00:00"/>
    <s v="RODRIGUEZ JOSEPHINE R."/>
    <x v="23"/>
    <x v="0"/>
    <d v="2023-05-05T00:00:00"/>
    <d v="2023-05-05T00:00:00"/>
    <s v="VL"/>
    <m/>
    <s v="1 VL"/>
    <n v="1"/>
    <m/>
  </r>
  <r>
    <n v="1551"/>
    <x v="51"/>
    <d v="2023-04-24T00:00:00"/>
    <s v="RODRIGUEZ JOSEPHINE R."/>
    <x v="23"/>
    <x v="0"/>
    <d v="2023-05-15T00:00:00"/>
    <d v="2023-05-15T00:00:00"/>
    <s v="VL"/>
    <m/>
    <s v="1 VL"/>
    <n v="1"/>
    <m/>
  </r>
  <r>
    <n v="1552"/>
    <x v="51"/>
    <d v="2023-04-17T00:00:00"/>
    <s v="ROMILLA MARIBEL P."/>
    <x v="6"/>
    <x v="0"/>
    <d v="2023-04-11T00:00:00"/>
    <d v="2023-04-13T00:00:00"/>
    <s v="SL"/>
    <m/>
    <s v="3 SL"/>
    <n v="3"/>
    <m/>
  </r>
  <r>
    <n v="1553"/>
    <x v="51"/>
    <d v="2023-04-12T00:00:00"/>
    <s v="PARAISO MARIA LORENA D."/>
    <x v="17"/>
    <x v="0"/>
    <d v="2023-04-19T00:00:00"/>
    <d v="2023-04-20T00:00:00"/>
    <s v="VL"/>
    <m/>
    <s v="2 VL"/>
    <n v="2"/>
    <m/>
  </r>
  <r>
    <n v="1554"/>
    <x v="51"/>
    <d v="2023-04-17T00:00:00"/>
    <s v="PAJENAGO FRANCIS B."/>
    <x v="10"/>
    <x v="0"/>
    <d v="2023-04-25T00:00:00"/>
    <d v="2023-04-26T00:00:00"/>
    <s v="VL"/>
    <m/>
    <s v="2 VL"/>
    <n v="2"/>
    <m/>
  </r>
  <r>
    <n v="1555"/>
    <x v="51"/>
    <d v="2023-04-24T00:00:00"/>
    <s v="BANICO PILAR B."/>
    <x v="31"/>
    <x v="1"/>
    <d v="2023-04-20T00:00:00"/>
    <d v="2023-04-20T00:00:00"/>
    <s v="SL"/>
    <m/>
    <s v="1 SL"/>
    <n v="1"/>
    <m/>
  </r>
  <r>
    <n v="1556"/>
    <x v="51"/>
    <d v="2023-04-14T00:00:00"/>
    <s v="BAUTISTA JANICE M."/>
    <x v="39"/>
    <x v="1"/>
    <d v="2023-04-20T00:00:00"/>
    <d v="2023-04-20T00:00:00"/>
    <s v="VL"/>
    <m/>
    <s v="1 VL"/>
    <n v="1"/>
    <m/>
  </r>
  <r>
    <n v="1557"/>
    <x v="51"/>
    <d v="2023-04-24T00:00:00"/>
    <s v="UNTALAN DIVINA R."/>
    <x v="39"/>
    <x v="1"/>
    <d v="2023-05-04T00:00:00"/>
    <d v="2023-05-04T00:00:00"/>
    <s v="OTHER"/>
    <s v="SPECIAL PRIVILEGE"/>
    <s v="1 OTHER"/>
    <n v="1"/>
    <m/>
  </r>
  <r>
    <n v="1558"/>
    <x v="51"/>
    <d v="2023-04-19T00:00:00"/>
    <s v="DIMAPILIS ELVIRA S."/>
    <x v="39"/>
    <x v="1"/>
    <d v="2023-04-26T00:00:00"/>
    <d v="2023-04-28T00:00:00"/>
    <s v="OTHER"/>
    <s v="SPECIAL PRIVILEGE"/>
    <s v="3 OTHER"/>
    <n v="3"/>
    <m/>
  </r>
  <r>
    <n v="1559"/>
    <x v="51"/>
    <d v="2023-04-13T00:00:00"/>
    <s v="LORILLA LOIDA P."/>
    <x v="36"/>
    <x v="0"/>
    <d v="2023-04-04T00:00:00"/>
    <d v="2023-04-05T00:00:00"/>
    <s v="SL"/>
    <m/>
    <s v="2 SL"/>
    <n v="2"/>
    <m/>
  </r>
  <r>
    <n v="1559"/>
    <x v="51"/>
    <d v="2023-04-13T00:00:00"/>
    <s v="LORILLA LOIDA P."/>
    <x v="36"/>
    <x v="0"/>
    <d v="2023-04-11T00:00:00"/>
    <d v="2023-04-11T00:00:00"/>
    <s v="SL"/>
    <m/>
    <s v="1 SL"/>
    <n v="1"/>
    <m/>
  </r>
  <r>
    <n v="1560"/>
    <x v="51"/>
    <d v="2023-04-22T00:00:00"/>
    <s v="AMBAT MARILOU M."/>
    <x v="63"/>
    <x v="1"/>
    <d v="2023-04-27T00:00:00"/>
    <d v="2023-04-27T00:00:00"/>
    <s v="OTHER"/>
    <s v="SPECIAL LEAVE"/>
    <s v="1 OTHER"/>
    <n v="1"/>
    <m/>
  </r>
  <r>
    <n v="1561"/>
    <x v="51"/>
    <d v="2023-04-25T00:00:00"/>
    <s v="MARINDUQUE MARISSA M."/>
    <x v="64"/>
    <x v="1"/>
    <d v="2023-04-24T00:00:00"/>
    <d v="2023-04-24T00:00:00"/>
    <s v="SL"/>
    <m/>
    <s v="1 SL"/>
    <n v="1"/>
    <m/>
  </r>
  <r>
    <n v="1562"/>
    <x v="51"/>
    <d v="2023-04-20T00:00:00"/>
    <s v="NATANAUAN GILBERTO A."/>
    <x v="90"/>
    <x v="1"/>
    <d v="2023-04-25T00:00:00"/>
    <d v="2023-04-29T00:00:00"/>
    <s v="VL"/>
    <m/>
    <s v="5 VL"/>
    <n v="5"/>
    <m/>
  </r>
  <r>
    <n v="1563"/>
    <x v="51"/>
    <d v="2023-04-20T00:00:00"/>
    <s v="ALCAZAR AINEE JOY C."/>
    <x v="53"/>
    <x v="1"/>
    <d v="2023-04-12T00:00:00"/>
    <d v="2023-04-12T00:00:00"/>
    <s v="SL"/>
    <m/>
    <s v="1 SL"/>
    <n v="1"/>
    <m/>
  </r>
  <r>
    <n v="1564"/>
    <x v="51"/>
    <d v="2023-04-24T00:00:00"/>
    <s v="FERRY FRANCIS R."/>
    <x v="5"/>
    <x v="1"/>
    <d v="2023-04-20T00:00:00"/>
    <d v="2023-04-20T00:00:00"/>
    <s v="SL"/>
    <m/>
    <s v="1 SL"/>
    <n v="1"/>
    <m/>
  </r>
  <r>
    <n v="1565"/>
    <x v="51"/>
    <d v="2023-04-19T00:00:00"/>
    <s v="ANGCAYA RUFINA P."/>
    <x v="5"/>
    <x v="1"/>
    <d v="2023-04-14T00:00:00"/>
    <d v="2023-04-14T00:00:00"/>
    <s v="SL"/>
    <m/>
    <s v="1 SL"/>
    <n v="1"/>
    <m/>
  </r>
  <r>
    <n v="1566"/>
    <x v="51"/>
    <d v="2023-04-19T00:00:00"/>
    <s v="ANGCAYA RUFINA P."/>
    <x v="5"/>
    <x v="1"/>
    <d v="2023-04-18T00:00:00"/>
    <d v="2023-04-18T00:00:00"/>
    <s v="SL"/>
    <m/>
    <s v="1 SL"/>
    <n v="1"/>
    <m/>
  </r>
  <r>
    <n v="1567"/>
    <x v="51"/>
    <d v="2023-04-24T00:00:00"/>
    <s v="BOFILL ERNA P."/>
    <x v="4"/>
    <x v="1"/>
    <d v="2023-04-27T00:00:00"/>
    <d v="2023-04-28T00:00:00"/>
    <s v="VL"/>
    <m/>
    <s v="2 VL"/>
    <n v="2"/>
    <m/>
  </r>
  <r>
    <n v="1568"/>
    <x v="51"/>
    <d v="2023-04-24T00:00:00"/>
    <s v="HAPITA MELANIE A."/>
    <x v="5"/>
    <x v="0"/>
    <d v="2023-05-08T00:00:00"/>
    <d v="2023-05-12T00:00:00"/>
    <s v="VL"/>
    <m/>
    <s v="5 VL"/>
    <n v="5"/>
    <m/>
  </r>
  <r>
    <n v="1569"/>
    <x v="51"/>
    <d v="2023-04-22T00:00:00"/>
    <s v="HAYAG JERMAINE JOI D."/>
    <x v="19"/>
    <x v="1"/>
    <d v="2023-04-28T00:00:00"/>
    <d v="2023-04-28T00:00:00"/>
    <s v="SL"/>
    <m/>
    <s v="1 SL"/>
    <n v="1"/>
    <m/>
  </r>
  <r>
    <n v="1570"/>
    <x v="51"/>
    <d v="2023-04-24T00:00:00"/>
    <s v="TINAZA JHOANNA MARIE D."/>
    <x v="5"/>
    <x v="0"/>
    <d v="2023-04-05T00:00:00"/>
    <d v="2023-04-07T00:00:00"/>
    <s v="SL"/>
    <m/>
    <s v="3 SL"/>
    <n v="3"/>
    <m/>
  </r>
  <r>
    <n v="1571"/>
    <x v="51"/>
    <d v="2023-04-22T00:00:00"/>
    <s v="BUTALON DIANNE H."/>
    <x v="5"/>
    <x v="0"/>
    <d v="2023-05-08T00:00:00"/>
    <d v="2023-05-10T00:00:00"/>
    <s v="VL"/>
    <m/>
    <s v="3 VL"/>
    <n v="3"/>
    <m/>
  </r>
  <r>
    <n v="1572"/>
    <x v="51"/>
    <d v="2023-04-24T00:00:00"/>
    <s v="HAPITA MELANIE A."/>
    <x v="5"/>
    <x v="0"/>
    <d v="2023-05-16T00:00:00"/>
    <d v="2023-05-19T00:00:00"/>
    <s v="VL"/>
    <m/>
    <s v="4 VL"/>
    <n v="4"/>
    <m/>
  </r>
  <r>
    <n v="1573"/>
    <x v="51"/>
    <d v="2023-04-20T00:00:00"/>
    <s v="ANGCAYA JOHN V."/>
    <x v="5"/>
    <x v="1"/>
    <d v="2023-03-15T00:00:00"/>
    <d v="2023-03-15T00:00:00"/>
    <s v="SL"/>
    <m/>
    <s v="1 SL"/>
    <n v="1"/>
    <m/>
  </r>
  <r>
    <n v="1574"/>
    <x v="51"/>
    <d v="2023-04-20T00:00:00"/>
    <s v="BAYLA EVANGELINE C."/>
    <x v="57"/>
    <x v="1"/>
    <d v="2023-05-02T00:00:00"/>
    <d v="2023-05-04T00:00:00"/>
    <s v="VL"/>
    <m/>
    <s v="3 VL"/>
    <n v="3"/>
    <m/>
  </r>
  <r>
    <n v="1575"/>
    <x v="51"/>
    <d v="2023-04-19T00:00:00"/>
    <s v="FERMA ARCELI C."/>
    <x v="44"/>
    <x v="1"/>
    <d v="2023-04-03T00:00:00"/>
    <d v="2023-04-03T00:00:00"/>
    <s v="SL"/>
    <m/>
    <s v="1 SL"/>
    <n v="1"/>
    <m/>
  </r>
  <r>
    <n v="1575"/>
    <x v="51"/>
    <d v="2023-04-19T00:00:00"/>
    <s v="FERMA ARCELI C."/>
    <x v="44"/>
    <x v="1"/>
    <d v="2023-04-14T00:00:00"/>
    <d v="2023-04-17T00:00:00"/>
    <s v="SL"/>
    <m/>
    <s v="2 SL"/>
    <n v="2"/>
    <m/>
  </r>
  <r>
    <n v="1576"/>
    <x v="51"/>
    <d v="2023-03-31T00:00:00"/>
    <s v="FERMA ARCELI C."/>
    <x v="44"/>
    <x v="1"/>
    <d v="2023-03-30T00:00:00"/>
    <d v="2023-03-30T00:00:00"/>
    <s v="SL"/>
    <m/>
    <s v="1 SL"/>
    <n v="1"/>
    <m/>
  </r>
  <r>
    <n v="1577"/>
    <x v="51"/>
    <d v="2023-04-24T00:00:00"/>
    <s v="HAPITA MELANIE A."/>
    <x v="5"/>
    <x v="0"/>
    <d v="2023-05-20T00:00:00"/>
    <d v="2023-05-20T00:00:00"/>
    <s v="OTHER"/>
    <s v="SPECIAL PRIVILEGE"/>
    <s v="1 OTHER"/>
    <n v="1"/>
    <m/>
  </r>
  <r>
    <n v="1578"/>
    <x v="51"/>
    <d v="2023-04-24T00:00:00"/>
    <s v="AMON RHEALYN O."/>
    <x v="6"/>
    <x v="1"/>
    <d v="2023-04-17T00:00:00"/>
    <d v="2023-04-19T00:00:00"/>
    <s v="VL"/>
    <m/>
    <s v="3 VL"/>
    <n v="3"/>
    <m/>
  </r>
  <r>
    <n v="1579"/>
    <x v="51"/>
    <d v="2023-04-20T00:00:00"/>
    <s v="DOGELIO DANNA MARIZ V."/>
    <x v="6"/>
    <x v="2"/>
    <d v="2023-04-19T00:00:00"/>
    <d v="2023-04-19T00:00:00"/>
    <s v="SL"/>
    <m/>
    <s v="1 SL"/>
    <n v="1"/>
    <m/>
  </r>
  <r>
    <n v="1580"/>
    <x v="51"/>
    <d v="2023-04-20T00:00:00"/>
    <s v="ABELA IMELDA C."/>
    <x v="6"/>
    <x v="0"/>
    <d v="2023-04-18T00:00:00"/>
    <d v="2023-04-19T00:00:00"/>
    <s v="SL"/>
    <m/>
    <s v="2 SL"/>
    <n v="2"/>
    <m/>
  </r>
  <r>
    <n v="1581"/>
    <x v="51"/>
    <d v="2023-04-20T00:00:00"/>
    <s v="MIRANDA MARIA LOIDA M."/>
    <x v="6"/>
    <x v="1"/>
    <d v="2023-04-19T00:00:00"/>
    <d v="2023-04-19T00:00:00"/>
    <s v="OTHER"/>
    <s v="SPECIAL PRIVILEGE"/>
    <s v="1 OTHER"/>
    <n v="1"/>
    <m/>
  </r>
  <r>
    <n v="1582"/>
    <x v="52"/>
    <d v="2023-05-03T00:00:00"/>
    <s v="MULINGTAPANG GUILLERMA O."/>
    <x v="12"/>
    <x v="0"/>
    <d v="2023-05-22T00:00:00"/>
    <d v="2023-05-27T00:00:00"/>
    <s v="VL"/>
    <m/>
    <s v="5 VL"/>
    <n v="5"/>
    <m/>
  </r>
  <r>
    <n v="1583"/>
    <x v="52"/>
    <d v="2023-04-25T00:00:00"/>
    <s v="TOLENTINO FE M."/>
    <x v="7"/>
    <x v="1"/>
    <d v="2023-05-19T00:00:00"/>
    <d v="2023-05-20T00:00:00"/>
    <s v="SL"/>
    <m/>
    <s v="2 SL"/>
    <n v="2"/>
    <m/>
  </r>
  <r>
    <n v="1584"/>
    <x v="52"/>
    <d v="2023-04-27T00:00:00"/>
    <s v="REPILLO AMMY LOU M."/>
    <x v="39"/>
    <x v="1"/>
    <d v="2023-04-26T00:00:00"/>
    <d v="2023-04-26T00:00:00"/>
    <s v="SL"/>
    <m/>
    <s v="1 SL"/>
    <n v="1"/>
    <m/>
  </r>
  <r>
    <n v="1585"/>
    <x v="52"/>
    <d v="2023-04-26T00:00:00"/>
    <s v="ESPIRITU RONALD M."/>
    <x v="39"/>
    <x v="1"/>
    <d v="2023-05-05T00:00:00"/>
    <d v="2023-05-05T00:00:00"/>
    <s v="VL"/>
    <m/>
    <s v="1 VL"/>
    <n v="1"/>
    <m/>
  </r>
  <r>
    <n v="1586"/>
    <x v="52"/>
    <d v="2023-04-27T00:00:00"/>
    <s v="DIMAPILIS JOSEPHINE P."/>
    <x v="39"/>
    <x v="1"/>
    <d v="2023-04-26T00:00:00"/>
    <d v="2023-04-26T00:00:00"/>
    <s v="SL"/>
    <m/>
    <s v="1 SL"/>
    <n v="1"/>
    <m/>
  </r>
  <r>
    <n v="1587"/>
    <x v="52"/>
    <d v="2023-04-27T00:00:00"/>
    <s v="SABULAAN MARIA LEAH M."/>
    <x v="28"/>
    <x v="0"/>
    <d v="2023-05-03T00:00:00"/>
    <d v="2023-05-03T00:00:00"/>
    <s v="VL"/>
    <m/>
    <s v="1 VL"/>
    <n v="1"/>
    <m/>
  </r>
  <r>
    <n v="1588"/>
    <x v="52"/>
    <d v="2023-05-04T00:00:00"/>
    <s v="OCAMPO EDRALYN B."/>
    <x v="54"/>
    <x v="1"/>
    <d v="2023-05-15T00:00:00"/>
    <d v="2023-05-19T00:00:00"/>
    <s v="VL"/>
    <m/>
    <s v="5 VL"/>
    <n v="5"/>
    <m/>
  </r>
  <r>
    <n v="1589"/>
    <x v="52"/>
    <d v="2023-04-27T00:00:00"/>
    <s v="BATHAN FRANNIE P."/>
    <x v="19"/>
    <x v="1"/>
    <d v="2023-04-18T00:00:00"/>
    <d v="2023-04-18T00:00:00"/>
    <s v="SL"/>
    <m/>
    <s v="1 SL"/>
    <n v="1"/>
    <m/>
  </r>
  <r>
    <n v="1589"/>
    <x v="52"/>
    <d v="2023-04-27T00:00:00"/>
    <s v="BATHAN FRANNIE P."/>
    <x v="19"/>
    <x v="1"/>
    <d v="2023-04-26T00:00:00"/>
    <d v="2023-04-26T00:00:00"/>
    <s v="SL"/>
    <m/>
    <s v="1 SL"/>
    <n v="1"/>
    <m/>
  </r>
  <r>
    <n v="1590"/>
    <x v="52"/>
    <d v="2023-04-26T00:00:00"/>
    <s v="MALIGAYO YOLANDA D."/>
    <x v="19"/>
    <x v="1"/>
    <d v="2023-04-25T00:00:00"/>
    <d v="2023-04-25T00:00:00"/>
    <s v="OTHER"/>
    <s v="BIRTHDAY LEAVE"/>
    <s v="1 OTHER"/>
    <n v="1"/>
    <m/>
  </r>
  <r>
    <n v="1591"/>
    <x v="52"/>
    <d v="2023-04-27T00:00:00"/>
    <s v="GUTIERREZ LYDIA C."/>
    <x v="15"/>
    <x v="0"/>
    <d v="2023-04-28T00:00:00"/>
    <d v="2023-04-28T00:00:00"/>
    <s v="OTHER"/>
    <s v="SPECIAL PRIVILEGE"/>
    <s v="1 OTHER"/>
    <n v="1"/>
    <m/>
  </r>
  <r>
    <n v="1592"/>
    <x v="52"/>
    <d v="2023-04-25T00:00:00"/>
    <s v="DE OCAMPO MARISSA B."/>
    <x v="66"/>
    <x v="1"/>
    <d v="2023-04-28T00:00:00"/>
    <d v="2023-04-28T00:00:00"/>
    <s v="VL"/>
    <m/>
    <s v="1 VL"/>
    <n v="1"/>
    <m/>
  </r>
  <r>
    <n v="1593"/>
    <x v="52"/>
    <d v="2023-04-24T00:00:00"/>
    <s v="OLEGARIO TEOFISTA B."/>
    <x v="39"/>
    <x v="1"/>
    <d v="2023-04-28T00:00:00"/>
    <d v="2023-04-28T00:00:00"/>
    <s v="VL"/>
    <m/>
    <s v="1 VL"/>
    <n v="1"/>
    <m/>
  </r>
  <r>
    <n v="1594"/>
    <x v="52"/>
    <d v="2023-04-27T00:00:00"/>
    <s v="FERNANDEZ MILAGROS C."/>
    <x v="39"/>
    <x v="1"/>
    <d v="2023-04-24T00:00:00"/>
    <d v="2023-04-25T00:00:00"/>
    <s v="Maternity"/>
    <m/>
    <s v="2 Maternity"/>
    <n v="2"/>
    <m/>
  </r>
  <r>
    <n v="1595"/>
    <x v="52"/>
    <d v="2023-04-27T00:00:00"/>
    <s v="DIMAPILIS VILMA T."/>
    <x v="12"/>
    <x v="1"/>
    <d v="2023-05-15T00:00:00"/>
    <d v="2023-05-15T00:00:00"/>
    <s v="VL"/>
    <m/>
    <s v="1 VL"/>
    <n v="1"/>
    <m/>
  </r>
  <r>
    <n v="1596"/>
    <x v="52"/>
    <d v="2023-04-27T00:00:00"/>
    <s v="JABINES MARIA SHELLY D."/>
    <x v="16"/>
    <x v="0"/>
    <d v="2023-04-26T00:00:00"/>
    <d v="2023-04-26T00:00:00"/>
    <s v="SL"/>
    <m/>
    <s v="1 SL"/>
    <n v="1"/>
    <m/>
  </r>
  <r>
    <n v="1597"/>
    <x v="52"/>
    <d v="2023-04-27T00:00:00"/>
    <s v="JABINES MARIA SHELLY D."/>
    <x v="16"/>
    <x v="0"/>
    <d v="2023-05-03T00:00:00"/>
    <d v="2023-05-04T00:00:00"/>
    <s v="VL"/>
    <m/>
    <s v="2 VL"/>
    <n v="2"/>
    <m/>
  </r>
  <r>
    <n v="1598"/>
    <x v="52"/>
    <d v="2023-04-27T00:00:00"/>
    <s v="FERMA MARIA VICTORIA D."/>
    <x v="31"/>
    <x v="1"/>
    <d v="2023-05-05T00:00:00"/>
    <d v="2023-05-05T00:00:00"/>
    <s v="OTHER"/>
    <s v="SPECIAL PRIVILEGE"/>
    <s v="1 OTHER"/>
    <n v="1"/>
    <m/>
  </r>
  <r>
    <n v="1599"/>
    <x v="52"/>
    <d v="2023-04-25T00:00:00"/>
    <s v="MIRANDA BIENVENIDO D."/>
    <x v="23"/>
    <x v="0"/>
    <d v="2023-05-02T00:00:00"/>
    <d v="2023-05-12T00:00:00"/>
    <s v="VL"/>
    <m/>
    <s v="9 VL"/>
    <n v="9"/>
    <m/>
  </r>
  <r>
    <n v="1600"/>
    <x v="52"/>
    <d v="2023-04-28T00:00:00"/>
    <s v="PAYAD MARICEL  Q."/>
    <x v="54"/>
    <x v="1"/>
    <d v="2023-05-02T00:00:00"/>
    <d v="2023-05-02T00:00:00"/>
    <s v="OTHER"/>
    <s v="SPECIAL PRIVILEGE"/>
    <s v="1 OTHER"/>
    <n v="1"/>
    <m/>
  </r>
  <r>
    <n v="1601"/>
    <x v="52"/>
    <d v="2023-04-27T00:00:00"/>
    <s v="FERMA MARIA I."/>
    <x v="4"/>
    <x v="1"/>
    <d v="2023-05-15T00:00:00"/>
    <d v="2023-05-16T00:00:00"/>
    <s v="OTHER"/>
    <s v="SPECIAL PRIVILEGE"/>
    <s v="2 OTHER"/>
    <n v="2"/>
    <m/>
  </r>
  <r>
    <n v="1602"/>
    <x v="52"/>
    <d v="2023-04-27T00:00:00"/>
    <s v="FERMA MARIA I."/>
    <x v="4"/>
    <x v="1"/>
    <d v="2023-05-08T00:00:00"/>
    <d v="2023-05-08T00:00:00"/>
    <s v="VL"/>
    <m/>
    <s v="1 VL"/>
    <n v="1"/>
    <m/>
  </r>
  <r>
    <n v="1603"/>
    <x v="52"/>
    <d v="2023-04-26T00:00:00"/>
    <s v="MARDO MELINDA E."/>
    <x v="18"/>
    <x v="0"/>
    <d v="2023-05-10T00:00:00"/>
    <d v="2023-05-10T00:00:00"/>
    <s v="VL"/>
    <m/>
    <s v="1 VL"/>
    <n v="1"/>
    <m/>
  </r>
  <r>
    <n v="1603"/>
    <x v="52"/>
    <d v="2023-04-26T00:00:00"/>
    <s v="MARDO MELINDA E."/>
    <x v="18"/>
    <x v="0"/>
    <d v="2023-05-15T00:00:00"/>
    <d v="2023-05-15T00:00:00"/>
    <s v="VL"/>
    <m/>
    <s v="1 VL"/>
    <n v="1"/>
    <m/>
  </r>
  <r>
    <n v="1604"/>
    <x v="52"/>
    <d v="2023-04-28T00:00:00"/>
    <s v="ORSAL MARK LESTER B."/>
    <x v="28"/>
    <x v="1"/>
    <d v="2023-04-24T00:00:00"/>
    <d v="2023-04-25T00:00:00"/>
    <s v="SL"/>
    <m/>
    <s v="2 SL"/>
    <n v="2"/>
    <m/>
  </r>
  <r>
    <n v="1605"/>
    <x v="52"/>
    <d v="2023-04-28T00:00:00"/>
    <s v="ESCAMILLAS EVELYN M."/>
    <x v="39"/>
    <x v="1"/>
    <d v="2023-05-08T00:00:00"/>
    <d v="2023-05-10T00:00:00"/>
    <s v="VL"/>
    <m/>
    <s v="3 VL"/>
    <n v="3"/>
    <m/>
  </r>
  <r>
    <n v="1606"/>
    <x v="52"/>
    <d v="2023-05-02T00:00:00"/>
    <s v="OLEGARIO TEOFISTA B."/>
    <x v="39"/>
    <x v="1"/>
    <d v="2023-05-15T00:00:00"/>
    <d v="2023-05-15T00:00:00"/>
    <s v="VL"/>
    <m/>
    <s v="1 VL"/>
    <n v="1"/>
    <m/>
  </r>
  <r>
    <n v="1607"/>
    <x v="52"/>
    <d v="2023-05-02T00:00:00"/>
    <s v="DIMAPILIS JOSEPHINE P."/>
    <x v="39"/>
    <x v="1"/>
    <d v="2023-05-15T00:00:00"/>
    <d v="2023-05-15T00:00:00"/>
    <s v="VL"/>
    <m/>
    <s v="1 VL"/>
    <n v="1"/>
    <m/>
  </r>
  <r>
    <n v="1608"/>
    <x v="52"/>
    <d v="2023-05-02T00:00:00"/>
    <s v="DE SAGUN NOLI E."/>
    <x v="43"/>
    <x v="1"/>
    <d v="2023-05-16T00:00:00"/>
    <d v="2023-05-17T00:00:00"/>
    <s v="VL"/>
    <m/>
    <s v="2 VL"/>
    <n v="2"/>
    <m/>
  </r>
  <r>
    <n v="1609"/>
    <x v="52"/>
    <m/>
    <s v="ATIENZA VENUS  "/>
    <x v="5"/>
    <x v="1"/>
    <d v="2023-05-04T00:00:00"/>
    <d v="2023-05-05T00:00:00"/>
    <s v="VL"/>
    <m/>
    <s v="2 VL"/>
    <n v="2"/>
    <m/>
  </r>
  <r>
    <n v="1610"/>
    <x v="52"/>
    <d v="2023-05-02T00:00:00"/>
    <s v="FLORES RICHARD  "/>
    <x v="18"/>
    <x v="0"/>
    <d v="2023-04-27T00:00:00"/>
    <d v="2023-04-28T00:00:00"/>
    <s v="SL"/>
    <m/>
    <s v="2 SL"/>
    <n v="2"/>
    <m/>
  </r>
  <r>
    <n v="1610"/>
    <x v="52"/>
    <d v="2023-05-02T00:00:00"/>
    <s v="FLORES RICHARD  "/>
    <x v="18"/>
    <x v="0"/>
    <d v="2023-05-01T00:00:00"/>
    <d v="2023-05-01T00:00:00"/>
    <s v="SL"/>
    <m/>
    <s v="1 SL"/>
    <n v="1"/>
    <m/>
  </r>
  <r>
    <n v="1611"/>
    <x v="52"/>
    <d v="2023-05-02T00:00:00"/>
    <s v="AMBION MARIETA B."/>
    <x v="18"/>
    <x v="0"/>
    <d v="2023-05-01T00:00:00"/>
    <d v="2023-05-01T00:00:00"/>
    <s v="SL"/>
    <m/>
    <s v="1 SL"/>
    <n v="1"/>
    <m/>
  </r>
  <r>
    <n v="1612"/>
    <x v="52"/>
    <d v="2023-04-28T00:00:00"/>
    <s v="ANDAG ALEX C."/>
    <x v="5"/>
    <x v="1"/>
    <d v="2023-05-04T00:00:00"/>
    <d v="2023-05-05T00:00:00"/>
    <s v="VL"/>
    <m/>
    <s v="2 VL"/>
    <n v="2"/>
    <m/>
  </r>
  <r>
    <n v="1613"/>
    <x v="52"/>
    <d v="2023-05-02T00:00:00"/>
    <s v="CORTEZ FIDELA B."/>
    <x v="58"/>
    <x v="1"/>
    <d v="2023-04-27T00:00:00"/>
    <d v="2023-04-28T00:00:00"/>
    <s v="SL"/>
    <m/>
    <s v="2 SL"/>
    <n v="2"/>
    <m/>
  </r>
  <r>
    <n v="1614"/>
    <x v="52"/>
    <d v="2023-05-02T00:00:00"/>
    <s v="TAÑEDO MARIA EVELYN C."/>
    <x v="56"/>
    <x v="1"/>
    <d v="2023-05-10T00:00:00"/>
    <d v="2023-05-10T00:00:00"/>
    <s v="VL"/>
    <m/>
    <s v="1 VL"/>
    <n v="1"/>
    <m/>
  </r>
  <r>
    <n v="1615"/>
    <x v="52"/>
    <d v="2023-05-02T00:00:00"/>
    <s v="BORJA NECY M."/>
    <x v="56"/>
    <x v="1"/>
    <d v="2023-05-09T00:00:00"/>
    <d v="2023-05-09T00:00:00"/>
    <s v="OTHER"/>
    <s v="SPECIAL PRIVILEGE"/>
    <s v="1 OTHER"/>
    <n v="1"/>
    <m/>
  </r>
  <r>
    <n v="1616"/>
    <x v="52"/>
    <d v="2023-05-02T00:00:00"/>
    <s v="CARAAN JOSEPHINE M."/>
    <x v="39"/>
    <x v="1"/>
    <d v="2023-05-11T00:00:00"/>
    <d v="2023-05-11T00:00:00"/>
    <s v="OTHER"/>
    <s v="SPECIAL PRIVILEGE"/>
    <s v="1 OTHER"/>
    <n v="1"/>
    <m/>
  </r>
  <r>
    <n v="1617"/>
    <x v="52"/>
    <d v="2023-05-02T00:00:00"/>
    <s v="LANTING AILEEN D."/>
    <x v="50"/>
    <x v="1"/>
    <d v="2023-04-28T00:00:00"/>
    <d v="2023-04-28T00:00:00"/>
    <s v="SL"/>
    <m/>
    <s v="1 SL"/>
    <n v="1"/>
    <m/>
  </r>
  <r>
    <n v="1618"/>
    <x v="52"/>
    <d v="2023-05-01T00:00:00"/>
    <s v="ANGCAYA FRANCIS A."/>
    <x v="5"/>
    <x v="1"/>
    <d v="2023-04-30T00:00:00"/>
    <d v="2023-04-30T00:00:00"/>
    <s v="SL"/>
    <m/>
    <s v="1 SL"/>
    <n v="1"/>
    <m/>
  </r>
  <r>
    <n v="1619"/>
    <x v="52"/>
    <d v="2023-05-02T00:00:00"/>
    <s v="MACASPAC ELVIRA V."/>
    <x v="65"/>
    <x v="1"/>
    <d v="2023-04-28T00:00:00"/>
    <d v="2023-04-28T00:00:00"/>
    <s v="SL"/>
    <m/>
    <s v="1 SL"/>
    <n v="1"/>
    <m/>
  </r>
  <r>
    <n v="1620"/>
    <x v="52"/>
    <d v="2023-05-02T00:00:00"/>
    <s v="GATPANDAN NENITA M."/>
    <x v="16"/>
    <x v="1"/>
    <d v="2023-04-27T00:00:00"/>
    <d v="2023-04-28T00:00:00"/>
    <s v="SL"/>
    <m/>
    <s v="2 SL"/>
    <n v="2"/>
    <m/>
  </r>
  <r>
    <n v="1621"/>
    <x v="52"/>
    <d v="2023-05-02T00:00:00"/>
    <s v="RAMA RAQUEL J."/>
    <x v="44"/>
    <x v="0"/>
    <d v="2023-04-28T00:00:00"/>
    <d v="2023-04-28T00:00:00"/>
    <s v="SL"/>
    <m/>
    <s v="1 SL"/>
    <n v="1"/>
    <m/>
  </r>
  <r>
    <n v="1622"/>
    <x v="52"/>
    <d v="2023-05-02T00:00:00"/>
    <s v="LANDICHO CHARLENE R."/>
    <x v="12"/>
    <x v="0"/>
    <d v="2023-05-08T00:00:00"/>
    <d v="2023-05-08T00:00:00"/>
    <s v="VL"/>
    <m/>
    <s v="1 VL"/>
    <n v="1"/>
    <m/>
  </r>
  <r>
    <n v="1623"/>
    <x v="52"/>
    <d v="2023-05-02T00:00:00"/>
    <s v="DE SAGUN NANCY D."/>
    <x v="11"/>
    <x v="0"/>
    <d v="2023-04-24T00:00:00"/>
    <d v="2023-04-28T00:00:00"/>
    <s v="SL"/>
    <m/>
    <s v="5 SL"/>
    <n v="5"/>
    <m/>
  </r>
  <r>
    <n v="1624"/>
    <x v="52"/>
    <d v="2023-05-02T00:00:00"/>
    <s v="LIMBOC FLORDELIZA J."/>
    <x v="4"/>
    <x v="1"/>
    <d v="2023-05-15T00:00:00"/>
    <d v="2023-05-15T00:00:00"/>
    <s v="OTHER"/>
    <s v="SPECIAL PRIVILEGE"/>
    <s v="1 OTHER"/>
    <n v="1"/>
    <m/>
  </r>
  <r>
    <n v="1625"/>
    <x v="52"/>
    <d v="2023-05-03T00:00:00"/>
    <s v="PERENA RUBILINDA C."/>
    <x v="34"/>
    <x v="1"/>
    <d v="2023-05-02T00:00:00"/>
    <d v="2023-05-02T00:00:00"/>
    <s v="SL"/>
    <m/>
    <s v="1 SL"/>
    <n v="1"/>
    <m/>
  </r>
  <r>
    <n v="1626"/>
    <x v="52"/>
    <d v="2023-05-03T00:00:00"/>
    <s v="PERENA RUBILINDA C."/>
    <x v="34"/>
    <x v="1"/>
    <d v="2023-04-24T00:00:00"/>
    <d v="2023-04-24T00:00:00"/>
    <s v="SL"/>
    <m/>
    <s v="1 SL"/>
    <n v="1"/>
    <m/>
  </r>
  <r>
    <n v="1627"/>
    <x v="52"/>
    <d v="2023-05-03T00:00:00"/>
    <s v="TORRES SONIA M."/>
    <x v="64"/>
    <x v="1"/>
    <d v="2023-05-02T00:00:00"/>
    <d v="2023-05-02T00:00:00"/>
    <s v="SL"/>
    <m/>
    <s v="1 SL"/>
    <n v="1"/>
    <m/>
  </r>
  <r>
    <n v="1628"/>
    <x v="52"/>
    <d v="2023-04-26T00:00:00"/>
    <s v="MENDOZA MARVIC M."/>
    <x v="5"/>
    <x v="1"/>
    <d v="2023-05-09T00:00:00"/>
    <d v="2023-05-09T00:00:00"/>
    <s v="VL"/>
    <m/>
    <s v="1 VL"/>
    <n v="1"/>
    <m/>
  </r>
  <r>
    <n v="1629"/>
    <x v="52"/>
    <d v="2023-04-26T00:00:00"/>
    <s v="MENDOZA MARVIC M."/>
    <x v="5"/>
    <x v="1"/>
    <d v="2023-05-08T00:00:00"/>
    <d v="2023-05-08T00:00:00"/>
    <s v="OTHER"/>
    <s v="BIRTHDAY LEAVE"/>
    <s v="1 OTHER"/>
    <n v="1"/>
    <m/>
  </r>
  <r>
    <n v="1630"/>
    <x v="52"/>
    <d v="2023-05-04T00:00:00"/>
    <s v="DELA CRUZ CHARITO A."/>
    <x v="8"/>
    <x v="0"/>
    <d v="2023-05-11T00:00:00"/>
    <d v="2023-05-15T00:00:00"/>
    <s v="VL"/>
    <m/>
    <s v="3 VL"/>
    <n v="3"/>
    <m/>
  </r>
  <r>
    <n v="1630"/>
    <x v="52"/>
    <d v="2023-05-04T00:00:00"/>
    <s v="DELA CRUZ CHARITO A."/>
    <x v="8"/>
    <x v="0"/>
    <d v="2023-05-18T00:00:00"/>
    <d v="2023-05-19T00:00:00"/>
    <s v="VL"/>
    <m/>
    <s v="2 VL"/>
    <n v="2"/>
    <m/>
  </r>
  <r>
    <n v="1631"/>
    <x v="52"/>
    <d v="2023-04-27T00:00:00"/>
    <s v="DERLA ARTHUR D."/>
    <x v="18"/>
    <x v="0"/>
    <d v="2023-04-26T00:00:00"/>
    <d v="2023-04-26T00:00:00"/>
    <s v="SL"/>
    <m/>
    <s v="1 SL"/>
    <n v="1"/>
    <m/>
  </r>
  <r>
    <n v="1632"/>
    <x v="52"/>
    <d v="2023-04-22T00:00:00"/>
    <s v="DEL MUNDO JONAS B."/>
    <x v="19"/>
    <x v="0"/>
    <d v="2023-04-19T00:00:00"/>
    <d v="2023-04-20T00:00:00"/>
    <s v="SL"/>
    <m/>
    <s v="2 SL"/>
    <n v="2"/>
    <m/>
  </r>
  <r>
    <n v="1633"/>
    <x v="52"/>
    <d v="2023-04-27T00:00:00"/>
    <s v="MANALO CATALINA  "/>
    <x v="69"/>
    <x v="0"/>
    <d v="2023-05-01T00:00:00"/>
    <d v="2023-05-31T00:00:00"/>
    <s v="VL"/>
    <m/>
    <s v="22 VL"/>
    <n v="22"/>
    <m/>
  </r>
  <r>
    <n v="1634"/>
    <x v="52"/>
    <d v="2023-04-28T00:00:00"/>
    <s v="LUNA  FERNANDO  "/>
    <x v="18"/>
    <x v="1"/>
    <d v="2023-04-26T00:00:00"/>
    <d v="2023-04-27T00:00:00"/>
    <s v="SL"/>
    <m/>
    <s v="2 SL"/>
    <n v="2"/>
    <m/>
  </r>
  <r>
    <n v="1635"/>
    <x v="52"/>
    <d v="2023-04-29T00:00:00"/>
    <s v="SALAZAR JOSIELYN G."/>
    <x v="7"/>
    <x v="0"/>
    <d v="2023-05-16T00:00:00"/>
    <d v="2023-05-31T00:00:00"/>
    <s v="VL"/>
    <m/>
    <s v="12 VL"/>
    <n v="12"/>
    <m/>
  </r>
  <r>
    <n v="1636"/>
    <x v="52"/>
    <d v="2023-04-29T00:00:00"/>
    <s v="AMON ESTELITA S."/>
    <x v="7"/>
    <x v="0"/>
    <d v="2023-05-19T00:00:00"/>
    <d v="2023-05-22T00:00:00"/>
    <s v="VL"/>
    <m/>
    <s v="2 VL"/>
    <n v="2"/>
    <m/>
  </r>
  <r>
    <n v="1636"/>
    <x v="52"/>
    <d v="2023-04-29T00:00:00"/>
    <s v="AMON ESTELITA S."/>
    <x v="7"/>
    <x v="0"/>
    <d v="2023-05-26T00:00:00"/>
    <d v="2023-05-29T00:00:00"/>
    <s v="VL"/>
    <m/>
    <s v="2 VL"/>
    <n v="2"/>
    <m/>
  </r>
  <r>
    <n v="1637"/>
    <x v="52"/>
    <d v="2023-05-03T00:00:00"/>
    <s v="SUMAGUI LORENA P."/>
    <x v="30"/>
    <x v="0"/>
    <d v="2023-04-28T00:00:00"/>
    <d v="2023-04-28T00:00:00"/>
    <s v="SL"/>
    <m/>
    <s v="1 SL"/>
    <n v="1"/>
    <m/>
  </r>
  <r>
    <n v="1638"/>
    <x v="52"/>
    <d v="2023-04-24T00:00:00"/>
    <s v="DIGNO DANILO  "/>
    <x v="18"/>
    <x v="0"/>
    <d v="2023-04-22T00:00:00"/>
    <d v="2023-04-22T00:00:00"/>
    <s v="SL"/>
    <m/>
    <s v="1 SL"/>
    <n v="1"/>
    <m/>
  </r>
  <r>
    <n v="1639"/>
    <x v="52"/>
    <d v="2023-05-03T00:00:00"/>
    <s v="DIGNO DANILO  "/>
    <x v="18"/>
    <x v="0"/>
    <d v="2023-05-11T00:00:00"/>
    <d v="2023-05-11T00:00:00"/>
    <s v="VL"/>
    <m/>
    <s v="1 VL"/>
    <n v="1"/>
    <m/>
  </r>
  <r>
    <n v="1640"/>
    <x v="52"/>
    <d v="2023-05-03T00:00:00"/>
    <s v="PANGANIBAN CAROLINA L."/>
    <x v="23"/>
    <x v="0"/>
    <d v="2023-05-15T00:00:00"/>
    <d v="2023-05-16T00:00:00"/>
    <s v="VL"/>
    <m/>
    <s v="2 VL"/>
    <n v="2"/>
    <m/>
  </r>
  <r>
    <n v="1640"/>
    <x v="52"/>
    <d v="2023-05-03T00:00:00"/>
    <s v="PANGANIBAN CAROLINA L."/>
    <x v="23"/>
    <x v="0"/>
    <d v="2023-05-26T00:00:00"/>
    <d v="2023-05-27T00:00:00"/>
    <s v="VL"/>
    <m/>
    <s v="1 VL"/>
    <n v="1"/>
    <m/>
  </r>
  <r>
    <n v="1641"/>
    <x v="52"/>
    <d v="2023-04-28T00:00:00"/>
    <s v="VILLANUEVA MARILYN L."/>
    <x v="23"/>
    <x v="0"/>
    <d v="2023-05-08T00:00:00"/>
    <d v="2023-05-12T00:00:00"/>
    <s v="VL"/>
    <m/>
    <s v="5 VL"/>
    <n v="5"/>
    <m/>
  </r>
  <r>
    <n v="1642"/>
    <x v="52"/>
    <d v="2023-04-28T00:00:00"/>
    <s v="BORJA EDWIN G."/>
    <x v="58"/>
    <x v="1"/>
    <d v="2023-06-26T00:00:00"/>
    <d v="2023-06-26T00:00:00"/>
    <s v="OTHER"/>
    <s v="BIRTHDAY LEAVE"/>
    <s v="1 OTHER"/>
    <n v="1"/>
    <m/>
  </r>
  <r>
    <n v="1643"/>
    <x v="52"/>
    <d v="2023-04-28T00:00:00"/>
    <s v="DISEPEDA MACARIA P."/>
    <x v="23"/>
    <x v="0"/>
    <d v="2023-05-15T00:00:00"/>
    <d v="2023-05-17T00:00:00"/>
    <s v="VL"/>
    <m/>
    <s v="3 VL"/>
    <n v="3"/>
    <m/>
  </r>
  <r>
    <n v="1644"/>
    <x v="52"/>
    <d v="2023-05-03T00:00:00"/>
    <s v="GATPANDAN MICHAEL E."/>
    <x v="12"/>
    <x v="0"/>
    <d v="2023-05-11T00:00:00"/>
    <d v="2023-05-12T00:00:00"/>
    <s v="VL"/>
    <m/>
    <s v="2 VL"/>
    <n v="2"/>
    <m/>
  </r>
  <r>
    <n v="1645"/>
    <x v="52"/>
    <d v="2023-05-03T00:00:00"/>
    <s v="COSA PAOLA GRACE P."/>
    <x v="3"/>
    <x v="0"/>
    <d v="2023-05-05T00:00:00"/>
    <d v="2023-05-05T00:00:00"/>
    <s v="OTHER"/>
    <s v="SPECIAL PRIVILEGE"/>
    <s v="1 OTHER"/>
    <n v="1"/>
    <m/>
  </r>
  <r>
    <n v="1646"/>
    <x v="52"/>
    <d v="2023-05-03T00:00:00"/>
    <s v="COSA PAOLA GRACE P."/>
    <x v="3"/>
    <x v="0"/>
    <d v="2023-04-28T00:00:00"/>
    <d v="2023-04-28T00:00:00"/>
    <s v="SL"/>
    <m/>
    <s v="1 SL"/>
    <n v="1"/>
    <m/>
  </r>
  <r>
    <n v="1647"/>
    <x v="52"/>
    <d v="2023-05-02T00:00:00"/>
    <s v="ATANGAN JUDITH A."/>
    <x v="5"/>
    <x v="1"/>
    <d v="2023-05-18T00:00:00"/>
    <d v="2023-05-20T00:00:00"/>
    <s v="VL"/>
    <m/>
    <s v="2 VL"/>
    <n v="2"/>
    <m/>
  </r>
  <r>
    <n v="1648"/>
    <x v="52"/>
    <d v="2023-05-02T00:00:00"/>
    <s v="PEÑANO DARYL BAMBI B."/>
    <x v="5"/>
    <x v="1"/>
    <d v="2023-05-24T00:00:00"/>
    <d v="2023-05-26T00:00:00"/>
    <s v="OTHER"/>
    <s v="SPECIAL PRIVILEGE"/>
    <s v="3 OTHER"/>
    <n v="3"/>
    <m/>
  </r>
  <r>
    <n v="1649"/>
    <x v="52"/>
    <d v="2023-05-03T00:00:00"/>
    <s v="ESTIGOY BEVERLY ANNE P."/>
    <x v="5"/>
    <x v="1"/>
    <d v="2023-05-18T00:00:00"/>
    <d v="2023-05-18T00:00:00"/>
    <s v="OTHER"/>
    <s v="SPECIAL PRIVILEGE"/>
    <s v="1 OTHER"/>
    <n v="1"/>
    <m/>
  </r>
  <r>
    <n v="1650"/>
    <x v="52"/>
    <d v="2023-05-03T00:00:00"/>
    <s v="ESTIGOY BEVERLY ANNE P."/>
    <x v="5"/>
    <x v="1"/>
    <d v="2023-05-19T00:00:00"/>
    <d v="2023-05-20T00:00:00"/>
    <s v="VL"/>
    <m/>
    <s v="1 VL"/>
    <n v="1"/>
    <m/>
  </r>
  <r>
    <n v="1651"/>
    <x v="52"/>
    <d v="2023-05-03T00:00:00"/>
    <s v="LEPARDO ROWENA R."/>
    <x v="31"/>
    <x v="1"/>
    <d v="2023-05-15T00:00:00"/>
    <d v="2023-05-15T00:00:00"/>
    <s v="OTHER"/>
    <s v="SOLO PARENT"/>
    <s v="1 OTHER"/>
    <n v="1"/>
    <m/>
  </r>
  <r>
    <n v="1652"/>
    <x v="52"/>
    <d v="2023-05-02T00:00:00"/>
    <s v="PETIL GLENDA D."/>
    <x v="31"/>
    <x v="1"/>
    <d v="2023-05-15T00:00:00"/>
    <d v="2023-05-16T00:00:00"/>
    <s v="VL"/>
    <m/>
    <s v="2 VL"/>
    <n v="2"/>
    <m/>
  </r>
  <r>
    <n v="1653"/>
    <x v="52"/>
    <d v="2023-05-02T00:00:00"/>
    <s v="CHACON ELISA G."/>
    <x v="31"/>
    <x v="1"/>
    <d v="2023-05-15T00:00:00"/>
    <d v="2023-05-16T00:00:00"/>
    <s v="VL"/>
    <m/>
    <s v="2 VL"/>
    <n v="2"/>
    <m/>
  </r>
  <r>
    <n v="1654"/>
    <x v="52"/>
    <d v="2023-05-03T00:00:00"/>
    <s v="PATERNO MARIA LOURDERS P."/>
    <x v="27"/>
    <x v="1"/>
    <d v="2023-05-02T00:00:00"/>
    <d v="2023-05-02T00:00:00"/>
    <s v="SL"/>
    <m/>
    <s v="1 SL"/>
    <n v="1"/>
    <m/>
  </r>
  <r>
    <n v="1655"/>
    <x v="52"/>
    <d v="2023-04-28T00:00:00"/>
    <s v="PATERNO MARIA LOURDERS P."/>
    <x v="27"/>
    <x v="1"/>
    <d v="2023-05-09T00:00:00"/>
    <d v="2023-05-09T00:00:00"/>
    <s v="OTHER"/>
    <s v="SPECIAL PRIVILEGE"/>
    <s v="1 OTHER"/>
    <n v="1"/>
    <m/>
  </r>
  <r>
    <n v="1656"/>
    <x v="52"/>
    <d v="2023-05-04T00:00:00"/>
    <s v="OBINA JAIME  "/>
    <x v="18"/>
    <x v="0"/>
    <d v="2023-05-03T00:00:00"/>
    <d v="2023-05-03T00:00:00"/>
    <s v="SL"/>
    <m/>
    <s v="1 SL"/>
    <n v="1"/>
    <m/>
  </r>
  <r>
    <n v="1657"/>
    <x v="52"/>
    <d v="2023-05-02T00:00:00"/>
    <s v="ANGCAYA RUFINA P."/>
    <x v="5"/>
    <x v="1"/>
    <d v="2023-04-27T00:00:00"/>
    <d v="2023-04-27T00:00:00"/>
    <s v="SL"/>
    <m/>
    <s v="1 SL"/>
    <n v="1"/>
    <m/>
  </r>
  <r>
    <n v="1658"/>
    <x v="52"/>
    <d v="2023-05-04T00:00:00"/>
    <s v="PALAD EMERSON U."/>
    <x v="4"/>
    <x v="3"/>
    <d v="2023-05-15T00:00:00"/>
    <d v="2023-05-19T00:00:00"/>
    <s v="VL"/>
    <m/>
    <s v="5 VL"/>
    <n v="5"/>
    <m/>
  </r>
  <r>
    <n v="1659"/>
    <x v="52"/>
    <d v="2023-05-04T00:00:00"/>
    <s v="BUGARIN MA. ANA M."/>
    <x v="4"/>
    <x v="1"/>
    <d v="2023-04-28T00:00:00"/>
    <d v="2023-05-02T00:00:00"/>
    <s v="SL"/>
    <m/>
    <s v="2 SL"/>
    <n v="2"/>
    <m/>
  </r>
  <r>
    <n v="1660"/>
    <x v="52"/>
    <d v="2023-05-04T00:00:00"/>
    <s v="VALENCIANO MARLYN C."/>
    <x v="86"/>
    <x v="0"/>
    <d v="2023-05-11T00:00:00"/>
    <d v="2023-05-11T00:00:00"/>
    <s v="VL"/>
    <m/>
    <s v="1 VL"/>
    <n v="1"/>
    <m/>
  </r>
  <r>
    <n v="1661"/>
    <x v="52"/>
    <d v="2023-04-28T00:00:00"/>
    <s v="MELADO LEONILO JR. P."/>
    <x v="10"/>
    <x v="1"/>
    <d v="2023-04-17T00:00:00"/>
    <d v="2023-04-17T00:00:00"/>
    <s v="SL"/>
    <m/>
    <s v="1 SL"/>
    <n v="1"/>
    <m/>
  </r>
  <r>
    <n v="1662"/>
    <x v="52"/>
    <d v="2023-05-02T00:00:00"/>
    <s v="COSTANTE  SYLVIA C."/>
    <x v="44"/>
    <x v="1"/>
    <d v="2023-04-24T00:00:00"/>
    <d v="2023-04-26T00:00:00"/>
    <s v="OTHER"/>
    <s v="SPECIAL PRIVILEGE"/>
    <s v="3 OTHER"/>
    <n v="3"/>
    <m/>
  </r>
  <r>
    <n v="1663"/>
    <x v="53"/>
    <d v="2023-05-04T00:00:00"/>
    <s v="PANALIGAN GIL L."/>
    <x v="8"/>
    <x v="1"/>
    <d v="2023-05-03T00:00:00"/>
    <d v="2023-05-03T00:00:00"/>
    <s v="OTHER"/>
    <s v="SPECIAL PRIVILEGE"/>
    <s v="1 OTHER"/>
    <n v="1"/>
    <m/>
  </r>
  <r>
    <n v="1664"/>
    <x v="53"/>
    <d v="2023-05-02T00:00:00"/>
    <s v="MIRANDA MARIA LOIDA M."/>
    <x v="6"/>
    <x v="1"/>
    <d v="2023-04-28T00:00:00"/>
    <d v="2023-04-28T00:00:00"/>
    <s v="SL"/>
    <m/>
    <s v="1 SL"/>
    <n v="1"/>
    <m/>
  </r>
  <r>
    <n v="1665"/>
    <x v="53"/>
    <d v="2023-05-02T00:00:00"/>
    <s v="ROCILLO CECILLA A."/>
    <x v="6"/>
    <x v="1"/>
    <d v="2023-04-20T00:00:00"/>
    <d v="2023-04-20T00:00:00"/>
    <s v="SL"/>
    <m/>
    <s v="1 SL"/>
    <n v="1"/>
    <m/>
  </r>
  <r>
    <n v="1665"/>
    <x v="53"/>
    <d v="2023-05-02T00:00:00"/>
    <s v="ROCILLO CECILLA A."/>
    <x v="6"/>
    <x v="1"/>
    <d v="2023-04-26T00:00:00"/>
    <d v="2023-04-26T00:00:00"/>
    <s v="SL"/>
    <m/>
    <s v="1 SL"/>
    <n v="1"/>
    <m/>
  </r>
  <r>
    <n v="1666"/>
    <x v="53"/>
    <d v="2023-04-28T00:00:00"/>
    <s v="ENMACIO LEILA A."/>
    <x v="6"/>
    <x v="1"/>
    <d v="2023-04-18T00:00:00"/>
    <d v="2023-04-18T00:00:00"/>
    <s v="SL"/>
    <m/>
    <s v="1 SL"/>
    <n v="1"/>
    <m/>
  </r>
  <r>
    <n v="1667"/>
    <x v="53"/>
    <d v="2023-05-09T00:00:00"/>
    <s v="AMORA ELISA S."/>
    <x v="39"/>
    <x v="1"/>
    <d v="2023-05-22T00:00:00"/>
    <d v="2023-05-23T00:00:00"/>
    <s v="VL"/>
    <m/>
    <s v="2 VL"/>
    <n v="2"/>
    <m/>
  </r>
  <r>
    <n v="1668"/>
    <x v="53"/>
    <d v="2023-05-09T00:00:00"/>
    <s v="REPILLO AMMY LOU M."/>
    <x v="39"/>
    <x v="1"/>
    <d v="2023-05-08T00:00:00"/>
    <d v="2023-05-08T00:00:00"/>
    <s v="SL"/>
    <m/>
    <s v="1 SL"/>
    <n v="1"/>
    <m/>
  </r>
  <r>
    <n v="1669"/>
    <x v="53"/>
    <d v="2023-05-08T00:00:00"/>
    <s v="JAVIER CARMELITA M."/>
    <x v="31"/>
    <x v="1"/>
    <d v="2023-05-03T00:00:00"/>
    <d v="2023-05-05T00:00:00"/>
    <s v="SL"/>
    <m/>
    <s v="3 SL"/>
    <n v="3"/>
    <m/>
  </r>
  <r>
    <n v="1670"/>
    <x v="53"/>
    <d v="2023-05-08T00:00:00"/>
    <s v="DE VILLA OFELIA G."/>
    <x v="61"/>
    <x v="1"/>
    <d v="2023-04-24T00:00:00"/>
    <d v="2023-05-05T00:00:00"/>
    <s v="SL"/>
    <m/>
    <s v="9 SL"/>
    <n v="9"/>
    <m/>
  </r>
  <r>
    <n v="1671"/>
    <x v="53"/>
    <d v="2023-05-08T00:00:00"/>
    <s v="DE VILLA OFELIA G."/>
    <x v="61"/>
    <x v="1"/>
    <d v="2023-05-18T00:00:00"/>
    <d v="2023-05-19T00:00:00"/>
    <s v="VL"/>
    <m/>
    <s v="2 VL"/>
    <n v="2"/>
    <m/>
  </r>
  <r>
    <n v="1672"/>
    <x v="53"/>
    <d v="2023-05-08T00:00:00"/>
    <s v="OCAMPO EDRALYN B."/>
    <x v="54"/>
    <x v="1"/>
    <d v="2023-05-05T00:00:00"/>
    <d v="2023-05-05T00:00:00"/>
    <s v="SL"/>
    <m/>
    <s v="1 SL"/>
    <n v="1"/>
    <m/>
  </r>
  <r>
    <n v="1673"/>
    <x v="53"/>
    <d v="2023-05-04T00:00:00"/>
    <s v="BAYOT ANISIA P."/>
    <x v="39"/>
    <x v="1"/>
    <d v="2023-05-02T00:00:00"/>
    <d v="2023-05-02T00:00:00"/>
    <s v="SL"/>
    <m/>
    <s v="1 SL"/>
    <n v="1"/>
    <m/>
  </r>
  <r>
    <n v="1674"/>
    <x v="53"/>
    <d v="2023-05-03T00:00:00"/>
    <s v="DE OCAMPO ALMA A."/>
    <x v="39"/>
    <x v="1"/>
    <d v="2023-05-12T00:00:00"/>
    <d v="2023-05-12T00:00:00"/>
    <s v="OTHER"/>
    <s v="SPECIAL PRIVILEGE"/>
    <s v="1 OTHER"/>
    <n v="1"/>
    <m/>
  </r>
  <r>
    <n v="1674"/>
    <x v="53"/>
    <d v="2023-05-03T00:00:00"/>
    <s v="DE OCAMPO ALMA A."/>
    <x v="39"/>
    <x v="1"/>
    <d v="2023-05-23T00:00:00"/>
    <d v="2023-05-23T00:00:00"/>
    <s v="OTHER"/>
    <s v="SPECIAL PRIVILEGE"/>
    <s v="1 OTHER"/>
    <n v="1"/>
    <m/>
  </r>
  <r>
    <n v="1675"/>
    <x v="53"/>
    <d v="2023-05-04T00:00:00"/>
    <s v="OLEGARIO NENITA A."/>
    <x v="16"/>
    <x v="1"/>
    <d v="2023-05-02T00:00:00"/>
    <d v="2023-05-03T00:00:00"/>
    <s v="SL"/>
    <m/>
    <s v="2 SL"/>
    <n v="2"/>
    <m/>
  </r>
  <r>
    <n v="1676"/>
    <x v="53"/>
    <d v="2023-04-28T00:00:00"/>
    <s v="DE GRANO MA. ERLINDA F."/>
    <x v="39"/>
    <x v="1"/>
    <d v="2023-05-05T00:00:00"/>
    <d v="2023-05-05T00:00:00"/>
    <s v="VL"/>
    <m/>
    <s v="1 VL"/>
    <n v="1"/>
    <m/>
  </r>
  <r>
    <n v="1677"/>
    <x v="53"/>
    <d v="2023-05-02T00:00:00"/>
    <s v="DE GRANO MA. ERLINDA F."/>
    <x v="39"/>
    <x v="1"/>
    <d v="2023-05-15T00:00:00"/>
    <d v="2023-05-15T00:00:00"/>
    <s v="VL"/>
    <m/>
    <s v="1 VL"/>
    <n v="1"/>
    <m/>
  </r>
  <r>
    <n v="1678"/>
    <x v="53"/>
    <d v="2023-05-05T00:00:00"/>
    <s v="ATIENZA JULIE ANN A."/>
    <x v="5"/>
    <x v="1"/>
    <d v="2023-05-12T00:00:00"/>
    <d v="2023-05-12T00:00:00"/>
    <s v="VL"/>
    <m/>
    <s v="1 VL"/>
    <n v="1"/>
    <m/>
  </r>
  <r>
    <n v="1679"/>
    <x v="53"/>
    <d v="2023-05-05T00:00:00"/>
    <s v="AUSTRIA KIM E."/>
    <x v="5"/>
    <x v="1"/>
    <d v="2023-05-29T00:00:00"/>
    <d v="2023-05-29T00:00:00"/>
    <s v="VL"/>
    <m/>
    <s v="1 VL"/>
    <n v="1"/>
    <m/>
  </r>
  <r>
    <n v="1680"/>
    <x v="53"/>
    <d v="2023-05-05T00:00:00"/>
    <s v="AUSTRIA KIM E."/>
    <x v="5"/>
    <x v="1"/>
    <d v="2023-06-02T00:00:00"/>
    <d v="2023-06-05T00:00:00"/>
    <s v="OTHER"/>
    <s v="SPECIAL PRIVILEGE"/>
    <s v="2 OTHER"/>
    <n v="2"/>
    <m/>
  </r>
  <r>
    <n v="1681"/>
    <x v="53"/>
    <d v="2023-05-05T00:00:00"/>
    <s v="AUSTRIA KIM E."/>
    <x v="5"/>
    <x v="1"/>
    <d v="2023-06-06T00:00:00"/>
    <d v="2023-06-06T00:00:00"/>
    <s v="VL"/>
    <m/>
    <s v="1 VL"/>
    <n v="1"/>
    <m/>
  </r>
  <r>
    <n v="1682"/>
    <x v="53"/>
    <d v="2023-05-03T00:00:00"/>
    <s v="MACASPAC JOSE VICTOR P."/>
    <x v="21"/>
    <x v="1"/>
    <d v="2023-04-28T00:00:00"/>
    <d v="2023-04-28T00:00:00"/>
    <s v="SL"/>
    <m/>
    <s v="1 SL"/>
    <n v="1"/>
    <m/>
  </r>
  <r>
    <n v="1683"/>
    <x v="53"/>
    <d v="2023-05-05T00:00:00"/>
    <s v="OCAMPO NOVELYN U."/>
    <x v="10"/>
    <x v="0"/>
    <d v="2023-04-27T00:00:00"/>
    <d v="2023-05-03T00:00:00"/>
    <s v="SL"/>
    <m/>
    <s v="4 SL"/>
    <n v="4"/>
    <m/>
  </r>
  <r>
    <n v="1684"/>
    <x v="53"/>
    <d v="2023-05-08T00:00:00"/>
    <s v="REMOLLENO MICHELLE U."/>
    <x v="19"/>
    <x v="1"/>
    <d v="2023-05-12T00:00:00"/>
    <d v="2023-05-12T00:00:00"/>
    <s v="OTHER"/>
    <s v="BIRTHDAY LEAVE"/>
    <s v="1 OTHER"/>
    <n v="1"/>
    <m/>
  </r>
  <r>
    <n v="1685"/>
    <x v="53"/>
    <d v="2023-05-08T00:00:00"/>
    <s v="MALIGAYO YOLANDA D."/>
    <x v="19"/>
    <x v="1"/>
    <d v="2023-05-09T00:00:00"/>
    <d v="2023-05-10T00:00:00"/>
    <s v="VL"/>
    <m/>
    <s v="2 VL"/>
    <n v="2"/>
    <m/>
  </r>
  <r>
    <n v="1686"/>
    <x v="53"/>
    <d v="2023-05-08T00:00:00"/>
    <s v="DIMARANAN RODORA G."/>
    <x v="54"/>
    <x v="1"/>
    <d v="2023-04-27T00:00:00"/>
    <d v="2023-05-07T00:00:00"/>
    <s v="OTHER"/>
    <s v="QUARANTINE LEAVE"/>
    <s v="12 OTHER"/>
    <n v="12"/>
    <m/>
  </r>
  <r>
    <n v="1687"/>
    <x v="53"/>
    <d v="2023-04-26T00:00:00"/>
    <s v="MANALO EDITHA V."/>
    <x v="6"/>
    <x v="1"/>
    <d v="2023-04-25T00:00:00"/>
    <d v="2023-04-25T00:00:00"/>
    <s v="OTHER"/>
    <s v="SPECIAL PRIVILEGE"/>
    <s v="1 OTHER"/>
    <n v="1"/>
    <m/>
  </r>
  <r>
    <n v="1688"/>
    <x v="53"/>
    <d v="2023-05-08T00:00:00"/>
    <s v="MANALO EDITHA V."/>
    <x v="6"/>
    <x v="1"/>
    <d v="2023-05-15T00:00:00"/>
    <d v="2023-05-15T00:00:00"/>
    <s v="VL"/>
    <m/>
    <s v="1 VL"/>
    <n v="1"/>
    <m/>
  </r>
  <r>
    <n v="1689"/>
    <x v="53"/>
    <d v="2023-05-08T00:00:00"/>
    <s v="MAWAK MIA PAULEEN B."/>
    <x v="6"/>
    <x v="1"/>
    <d v="2023-05-22T00:00:00"/>
    <d v="2023-05-23T00:00:00"/>
    <s v="VL"/>
    <m/>
    <s v="2 VL"/>
    <n v="2"/>
    <m/>
  </r>
  <r>
    <n v="1690"/>
    <x v="53"/>
    <d v="2023-05-08T00:00:00"/>
    <s v="ROCILLO CECILLA A."/>
    <x v="6"/>
    <x v="1"/>
    <d v="2023-05-15T00:00:00"/>
    <d v="2023-05-15T00:00:00"/>
    <s v="VL"/>
    <m/>
    <s v="1 VL"/>
    <n v="1"/>
    <m/>
  </r>
  <r>
    <n v="1691"/>
    <x v="53"/>
    <d v="2023-05-04T00:00:00"/>
    <s v="DELA GRACIA MA. CECILIA P."/>
    <x v="6"/>
    <x v="1"/>
    <d v="2023-04-28T00:00:00"/>
    <d v="2023-04-28T00:00:00"/>
    <s v="SL"/>
    <m/>
    <s v="1 SL"/>
    <n v="1"/>
    <m/>
  </r>
  <r>
    <n v="1692"/>
    <x v="53"/>
    <d v="2023-05-08T00:00:00"/>
    <s v="MARTINEZ BELEN B."/>
    <x v="56"/>
    <x v="1"/>
    <d v="2023-05-15T00:00:00"/>
    <d v="2023-05-16T00:00:00"/>
    <s v="VL"/>
    <m/>
    <s v="2 VL"/>
    <n v="2"/>
    <m/>
  </r>
  <r>
    <n v="1693"/>
    <x v="53"/>
    <m/>
    <s v="MARTINEZ BELEN B."/>
    <x v="56"/>
    <x v="1"/>
    <d v="2023-05-12T00:00:00"/>
    <d v="2023-05-12T00:00:00"/>
    <s v="OTHER"/>
    <s v="SPECIAL PRIVILEGE"/>
    <s v="1 OTHER"/>
    <n v="1"/>
    <m/>
  </r>
  <r>
    <n v="1694"/>
    <x v="53"/>
    <d v="2023-05-08T00:00:00"/>
    <s v="FELICIDARIO PAMELA C."/>
    <x v="70"/>
    <x v="1"/>
    <d v="2023-05-15T00:00:00"/>
    <d v="2023-05-16T00:00:00"/>
    <s v="VL"/>
    <m/>
    <s v="2 VL"/>
    <n v="2"/>
    <m/>
  </r>
  <r>
    <n v="1695"/>
    <x v="53"/>
    <d v="2023-05-03T00:00:00"/>
    <s v="MENDOZA NORA A."/>
    <x v="6"/>
    <x v="1"/>
    <d v="2023-04-28T00:00:00"/>
    <d v="2023-04-28T00:00:00"/>
    <s v="SL"/>
    <m/>
    <s v="1 SL"/>
    <n v="1"/>
    <m/>
  </r>
  <r>
    <n v="1696"/>
    <x v="53"/>
    <d v="2023-05-08T00:00:00"/>
    <s v="AMON RHEALYN O."/>
    <x v="6"/>
    <x v="1"/>
    <d v="2023-06-01T00:00:00"/>
    <d v="2023-06-02T00:00:00"/>
    <s v="VL"/>
    <m/>
    <s v="2 VL"/>
    <n v="2"/>
    <m/>
  </r>
  <r>
    <n v="1697"/>
    <x v="53"/>
    <d v="2023-05-08T00:00:00"/>
    <s v="AMON RHEALYN O."/>
    <x v="6"/>
    <x v="1"/>
    <d v="2023-04-25T00:00:00"/>
    <d v="2023-04-25T00:00:00"/>
    <s v="SL"/>
    <m/>
    <s v="1 SL"/>
    <n v="1"/>
    <m/>
  </r>
  <r>
    <n v="1698"/>
    <x v="53"/>
    <m/>
    <s v="PEREY AIRENE O."/>
    <x v="31"/>
    <x v="1"/>
    <d v="2023-04-28T00:00:00"/>
    <d v="2023-05-03T00:00:00"/>
    <s v="SL"/>
    <m/>
    <s v="3 SL"/>
    <n v="3"/>
    <m/>
  </r>
  <r>
    <n v="1699"/>
    <x v="53"/>
    <d v="2023-05-02T00:00:00"/>
    <s v="PEREY AIRENE O."/>
    <x v="31"/>
    <x v="1"/>
    <d v="2023-04-25T00:00:00"/>
    <d v="2023-04-27T00:00:00"/>
    <s v="SL"/>
    <m/>
    <s v="3 SL"/>
    <n v="3"/>
    <m/>
  </r>
  <r>
    <n v="1700"/>
    <x v="53"/>
    <m/>
    <s v="MULINGTAPANG GUILLERMA O."/>
    <x v="12"/>
    <x v="0"/>
    <d v="2023-05-03T00:00:00"/>
    <d v="2023-05-05T00:00:00"/>
    <s v="SL"/>
    <m/>
    <s v="3 SL"/>
    <n v="3"/>
    <m/>
  </r>
  <r>
    <n v="1701"/>
    <x v="53"/>
    <d v="2023-04-28T00:00:00"/>
    <s v="BAUTISTA JANICE M."/>
    <x v="39"/>
    <x v="1"/>
    <d v="2023-05-05T00:00:00"/>
    <d v="2023-05-05T00:00:00"/>
    <s v="VL"/>
    <m/>
    <s v="1 VL"/>
    <n v="1"/>
    <m/>
  </r>
  <r>
    <n v="1702"/>
    <x v="53"/>
    <d v="2023-05-05T00:00:00"/>
    <s v="DE OCAMPO MARISSA B."/>
    <x v="66"/>
    <x v="1"/>
    <d v="2023-05-09T00:00:00"/>
    <d v="2023-05-09T00:00:00"/>
    <s v="VL"/>
    <m/>
    <s v="1 VL"/>
    <n v="1"/>
    <m/>
  </r>
  <r>
    <n v="1703"/>
    <x v="53"/>
    <d v="2023-05-05T00:00:00"/>
    <s v="ESPINELI LORETA N."/>
    <x v="7"/>
    <x v="0"/>
    <d v="2023-05-16T00:00:00"/>
    <d v="2023-05-31T00:00:00"/>
    <s v="VL"/>
    <m/>
    <s v="12 VL"/>
    <n v="12"/>
    <m/>
  </r>
  <r>
    <n v="1704"/>
    <x v="53"/>
    <d v="2023-05-08T00:00:00"/>
    <s v="SORIANO FRANCISCO O."/>
    <x v="23"/>
    <x v="0"/>
    <d v="2023-05-17T00:00:00"/>
    <d v="2023-05-17T00:00:00"/>
    <s v="OTHER"/>
    <s v="SPECIAL PRIVILEGE"/>
    <s v="1 OTHER"/>
    <n v="1"/>
    <m/>
  </r>
  <r>
    <n v="1705"/>
    <x v="53"/>
    <d v="2023-05-04T00:00:00"/>
    <s v="BATHAN ELVIRA R."/>
    <x v="23"/>
    <x v="0"/>
    <d v="2023-05-22T00:00:00"/>
    <d v="2023-05-31T00:00:00"/>
    <s v="VL"/>
    <m/>
    <s v="8 VL"/>
    <n v="8"/>
    <m/>
  </r>
  <r>
    <n v="1706"/>
    <x v="53"/>
    <d v="2023-05-08T00:00:00"/>
    <s v="CESICAR JOCHELLE JOAN S."/>
    <x v="26"/>
    <x v="0"/>
    <d v="2023-05-05T00:00:00"/>
    <d v="2023-05-05T00:00:00"/>
    <s v="SL"/>
    <m/>
    <s v="1 SL"/>
    <n v="1"/>
    <m/>
  </r>
  <r>
    <n v="1707"/>
    <x v="53"/>
    <d v="2023-05-04T00:00:00"/>
    <s v="BATHAN ELVIRA R."/>
    <x v="23"/>
    <x v="0"/>
    <d v="2023-06-12T00:00:00"/>
    <d v="2023-06-16T00:00:00"/>
    <s v="VL"/>
    <m/>
    <s v="4 VL"/>
    <n v="4"/>
    <m/>
  </r>
  <r>
    <n v="1708"/>
    <x v="53"/>
    <d v="2023-05-15T00:00:00"/>
    <s v="ZAFRA REYNANTE B."/>
    <x v="23"/>
    <x v="0"/>
    <d v="2023-05-03T00:00:00"/>
    <d v="2023-05-04T00:00:00"/>
    <s v="OTHER"/>
    <s v="SPECIAL PRIVILEGE"/>
    <s v="2 OTHER"/>
    <n v="2"/>
    <m/>
  </r>
  <r>
    <n v="1709"/>
    <x v="53"/>
    <d v="2023-05-04T00:00:00"/>
    <s v="BRIZUELA LENIE E."/>
    <x v="38"/>
    <x v="0"/>
    <d v="2023-04-27T00:00:00"/>
    <d v="2023-04-27T00:00:00"/>
    <s v="SL"/>
    <m/>
    <s v="1 SL"/>
    <n v="1"/>
    <m/>
  </r>
  <r>
    <n v="1709"/>
    <x v="53"/>
    <d v="2023-05-04T00:00:00"/>
    <s v="BRIZUELA LENIE E."/>
    <x v="38"/>
    <x v="0"/>
    <d v="2023-05-02T00:00:00"/>
    <d v="2023-05-02T00:00:00"/>
    <s v="SL"/>
    <m/>
    <s v="1 SL"/>
    <n v="1"/>
    <m/>
  </r>
  <r>
    <n v="1710"/>
    <x v="53"/>
    <d v="2023-05-03T00:00:00"/>
    <s v="DIMAILIG ARLYN R."/>
    <x v="7"/>
    <x v="1"/>
    <d v="2023-05-02T00:00:00"/>
    <d v="2023-05-02T00:00:00"/>
    <s v="SL"/>
    <m/>
    <s v="1 SL"/>
    <n v="1"/>
    <m/>
  </r>
  <r>
    <n v="1711"/>
    <x v="53"/>
    <d v="2023-05-08T00:00:00"/>
    <s v="DE ASIS JANETTE D."/>
    <x v="9"/>
    <x v="0"/>
    <d v="2023-04-24T00:00:00"/>
    <d v="2023-04-25T00:00:00"/>
    <s v="SL"/>
    <m/>
    <s v="2 SL"/>
    <n v="2"/>
    <m/>
  </r>
  <r>
    <n v="1711"/>
    <x v="53"/>
    <d v="2023-05-08T00:00:00"/>
    <s v="DE ASIS JANETTE D."/>
    <x v="9"/>
    <x v="0"/>
    <d v="2023-05-05T00:00:00"/>
    <d v="2023-05-05T00:00:00"/>
    <s v="SL"/>
    <m/>
    <s v="1 SL"/>
    <n v="1"/>
    <m/>
  </r>
  <r>
    <n v="1712"/>
    <x v="53"/>
    <d v="2023-04-18T00:00:00"/>
    <s v="MENDOZA LOURDES G."/>
    <x v="52"/>
    <x v="1"/>
    <d v="2023-04-17T00:00:00"/>
    <d v="2023-04-17T00:00:00"/>
    <s v="SL"/>
    <m/>
    <s v="1 SL"/>
    <n v="1"/>
    <m/>
  </r>
  <r>
    <n v="1713"/>
    <x v="53"/>
    <d v="2023-04-24T00:00:00"/>
    <s v="MENDOZA LOURDES G."/>
    <x v="52"/>
    <x v="1"/>
    <d v="2023-05-02T00:00:00"/>
    <d v="2023-05-02T00:00:00"/>
    <s v="VL"/>
    <m/>
    <s v="1 VL"/>
    <n v="1"/>
    <m/>
  </r>
  <r>
    <n v="1714"/>
    <x v="53"/>
    <d v="2023-04-25T00:00:00"/>
    <s v="ZALDIVIA MIRIAM F."/>
    <x v="52"/>
    <x v="1"/>
    <d v="2023-04-24T00:00:00"/>
    <d v="2023-04-24T00:00:00"/>
    <s v="SL"/>
    <m/>
    <s v="1 SL"/>
    <n v="1"/>
    <m/>
  </r>
  <r>
    <n v="1715"/>
    <x v="53"/>
    <d v="2023-05-03T00:00:00"/>
    <s v="PALADAN EMERSON M."/>
    <x v="52"/>
    <x v="1"/>
    <d v="2023-05-02T00:00:00"/>
    <d v="2023-05-02T00:00:00"/>
    <s v="SL"/>
    <m/>
    <s v="1 SL"/>
    <n v="1"/>
    <m/>
  </r>
  <r>
    <n v="1716"/>
    <x v="53"/>
    <d v="2023-05-08T00:00:00"/>
    <s v="MENDOZA LOURDES G."/>
    <x v="52"/>
    <x v="1"/>
    <d v="2023-05-05T00:00:00"/>
    <d v="2023-05-05T00:00:00"/>
    <s v="SL"/>
    <m/>
    <s v="1 SL"/>
    <n v="1"/>
    <m/>
  </r>
  <r>
    <n v="1717"/>
    <x v="53"/>
    <d v="2023-05-08T00:00:00"/>
    <s v="AUDITOR AILEEN D."/>
    <x v="5"/>
    <x v="1"/>
    <d v="2023-05-05T00:00:00"/>
    <d v="2023-05-05T00:00:00"/>
    <s v="SL"/>
    <m/>
    <s v="1 SL"/>
    <n v="1"/>
    <m/>
  </r>
  <r>
    <n v="1718"/>
    <x v="53"/>
    <m/>
    <s v="DOLOT JESUS JR. D."/>
    <x v="52"/>
    <x v="1"/>
    <d v="2023-04-28T00:00:00"/>
    <d v="2023-04-28T00:00:00"/>
    <s v="SL"/>
    <m/>
    <s v="1 SL"/>
    <n v="1"/>
    <m/>
  </r>
  <r>
    <n v="1719"/>
    <x v="53"/>
    <d v="2023-05-08T00:00:00"/>
    <s v="BAYBAY MA. PAZ R."/>
    <x v="34"/>
    <x v="1"/>
    <d v="2023-05-02T00:00:00"/>
    <d v="2023-05-05T00:00:00"/>
    <s v="SL"/>
    <m/>
    <s v="4 SL"/>
    <n v="4"/>
    <m/>
  </r>
  <r>
    <n v="1720"/>
    <x v="53"/>
    <d v="2023-05-08T00:00:00"/>
    <s v="TOLENTINO FE M."/>
    <x v="7"/>
    <x v="1"/>
    <d v="2023-05-15T00:00:00"/>
    <d v="2023-05-15T00:00:00"/>
    <s v="OTHER"/>
    <s v="SPECIAL PRIVILEGE"/>
    <s v="1 OTHER"/>
    <n v="1"/>
    <m/>
  </r>
  <r>
    <n v="1721"/>
    <x v="53"/>
    <d v="2023-05-09T00:00:00"/>
    <s v="ANACAY LEVIE B."/>
    <x v="5"/>
    <x v="1"/>
    <d v="2023-05-04T00:00:00"/>
    <d v="2023-05-04T00:00:00"/>
    <s v="SL"/>
    <m/>
    <s v="1 SL"/>
    <n v="1"/>
    <m/>
  </r>
  <r>
    <n v="1722"/>
    <x v="53"/>
    <d v="2023-05-03T00:00:00"/>
    <s v="DIMARANAN GREGORIA C."/>
    <x v="6"/>
    <x v="1"/>
    <d v="2023-04-11T00:00:00"/>
    <d v="2023-05-12T00:00:00"/>
    <s v="SL"/>
    <m/>
    <s v="22 SL"/>
    <n v="22"/>
    <m/>
  </r>
  <r>
    <n v="1723"/>
    <x v="53"/>
    <d v="2023-05-08T00:00:00"/>
    <s v="ROMILLA MARIBEL P."/>
    <x v="6"/>
    <x v="0"/>
    <d v="2023-05-15T00:00:00"/>
    <d v="2023-05-15T00:00:00"/>
    <s v="VL"/>
    <m/>
    <s v="1 VL"/>
    <n v="1"/>
    <m/>
  </r>
  <r>
    <n v="1723"/>
    <x v="53"/>
    <d v="2023-05-08T00:00:00"/>
    <s v="ROMILLA MARIBEL P."/>
    <x v="6"/>
    <x v="0"/>
    <d v="2023-05-23T00:00:00"/>
    <d v="2023-05-23T00:00:00"/>
    <s v="VL"/>
    <m/>
    <s v="1 VL"/>
    <n v="1"/>
    <m/>
  </r>
  <r>
    <n v="1724"/>
    <x v="53"/>
    <d v="2023-05-09T00:00:00"/>
    <s v="DOGELIO DANNA MARIZ V."/>
    <x v="6"/>
    <x v="2"/>
    <d v="2023-05-08T00:00:00"/>
    <d v="2023-05-08T00:00:00"/>
    <s v="SL"/>
    <m/>
    <s v="1 SL"/>
    <n v="1"/>
    <m/>
  </r>
  <r>
    <n v="1725"/>
    <x v="53"/>
    <d v="2023-05-08T00:00:00"/>
    <s v="MACAPUNO FELIX  "/>
    <x v="18"/>
    <x v="1"/>
    <d v="2023-05-04T00:00:00"/>
    <d v="2023-05-05T00:00:00"/>
    <s v="SL"/>
    <m/>
    <s v="2 SL"/>
    <n v="2"/>
    <m/>
  </r>
  <r>
    <n v="1726"/>
    <x v="53"/>
    <d v="2023-05-04T00:00:00"/>
    <s v="RODRIGUEZ GREGORIO  "/>
    <x v="18"/>
    <x v="1"/>
    <d v="2023-05-10T00:00:00"/>
    <d v="2023-05-11T00:00:00"/>
    <s v="VL"/>
    <m/>
    <s v="2 VL"/>
    <n v="2"/>
    <m/>
  </r>
  <r>
    <n v="1727"/>
    <x v="53"/>
    <d v="2023-05-08T00:00:00"/>
    <s v="DOCTORA ZENAIDA  "/>
    <x v="18"/>
    <x v="1"/>
    <d v="2023-05-15T00:00:00"/>
    <d v="2023-05-16T00:00:00"/>
    <s v="VL"/>
    <m/>
    <s v="2 VL"/>
    <n v="2"/>
    <m/>
  </r>
  <r>
    <n v="1728"/>
    <x v="53"/>
    <d v="2023-05-08T00:00:00"/>
    <s v="ATIENZA VENUS  "/>
    <x v="5"/>
    <x v="1"/>
    <d v="2023-05-14T00:00:00"/>
    <d v="2023-05-16T00:00:00"/>
    <s v="VL"/>
    <m/>
    <s v="2 VL"/>
    <n v="2"/>
    <m/>
  </r>
  <r>
    <n v="1729"/>
    <x v="53"/>
    <d v="2023-05-08T00:00:00"/>
    <s v="ANDAG ALEX C."/>
    <x v="5"/>
    <x v="1"/>
    <d v="2023-05-14T00:00:00"/>
    <d v="2023-05-16T00:00:00"/>
    <s v="VL"/>
    <m/>
    <s v="2 VL"/>
    <n v="2"/>
    <m/>
  </r>
  <r>
    <n v="1730"/>
    <x v="53"/>
    <d v="2023-05-08T00:00:00"/>
    <s v="AMBION MARIETA B."/>
    <x v="18"/>
    <x v="0"/>
    <d v="2023-05-15T00:00:00"/>
    <d v="2023-05-16T00:00:00"/>
    <s v="VL"/>
    <m/>
    <s v="2 VL"/>
    <n v="2"/>
    <m/>
  </r>
  <r>
    <n v="1731"/>
    <x v="53"/>
    <d v="2023-05-09T00:00:00"/>
    <s v="BAYBAY ARNOLD C."/>
    <x v="18"/>
    <x v="0"/>
    <d v="2023-05-05T00:00:00"/>
    <d v="2023-05-06T00:00:00"/>
    <s v="SL"/>
    <m/>
    <s v="2 SL"/>
    <n v="2"/>
    <m/>
  </r>
  <r>
    <n v="1732"/>
    <x v="53"/>
    <d v="2023-05-08T00:00:00"/>
    <s v="BAYBAY ARNOLD C."/>
    <x v="18"/>
    <x v="0"/>
    <d v="2023-05-02T00:00:00"/>
    <d v="2023-05-04T00:00:00"/>
    <s v="OTHER"/>
    <s v="CALAMITY LEAVE"/>
    <s v="3 OTHER"/>
    <n v="3"/>
    <m/>
  </r>
  <r>
    <n v="1733"/>
    <x v="53"/>
    <m/>
    <s v="ROQUITE MARIECAR L."/>
    <x v="31"/>
    <x v="0"/>
    <d v="2023-05-04T00:00:00"/>
    <d v="2023-05-05T00:00:00"/>
    <s v="SL"/>
    <m/>
    <s v="2 SL"/>
    <n v="2"/>
    <m/>
  </r>
  <r>
    <n v="1734"/>
    <x v="53"/>
    <d v="2023-05-09T00:00:00"/>
    <s v="GONZALES MARY JANE D."/>
    <x v="10"/>
    <x v="0"/>
    <d v="2023-05-08T00:00:00"/>
    <d v="2023-05-08T00:00:00"/>
    <s v="SL"/>
    <m/>
    <s v="1 SL"/>
    <n v="1"/>
    <m/>
  </r>
  <r>
    <n v="1735"/>
    <x v="53"/>
    <d v="2023-05-09T00:00:00"/>
    <s v="AMBROCIO MELODY B."/>
    <x v="10"/>
    <x v="0"/>
    <d v="2023-05-02T00:00:00"/>
    <d v="2023-05-05T00:00:00"/>
    <s v="OTHER"/>
    <s v="SOLO PARENT"/>
    <s v="4 OTHER"/>
    <n v="4"/>
    <m/>
  </r>
  <r>
    <n v="1736"/>
    <x v="53"/>
    <d v="2023-05-03T00:00:00"/>
    <s v="PAYAD ALEXANDER  "/>
    <x v="18"/>
    <x v="1"/>
    <d v="2023-05-11T00:00:00"/>
    <d v="2023-05-17T00:00:00"/>
    <s v="VL"/>
    <m/>
    <s v="5 VL"/>
    <n v="5"/>
    <m/>
  </r>
  <r>
    <n v="1737"/>
    <x v="53"/>
    <d v="2023-05-08T00:00:00"/>
    <s v="BAYOT ANABEL D."/>
    <x v="39"/>
    <x v="1"/>
    <d v="2023-04-24T00:00:00"/>
    <d v="2023-05-05T00:00:00"/>
    <s v="SL"/>
    <m/>
    <s v="9 SL"/>
    <n v="9"/>
    <m/>
  </r>
  <r>
    <n v="1738"/>
    <x v="53"/>
    <d v="2023-05-08T00:00:00"/>
    <s v="PINEDA DANICCA NOELLE V."/>
    <x v="5"/>
    <x v="1"/>
    <d v="2023-06-05T00:00:00"/>
    <d v="2023-06-22T00:00:00"/>
    <s v="VL"/>
    <m/>
    <s v="13 VL"/>
    <n v="13"/>
    <m/>
  </r>
  <r>
    <n v="1739"/>
    <x v="53"/>
    <d v="2023-05-16T00:00:00"/>
    <s v="IGNO CRISTINA M."/>
    <x v="54"/>
    <x v="1"/>
    <m/>
    <m/>
    <s v="OTHER"/>
    <s v="TERMINAL LEAVE"/>
    <s v="0 OTHER"/>
    <n v="0"/>
    <m/>
  </r>
  <r>
    <n v="1740"/>
    <x v="54"/>
    <d v="2023-05-17T00:00:00"/>
    <s v="ARELLANO CARMELA D."/>
    <x v="5"/>
    <x v="1"/>
    <m/>
    <m/>
    <s v="OTHER"/>
    <s v="TERMINAL LEAVE"/>
    <s v="0 OTHER"/>
    <n v="0"/>
    <m/>
  </r>
  <r>
    <n v="1741"/>
    <x v="54"/>
    <d v="2023-05-08T00:00:00"/>
    <s v="TAÑEDO MARIA EVELYN C."/>
    <x v="56"/>
    <x v="1"/>
    <d v="2023-05-15T00:00:00"/>
    <d v="2023-05-15T00:00:00"/>
    <s v="SL"/>
    <m/>
    <s v="1 SL"/>
    <n v="1"/>
    <m/>
  </r>
  <r>
    <n v="1742"/>
    <x v="54"/>
    <d v="2023-05-15T00:00:00"/>
    <s v="VELUZ DORMILUNA E."/>
    <x v="31"/>
    <x v="1"/>
    <d v="2023-05-12T00:00:00"/>
    <d v="2023-05-12T00:00:00"/>
    <s v="SL"/>
    <m/>
    <s v="1 SL"/>
    <n v="1"/>
    <m/>
  </r>
  <r>
    <n v="1743"/>
    <x v="54"/>
    <d v="2023-05-18T00:00:00"/>
    <s v="DE CASTRO JENELYN I."/>
    <x v="23"/>
    <x v="1"/>
    <d v="2023-05-16T00:00:00"/>
    <d v="2023-05-17T00:00:00"/>
    <s v="SL"/>
    <m/>
    <s v="2 SL"/>
    <n v="2"/>
    <m/>
  </r>
  <r>
    <n v="1744"/>
    <x v="54"/>
    <d v="2023-05-02T00:00:00"/>
    <s v="HERNANDEZ DARREL JESUS M."/>
    <x v="19"/>
    <x v="1"/>
    <d v="2023-05-11T00:00:00"/>
    <d v="2023-05-12T00:00:00"/>
    <s v="VL"/>
    <m/>
    <s v="2 VL"/>
    <n v="2"/>
    <m/>
  </r>
  <r>
    <n v="1745"/>
    <x v="54"/>
    <d v="2023-04-04T00:00:00"/>
    <s v="ANGCAYA JENNY ROSE S."/>
    <x v="5"/>
    <x v="1"/>
    <d v="2023-03-31T00:00:00"/>
    <d v="2023-04-03T00:00:00"/>
    <s v="SL"/>
    <m/>
    <s v="2 SL"/>
    <n v="2"/>
    <m/>
  </r>
  <r>
    <n v="1746"/>
    <x v="54"/>
    <d v="2023-05-18T00:00:00"/>
    <s v="CRUZADA MAGDALENA A."/>
    <x v="65"/>
    <x v="1"/>
    <d v="2023-05-17T00:00:00"/>
    <d v="2023-05-17T00:00:00"/>
    <s v="SL"/>
    <m/>
    <s v="1 SL"/>
    <n v="1"/>
    <m/>
  </r>
  <r>
    <n v="1747"/>
    <x v="54"/>
    <d v="2023-05-10T00:00:00"/>
    <s v="PEREY GENNILYN M."/>
    <x v="31"/>
    <x v="0"/>
    <d v="2023-05-04T00:00:00"/>
    <d v="2023-05-05T00:00:00"/>
    <s v="SL"/>
    <m/>
    <s v="2 SL"/>
    <n v="2"/>
    <m/>
  </r>
  <r>
    <n v="1748"/>
    <x v="54"/>
    <d v="2023-05-17T00:00:00"/>
    <s v="MIRANDA MARIA LOIDA M."/>
    <x v="6"/>
    <x v="1"/>
    <d v="2023-05-10T00:00:00"/>
    <d v="2023-05-10T00:00:00"/>
    <s v="SL"/>
    <m/>
    <s v="1 SL"/>
    <n v="1"/>
    <m/>
  </r>
  <r>
    <n v="1749"/>
    <x v="54"/>
    <d v="2023-05-17T00:00:00"/>
    <s v="DIMARANAN GREGORIA C."/>
    <x v="6"/>
    <x v="1"/>
    <d v="2023-05-16T00:00:00"/>
    <d v="2023-05-17T00:00:00"/>
    <s v="SL"/>
    <m/>
    <s v="2 SL"/>
    <n v="2"/>
    <m/>
  </r>
  <r>
    <n v="1750"/>
    <x v="54"/>
    <d v="2023-05-18T00:00:00"/>
    <s v="PALADAN VICENTE  "/>
    <x v="18"/>
    <x v="1"/>
    <d v="2023-05-15T00:00:00"/>
    <d v="2023-05-16T00:00:00"/>
    <s v="SL"/>
    <m/>
    <s v="2 SL"/>
    <n v="2"/>
    <m/>
  </r>
  <r>
    <n v="1751"/>
    <x v="54"/>
    <d v="2023-05-17T00:00:00"/>
    <s v="TAMAYO MARIA ELLAINE III B."/>
    <x v="39"/>
    <x v="1"/>
    <d v="2023-05-19T00:00:00"/>
    <d v="2023-05-19T00:00:00"/>
    <s v="OTHER"/>
    <s v="SEC 21 EO 292- SPECIAL PRIVILEGE"/>
    <s v="1 OTHER"/>
    <n v="1"/>
    <m/>
  </r>
  <r>
    <n v="1752"/>
    <x v="54"/>
    <d v="2023-05-18T00:00:00"/>
    <s v="DIMAPILIS ELVIRA S."/>
    <x v="39"/>
    <x v="1"/>
    <d v="2023-05-15T00:00:00"/>
    <d v="2023-05-17T00:00:00"/>
    <s v="SL"/>
    <m/>
    <s v="3 SL"/>
    <n v="3"/>
    <m/>
  </r>
  <r>
    <n v="1753"/>
    <x v="54"/>
    <d v="2023-05-17T00:00:00"/>
    <s v="CORTEZ FIDELA B."/>
    <x v="58"/>
    <x v="1"/>
    <d v="2023-05-15T00:00:00"/>
    <d v="2023-05-16T00:00:00"/>
    <s v="OTHER"/>
    <s v="SEC 21 EO 292- SPECIAL PRIVILEGE"/>
    <s v="2 OTHER"/>
    <n v="2"/>
    <m/>
  </r>
  <r>
    <n v="1754"/>
    <x v="54"/>
    <d v="2023-05-16T00:00:00"/>
    <s v="DIMAPILIS JONNA T."/>
    <x v="49"/>
    <x v="1"/>
    <d v="2023-05-15T00:00:00"/>
    <d v="2023-05-15T00:00:00"/>
    <s v="OTHER"/>
    <s v="SEC 21 EO 292- SPECIAL PRIVILEGE"/>
    <s v="1 OTHER"/>
    <n v="1"/>
    <m/>
  </r>
  <r>
    <n v="1755"/>
    <x v="54"/>
    <d v="2023-05-15T00:00:00"/>
    <s v="DEL MUNDO JONAS B."/>
    <x v="19"/>
    <x v="0"/>
    <d v="2023-05-12T00:00:00"/>
    <d v="2023-05-12T00:00:00"/>
    <s v="SL"/>
    <m/>
    <s v="1 SL"/>
    <n v="1"/>
    <m/>
  </r>
  <r>
    <n v="1756"/>
    <x v="54"/>
    <d v="2023-05-17T00:00:00"/>
    <s v="MALANAN JENNYLYN R."/>
    <x v="7"/>
    <x v="0"/>
    <d v="2023-05-16T00:00:00"/>
    <d v="2023-05-16T00:00:00"/>
    <s v="SL"/>
    <m/>
    <s v="1 SL"/>
    <n v="1"/>
    <m/>
  </r>
  <r>
    <n v="1757"/>
    <x v="54"/>
    <d v="2023-05-15T00:00:00"/>
    <s v="MAWAK MIA PAULEEN B."/>
    <x v="6"/>
    <x v="1"/>
    <d v="2023-05-15T00:00:00"/>
    <d v="2023-05-19T00:00:00"/>
    <s v="SL"/>
    <m/>
    <s v="5 SL"/>
    <n v="5"/>
    <m/>
  </r>
  <r>
    <n v="1757"/>
    <x v="54"/>
    <d v="2023-05-15T00:00:00"/>
    <s v="MAWAK MIA PAULEEN B."/>
    <x v="6"/>
    <x v="1"/>
    <d v="2023-05-24T00:00:00"/>
    <d v="2023-05-24T00:00:00"/>
    <s v="SL"/>
    <m/>
    <s v="1 SL"/>
    <n v="1"/>
    <m/>
  </r>
  <r>
    <n v="1758"/>
    <x v="54"/>
    <d v="2023-05-16T00:00:00"/>
    <s v="ROCILLO CECILLA A."/>
    <x v="6"/>
    <x v="1"/>
    <d v="2023-05-11T00:00:00"/>
    <d v="2023-05-11T00:00:00"/>
    <s v="SL"/>
    <m/>
    <s v="1 SL"/>
    <n v="1"/>
    <m/>
  </r>
  <r>
    <n v="1759"/>
    <x v="54"/>
    <d v="2023-05-16T00:00:00"/>
    <s v="DIMAPILIS ANTHONY A."/>
    <x v="39"/>
    <x v="1"/>
    <d v="2023-05-15T00:00:00"/>
    <d v="2023-05-15T00:00:00"/>
    <s v="OTHER"/>
    <s v="SEC 21 EO 292- SPECIAL PRIVILEGE"/>
    <s v="1 OTHER"/>
    <n v="1"/>
    <m/>
  </r>
  <r>
    <n v="1760"/>
    <x v="54"/>
    <d v="2023-05-17T00:00:00"/>
    <s v="DOGELIO JEAN MELODY M."/>
    <x v="39"/>
    <x v="2"/>
    <d v="2023-05-15T00:00:00"/>
    <d v="2023-05-16T00:00:00"/>
    <s v="SL"/>
    <s v="SL WITHOUTPAY"/>
    <s v="2 SL"/>
    <n v="2"/>
    <m/>
  </r>
  <r>
    <n v="1761"/>
    <x v="54"/>
    <d v="2023-05-17T00:00:00"/>
    <s v="REPILLO AMMY LOU M."/>
    <x v="39"/>
    <x v="1"/>
    <d v="2023-05-29T00:00:00"/>
    <d v="2023-06-01T00:00:00"/>
    <s v="VL"/>
    <m/>
    <s v="4 VL"/>
    <n v="4"/>
    <m/>
  </r>
  <r>
    <n v="1762"/>
    <x v="54"/>
    <d v="2023-05-15T00:00:00"/>
    <s v="MENDOZA MARICEL C."/>
    <x v="5"/>
    <x v="0"/>
    <d v="2023-05-11T00:00:00"/>
    <d v="2023-05-12T00:00:00"/>
    <s v="SL"/>
    <m/>
    <s v="2 SL"/>
    <n v="2"/>
    <m/>
  </r>
  <r>
    <n v="1763"/>
    <x v="54"/>
    <d v="2023-05-15T00:00:00"/>
    <s v="JABINES MARIA SHELLY D."/>
    <x v="16"/>
    <x v="0"/>
    <d v="2023-05-17T00:00:00"/>
    <d v="2023-05-17T00:00:00"/>
    <s v="VL"/>
    <m/>
    <s v="1 VL"/>
    <n v="1"/>
    <m/>
  </r>
  <r>
    <n v="1764"/>
    <x v="54"/>
    <d v="2023-05-15T00:00:00"/>
    <s v="JABINES MARIA SHELLY D."/>
    <x v="16"/>
    <x v="0"/>
    <d v="2023-05-10T00:00:00"/>
    <d v="2023-05-10T00:00:00"/>
    <s v="SL"/>
    <m/>
    <s v="1 SL"/>
    <n v="1"/>
    <m/>
  </r>
  <r>
    <n v="1765"/>
    <x v="54"/>
    <d v="2023-05-15T00:00:00"/>
    <s v="SABULAAN MARIA LEAH M."/>
    <x v="28"/>
    <x v="0"/>
    <d v="2023-05-18T00:00:00"/>
    <d v="2023-05-18T00:00:00"/>
    <s v="VL"/>
    <m/>
    <s v="1 VL"/>
    <n v="1"/>
    <m/>
  </r>
  <r>
    <n v="1766"/>
    <x v="54"/>
    <d v="2023-05-16T00:00:00"/>
    <s v="AMBION DORINDA A."/>
    <x v="10"/>
    <x v="1"/>
    <d v="2023-05-25T00:00:00"/>
    <d v="2023-05-25T00:00:00"/>
    <s v="OTHER"/>
    <s v="SEC 21 EO 292- SPECIAL PRIVILEGE"/>
    <s v="1 OTHER"/>
    <n v="1"/>
    <m/>
  </r>
  <r>
    <n v="1767"/>
    <x v="54"/>
    <d v="2023-05-16T00:00:00"/>
    <s v="AMBONAN AVELINA A."/>
    <x v="59"/>
    <x v="1"/>
    <d v="2023-05-15T00:00:00"/>
    <d v="2023-05-15T00:00:00"/>
    <s v="SL"/>
    <m/>
    <s v="1 SL"/>
    <n v="1"/>
    <m/>
  </r>
  <r>
    <n v="1768"/>
    <x v="54"/>
    <d v="2023-05-16T00:00:00"/>
    <s v="SEÑA MARILYN B."/>
    <x v="59"/>
    <x v="1"/>
    <d v="2023-05-19T00:00:00"/>
    <d v="2023-05-19T00:00:00"/>
    <s v="OTHER"/>
    <s v="SEC 21 EO 292- SPECIAL PRIVILEGE"/>
    <s v="1 OTHER"/>
    <n v="1"/>
    <m/>
  </r>
  <r>
    <n v="1769"/>
    <x v="54"/>
    <d v="2023-05-16T00:00:00"/>
    <s v="DIMAPILIS MA. TRINIDAD S."/>
    <x v="59"/>
    <x v="1"/>
    <d v="2023-05-17T00:00:00"/>
    <d v="2023-05-17T00:00:00"/>
    <s v="OTHER"/>
    <s v="SEC 21 EO 292- SPECIAL PRIVILEGE"/>
    <s v="1 OTHER"/>
    <n v="1"/>
    <m/>
  </r>
  <r>
    <n v="1770"/>
    <x v="54"/>
    <d v="2023-05-16T00:00:00"/>
    <s v="MARINDUQUE MARISSA M."/>
    <x v="64"/>
    <x v="1"/>
    <d v="2023-05-15T00:00:00"/>
    <d v="2023-05-15T00:00:00"/>
    <s v="SL"/>
    <m/>
    <s v="1 SL"/>
    <n v="1"/>
    <m/>
  </r>
  <r>
    <n v="1771"/>
    <x v="54"/>
    <d v="2023-05-15T00:00:00"/>
    <s v="MENDOZA PRESCILA S."/>
    <x v="13"/>
    <x v="1"/>
    <d v="2023-05-12T00:00:00"/>
    <d v="2023-05-12T00:00:00"/>
    <s v="SL"/>
    <m/>
    <s v="1 SL"/>
    <n v="1"/>
    <m/>
  </r>
  <r>
    <n v="1772"/>
    <x v="54"/>
    <d v="2023-05-12T00:00:00"/>
    <s v="COTONER NELIA C."/>
    <x v="65"/>
    <x v="1"/>
    <d v="2023-05-19T00:00:00"/>
    <d v="2023-05-19T00:00:00"/>
    <s v="OTHER"/>
    <s v="SEC 21 EO 292- SPECIAL PRIVILEGE"/>
    <s v="1 OTHER"/>
    <n v="1"/>
    <m/>
  </r>
  <r>
    <n v="1773"/>
    <x v="54"/>
    <d v="2023-05-08T00:00:00"/>
    <s v="DOGELIO RONNEL D."/>
    <x v="13"/>
    <x v="1"/>
    <d v="2023-05-05T00:00:00"/>
    <d v="2023-05-05T00:00:00"/>
    <s v="SL"/>
    <m/>
    <s v="1 SL"/>
    <n v="1"/>
    <m/>
  </r>
  <r>
    <n v="1774"/>
    <x v="54"/>
    <d v="2023-05-12T00:00:00"/>
    <s v="MATIENZO NORMITA S."/>
    <x v="4"/>
    <x v="1"/>
    <d v="2023-05-18T00:00:00"/>
    <d v="2023-05-18T00:00:00"/>
    <s v="OTHER"/>
    <s v="SEC 21 EO 292- SPECIAL PRIVILEGE"/>
    <s v="1 OTHER"/>
    <n v="1"/>
    <m/>
  </r>
  <r>
    <n v="1775"/>
    <x v="54"/>
    <d v="2023-05-10T00:00:00"/>
    <s v="DIMARANAN PERPETUA F."/>
    <x v="67"/>
    <x v="1"/>
    <d v="2023-05-19T00:00:00"/>
    <d v="2023-05-19T00:00:00"/>
    <s v="VL"/>
    <m/>
    <s v="1 VL"/>
    <n v="1"/>
    <m/>
  </r>
  <r>
    <n v="1776"/>
    <x v="54"/>
    <d v="2023-05-15T00:00:00"/>
    <s v="ALEGA ESTELITA M."/>
    <x v="53"/>
    <x v="1"/>
    <d v="2023-05-08T00:00:00"/>
    <d v="2023-05-12T00:00:00"/>
    <s v="SL"/>
    <m/>
    <s v="5 SL"/>
    <n v="5"/>
    <m/>
  </r>
  <r>
    <n v="1777"/>
    <x v="54"/>
    <d v="2023-05-01T00:00:00"/>
    <s v="RODRIGUEZ RUEL  "/>
    <x v="18"/>
    <x v="1"/>
    <d v="2023-05-01T00:00:00"/>
    <d v="2023-05-31T00:00:00"/>
    <s v="SL"/>
    <m/>
    <s v="22 SL"/>
    <n v="22"/>
    <m/>
  </r>
  <r>
    <n v="1778"/>
    <x v="54"/>
    <d v="2023-05-10T00:00:00"/>
    <s v="BAURILE LOURDES Q."/>
    <x v="7"/>
    <x v="1"/>
    <d v="2023-04-18T00:00:00"/>
    <d v="2023-05-09T00:00:00"/>
    <s v="OTHER"/>
    <s v="RA 9710 BENEFITS FOR WOMEN"/>
    <s v="15 OTHER"/>
    <n v="15"/>
    <m/>
  </r>
  <r>
    <n v="1779"/>
    <x v="54"/>
    <d v="2023-05-11T00:00:00"/>
    <s v="TAMAYO MARIA ELLAINE III B."/>
    <x v="39"/>
    <x v="1"/>
    <d v="2023-05-15T00:00:00"/>
    <d v="2023-05-15T00:00:00"/>
    <s v="VL"/>
    <m/>
    <s v="1 VL"/>
    <n v="1"/>
    <m/>
  </r>
  <r>
    <n v="1780"/>
    <x v="54"/>
    <d v="2023-05-11T00:00:00"/>
    <s v="OLEGARIO NENITA A."/>
    <x v="16"/>
    <x v="1"/>
    <d v="2023-05-10T00:00:00"/>
    <d v="2023-05-10T00:00:00"/>
    <s v="SL"/>
    <m/>
    <s v="1 SL"/>
    <n v="1"/>
    <m/>
  </r>
  <r>
    <n v="1781"/>
    <x v="54"/>
    <d v="2023-05-08T00:00:00"/>
    <s v="MERCADO ARLENNIE D."/>
    <x v="9"/>
    <x v="0"/>
    <d v="2023-05-05T00:00:00"/>
    <d v="2023-05-05T00:00:00"/>
    <s v="SL"/>
    <m/>
    <s v="1 SL"/>
    <n v="1"/>
    <m/>
  </r>
  <r>
    <n v="1782"/>
    <x v="54"/>
    <d v="2023-05-02T00:00:00"/>
    <s v="MERCADO ARLENNIE D."/>
    <x v="9"/>
    <x v="0"/>
    <d v="2023-04-28T00:00:00"/>
    <d v="2023-04-28T00:00:00"/>
    <s v="SL"/>
    <m/>
    <s v="1 SL"/>
    <n v="1"/>
    <m/>
  </r>
  <r>
    <n v="1783"/>
    <x v="54"/>
    <d v="2023-05-16T00:00:00"/>
    <s v="DELFINO NINA C."/>
    <x v="5"/>
    <x v="1"/>
    <d v="2023-04-17T00:00:00"/>
    <d v="2023-04-20T00:00:00"/>
    <s v="SL"/>
    <m/>
    <s v="4 SL"/>
    <n v="4"/>
    <m/>
  </r>
  <r>
    <n v="1783"/>
    <x v="54"/>
    <d v="2023-05-17T00:00:00"/>
    <s v="DELFINO NINA C."/>
    <x v="5"/>
    <x v="1"/>
    <d v="2023-04-24T00:00:00"/>
    <d v="2023-04-28T00:00:00"/>
    <s v="SL"/>
    <m/>
    <s v="5 SL"/>
    <n v="5"/>
    <m/>
  </r>
  <r>
    <n v="1784"/>
    <x v="54"/>
    <d v="2023-05-16T00:00:00"/>
    <s v="DELFINO NINA C."/>
    <x v="5"/>
    <x v="1"/>
    <d v="2023-04-06T00:00:00"/>
    <d v="2023-04-10T00:00:00"/>
    <s v="SL"/>
    <m/>
    <s v="3 SL"/>
    <n v="3"/>
    <m/>
  </r>
  <r>
    <n v="1785"/>
    <x v="54"/>
    <d v="2023-05-10T00:00:00"/>
    <s v="HERNANDEZ DONATO Q."/>
    <x v="5"/>
    <x v="1"/>
    <d v="2023-05-29T00:00:00"/>
    <d v="2023-05-30T00:00:00"/>
    <s v="VL"/>
    <m/>
    <s v="2 VL"/>
    <n v="2"/>
    <m/>
  </r>
  <r>
    <n v="1786"/>
    <x v="54"/>
    <d v="2023-05-10T00:00:00"/>
    <s v="FLORES MARIA PATRICIA NICOLE C."/>
    <x v="5"/>
    <x v="0"/>
    <d v="2023-05-29T00:00:00"/>
    <d v="2023-05-30T00:00:00"/>
    <s v="VL"/>
    <m/>
    <s v="2 VL"/>
    <n v="2"/>
    <m/>
  </r>
  <r>
    <n v="1787"/>
    <x v="54"/>
    <d v="2023-05-16T00:00:00"/>
    <s v="MANALO CYNTHIA D."/>
    <x v="5"/>
    <x v="1"/>
    <d v="2023-04-17T00:00:00"/>
    <d v="2023-04-19T00:00:00"/>
    <s v="OTHER"/>
    <s v="SEC 21 EO 292- SPECIAL PRIVILEGE"/>
    <s v="3 OTHER"/>
    <n v="3"/>
    <m/>
  </r>
  <r>
    <n v="1788"/>
    <x v="54"/>
    <d v="2023-05-09T00:00:00"/>
    <s v="ASIDO LEONILA R."/>
    <x v="5"/>
    <x v="1"/>
    <d v="2023-05-04T00:00:00"/>
    <d v="2023-05-06T00:00:00"/>
    <s v="SL"/>
    <m/>
    <s v="3 SL"/>
    <n v="3"/>
    <m/>
  </r>
  <r>
    <n v="1789"/>
    <x v="54"/>
    <d v="2023-05-08T00:00:00"/>
    <s v="VILLANUEVA PABLO B."/>
    <x v="7"/>
    <x v="1"/>
    <d v="2023-04-27T00:00:00"/>
    <d v="2023-05-02T00:00:00"/>
    <s v="SL"/>
    <m/>
    <s v="5 SL"/>
    <n v="5"/>
    <m/>
  </r>
  <r>
    <n v="1790"/>
    <x v="54"/>
    <d v="2023-05-03T00:00:00"/>
    <s v="VILLANUEVA DAVE RONILLO V."/>
    <x v="13"/>
    <x v="0"/>
    <d v="2023-04-28T00:00:00"/>
    <d v="2023-04-28T00:00:00"/>
    <s v="SL"/>
    <m/>
    <s v="1 SL"/>
    <n v="1"/>
    <m/>
  </r>
  <r>
    <n v="1791"/>
    <x v="54"/>
    <d v="2023-05-08T00:00:00"/>
    <s v="AALA MELODY M."/>
    <x v="12"/>
    <x v="0"/>
    <d v="2023-05-15T00:00:00"/>
    <d v="2023-05-16T00:00:00"/>
    <s v="VL"/>
    <m/>
    <s v="2 VL"/>
    <n v="2"/>
    <m/>
  </r>
  <r>
    <n v="1792"/>
    <x v="54"/>
    <d v="2023-05-11T00:00:00"/>
    <s v="LANTING AILEEN D."/>
    <x v="50"/>
    <x v="1"/>
    <d v="2023-05-08T00:00:00"/>
    <d v="2023-05-10T00:00:00"/>
    <s v="SL"/>
    <m/>
    <s v="3 SL"/>
    <n v="3"/>
    <m/>
  </r>
  <r>
    <n v="1793"/>
    <x v="54"/>
    <d v="2023-05-08T00:00:00"/>
    <s v="CAPUPUS LIZA FE F."/>
    <x v="19"/>
    <x v="1"/>
    <d v="2023-05-15T00:00:00"/>
    <d v="2023-05-16T00:00:00"/>
    <s v="OTHER"/>
    <s v="SEC 21 EO 292- SPECIAL PRIVILEGE"/>
    <s v="2 OTHER"/>
    <n v="2"/>
    <m/>
  </r>
  <r>
    <n v="1794"/>
    <x v="54"/>
    <d v="2023-05-11T00:00:00"/>
    <s v="FERMA JOSEFA O."/>
    <x v="49"/>
    <x v="1"/>
    <d v="2023-05-30T00:00:00"/>
    <d v="2023-05-30T00:00:00"/>
    <s v="VL"/>
    <m/>
    <s v="1 VL"/>
    <n v="1"/>
    <m/>
  </r>
  <r>
    <n v="1795"/>
    <x v="54"/>
    <d v="2023-05-10T00:00:00"/>
    <s v="DE CASTRO  CHRISTINE JEAN D."/>
    <x v="10"/>
    <x v="0"/>
    <d v="2023-05-02T00:00:00"/>
    <d v="2023-05-04T00:00:00"/>
    <s v="SL"/>
    <m/>
    <s v="3 SL"/>
    <n v="3"/>
    <m/>
  </r>
  <r>
    <n v="1796"/>
    <x v="54"/>
    <d v="2023-05-17T00:00:00"/>
    <s v="ABENA WINNIE ROSE M."/>
    <x v="10"/>
    <x v="1"/>
    <d v="2023-05-17T00:00:00"/>
    <d v="2023-05-17T00:00:00"/>
    <s v="OTHER"/>
    <s v="SEC 21 EO 292- SPECIAL PRIVILEGE"/>
    <s v="1 OTHER"/>
    <n v="1"/>
    <m/>
  </r>
  <r>
    <n v="1797"/>
    <x v="54"/>
    <d v="2023-05-11T00:00:00"/>
    <s v="DIMAPILIS VILMA T."/>
    <x v="12"/>
    <x v="1"/>
    <d v="2023-05-10T00:00:00"/>
    <d v="2023-05-10T00:00:00"/>
    <s v="SL"/>
    <m/>
    <s v="1 SL"/>
    <n v="1"/>
    <m/>
  </r>
  <r>
    <n v="1798"/>
    <x v="54"/>
    <d v="2023-05-10T00:00:00"/>
    <s v="VILLANUEVA CHRISTIANNE FAYE A."/>
    <x v="13"/>
    <x v="0"/>
    <d v="2023-05-09T00:00:00"/>
    <d v="2023-05-09T00:00:00"/>
    <s v="SL"/>
    <m/>
    <s v="1 SL"/>
    <n v="1"/>
    <m/>
  </r>
  <r>
    <n v="1799"/>
    <x v="54"/>
    <d v="2023-05-09T00:00:00"/>
    <s v="PEREY AIRENE O."/>
    <x v="31"/>
    <x v="1"/>
    <d v="2023-05-04T00:00:00"/>
    <d v="2023-05-05T00:00:00"/>
    <s v="SL"/>
    <m/>
    <s v="2 SL"/>
    <n v="2"/>
    <m/>
  </r>
  <r>
    <n v="1800"/>
    <x v="54"/>
    <d v="2023-05-09T00:00:00"/>
    <s v="GARCIA HAIZEL M."/>
    <x v="31"/>
    <x v="1"/>
    <d v="2023-05-08T00:00:00"/>
    <d v="2023-05-08T00:00:00"/>
    <s v="SL"/>
    <m/>
    <s v="1 SL"/>
    <n v="1"/>
    <m/>
  </r>
  <r>
    <n v="1801"/>
    <x v="54"/>
    <d v="2023-05-08T00:00:00"/>
    <s v="BATIBOT REYNALDO D."/>
    <x v="91"/>
    <x v="1"/>
    <d v="2023-05-02T00:00:00"/>
    <d v="2023-05-05T00:00:00"/>
    <s v="SL"/>
    <m/>
    <s v="4 SL"/>
    <n v="4"/>
    <m/>
  </r>
  <r>
    <n v="1802"/>
    <x v="54"/>
    <d v="2023-05-08T00:00:00"/>
    <s v="BATIBOT REYNALDO D."/>
    <x v="91"/>
    <x v="1"/>
    <d v="2023-04-24T00:00:00"/>
    <d v="2023-04-28T00:00:00"/>
    <s v="SL"/>
    <m/>
    <s v="5 SL"/>
    <n v="5"/>
    <m/>
  </r>
  <r>
    <n v="1803"/>
    <x v="54"/>
    <d v="2023-05-10T00:00:00"/>
    <s v="MONTENEGRO HENRY S."/>
    <x v="11"/>
    <x v="1"/>
    <d v="2023-05-09T00:00:00"/>
    <d v="2023-05-09T00:00:00"/>
    <s v="SL"/>
    <m/>
    <s v="1 SL"/>
    <n v="1"/>
    <m/>
  </r>
  <r>
    <n v="1804"/>
    <x v="54"/>
    <d v="2023-05-10T00:00:00"/>
    <s v="ANGCAYA ANA B."/>
    <x v="5"/>
    <x v="1"/>
    <d v="2023-05-18T00:00:00"/>
    <d v="2023-05-18T00:00:00"/>
    <s v="VL"/>
    <m/>
    <s v="1 VL"/>
    <n v="1"/>
    <m/>
  </r>
  <r>
    <n v="1805"/>
    <x v="54"/>
    <d v="2023-05-10T00:00:00"/>
    <s v="OLEGARIO TEOFISTA B."/>
    <x v="39"/>
    <x v="1"/>
    <d v="2023-05-09T00:00:00"/>
    <d v="2023-05-09T00:00:00"/>
    <s v="SL"/>
    <m/>
    <s v="1 SL"/>
    <n v="1"/>
    <m/>
  </r>
  <r>
    <n v="1806"/>
    <x v="54"/>
    <d v="2023-05-10T00:00:00"/>
    <s v="AMBAT MARILOU M."/>
    <x v="63"/>
    <x v="1"/>
    <d v="2023-05-31T00:00:00"/>
    <d v="2023-06-01T00:00:00"/>
    <s v="VL"/>
    <m/>
    <s v="2 VL"/>
    <n v="2"/>
    <m/>
  </r>
  <r>
    <n v="1806"/>
    <x v="54"/>
    <d v="2023-05-10T00:00:00"/>
    <s v="AMBAT MARILOU M."/>
    <x v="63"/>
    <x v="1"/>
    <d v="2023-06-03T00:00:00"/>
    <d v="2023-06-03T00:00:00"/>
    <s v="VL"/>
    <m/>
    <s v="1 VL"/>
    <n v="1"/>
    <m/>
  </r>
  <r>
    <n v="1807"/>
    <x v="54"/>
    <d v="2023-05-10T00:00:00"/>
    <s v="PARRA VICTORIA S."/>
    <x v="63"/>
    <x v="1"/>
    <d v="2023-07-23T00:00:00"/>
    <d v="2023-08-12T00:00:00"/>
    <s v="VL"/>
    <m/>
    <s v="14 VL"/>
    <n v="14"/>
    <m/>
  </r>
  <r>
    <n v="1808"/>
    <x v="54"/>
    <d v="2023-05-09T00:00:00"/>
    <s v="DIMAPILIS ARIEL M."/>
    <x v="39"/>
    <x v="1"/>
    <d v="2023-05-08T00:00:00"/>
    <d v="2023-05-08T00:00:00"/>
    <s v="SL"/>
    <m/>
    <s v="1 SL"/>
    <n v="1"/>
    <m/>
  </r>
  <r>
    <n v="1809"/>
    <x v="54"/>
    <d v="2023-05-08T00:00:00"/>
    <s v="HAYAG JERMAINE JOI D."/>
    <x v="19"/>
    <x v="1"/>
    <d v="2023-05-20T00:00:00"/>
    <d v="2023-05-20T00:00:00"/>
    <s v="OTHER"/>
    <s v="SEC 21 EO 292- SPECIAL PRIVILEGE"/>
    <s v="1 OTHER"/>
    <n v="1"/>
    <m/>
  </r>
  <r>
    <n v="1810"/>
    <x v="54"/>
    <d v="2023-05-08T00:00:00"/>
    <s v="MONTEALEGRE CHARLIE JR. O."/>
    <x v="5"/>
    <x v="1"/>
    <d v="2023-04-25T00:00:00"/>
    <d v="2023-04-25T00:00:00"/>
    <s v="SL"/>
    <m/>
    <s v="1 SL"/>
    <n v="1"/>
    <m/>
  </r>
  <r>
    <n v="1811"/>
    <x v="54"/>
    <d v="2023-05-08T00:00:00"/>
    <s v="COLETO HANY ROY D."/>
    <x v="5"/>
    <x v="1"/>
    <d v="2023-05-18T00:00:00"/>
    <d v="2023-05-18T00:00:00"/>
    <s v="OTHER"/>
    <s v="SEC 21 EO 292- SPECIAL PRIVILEGE"/>
    <s v="1 OTHER"/>
    <n v="1"/>
    <m/>
  </r>
  <r>
    <n v="1812"/>
    <x v="54"/>
    <d v="2023-05-09T00:00:00"/>
    <s v="PEÑANO DARYL BAMBI B."/>
    <x v="5"/>
    <x v="1"/>
    <d v="2023-05-08T00:00:00"/>
    <d v="2023-05-10T00:00:00"/>
    <s v="SL"/>
    <m/>
    <s v="3 SL"/>
    <n v="3"/>
    <m/>
  </r>
  <r>
    <n v="1813"/>
    <x v="54"/>
    <d v="2023-05-10T00:00:00"/>
    <s v="PERENA RUBILINDA C."/>
    <x v="34"/>
    <x v="1"/>
    <d v="2023-05-09T00:00:00"/>
    <d v="2023-05-09T00:00:00"/>
    <s v="SL"/>
    <m/>
    <s v="1 SL"/>
    <n v="1"/>
    <m/>
  </r>
  <r>
    <n v="1814"/>
    <x v="54"/>
    <d v="2023-05-16T00:00:00"/>
    <s v="VERGARA CATHERINE R."/>
    <x v="10"/>
    <x v="1"/>
    <d v="2023-05-11T00:00:00"/>
    <d v="2023-05-15T00:00:00"/>
    <s v="SL"/>
    <m/>
    <s v="3 SL"/>
    <n v="3"/>
    <m/>
  </r>
  <r>
    <n v="1815"/>
    <x v="54"/>
    <d v="2023-05-15T00:00:00"/>
    <s v="ROZUL FLORENCIA M."/>
    <x v="10"/>
    <x v="1"/>
    <d v="2023-05-12T00:00:00"/>
    <d v="2023-05-12T00:00:00"/>
    <s v="SL"/>
    <m/>
    <s v="1 SL"/>
    <n v="1"/>
    <m/>
  </r>
  <r>
    <n v="1816"/>
    <x v="54"/>
    <d v="2023-05-12T00:00:00"/>
    <s v="MAGO ROLANDO V."/>
    <x v="25"/>
    <x v="0"/>
    <d v="2023-05-29T00:00:00"/>
    <d v="2023-06-02T00:00:00"/>
    <s v="VL"/>
    <m/>
    <s v="5 VL"/>
    <n v="5"/>
    <m/>
  </r>
  <r>
    <n v="1817"/>
    <x v="54"/>
    <d v="2023-05-16T00:00:00"/>
    <s v="ANACAY ABNER M."/>
    <x v="5"/>
    <x v="1"/>
    <d v="2023-05-15T00:00:00"/>
    <d v="2023-05-15T00:00:00"/>
    <s v="SL"/>
    <m/>
    <s v="1 SL"/>
    <n v="1"/>
    <m/>
  </r>
  <r>
    <n v="1818"/>
    <x v="54"/>
    <d v="2023-05-16T00:00:00"/>
    <s v="AUDITOR AILEEN D."/>
    <x v="5"/>
    <x v="1"/>
    <d v="2023-05-15T00:00:00"/>
    <d v="2023-05-15T00:00:00"/>
    <s v="SL"/>
    <m/>
    <s v="1 SL"/>
    <n v="1"/>
    <m/>
  </r>
  <r>
    <n v="1819"/>
    <x v="54"/>
    <d v="2023-05-16T00:00:00"/>
    <s v="DELA CRUZ EVANGELINE P."/>
    <x v="71"/>
    <x v="1"/>
    <d v="2023-05-11T00:00:00"/>
    <d v="2023-05-12T00:00:00"/>
    <s v="SL"/>
    <m/>
    <s v="2 SL"/>
    <n v="2"/>
    <m/>
  </r>
  <r>
    <n v="1820"/>
    <x v="54"/>
    <d v="2023-05-16T00:00:00"/>
    <s v="REPILLO AMMY LOU M."/>
    <x v="39"/>
    <x v="1"/>
    <d v="2023-05-15T00:00:00"/>
    <d v="2023-05-15T00:00:00"/>
    <s v="SL"/>
    <m/>
    <s v="1 SL"/>
    <n v="1"/>
    <m/>
  </r>
  <r>
    <n v="1821"/>
    <x v="54"/>
    <d v="2023-05-16T00:00:00"/>
    <s v="LANTING AILEEN D."/>
    <x v="50"/>
    <x v="1"/>
    <d v="2023-05-11T00:00:00"/>
    <d v="2023-05-15T00:00:00"/>
    <s v="SL"/>
    <m/>
    <s v="3 SL"/>
    <n v="3"/>
    <m/>
  </r>
  <r>
    <n v="1822"/>
    <x v="54"/>
    <d v="2023-05-15T00:00:00"/>
    <s v="MIRANDA BIENVENIDO D."/>
    <x v="23"/>
    <x v="0"/>
    <d v="2023-05-15T00:00:00"/>
    <d v="2023-05-26T00:00:00"/>
    <s v="SL"/>
    <m/>
    <s v="10 SL"/>
    <n v="10"/>
    <m/>
  </r>
  <r>
    <n v="1823"/>
    <x v="54"/>
    <d v="2023-05-08T00:00:00"/>
    <s v="BAYOT ELAINE B."/>
    <x v="5"/>
    <x v="1"/>
    <d v="2023-05-25T00:00:00"/>
    <d v="2023-05-29T00:00:00"/>
    <s v="VL"/>
    <m/>
    <s v="3 VL"/>
    <n v="3"/>
    <m/>
  </r>
  <r>
    <n v="1824"/>
    <x v="54"/>
    <d v="2023-05-15T00:00:00"/>
    <s v="AUSTRIA KIM E."/>
    <x v="5"/>
    <x v="1"/>
    <d v="2023-05-26T00:00:00"/>
    <d v="2023-05-26T00:00:00"/>
    <s v="VL"/>
    <m/>
    <s v="1 VL"/>
    <n v="1"/>
    <m/>
  </r>
  <r>
    <n v="1824"/>
    <x v="54"/>
    <d v="2023-05-15T00:00:00"/>
    <s v="AUSTRIA KIM E."/>
    <x v="5"/>
    <x v="1"/>
    <d v="2023-05-30T00:00:00"/>
    <d v="2023-05-30T00:00:00"/>
    <s v="VL"/>
    <m/>
    <s v="1 VL"/>
    <n v="1"/>
    <m/>
  </r>
  <r>
    <n v="1825"/>
    <x v="54"/>
    <d v="2023-05-08T00:00:00"/>
    <s v="HAYAG JERMAINE JOI D."/>
    <x v="19"/>
    <x v="1"/>
    <d v="2023-05-21T00:00:00"/>
    <d v="2023-05-21T00:00:00"/>
    <s v="VL"/>
    <m/>
    <s v="1 VL"/>
    <n v="1"/>
    <m/>
  </r>
  <r>
    <n v="1825"/>
    <x v="54"/>
    <d v="2023-05-08T00:00:00"/>
    <s v="HAYAG JERMAINE JOI D."/>
    <x v="19"/>
    <x v="1"/>
    <d v="2023-05-24T00:00:00"/>
    <d v="2023-05-24T00:00:00"/>
    <s v="VL"/>
    <m/>
    <s v="1 VL"/>
    <n v="1"/>
    <m/>
  </r>
  <r>
    <n v="1826"/>
    <x v="54"/>
    <d v="2023-05-15T00:00:00"/>
    <s v="PEREY LUCIANA B."/>
    <x v="69"/>
    <x v="1"/>
    <d v="2023-05-08T00:00:00"/>
    <d v="2023-05-12T00:00:00"/>
    <s v="SL"/>
    <m/>
    <s v="5 SL"/>
    <n v="5"/>
    <m/>
  </r>
  <r>
    <n v="1827"/>
    <x v="54"/>
    <d v="2023-05-08T00:00:00"/>
    <s v="PRIMO GRACE M."/>
    <x v="17"/>
    <x v="0"/>
    <d v="2023-05-05T00:00:00"/>
    <d v="2023-05-05T00:00:00"/>
    <s v="SL"/>
    <m/>
    <s v="1 SL"/>
    <n v="1"/>
    <m/>
  </r>
  <r>
    <n v="1828"/>
    <x v="54"/>
    <d v="2023-04-23T00:00:00"/>
    <s v="GATPANDAN ETHEL  "/>
    <x v="5"/>
    <x v="0"/>
    <d v="2023-04-23T00:00:00"/>
    <d v="2023-04-23T00:00:00"/>
    <s v="SL"/>
    <m/>
    <s v="1 SL"/>
    <n v="1"/>
    <m/>
  </r>
  <r>
    <n v="1828"/>
    <x v="54"/>
    <d v="2023-04-23T00:00:00"/>
    <s v="GATPANDAN ETHEL  "/>
    <x v="5"/>
    <x v="0"/>
    <d v="2023-04-30T00:00:00"/>
    <d v="2023-04-30T00:00:00"/>
    <s v="SL"/>
    <m/>
    <s v="1 SL"/>
    <n v="1"/>
    <m/>
  </r>
  <r>
    <n v="1829"/>
    <x v="54"/>
    <d v="2023-05-09T00:00:00"/>
    <s v="VARGAS ARNOLD A."/>
    <x v="5"/>
    <x v="0"/>
    <d v="2023-05-31T00:00:00"/>
    <d v="2023-06-03T00:00:00"/>
    <s v="VL"/>
    <m/>
    <s v="4 VL"/>
    <n v="4"/>
    <m/>
  </r>
  <r>
    <n v="1829"/>
    <x v="54"/>
    <d v="2023-05-09T00:00:00"/>
    <s v="VARGAS ARNOLD A."/>
    <x v="5"/>
    <x v="0"/>
    <d v="2023-06-05T00:00:00"/>
    <d v="2023-06-05T00:00:00"/>
    <s v="VL"/>
    <m/>
    <s v="1 VL"/>
    <n v="1"/>
    <m/>
  </r>
  <r>
    <n v="1830"/>
    <x v="54"/>
    <d v="2023-05-09T00:00:00"/>
    <s v="VARGAS ARNOLD A."/>
    <x v="5"/>
    <x v="0"/>
    <d v="2023-04-28T00:00:00"/>
    <d v="2023-04-28T00:00:00"/>
    <s v="SL"/>
    <m/>
    <s v="1 SL"/>
    <n v="1"/>
    <m/>
  </r>
  <r>
    <n v="1831"/>
    <x v="54"/>
    <d v="2023-05-09T00:00:00"/>
    <s v="VARGAS ARNOLD A."/>
    <x v="5"/>
    <x v="0"/>
    <d v="2023-04-09T00:00:00"/>
    <d v="2023-04-09T00:00:00"/>
    <s v="SL"/>
    <m/>
    <s v="1 SL"/>
    <n v="1"/>
    <m/>
  </r>
  <r>
    <n v="1831"/>
    <x v="54"/>
    <d v="2023-05-09T00:00:00"/>
    <s v="VARGAS ARNOLD A."/>
    <x v="5"/>
    <x v="0"/>
    <d v="2023-04-16T00:00:00"/>
    <d v="2023-04-16T00:00:00"/>
    <s v="SL"/>
    <m/>
    <s v="1 SL"/>
    <n v="1"/>
    <m/>
  </r>
  <r>
    <n v="1832"/>
    <x v="54"/>
    <d v="2023-05-09T00:00:00"/>
    <s v="VARGAS ARNOLD A."/>
    <x v="5"/>
    <x v="0"/>
    <d v="2023-04-01T00:00:00"/>
    <d v="2023-04-05T00:00:00"/>
    <s v="SL"/>
    <m/>
    <s v="3 SL"/>
    <n v="3"/>
    <m/>
  </r>
  <r>
    <n v="1832"/>
    <x v="54"/>
    <d v="2023-05-09T00:00:00"/>
    <s v="VARGAS ARNOLD A."/>
    <x v="5"/>
    <x v="0"/>
    <d v="2023-04-07T00:00:00"/>
    <d v="2023-04-07T00:00:00"/>
    <s v="SL"/>
    <m/>
    <s v="1 SL"/>
    <n v="1"/>
    <m/>
  </r>
  <r>
    <n v="1833"/>
    <x v="54"/>
    <d v="2023-05-12T00:00:00"/>
    <s v="COSTANTE HERBERT F."/>
    <x v="9"/>
    <x v="2"/>
    <d v="2023-05-10T00:00:00"/>
    <d v="2023-05-10T00:00:00"/>
    <s v="OTHER"/>
    <s v="SL WITHOUTPAY"/>
    <s v="1 OTHER"/>
    <n v="1"/>
    <m/>
  </r>
  <r>
    <n v="1834"/>
    <x v="54"/>
    <d v="2023-05-12T00:00:00"/>
    <s v="COSTANTE HERBERT F."/>
    <x v="9"/>
    <x v="2"/>
    <d v="2023-05-22T00:00:00"/>
    <d v="2023-05-22T00:00:00"/>
    <s v="OTHER"/>
    <s v="SL WITHOUTPAY"/>
    <s v="1 OTHER"/>
    <n v="1"/>
    <m/>
  </r>
  <r>
    <n v="1835"/>
    <x v="54"/>
    <d v="2023-05-12T00:00:00"/>
    <s v="CASI BRYAN C."/>
    <x v="9"/>
    <x v="2"/>
    <d v="2023-05-10T00:00:00"/>
    <d v="2023-05-12T00:00:00"/>
    <s v="SL"/>
    <m/>
    <s v="3 SL"/>
    <n v="3"/>
    <m/>
  </r>
  <r>
    <n v="1836"/>
    <x v="54"/>
    <d v="2023-05-08T00:00:00"/>
    <s v="COSTANTE HERBERT F."/>
    <x v="9"/>
    <x v="2"/>
    <d v="2023-05-04T00:00:00"/>
    <d v="2023-05-06T00:00:00"/>
    <s v="SL"/>
    <m/>
    <s v="2 SL"/>
    <n v="2"/>
    <m/>
  </r>
  <r>
    <n v="1837"/>
    <x v="54"/>
    <d v="2023-05-09T00:00:00"/>
    <s v="BAES ELMER P."/>
    <x v="5"/>
    <x v="1"/>
    <d v="2023-05-05T00:00:00"/>
    <d v="2023-05-05T00:00:00"/>
    <s v="SL"/>
    <m/>
    <s v="1 SL"/>
    <n v="1"/>
    <m/>
  </r>
  <r>
    <n v="1837"/>
    <x v="54"/>
    <d v="2023-05-09T00:00:00"/>
    <s v="BAES ELMER P."/>
    <x v="5"/>
    <x v="1"/>
    <d v="2023-05-08T00:00:00"/>
    <d v="2023-05-08T00:00:00"/>
    <s v="SL"/>
    <m/>
    <s v="1 SL"/>
    <n v="1"/>
    <m/>
  </r>
  <r>
    <n v="1838"/>
    <x v="54"/>
    <d v="2023-05-10T00:00:00"/>
    <s v="OCAMPO NOVELYN U."/>
    <x v="10"/>
    <x v="0"/>
    <d v="2023-05-10T00:00:00"/>
    <d v="2023-05-24T00:00:00"/>
    <s v="SL"/>
    <m/>
    <s v="11 SL"/>
    <n v="11"/>
    <m/>
  </r>
  <r>
    <n v="1839"/>
    <x v="54"/>
    <d v="2023-05-09T00:00:00"/>
    <s v="ACUB MA. MARILYN L."/>
    <x v="92"/>
    <x v="0"/>
    <d v="2023-05-05T00:00:00"/>
    <d v="2023-05-08T00:00:00"/>
    <s v="SL"/>
    <m/>
    <s v="2 SL"/>
    <n v="2"/>
    <m/>
  </r>
  <r>
    <n v="1840"/>
    <x v="54"/>
    <d v="2023-04-08T00:00:00"/>
    <s v="MARDO MELINDA E."/>
    <x v="92"/>
    <x v="0"/>
    <d v="2023-05-18T00:00:00"/>
    <d v="2023-05-20T00:00:00"/>
    <s v="VL"/>
    <m/>
    <s v="2 VL"/>
    <n v="2"/>
    <m/>
  </r>
  <r>
    <n v="1840"/>
    <x v="54"/>
    <d v="2023-04-08T00:00:00"/>
    <s v="MARDO MELINDA E."/>
    <x v="18"/>
    <x v="0"/>
    <d v="2023-05-24T00:00:00"/>
    <d v="2023-05-25T00:00:00"/>
    <s v="VL"/>
    <m/>
    <s v="2 VL"/>
    <n v="2"/>
    <m/>
  </r>
  <r>
    <n v="1840"/>
    <x v="54"/>
    <d v="2023-04-08T00:00:00"/>
    <s v="MARDO MELINDA E."/>
    <x v="18"/>
    <x v="0"/>
    <d v="2023-05-27T00:00:00"/>
    <d v="2023-05-30T00:00:00"/>
    <s v="VL"/>
    <m/>
    <s v="2 VL"/>
    <n v="2"/>
    <m/>
  </r>
  <r>
    <n v="1841"/>
    <x v="54"/>
    <d v="2023-05-08T00:00:00"/>
    <s v="MARDO MELINDA E."/>
    <x v="18"/>
    <x v="0"/>
    <d v="2023-05-04T00:00:00"/>
    <d v="2023-05-06T00:00:00"/>
    <s v="SL"/>
    <m/>
    <s v="2 SL"/>
    <n v="2"/>
    <m/>
  </r>
  <r>
    <n v="1842"/>
    <x v="54"/>
    <d v="2023-05-11T00:00:00"/>
    <s v="MULINGTAPANG GUILLERMA O."/>
    <x v="12"/>
    <x v="0"/>
    <d v="2023-05-09T00:00:00"/>
    <d v="2023-05-10T00:00:00"/>
    <s v="SL"/>
    <m/>
    <s v="2 SL"/>
    <n v="2"/>
    <m/>
  </r>
  <r>
    <n v="1843"/>
    <x v="54"/>
    <d v="2023-05-02T00:00:00"/>
    <s v="ANGCAYA IRENE V."/>
    <x v="5"/>
    <x v="1"/>
    <d v="2023-05-12T00:00:00"/>
    <d v="2023-05-16T00:00:00"/>
    <s v="VL"/>
    <m/>
    <s v="3 VL"/>
    <n v="3"/>
    <m/>
  </r>
  <r>
    <n v="1844"/>
    <x v="54"/>
    <d v="2023-05-10T00:00:00"/>
    <s v="OPO CONEY V."/>
    <x v="24"/>
    <x v="0"/>
    <d v="2023-05-08T00:00:00"/>
    <d v="2023-05-09T00:00:00"/>
    <s v="SL"/>
    <m/>
    <s v="2 SL"/>
    <n v="2"/>
    <m/>
  </r>
  <r>
    <n v="1845"/>
    <x v="54"/>
    <d v="2023-05-05T00:00:00"/>
    <s v="OPO CONEY V."/>
    <x v="24"/>
    <x v="0"/>
    <d v="2023-05-02T00:00:00"/>
    <d v="2023-05-04T00:00:00"/>
    <s v="SL"/>
    <m/>
    <s v="3 SL"/>
    <n v="3"/>
    <m/>
  </r>
  <r>
    <n v="1846"/>
    <x v="54"/>
    <d v="2023-05-10T00:00:00"/>
    <s v="SUMAGUI LORENA P."/>
    <x v="30"/>
    <x v="0"/>
    <d v="2023-05-08T00:00:00"/>
    <d v="2023-05-09T00:00:00"/>
    <s v="SL"/>
    <m/>
    <s v="2 SL"/>
    <n v="2"/>
    <m/>
  </r>
  <r>
    <n v="1847"/>
    <x v="54"/>
    <d v="2023-05-15T00:00:00"/>
    <s v="ESTIEBAR ARISTOTLE B."/>
    <x v="18"/>
    <x v="0"/>
    <d v="2023-05-13T00:00:00"/>
    <d v="2023-05-19T00:00:00"/>
    <s v="Paternity"/>
    <m/>
    <s v="5 Paternity"/>
    <n v="5"/>
    <m/>
  </r>
  <r>
    <n v="1848"/>
    <x v="54"/>
    <d v="2023-05-10T00:00:00"/>
    <s v="BAYLA EVANGELINE C."/>
    <x v="57"/>
    <x v="1"/>
    <d v="2023-05-09T00:00:00"/>
    <d v="2023-05-09T00:00:00"/>
    <s v="SL"/>
    <m/>
    <s v="1 SL"/>
    <n v="1"/>
    <m/>
  </r>
  <r>
    <n v="1849"/>
    <x v="54"/>
    <d v="2023-05-09T00:00:00"/>
    <s v="BAYLA EVANGELINE C."/>
    <x v="57"/>
    <x v="1"/>
    <d v="2023-05-08T00:00:00"/>
    <d v="2023-05-08T00:00:00"/>
    <s v="OTHER"/>
    <s v="PERSONAL"/>
    <s v="1 OTHER"/>
    <n v="1"/>
    <m/>
  </r>
  <r>
    <n v="1850"/>
    <x v="54"/>
    <d v="2023-05-02T00:00:00"/>
    <s v="BAYLA EVANGELINE C."/>
    <x v="57"/>
    <x v="1"/>
    <d v="2023-04-28T00:00:00"/>
    <d v="2023-04-28T00:00:00"/>
    <s v="OTHER"/>
    <s v="EMERGENCY"/>
    <s v="1 OTHER"/>
    <n v="1"/>
    <m/>
  </r>
  <r>
    <n v="1851"/>
    <x v="54"/>
    <d v="2023-05-15T00:00:00"/>
    <s v="PEREA BABEL G."/>
    <x v="24"/>
    <x v="0"/>
    <d v="2023-05-23T00:00:00"/>
    <d v="2023-05-23T00:00:00"/>
    <s v="SL"/>
    <m/>
    <s v="1 SL"/>
    <n v="1"/>
    <m/>
  </r>
  <r>
    <n v="1852"/>
    <x v="54"/>
    <d v="2023-05-15T00:00:00"/>
    <s v="PEREA BABEL G."/>
    <x v="24"/>
    <x v="0"/>
    <d v="2023-05-05T00:00:00"/>
    <d v="2023-05-05T00:00:00"/>
    <s v="SL"/>
    <m/>
    <s v="1 SL"/>
    <n v="1"/>
    <m/>
  </r>
  <r>
    <n v="1852"/>
    <x v="54"/>
    <d v="2023-05-15T00:00:00"/>
    <s v="PEREA BABEL G."/>
    <x v="24"/>
    <x v="0"/>
    <d v="2023-05-11T00:00:00"/>
    <d v="2023-05-12T00:00:00"/>
    <s v="SL"/>
    <m/>
    <s v="2 SL"/>
    <n v="2"/>
    <m/>
  </r>
  <r>
    <n v="1853"/>
    <x v="54"/>
    <d v="2023-05-18T00:00:00"/>
    <s v="FLORES RICHARD  "/>
    <x v="18"/>
    <x v="0"/>
    <d v="2023-05-10T00:00:00"/>
    <d v="2023-05-12T00:00:00"/>
    <s v="SL"/>
    <m/>
    <s v="3 SL"/>
    <n v="3"/>
    <m/>
  </r>
  <r>
    <n v="1854"/>
    <x v="54"/>
    <d v="2023-05-17T00:00:00"/>
    <s v="RODRIGUEZ JOSEPHINE R."/>
    <x v="23"/>
    <x v="0"/>
    <d v="2023-05-16T00:00:00"/>
    <d v="2023-05-16T00:00:00"/>
    <s v="SL"/>
    <m/>
    <s v="1 SL"/>
    <n v="1"/>
    <m/>
  </r>
  <r>
    <n v="1855"/>
    <x v="54"/>
    <d v="2023-05-16T00:00:00"/>
    <s v="VILLANUEVA MARILYN L."/>
    <x v="23"/>
    <x v="0"/>
    <d v="2023-05-15T00:00:00"/>
    <d v="2023-05-15T00:00:00"/>
    <s v="SL"/>
    <m/>
    <s v="1 SL"/>
    <n v="1"/>
    <m/>
  </r>
  <r>
    <n v="1856"/>
    <x v="54"/>
    <d v="2023-05-16T00:00:00"/>
    <s v="CESICAR JOCHELLE JOAN S."/>
    <x v="26"/>
    <x v="0"/>
    <d v="2023-05-12T00:00:00"/>
    <d v="2023-05-15T00:00:00"/>
    <s v="SL"/>
    <m/>
    <s v="2 SL"/>
    <n v="2"/>
    <m/>
  </r>
  <r>
    <n v="1857"/>
    <x v="54"/>
    <d v="2023-05-17T00:00:00"/>
    <s v="DILIDILI AIREEN M."/>
    <x v="7"/>
    <x v="1"/>
    <d v="2023-05-25T00:00:00"/>
    <d v="2023-05-26T00:00:00"/>
    <s v="VL"/>
    <m/>
    <s v="2 VL"/>
    <n v="2"/>
    <m/>
  </r>
  <r>
    <n v="1858"/>
    <x v="54"/>
    <d v="2023-05-18T00:00:00"/>
    <s v="LORILLA LOIDA P."/>
    <x v="36"/>
    <x v="0"/>
    <d v="2023-05-15T00:00:00"/>
    <d v="2023-05-16T00:00:00"/>
    <s v="SL"/>
    <m/>
    <s v="2 SL"/>
    <n v="2"/>
    <m/>
  </r>
  <r>
    <n v="1859"/>
    <x v="54"/>
    <d v="2023-05-18T00:00:00"/>
    <s v="LORILLA LOIDA P."/>
    <x v="36"/>
    <x v="0"/>
    <d v="2023-05-08T00:00:00"/>
    <d v="2023-05-12T00:00:00"/>
    <s v="SL"/>
    <m/>
    <s v="5 SL"/>
    <n v="5"/>
    <m/>
  </r>
  <r>
    <n v="1860"/>
    <x v="54"/>
    <d v="2023-05-15T00:00:00"/>
    <s v="MERJILLA JEANETTE B."/>
    <x v="23"/>
    <x v="0"/>
    <d v="2023-05-10T00:00:00"/>
    <d v="2023-05-10T00:00:00"/>
    <s v="SL"/>
    <m/>
    <s v="1 SL"/>
    <n v="1"/>
    <m/>
  </r>
  <r>
    <n v="1861"/>
    <x v="54"/>
    <d v="2023-05-17T00:00:00"/>
    <s v="MANLAPAZ ROSALINDA R."/>
    <x v="39"/>
    <x v="0"/>
    <d v="2023-05-26T00:00:00"/>
    <d v="2023-05-29T00:00:00"/>
    <s v="VL"/>
    <m/>
    <s v="2 VL"/>
    <n v="2"/>
    <m/>
  </r>
  <r>
    <n v="1862"/>
    <x v="54"/>
    <d v="2023-05-15T00:00:00"/>
    <s v="MANLAPAZ ROSALINDA R."/>
    <x v="39"/>
    <x v="0"/>
    <d v="2023-05-03T00:00:00"/>
    <d v="2023-05-03T00:00:00"/>
    <s v="SL"/>
    <m/>
    <s v="1 SL"/>
    <n v="1"/>
    <m/>
  </r>
  <r>
    <n v="1862"/>
    <x v="54"/>
    <d v="2023-05-15T00:00:00"/>
    <s v="MANLAPAZ ROSALINDA R."/>
    <x v="39"/>
    <x v="0"/>
    <d v="2023-05-05T00:00:00"/>
    <d v="2023-05-05T00:00:00"/>
    <s v="SL"/>
    <m/>
    <s v="1 SL"/>
    <n v="1"/>
    <m/>
  </r>
  <r>
    <n v="1862"/>
    <x v="54"/>
    <d v="2023-05-15T00:00:00"/>
    <s v="MANLAPAZ ROSALINDA R."/>
    <x v="39"/>
    <x v="0"/>
    <d v="2023-05-08T00:00:00"/>
    <d v="2023-05-12T00:00:00"/>
    <s v="SL"/>
    <m/>
    <s v="5 SL"/>
    <n v="5"/>
    <m/>
  </r>
  <r>
    <n v="1863"/>
    <x v="54"/>
    <d v="2023-05-17T00:00:00"/>
    <s v="GONZALES CRISTI NERISSE E."/>
    <x v="13"/>
    <x v="0"/>
    <d v="2023-05-16T00:00:00"/>
    <d v="2023-05-16T00:00:00"/>
    <s v="OTHER"/>
    <s v="SEC 21 EO 292- SPECIAL PRIVILEGE"/>
    <s v="1 OTHER"/>
    <n v="1"/>
    <m/>
  </r>
  <r>
    <n v="1864"/>
    <x v="54"/>
    <d v="2023-05-19T00:00:00"/>
    <s v="MANALO ELIADA F."/>
    <x v="11"/>
    <x v="1"/>
    <d v="2023-05-18T00:00:00"/>
    <d v="2023-05-18T00:00:00"/>
    <s v="SL"/>
    <m/>
    <s v="1 SL"/>
    <n v="1"/>
    <m/>
  </r>
  <r>
    <n v="1865"/>
    <x v="54"/>
    <d v="2023-05-18T00:00:00"/>
    <s v="BAES ELMER P."/>
    <x v="5"/>
    <x v="1"/>
    <d v="2023-05-17T00:00:00"/>
    <d v="2023-05-17T00:00:00"/>
    <s v="SL"/>
    <m/>
    <s v="1 SL"/>
    <n v="1"/>
    <m/>
  </r>
  <r>
    <n v="1866"/>
    <x v="54"/>
    <d v="2023-05-01T00:00:00"/>
    <s v="DORADO JULAIDA M."/>
    <x v="18"/>
    <x v="1"/>
    <d v="2023-05-03T00:00:00"/>
    <d v="2023-05-03T00:00:00"/>
    <s v="VL"/>
    <m/>
    <s v="1 VL"/>
    <n v="1"/>
    <m/>
  </r>
  <r>
    <n v="1866"/>
    <x v="54"/>
    <d v="2023-05-01T00:00:00"/>
    <s v="DORADO JULAIDA M."/>
    <x v="18"/>
    <x v="1"/>
    <d v="2023-05-05T00:00:00"/>
    <d v="2023-05-05T00:00:00"/>
    <s v="VL"/>
    <m/>
    <s v="1 VL"/>
    <n v="1"/>
    <m/>
  </r>
  <r>
    <n v="1866"/>
    <x v="54"/>
    <d v="2023-05-01T00:00:00"/>
    <s v="DORADO JULAIDA M."/>
    <x v="18"/>
    <x v="1"/>
    <d v="2023-05-09T00:00:00"/>
    <d v="2023-05-09T00:00:00"/>
    <s v="VL"/>
    <m/>
    <s v="1 VL"/>
    <n v="1"/>
    <m/>
  </r>
  <r>
    <n v="1866"/>
    <x v="54"/>
    <d v="2023-05-01T00:00:00"/>
    <s v="DORADO JULAIDA M."/>
    <x v="18"/>
    <x v="1"/>
    <d v="2023-05-12T00:00:00"/>
    <d v="2023-05-12T00:00:00"/>
    <s v="VL"/>
    <m/>
    <s v="1 VL"/>
    <n v="1"/>
    <m/>
  </r>
  <r>
    <n v="1866"/>
    <x v="54"/>
    <d v="2023-05-01T00:00:00"/>
    <s v="DORADO JULAIDA M."/>
    <x v="18"/>
    <x v="1"/>
    <d v="2023-05-17T00:00:00"/>
    <d v="2023-05-17T00:00:00"/>
    <s v="VL"/>
    <m/>
    <s v="1 VL"/>
    <n v="1"/>
    <m/>
  </r>
  <r>
    <n v="1866"/>
    <x v="54"/>
    <d v="2023-05-01T00:00:00"/>
    <s v="DORADO JULAIDA M."/>
    <x v="18"/>
    <x v="1"/>
    <d v="2023-05-19T00:00:00"/>
    <d v="2023-05-19T00:00:00"/>
    <s v="VL"/>
    <m/>
    <s v="1 VL"/>
    <n v="1"/>
    <m/>
  </r>
  <r>
    <n v="1866"/>
    <x v="54"/>
    <d v="2023-05-01T00:00:00"/>
    <s v="DORADO JULAIDA M."/>
    <x v="18"/>
    <x v="1"/>
    <d v="2023-05-23T00:00:00"/>
    <d v="2023-05-23T00:00:00"/>
    <s v="VL"/>
    <m/>
    <s v="1 VL"/>
    <n v="1"/>
    <m/>
  </r>
  <r>
    <n v="1866"/>
    <x v="54"/>
    <d v="2023-05-01T00:00:00"/>
    <s v="DORADO JULAIDA M."/>
    <x v="18"/>
    <x v="1"/>
    <d v="2023-05-26T00:00:00"/>
    <d v="2023-05-26T00:00:00"/>
    <s v="VL"/>
    <m/>
    <s v="1 VL"/>
    <n v="1"/>
    <m/>
  </r>
  <r>
    <n v="1867"/>
    <x v="54"/>
    <d v="2023-05-01T00:00:00"/>
    <s v="DORADO JULAIDA M."/>
    <x v="18"/>
    <x v="1"/>
    <d v="2023-05-20T00:00:00"/>
    <d v="2023-05-20T00:00:00"/>
    <s v="VL"/>
    <m/>
    <s v="1 VL"/>
    <n v="1"/>
    <m/>
  </r>
  <r>
    <n v="1867"/>
    <x v="54"/>
    <d v="2023-05-01T00:00:00"/>
    <s v="DORADO JULAIDA M."/>
    <x v="18"/>
    <x v="1"/>
    <d v="2023-05-28T00:00:00"/>
    <d v="2023-05-28T00:00:00"/>
    <s v="VL"/>
    <m/>
    <s v="1 VL"/>
    <n v="1"/>
    <m/>
  </r>
  <r>
    <n v="1868"/>
    <x v="54"/>
    <d v="2023-05-17T00:00:00"/>
    <s v="MARDO MELINDA E."/>
    <x v="18"/>
    <x v="0"/>
    <d v="2023-05-16T00:00:00"/>
    <d v="2023-05-16T00:00:00"/>
    <s v="SL"/>
    <m/>
    <s v="1 SL"/>
    <n v="1"/>
    <m/>
  </r>
  <r>
    <n v="1869"/>
    <x v="54"/>
    <d v="2023-05-17T00:00:00"/>
    <s v="MARDO MELINDA E."/>
    <x v="18"/>
    <x v="0"/>
    <d v="2023-05-11T00:00:00"/>
    <d v="2023-05-13T00:00:00"/>
    <s v="SL"/>
    <m/>
    <s v="2 SL"/>
    <n v="2"/>
    <m/>
  </r>
  <r>
    <n v="1870"/>
    <x v="54"/>
    <d v="2023-05-18T00:00:00"/>
    <s v="PAGLINAWAN JESSIE M."/>
    <x v="18"/>
    <x v="0"/>
    <d v="2023-05-13T00:00:00"/>
    <d v="2023-05-15T00:00:00"/>
    <s v="SL"/>
    <m/>
    <s v="1 SL"/>
    <n v="1"/>
    <m/>
  </r>
  <r>
    <n v="1871"/>
    <x v="54"/>
    <d v="2023-05-11T00:00:00"/>
    <s v="REYES NORALYN B."/>
    <x v="11"/>
    <x v="1"/>
    <d v="2023-05-09T00:00:00"/>
    <d v="2023-05-10T00:00:00"/>
    <s v="SL"/>
    <m/>
    <s v="2 SL"/>
    <n v="2"/>
    <m/>
  </r>
  <r>
    <n v="1872"/>
    <x v="54"/>
    <d v="2023-05-15T00:00:00"/>
    <s v="GARCIA JINKY A."/>
    <x v="88"/>
    <x v="1"/>
    <d v="2023-05-11T00:00:00"/>
    <d v="2023-05-12T00:00:00"/>
    <s v="SL"/>
    <m/>
    <s v="2 SL"/>
    <n v="2"/>
    <m/>
  </r>
  <r>
    <n v="1873"/>
    <x v="54"/>
    <d v="2023-05-13T00:00:00"/>
    <s v="DE CASTRO ROSS EIZALHYNNE A."/>
    <x v="11"/>
    <x v="0"/>
    <d v="2023-05-12T00:00:00"/>
    <d v="2023-05-12T00:00:00"/>
    <s v="SL"/>
    <m/>
    <s v="1 SL"/>
    <n v="1"/>
    <m/>
  </r>
  <r>
    <n v="1874"/>
    <x v="54"/>
    <d v="2023-05-15T00:00:00"/>
    <s v="DE OCAMPO MA. ELENA D."/>
    <x v="11"/>
    <x v="1"/>
    <d v="2023-05-11T00:00:00"/>
    <d v="2023-05-11T00:00:00"/>
    <s v="SL"/>
    <m/>
    <s v="1 SL"/>
    <n v="1"/>
    <m/>
  </r>
  <r>
    <n v="1875"/>
    <x v="54"/>
    <d v="2023-05-10T00:00:00"/>
    <s v="REOSA CECILIA A."/>
    <x v="11"/>
    <x v="1"/>
    <d v="2023-05-05T00:00:00"/>
    <d v="2023-05-09T00:00:00"/>
    <s v="SL"/>
    <m/>
    <s v="3 SL"/>
    <n v="3"/>
    <m/>
  </r>
  <r>
    <n v="1876"/>
    <x v="54"/>
    <d v="2023-05-02T00:00:00"/>
    <s v="DIAZ CAROLINA P."/>
    <x v="11"/>
    <x v="0"/>
    <d v="2023-05-08T00:00:00"/>
    <d v="2023-05-12T00:00:00"/>
    <s v="VL"/>
    <m/>
    <s v="5 VL"/>
    <n v="5"/>
    <m/>
  </r>
  <r>
    <n v="1877"/>
    <x v="54"/>
    <d v="2023-05-08T00:00:00"/>
    <s v="DIAZ CAROLINA P."/>
    <x v="11"/>
    <x v="0"/>
    <d v="2023-04-20T00:00:00"/>
    <d v="2023-04-20T00:00:00"/>
    <s v="SL"/>
    <m/>
    <s v="1 SL"/>
    <n v="1"/>
    <m/>
  </r>
  <r>
    <n v="1877"/>
    <x v="54"/>
    <d v="2023-05-08T00:00:00"/>
    <s v="DIAZ CAROLINA P."/>
    <x v="11"/>
    <x v="0"/>
    <d v="2023-04-24T00:00:00"/>
    <d v="2023-04-28T00:00:00"/>
    <s v="SL"/>
    <m/>
    <s v="5 SL"/>
    <n v="5"/>
    <m/>
  </r>
  <r>
    <n v="1877"/>
    <x v="54"/>
    <d v="2023-05-08T00:00:00"/>
    <s v="DIAZ CAROLINA P."/>
    <x v="11"/>
    <x v="0"/>
    <d v="2023-05-02T00:00:00"/>
    <d v="2023-05-05T00:00:00"/>
    <s v="SL"/>
    <m/>
    <s v="4 SL"/>
    <n v="4"/>
    <m/>
  </r>
  <r>
    <n v="1878"/>
    <x v="54"/>
    <d v="2023-05-08T00:00:00"/>
    <s v="MAULLON JAENA F."/>
    <x v="11"/>
    <x v="0"/>
    <d v="2023-05-11T00:00:00"/>
    <d v="2023-05-11T00:00:00"/>
    <s v="VL"/>
    <m/>
    <s v="1 VL"/>
    <n v="1"/>
    <m/>
  </r>
  <r>
    <n v="1878"/>
    <x v="54"/>
    <d v="2023-05-08T00:00:00"/>
    <s v="MAULLON JAENA F."/>
    <x v="11"/>
    <x v="0"/>
    <d v="2023-05-18T00:00:00"/>
    <d v="2023-05-19T00:00:00"/>
    <s v="VL"/>
    <m/>
    <s v="2 VL"/>
    <n v="2"/>
    <m/>
  </r>
  <r>
    <n v="1878"/>
    <x v="54"/>
    <d v="2023-05-08T00:00:00"/>
    <s v="MAULLON JAENA F."/>
    <x v="11"/>
    <x v="0"/>
    <d v="2023-05-24T00:00:00"/>
    <d v="2023-05-24T00:00:00"/>
    <s v="VL"/>
    <m/>
    <s v="1 VL"/>
    <n v="1"/>
    <m/>
  </r>
  <r>
    <n v="1879"/>
    <x v="54"/>
    <d v="2023-05-08T00:00:00"/>
    <s v="DE CASTRO ROSS EIZALHYNNE A."/>
    <x v="11"/>
    <x v="0"/>
    <d v="2023-05-15T00:00:00"/>
    <d v="2023-05-16T00:00:00"/>
    <s v="VL"/>
    <m/>
    <s v="2 VL"/>
    <n v="2"/>
    <m/>
  </r>
  <r>
    <n v="1880"/>
    <x v="54"/>
    <d v="2023-05-04T00:00:00"/>
    <s v="DE OCAMPO MA. ELENA D."/>
    <x v="11"/>
    <x v="1"/>
    <d v="2023-05-12T00:00:00"/>
    <d v="2023-05-12T00:00:00"/>
    <s v="VL"/>
    <m/>
    <s v="1 VL"/>
    <n v="1"/>
    <m/>
  </r>
  <r>
    <n v="1881"/>
    <x v="54"/>
    <d v="2023-05-04T00:00:00"/>
    <s v="REOSA CECILIA A."/>
    <x v="11"/>
    <x v="1"/>
    <d v="2023-04-25T00:00:00"/>
    <d v="2023-04-25T00:00:00"/>
    <s v="SL"/>
    <m/>
    <s v="1 SL"/>
    <n v="1"/>
    <m/>
  </r>
  <r>
    <n v="1881"/>
    <x v="54"/>
    <d v="2023-05-04T00:00:00"/>
    <s v="REOSA CECILIA A."/>
    <x v="11"/>
    <x v="1"/>
    <d v="2023-04-27T00:00:00"/>
    <d v="2023-04-28T00:00:00"/>
    <s v="SL"/>
    <m/>
    <s v="2 SL"/>
    <n v="2"/>
    <m/>
  </r>
  <r>
    <n v="1882"/>
    <x v="54"/>
    <d v="2023-04-26T00:00:00"/>
    <s v="REOSA CECILIA A."/>
    <x v="11"/>
    <x v="1"/>
    <d v="2023-05-02T00:00:00"/>
    <d v="2023-05-03T00:00:00"/>
    <s v="VL"/>
    <m/>
    <s v="2 VL"/>
    <n v="2"/>
    <m/>
  </r>
  <r>
    <n v="1883"/>
    <x v="54"/>
    <d v="2023-05-02T00:00:00"/>
    <s v="DESINGAŃO PURIFICACION A."/>
    <x v="11"/>
    <x v="0"/>
    <d v="2023-04-28T00:00:00"/>
    <d v="2023-04-28T00:00:00"/>
    <s v="SL"/>
    <m/>
    <s v="1 SL"/>
    <n v="1"/>
    <m/>
  </r>
  <r>
    <n v="1884"/>
    <x v="54"/>
    <d v="2023-04-17T00:00:00"/>
    <s v="MARQUEZ HENSLEY B."/>
    <x v="87"/>
    <x v="1"/>
    <d v="2023-04-27T00:00:00"/>
    <d v="2023-04-27T00:00:00"/>
    <s v="OTHER"/>
    <s v="SEC 21 EO 292- SPECIAL PRIVILEGE"/>
    <s v="1 OTHER"/>
    <n v="1"/>
    <m/>
  </r>
  <r>
    <n v="1885"/>
    <x v="54"/>
    <d v="2023-04-28T00:00:00"/>
    <s v="AMBAT JAIME L."/>
    <x v="32"/>
    <x v="0"/>
    <d v="2023-04-26T00:00:00"/>
    <d v="2023-04-27T00:00:00"/>
    <s v="SL"/>
    <m/>
    <s v="2 SL"/>
    <n v="2"/>
    <m/>
  </r>
  <r>
    <n v="1886"/>
    <x v="54"/>
    <d v="2023-04-21T00:00:00"/>
    <s v="MARINDUQUE AURORA A."/>
    <x v="62"/>
    <x v="1"/>
    <d v="2023-04-19T00:00:00"/>
    <d v="2023-04-19T00:00:00"/>
    <s v="SL"/>
    <m/>
    <s v="1 SL"/>
    <n v="1"/>
    <m/>
  </r>
  <r>
    <n v="1887"/>
    <x v="54"/>
    <d v="2023-04-28T00:00:00"/>
    <s v="DE OCAMPO MA. ELENA D."/>
    <x v="11"/>
    <x v="1"/>
    <d v="2023-04-27T00:00:00"/>
    <d v="2023-04-27T00:00:00"/>
    <s v="SL"/>
    <m/>
    <s v="1 SL"/>
    <n v="1"/>
    <m/>
  </r>
  <r>
    <n v="1888"/>
    <x v="54"/>
    <d v="2023-05-02T00:00:00"/>
    <s v="SARDIÑOLA REBECCA C."/>
    <x v="11"/>
    <x v="0"/>
    <d v="2023-04-28T00:00:00"/>
    <d v="2023-04-28T00:00:00"/>
    <s v="SL"/>
    <m/>
    <s v="1 SL"/>
    <n v="1"/>
    <m/>
  </r>
  <r>
    <n v="1889"/>
    <x v="55"/>
    <d v="2023-05-19T00:00:00"/>
    <s v="ESTIEBAR ARISTOTLE B."/>
    <x v="18"/>
    <x v="0"/>
    <d v="2023-05-20T00:00:00"/>
    <d v="2023-05-23T00:00:00"/>
    <s v="OTHER"/>
    <s v="SEC 21 EO 292- SPECIAL PRIVILEGE"/>
    <s v="3 OTHER"/>
    <n v="3"/>
    <m/>
  </r>
  <r>
    <n v="1890"/>
    <x v="55"/>
    <d v="2023-05-22T00:00:00"/>
    <s v="BANICO PILAR B."/>
    <x v="31"/>
    <x v="1"/>
    <d v="2023-05-29T00:00:00"/>
    <d v="2023-05-29T00:00:00"/>
    <s v="OTHER"/>
    <s v="SEC 21 EO 292- SPECIAL PRIVILEGE"/>
    <s v="1 OTHER"/>
    <n v="1"/>
    <m/>
  </r>
  <r>
    <n v="1891"/>
    <x v="55"/>
    <d v="2023-05-17T00:00:00"/>
    <s v="GONZALES MARIO O."/>
    <x v="12"/>
    <x v="0"/>
    <d v="2023-05-16T00:00:00"/>
    <d v="2023-05-16T00:00:00"/>
    <s v="OTHER"/>
    <s v="SEC 21 EO 292- SPECIAL PRIVILEGE"/>
    <s v="1 OTHER"/>
    <n v="1"/>
    <m/>
  </r>
  <r>
    <n v="1892"/>
    <x v="55"/>
    <d v="2023-05-02T00:00:00"/>
    <s v="DEL MUNDO ROSALLE A."/>
    <x v="52"/>
    <x v="1"/>
    <d v="2023-05-24T00:00:00"/>
    <d v="2023-05-24T00:00:00"/>
    <s v="OTHER"/>
    <s v="SOLO PARENT"/>
    <s v="1 OTHER"/>
    <n v="1"/>
    <m/>
  </r>
  <r>
    <n v="1893"/>
    <x v="55"/>
    <d v="2023-05-11T00:00:00"/>
    <s v="VILLANUEVA MARTINA D."/>
    <x v="7"/>
    <x v="0"/>
    <d v="2023-06-16T00:00:00"/>
    <d v="2023-06-21T00:00:00"/>
    <s v="VL"/>
    <m/>
    <s v="6 VL"/>
    <n v="6"/>
    <m/>
  </r>
  <r>
    <n v="1894"/>
    <x v="55"/>
    <d v="2023-05-22T00:00:00"/>
    <s v="GABAC INOCENCIO  "/>
    <x v="72"/>
    <x v="0"/>
    <d v="2023-05-19T00:00:00"/>
    <d v="2023-05-21T00:00:00"/>
    <s v="SL"/>
    <m/>
    <s v="3 SL"/>
    <n v="3"/>
    <m/>
  </r>
  <r>
    <n v="1895"/>
    <x v="55"/>
    <d v="2023-05-19T00:00:00"/>
    <s v="ESTIEBAR ARISTOTLE B."/>
    <x v="18"/>
    <x v="0"/>
    <d v="2023-05-24T00:00:00"/>
    <d v="2023-05-27T00:00:00"/>
    <s v="VL"/>
    <m/>
    <s v="4 VL"/>
    <n v="4"/>
    <m/>
  </r>
  <r>
    <n v="1896"/>
    <x v="55"/>
    <d v="2023-05-22T00:00:00"/>
    <s v="RODRIGUEZ JERALD  "/>
    <x v="18"/>
    <x v="0"/>
    <d v="2023-05-20T00:00:00"/>
    <d v="2023-05-20T00:00:00"/>
    <s v="SL"/>
    <m/>
    <s v="1 SL"/>
    <n v="1"/>
    <m/>
  </r>
  <r>
    <n v="1897"/>
    <x v="55"/>
    <d v="2023-05-22T00:00:00"/>
    <s v="DISEPEDA ALDWIN  "/>
    <x v="18"/>
    <x v="0"/>
    <d v="2023-05-17T00:00:00"/>
    <d v="2023-05-17T00:00:00"/>
    <s v="SL"/>
    <m/>
    <s v="1 SL"/>
    <n v="1"/>
    <m/>
  </r>
  <r>
    <n v="1897"/>
    <x v="55"/>
    <d v="2023-05-22T00:00:00"/>
    <s v="DISEPEDA ALDWIN  "/>
    <x v="18"/>
    <x v="0"/>
    <d v="2023-05-20T00:00:00"/>
    <d v="2023-05-20T00:00:00"/>
    <s v="SL"/>
    <m/>
    <s v="1 SL"/>
    <n v="1"/>
    <m/>
  </r>
  <r>
    <n v="1898"/>
    <x v="55"/>
    <d v="2023-05-16T00:00:00"/>
    <s v="ZAFRA REYNANTE B."/>
    <x v="23"/>
    <x v="0"/>
    <d v="2023-05-15T00:00:00"/>
    <d v="2023-05-15T00:00:00"/>
    <s v="SL"/>
    <m/>
    <s v="1 SL"/>
    <n v="1"/>
    <m/>
  </r>
  <r>
    <n v="1899"/>
    <x v="55"/>
    <d v="2023-05-22T00:00:00"/>
    <s v="SABULAAN MARIA LEAH M."/>
    <x v="28"/>
    <x v="0"/>
    <d v="2023-05-24T00:00:00"/>
    <d v="2023-05-24T00:00:00"/>
    <s v="VL"/>
    <m/>
    <s v="1 VL"/>
    <n v="1"/>
    <m/>
  </r>
  <r>
    <n v="1899"/>
    <x v="55"/>
    <d v="2023-05-22T00:00:00"/>
    <s v="SABULAAN MARIA LEAH M."/>
    <x v="28"/>
    <x v="0"/>
    <d v="2023-05-26T00:00:00"/>
    <d v="2023-05-29T00:00:00"/>
    <s v="VL"/>
    <m/>
    <s v="2 VL"/>
    <n v="2"/>
    <m/>
  </r>
  <r>
    <n v="1900"/>
    <x v="55"/>
    <d v="2023-05-17T00:00:00"/>
    <s v="ZALDIVIA MIRIAM F."/>
    <x v="52"/>
    <x v="1"/>
    <d v="2023-05-15T00:00:00"/>
    <d v="2023-05-16T00:00:00"/>
    <s v="SL"/>
    <m/>
    <s v="2 SL"/>
    <n v="2"/>
    <m/>
  </r>
  <r>
    <n v="1901"/>
    <x v="55"/>
    <d v="2023-05-22T00:00:00"/>
    <s v="VILLANUEVA DAVE RONILLO V."/>
    <x v="13"/>
    <x v="0"/>
    <d v="2023-06-08T00:00:00"/>
    <d v="2023-06-09T00:00:00"/>
    <s v="OTHER"/>
    <s v="SEC 21 EO 292- SPECIAL PRIVILEGE"/>
    <s v="2 OTHER"/>
    <n v="2"/>
    <m/>
  </r>
  <r>
    <n v="1902"/>
    <x v="55"/>
    <d v="2023-04-24T00:00:00"/>
    <s v="VILLANUEVA DAVE RONILLO V."/>
    <x v="13"/>
    <x v="0"/>
    <d v="2023-05-02T00:00:00"/>
    <d v="2023-05-02T00:00:00"/>
    <s v="VL"/>
    <m/>
    <s v="1 VL"/>
    <n v="1"/>
    <m/>
  </r>
  <r>
    <n v="1903"/>
    <x v="55"/>
    <d v="2023-05-19T00:00:00"/>
    <s v="TOLENTINO CAROLINA E."/>
    <x v="4"/>
    <x v="1"/>
    <d v="2023-05-18T00:00:00"/>
    <d v="2023-05-18T00:00:00"/>
    <s v="SL"/>
    <m/>
    <s v="1 SL"/>
    <n v="1"/>
    <m/>
  </r>
  <r>
    <n v="1904"/>
    <x v="55"/>
    <d v="2023-05-18T00:00:00"/>
    <s v="MONTEALEGRE CHARLIE JR. O."/>
    <x v="5"/>
    <x v="1"/>
    <d v="2023-04-25T00:00:00"/>
    <d v="2023-04-28T00:00:00"/>
    <s v="SL"/>
    <m/>
    <s v="4 SL"/>
    <n v="4"/>
    <m/>
  </r>
  <r>
    <n v="1905"/>
    <x v="55"/>
    <d v="2023-05-17T00:00:00"/>
    <s v="DELA CRUZ SHEILA G."/>
    <x v="5"/>
    <x v="1"/>
    <d v="2023-05-09T00:00:00"/>
    <d v="2023-05-11T00:00:00"/>
    <s v="SL"/>
    <m/>
    <s v="3 SL"/>
    <n v="3"/>
    <m/>
  </r>
  <r>
    <n v="1906"/>
    <x v="55"/>
    <d v="2023-05-17T00:00:00"/>
    <s v="DELA CRUZ SHEILA G."/>
    <x v="5"/>
    <x v="1"/>
    <d v="2023-05-04T00:00:00"/>
    <d v="2023-05-05T00:00:00"/>
    <s v="SL"/>
    <m/>
    <s v="2 SL"/>
    <n v="2"/>
    <m/>
  </r>
  <r>
    <n v="1907"/>
    <x v="55"/>
    <d v="2023-05-17T00:00:00"/>
    <s v="VELUZ DORMILUNA E."/>
    <x v="31"/>
    <x v="1"/>
    <d v="2023-05-24T00:00:00"/>
    <d v="2023-05-24T00:00:00"/>
    <s v="OTHER"/>
    <s v="SEC 21 EO 292- SPECIAL PRIVILEGE"/>
    <s v="1 OTHER"/>
    <n v="1"/>
    <m/>
  </r>
  <r>
    <n v="1908"/>
    <x v="55"/>
    <d v="2023-05-16T00:00:00"/>
    <s v="PETIL GLENDA D."/>
    <x v="31"/>
    <x v="1"/>
    <d v="2023-05-22T00:00:00"/>
    <d v="2023-05-26T00:00:00"/>
    <s v="VL"/>
    <m/>
    <s v="5 VL"/>
    <n v="5"/>
    <m/>
  </r>
  <r>
    <n v="1909"/>
    <x v="55"/>
    <d v="2023-05-19T00:00:00"/>
    <s v="CHACON ELISA G."/>
    <x v="31"/>
    <x v="1"/>
    <d v="2023-05-26T00:00:00"/>
    <d v="2023-05-26T00:00:00"/>
    <s v="VL"/>
    <m/>
    <s v="1 VL"/>
    <n v="1"/>
    <m/>
  </r>
  <r>
    <n v="1910"/>
    <x v="55"/>
    <d v="2023-05-22T00:00:00"/>
    <s v="PEÑAFIEL MELISSA Q."/>
    <x v="56"/>
    <x v="1"/>
    <d v="2023-05-29T00:00:00"/>
    <d v="2023-05-29T00:00:00"/>
    <s v="VL"/>
    <m/>
    <s v="1 VL"/>
    <n v="1"/>
    <m/>
  </r>
  <r>
    <n v="1911"/>
    <x v="55"/>
    <d v="2023-05-19T00:00:00"/>
    <s v="DE OCAMPO MA. ELENA D."/>
    <x v="11"/>
    <x v="1"/>
    <d v="2023-05-18T00:00:00"/>
    <d v="2023-05-18T00:00:00"/>
    <s v="SL"/>
    <m/>
    <s v="1 SL"/>
    <n v="1"/>
    <m/>
  </r>
  <r>
    <n v="1912"/>
    <x v="55"/>
    <d v="2023-05-10T00:00:00"/>
    <s v="REOSA CECILIA A."/>
    <x v="11"/>
    <x v="1"/>
    <d v="2023-05-05T00:00:00"/>
    <d v="2023-05-09T00:00:00"/>
    <s v="SL"/>
    <m/>
    <s v="3 SL"/>
    <n v="3"/>
    <m/>
  </r>
  <r>
    <n v="1913"/>
    <x v="55"/>
    <d v="2023-05-22T00:00:00"/>
    <s v="BAYOT ANISIA P."/>
    <x v="39"/>
    <x v="1"/>
    <d v="2023-05-18T00:00:00"/>
    <d v="2023-05-19T00:00:00"/>
    <s v="SL"/>
    <m/>
    <s v="2 SL"/>
    <n v="2"/>
    <m/>
  </r>
  <r>
    <n v="1914"/>
    <x v="55"/>
    <d v="2023-05-22T00:00:00"/>
    <s v="DELA CRUZ EVANGELINE P."/>
    <x v="71"/>
    <x v="1"/>
    <d v="2023-05-30T00:00:00"/>
    <d v="2023-05-30T00:00:00"/>
    <s v="VL"/>
    <m/>
    <s v="1 VL"/>
    <n v="1"/>
    <m/>
  </r>
  <r>
    <n v="1914"/>
    <x v="55"/>
    <d v="2023-05-22T00:00:00"/>
    <s v="DELA CRUZ EVANGELINE P."/>
    <x v="71"/>
    <x v="1"/>
    <d v="2023-06-02T00:00:00"/>
    <d v="2023-06-08T00:00:00"/>
    <s v="VL"/>
    <m/>
    <s v="5 VL"/>
    <n v="5"/>
    <m/>
  </r>
  <r>
    <n v="1915"/>
    <x v="55"/>
    <d v="2023-05-22T00:00:00"/>
    <s v="LANTING AILEEN D."/>
    <x v="50"/>
    <x v="1"/>
    <d v="2023-05-16T00:00:00"/>
    <d v="2023-05-19T00:00:00"/>
    <s v="SL"/>
    <m/>
    <s v="4 SL"/>
    <n v="4"/>
    <m/>
  </r>
  <r>
    <n v="1916"/>
    <x v="55"/>
    <d v="2023-05-22T00:00:00"/>
    <s v="DIMAPILIS DENNIS C."/>
    <x v="35"/>
    <x v="1"/>
    <d v="2023-05-24T00:00:00"/>
    <d v="2023-05-24T00:00:00"/>
    <s v="OTHER"/>
    <s v="SEC 21 EO 292- SPECIAL PRIVILEGE"/>
    <s v="1 OTHER"/>
    <n v="1"/>
    <m/>
  </r>
  <r>
    <n v="1917"/>
    <x v="55"/>
    <d v="2023-05-19T00:00:00"/>
    <s v="HADAP JONALYN L."/>
    <x v="10"/>
    <x v="1"/>
    <d v="2023-05-23T00:00:00"/>
    <d v="2023-05-23T00:00:00"/>
    <s v="VL"/>
    <m/>
    <s v="1 VL"/>
    <n v="1"/>
    <m/>
  </r>
  <r>
    <n v="1918"/>
    <x v="55"/>
    <d v="2023-05-19T00:00:00"/>
    <s v="HADAP JONALYN L."/>
    <x v="10"/>
    <x v="1"/>
    <d v="2023-05-23T00:00:00"/>
    <d v="2023-05-23T00:00:00"/>
    <s v="SL"/>
    <m/>
    <s v="1 SL"/>
    <n v="1"/>
    <m/>
  </r>
  <r>
    <n v="1919"/>
    <x v="55"/>
    <d v="2023-05-18T00:00:00"/>
    <s v="VERGARA CATHERINE R."/>
    <x v="10"/>
    <x v="1"/>
    <d v="2023-05-25T00:00:00"/>
    <d v="2023-05-26T00:00:00"/>
    <s v="OTHER"/>
    <s v="SEC 21 EO 292- SPECIAL PRIVILEGE"/>
    <s v="2 OTHER"/>
    <n v="2"/>
    <m/>
  </r>
  <r>
    <n v="1920"/>
    <x v="55"/>
    <d v="2023-05-10T00:00:00"/>
    <s v="BAYOT ANABEL D."/>
    <x v="39"/>
    <x v="1"/>
    <d v="2023-05-17T00:00:00"/>
    <d v="2023-05-26T00:00:00"/>
    <s v="VL"/>
    <m/>
    <s v="8 VL"/>
    <n v="8"/>
    <m/>
  </r>
  <r>
    <n v="1921"/>
    <x v="55"/>
    <d v="2023-05-16T00:00:00"/>
    <s v="MANALO CYNTHIA D."/>
    <x v="5"/>
    <x v="1"/>
    <d v="2023-04-20T00:00:00"/>
    <d v="2023-04-20T00:00:00"/>
    <s v="SL"/>
    <m/>
    <s v="1 SL"/>
    <n v="1"/>
    <m/>
  </r>
  <r>
    <n v="1921"/>
    <x v="55"/>
    <d v="2023-05-16T00:00:00"/>
    <s v="MANALO CYNTHIA D."/>
    <x v="5"/>
    <x v="1"/>
    <d v="2023-04-24T00:00:00"/>
    <d v="2023-04-28T00:00:00"/>
    <s v="SL"/>
    <m/>
    <s v="5 SL"/>
    <n v="5"/>
    <m/>
  </r>
  <r>
    <n v="1922"/>
    <x v="55"/>
    <d v="2023-05-16T00:00:00"/>
    <s v="MANALO CYNTHIA D."/>
    <x v="5"/>
    <x v="1"/>
    <d v="2023-05-01T00:00:00"/>
    <d v="2023-05-15T00:00:00"/>
    <s v="SL"/>
    <m/>
    <s v="10 SL"/>
    <n v="10"/>
    <m/>
  </r>
  <r>
    <n v="1923"/>
    <x v="55"/>
    <d v="2023-05-19T00:00:00"/>
    <s v="GATPANDAN MICHAEL E."/>
    <x v="12"/>
    <x v="0"/>
    <d v="2023-05-26T00:00:00"/>
    <d v="2023-05-29T00:00:00"/>
    <s v="VL"/>
    <m/>
    <s v="2 VL"/>
    <n v="2"/>
    <m/>
  </r>
  <r>
    <n v="1924"/>
    <x v="55"/>
    <d v="2023-05-12T00:00:00"/>
    <s v="MANGUINAO GILBERT  "/>
    <x v="12"/>
    <x v="1"/>
    <d v="2023-05-22T00:00:00"/>
    <d v="2023-05-26T00:00:00"/>
    <s v="VL"/>
    <m/>
    <s v="5 VL"/>
    <n v="5"/>
    <m/>
  </r>
  <r>
    <n v="1925"/>
    <x v="55"/>
    <d v="2023-05-17T00:00:00"/>
    <s v="MANGUINAO GILBERT  "/>
    <x v="12"/>
    <x v="1"/>
    <d v="2023-05-16T00:00:00"/>
    <d v="2023-05-16T00:00:00"/>
    <s v="OTHER"/>
    <s v="SEC 21 EO 292- SPECIAL PRIVILEGE"/>
    <s v="1 OTHER"/>
    <n v="1"/>
    <m/>
  </r>
  <r>
    <n v="1926"/>
    <x v="55"/>
    <d v="2023-05-17T00:00:00"/>
    <s v="MONTENEGRO HELEN L."/>
    <x v="35"/>
    <x v="1"/>
    <d v="2023-05-26T00:00:00"/>
    <d v="2023-05-26T00:00:00"/>
    <s v="OTHER"/>
    <s v="SEC 21 EO 292- SPECIAL PRIVILEGE"/>
    <s v="1 OTHER"/>
    <n v="1"/>
    <m/>
  </r>
  <r>
    <n v="1927"/>
    <x v="55"/>
    <d v="2023-05-22T00:00:00"/>
    <s v="SUMAGUI LORENA P."/>
    <x v="30"/>
    <x v="0"/>
    <d v="2023-05-15T00:00:00"/>
    <d v="2023-05-15T00:00:00"/>
    <s v="SL"/>
    <m/>
    <s v="1 SL"/>
    <n v="1"/>
    <m/>
  </r>
  <r>
    <n v="1927"/>
    <x v="55"/>
    <d v="2023-05-22T00:00:00"/>
    <s v="SUMAGUI LORENA P."/>
    <x v="30"/>
    <x v="0"/>
    <d v="2023-05-19T00:00:00"/>
    <d v="2023-05-19T00:00:00"/>
    <s v="SL"/>
    <m/>
    <s v="1 SL"/>
    <n v="1"/>
    <m/>
  </r>
  <r>
    <n v="1928"/>
    <x v="55"/>
    <d v="2023-05-09T00:00:00"/>
    <s v="PANGHULAN CONRADO C."/>
    <x v="55"/>
    <x v="1"/>
    <d v="2023-05-15T00:00:00"/>
    <d v="2023-05-15T00:00:00"/>
    <s v="VL"/>
    <m/>
    <s v="1 VL"/>
    <n v="1"/>
    <m/>
  </r>
  <r>
    <n v="1928"/>
    <x v="55"/>
    <d v="2023-05-09T00:00:00"/>
    <s v="PANGHULAN CONRADO C."/>
    <x v="55"/>
    <x v="1"/>
    <d v="2023-05-17T00:00:00"/>
    <d v="2023-05-17T00:00:00"/>
    <s v="VL"/>
    <m/>
    <s v="1 VL"/>
    <n v="1"/>
    <m/>
  </r>
  <r>
    <n v="1929"/>
    <x v="56"/>
    <d v="2023-05-15T00:00:00"/>
    <s v="GARCIA JINKY A."/>
    <x v="88"/>
    <x v="1"/>
    <d v="2023-05-22T00:00:00"/>
    <d v="2023-05-23T00:00:00"/>
    <s v="VL"/>
    <m/>
    <s v="2 VL"/>
    <n v="2"/>
    <m/>
  </r>
  <r>
    <n v="1930"/>
    <x v="56"/>
    <d v="2023-05-22T00:00:00"/>
    <s v="DESINGAŃO PURIFICACION A."/>
    <x v="11"/>
    <x v="0"/>
    <d v="2023-05-15T00:00:00"/>
    <d v="2023-05-19T00:00:00"/>
    <s v="VL"/>
    <m/>
    <s v="5 VL"/>
    <n v="5"/>
    <m/>
  </r>
  <r>
    <n v="1931"/>
    <x v="56"/>
    <d v="2023-05-22T00:00:00"/>
    <s v="MARINDUQUE AURORA A."/>
    <x v="62"/>
    <x v="1"/>
    <d v="2023-05-19T00:00:00"/>
    <d v="2023-05-19T00:00:00"/>
    <s v="SL"/>
    <m/>
    <s v="1 SL"/>
    <n v="1"/>
    <m/>
  </r>
  <r>
    <n v="1932"/>
    <x v="56"/>
    <d v="2023-05-22T00:00:00"/>
    <s v="REOSA CECILIA A."/>
    <x v="11"/>
    <x v="1"/>
    <d v="2023-05-19T00:00:00"/>
    <d v="2023-05-19T00:00:00"/>
    <s v="SL"/>
    <m/>
    <s v="1 SL"/>
    <n v="1"/>
    <m/>
  </r>
  <r>
    <n v="1933"/>
    <x v="56"/>
    <d v="2023-05-20T00:00:00"/>
    <s v="DE LEON ANALITA B."/>
    <x v="7"/>
    <x v="0"/>
    <d v="2023-05-09T00:00:00"/>
    <d v="2023-05-18T00:00:00"/>
    <s v="VL"/>
    <m/>
    <s v="8 VL"/>
    <n v="8"/>
    <m/>
  </r>
  <r>
    <n v="1934"/>
    <x v="56"/>
    <d v="2023-05-22T00:00:00"/>
    <s v="DE SAGUN NANCY D."/>
    <x v="11"/>
    <x v="0"/>
    <d v="2023-05-19T00:00:00"/>
    <d v="2023-05-19T00:00:00"/>
    <s v="SL"/>
    <m/>
    <s v="1 SL"/>
    <n v="1"/>
    <m/>
  </r>
  <r>
    <n v="1935"/>
    <x v="56"/>
    <d v="2023-05-22T00:00:00"/>
    <s v="DIMAPILIS ARIEL M."/>
    <x v="39"/>
    <x v="1"/>
    <d v="2023-05-18T00:00:00"/>
    <d v="2023-05-20T00:00:00"/>
    <s v="SL"/>
    <m/>
    <s v="2 SL"/>
    <n v="2"/>
    <m/>
  </r>
  <r>
    <n v="1936"/>
    <x v="56"/>
    <d v="2023-05-23T00:00:00"/>
    <s v="FERMA MARIA I."/>
    <x v="4"/>
    <x v="1"/>
    <d v="2023-05-17T00:00:00"/>
    <d v="2023-05-17T00:00:00"/>
    <s v="SL"/>
    <m/>
    <s v="1 SL"/>
    <n v="1"/>
    <m/>
  </r>
  <r>
    <n v="1936"/>
    <x v="56"/>
    <d v="2023-05-23T00:00:00"/>
    <s v="FERMA MARIA I."/>
    <x v="4"/>
    <x v="1"/>
    <d v="2023-05-22T00:00:00"/>
    <d v="2023-05-22T00:00:00"/>
    <s v="SL"/>
    <m/>
    <s v="1 SL"/>
    <n v="1"/>
    <m/>
  </r>
  <r>
    <n v="1937"/>
    <x v="56"/>
    <d v="2023-05-23T00:00:00"/>
    <s v="FERMA MARIA I."/>
    <x v="4"/>
    <x v="1"/>
    <d v="2023-05-26T00:00:00"/>
    <d v="2023-05-26T00:00:00"/>
    <s v="VL"/>
    <m/>
    <s v="1 VL"/>
    <n v="1"/>
    <m/>
  </r>
  <r>
    <n v="1938"/>
    <x v="56"/>
    <d v="2023-05-23T00:00:00"/>
    <s v="FERMA MARIA I."/>
    <x v="4"/>
    <x v="1"/>
    <d v="2023-05-29T00:00:00"/>
    <d v="2023-05-29T00:00:00"/>
    <s v="VL"/>
    <m/>
    <s v="1 VL"/>
    <n v="1"/>
    <m/>
  </r>
  <r>
    <n v="1939"/>
    <x v="56"/>
    <d v="2023-05-17T00:00:00"/>
    <s v="BOFILL ERNA P."/>
    <x v="4"/>
    <x v="1"/>
    <d v="2023-05-15T00:00:00"/>
    <d v="2023-05-15T00:00:00"/>
    <s v="SL"/>
    <m/>
    <s v="1 SL"/>
    <n v="1"/>
    <m/>
  </r>
  <r>
    <n v="1940"/>
    <x v="56"/>
    <d v="2023-05-23T00:00:00"/>
    <s v="MAESTRECAMPO LORENA A."/>
    <x v="54"/>
    <x v="1"/>
    <d v="2023-05-24T00:00:00"/>
    <d v="2023-05-24T00:00:00"/>
    <s v="OTHER"/>
    <s v="SEC 21 EO 292- SPECIAL PRIVILEGE"/>
    <s v="1 OTHER"/>
    <n v="1"/>
    <m/>
  </r>
  <r>
    <n v="1941"/>
    <x v="56"/>
    <d v="2023-05-22T00:00:00"/>
    <s v="MALIGAYO YOLANDA D."/>
    <x v="19"/>
    <x v="1"/>
    <d v="2023-05-19T00:00:00"/>
    <d v="2023-05-19T00:00:00"/>
    <s v="SL"/>
    <m/>
    <s v="1 SL"/>
    <n v="1"/>
    <m/>
  </r>
  <r>
    <n v="1942"/>
    <x v="56"/>
    <d v="2023-05-22T00:00:00"/>
    <s v="MIRANDO EDITH B."/>
    <x v="48"/>
    <x v="1"/>
    <d v="2023-05-29T00:00:00"/>
    <d v="2023-05-29T00:00:00"/>
    <s v="VL"/>
    <m/>
    <s v="1 VL"/>
    <n v="1"/>
    <m/>
  </r>
  <r>
    <n v="1943"/>
    <x v="56"/>
    <d v="2023-05-22T00:00:00"/>
    <s v="EGASAN DELIA J."/>
    <x v="19"/>
    <x v="1"/>
    <d v="2023-05-29T00:00:00"/>
    <d v="2023-05-29T00:00:00"/>
    <s v="VL"/>
    <m/>
    <s v="1 VL"/>
    <n v="1"/>
    <m/>
  </r>
  <r>
    <n v="1944"/>
    <x v="56"/>
    <d v="2023-05-23T00:00:00"/>
    <s v="RODRIGUEZ JOSEPHINE R."/>
    <x v="23"/>
    <x v="0"/>
    <d v="2023-05-22T00:00:00"/>
    <d v="2023-05-22T00:00:00"/>
    <s v="SL"/>
    <m/>
    <s v="1 SL"/>
    <n v="1"/>
    <m/>
  </r>
  <r>
    <n v="1945"/>
    <x v="56"/>
    <d v="2023-05-23T00:00:00"/>
    <s v="RODRIGUEZ JOSEPHINE R."/>
    <x v="23"/>
    <x v="0"/>
    <d v="2023-05-29T00:00:00"/>
    <d v="2023-05-31T00:00:00"/>
    <s v="VL"/>
    <m/>
    <s v="3 VL"/>
    <n v="3"/>
    <m/>
  </r>
  <r>
    <n v="1946"/>
    <x v="56"/>
    <d v="2023-05-22T00:00:00"/>
    <s v="CORTEZ FIDELA B."/>
    <x v="58"/>
    <x v="1"/>
    <d v="2023-05-29T00:00:00"/>
    <d v="2023-06-02T00:00:00"/>
    <s v="VL"/>
    <m/>
    <s v="5 VL"/>
    <n v="5"/>
    <m/>
  </r>
  <r>
    <n v="1947"/>
    <x v="56"/>
    <d v="2023-05-23T00:00:00"/>
    <s v="GUTIERREZ LYDIA C."/>
    <x v="15"/>
    <x v="0"/>
    <d v="2023-05-25T00:00:00"/>
    <d v="2023-05-25T00:00:00"/>
    <s v="OTHER"/>
    <s v="SEC 21 EO 292- SPECIAL PRIVILEGE"/>
    <s v="1 OTHER"/>
    <n v="1"/>
    <m/>
  </r>
  <r>
    <n v="1948"/>
    <x v="56"/>
    <d v="2023-05-24T00:00:00"/>
    <s v="MANALO ELIADA F."/>
    <x v="11"/>
    <x v="1"/>
    <d v="2023-05-23T00:00:00"/>
    <d v="2023-05-23T00:00:00"/>
    <s v="SL"/>
    <m/>
    <s v="1 SL"/>
    <n v="1"/>
    <m/>
  </r>
  <r>
    <n v="1949"/>
    <x v="56"/>
    <d v="2023-05-23T00:00:00"/>
    <s v="OLEGARIO LEONARD ERIC B."/>
    <x v="13"/>
    <x v="1"/>
    <d v="2023-05-31T00:00:00"/>
    <d v="2023-05-31T00:00:00"/>
    <s v="VL"/>
    <m/>
    <s v="1 VL"/>
    <n v="1"/>
    <m/>
  </r>
  <r>
    <n v="1949"/>
    <x v="56"/>
    <d v="2023-05-23T00:00:00"/>
    <s v="OLEGARIO LEONARD ERIC B."/>
    <x v="13"/>
    <x v="1"/>
    <d v="2023-06-02T00:00:00"/>
    <d v="2023-06-02T00:00:00"/>
    <s v="VL"/>
    <m/>
    <s v="1 VL"/>
    <n v="1"/>
    <m/>
  </r>
  <r>
    <n v="1950"/>
    <x v="56"/>
    <d v="2023-05-23T00:00:00"/>
    <s v="BANICO PILAR B."/>
    <x v="31"/>
    <x v="1"/>
    <d v="2023-05-13T00:00:00"/>
    <d v="2023-05-16T00:00:00"/>
    <s v="VL"/>
    <m/>
    <n v="4"/>
    <n v="2"/>
    <m/>
  </r>
  <r>
    <n v="1950"/>
    <x v="56"/>
    <d v="2023-05-23T00:00:00"/>
    <s v="BANICO PILAR B."/>
    <x v="31"/>
    <x v="1"/>
    <d v="2023-05-19T00:00:00"/>
    <d v="2023-05-19T00:00:00"/>
    <s v="VL"/>
    <m/>
    <s v="1 VL"/>
    <n v="1"/>
    <m/>
  </r>
  <r>
    <n v="1951"/>
    <x v="56"/>
    <d v="2023-05-24T00:00:00"/>
    <s v="LANTING AILEEN D."/>
    <x v="50"/>
    <x v="1"/>
    <d v="2023-05-22T00:00:00"/>
    <d v="2023-05-23T00:00:00"/>
    <s v="SL"/>
    <m/>
    <s v="2 SL"/>
    <n v="2"/>
    <m/>
  </r>
  <r>
    <n v="1952"/>
    <x v="56"/>
    <d v="2023-05-24T00:00:00"/>
    <s v="MENDOZA ARRIES N."/>
    <x v="61"/>
    <x v="1"/>
    <d v="2023-06-05T00:00:00"/>
    <d v="2023-06-05T00:00:00"/>
    <s v="OTHER"/>
    <s v="SEC 21 EO 292- SPECIAL PRIVILEGE"/>
    <s v="1 OTHER"/>
    <n v="1"/>
    <m/>
  </r>
  <r>
    <n v="1953"/>
    <x v="56"/>
    <d v="2023-05-24T00:00:00"/>
    <s v="DE VILLA OFELIA G."/>
    <x v="61"/>
    <x v="1"/>
    <d v="2023-05-22T00:00:00"/>
    <d v="2023-05-23T00:00:00"/>
    <s v="SL"/>
    <m/>
    <s v="2 SL"/>
    <n v="2"/>
    <m/>
  </r>
  <r>
    <n v="1954"/>
    <x v="56"/>
    <d v="2023-05-22T00:00:00"/>
    <s v="NAVARRO RITA A."/>
    <x v="25"/>
    <x v="1"/>
    <d v="2023-05-25T00:00:00"/>
    <d v="2023-05-26T00:00:00"/>
    <s v="SL"/>
    <m/>
    <s v="2 SL"/>
    <n v="2"/>
    <m/>
  </r>
  <r>
    <n v="1955"/>
    <x v="56"/>
    <d v="2023-05-22T00:00:00"/>
    <s v="RODRIGUEZ NARCISCO E."/>
    <x v="17"/>
    <x v="0"/>
    <d v="2023-05-18T00:00:00"/>
    <d v="2023-05-19T00:00:00"/>
    <s v="SL"/>
    <m/>
    <s v="2 SL"/>
    <n v="2"/>
    <m/>
  </r>
  <r>
    <n v="1956"/>
    <x v="56"/>
    <d v="2023-05-22T00:00:00"/>
    <s v="DIMAANO LEOVIGILDA A."/>
    <x v="7"/>
    <x v="1"/>
    <d v="2023-05-29T00:00:00"/>
    <d v="2023-05-30T00:00:00"/>
    <s v="VL"/>
    <m/>
    <s v="2 VL"/>
    <n v="2"/>
    <m/>
  </r>
  <r>
    <n v="1957"/>
    <x v="56"/>
    <d v="2023-05-22T00:00:00"/>
    <s v="ZAFRA REYNANTE B."/>
    <x v="23"/>
    <x v="0"/>
    <d v="2023-05-17T00:00:00"/>
    <d v="2023-05-19T00:00:00"/>
    <s v="SL"/>
    <m/>
    <s v="3 SL"/>
    <n v="3"/>
    <m/>
  </r>
  <r>
    <n v="1958"/>
    <x v="56"/>
    <d v="2023-05-22T00:00:00"/>
    <s v="OPO CONEY V."/>
    <x v="24"/>
    <x v="0"/>
    <d v="2023-05-17T00:00:00"/>
    <d v="2023-05-19T00:00:00"/>
    <s v="SL"/>
    <m/>
    <s v="3 SL"/>
    <n v="3"/>
    <m/>
  </r>
  <r>
    <n v="1959"/>
    <x v="56"/>
    <d v="2023-05-22T00:00:00"/>
    <s v="BAY AMIE  "/>
    <x v="39"/>
    <x v="1"/>
    <d v="2023-05-18T00:00:00"/>
    <d v="2023-05-19T00:00:00"/>
    <s v="SL"/>
    <m/>
    <s v="2 SL"/>
    <n v="2"/>
    <m/>
  </r>
  <r>
    <n v="1960"/>
    <x v="56"/>
    <d v="2023-05-22T00:00:00"/>
    <s v="BAY AMIE  "/>
    <x v="39"/>
    <x v="1"/>
    <d v="2023-05-24T00:00:00"/>
    <d v="2023-05-24T00:00:00"/>
    <s v="VL"/>
    <m/>
    <s v="1 VL"/>
    <n v="1"/>
    <m/>
  </r>
  <r>
    <n v="1960"/>
    <x v="56"/>
    <d v="2023-05-22T00:00:00"/>
    <s v="BAY AMIE  "/>
    <x v="39"/>
    <x v="1"/>
    <d v="2023-05-30T00:00:00"/>
    <d v="2023-05-30T00:00:00"/>
    <s v="VL"/>
    <m/>
    <s v="1 VL"/>
    <n v="1"/>
    <m/>
  </r>
  <r>
    <n v="1961"/>
    <x v="56"/>
    <d v="2023-05-23T00:00:00"/>
    <s v="DERLA ARTHUR D."/>
    <x v="18"/>
    <x v="0"/>
    <d v="2023-05-22T00:00:00"/>
    <d v="2023-05-22T00:00:00"/>
    <s v="SL"/>
    <m/>
    <s v="1 SL"/>
    <n v="1"/>
    <m/>
  </r>
  <r>
    <n v="1962"/>
    <x v="56"/>
    <d v="2023-05-23T00:00:00"/>
    <s v="FLORES RICHARD  "/>
    <x v="18"/>
    <x v="0"/>
    <d v="2023-05-19T00:00:00"/>
    <d v="2023-05-22T00:00:00"/>
    <s v="SL"/>
    <m/>
    <s v="3 SL"/>
    <n v="3"/>
    <m/>
  </r>
  <r>
    <n v="1963"/>
    <x v="56"/>
    <d v="2023-05-23T00:00:00"/>
    <s v="FLORES EDERLYN  "/>
    <x v="18"/>
    <x v="0"/>
    <d v="2023-06-03T00:00:00"/>
    <d v="2023-06-07T00:00:00"/>
    <s v="VL"/>
    <m/>
    <s v="4 VL"/>
    <n v="4"/>
    <m/>
  </r>
  <r>
    <n v="1964"/>
    <x v="56"/>
    <d v="2023-05-23T00:00:00"/>
    <s v="SEDUCON ESTELITO D."/>
    <x v="69"/>
    <x v="1"/>
    <d v="2023-06-01T00:00:00"/>
    <d v="2023-06-15T00:00:00"/>
    <s v="VL"/>
    <m/>
    <s v="10 VL"/>
    <n v="10"/>
    <m/>
  </r>
  <r>
    <n v="1965"/>
    <x v="56"/>
    <d v="2023-05-10T00:00:00"/>
    <s v="ESMAEL EMRAN  "/>
    <x v="18"/>
    <x v="0"/>
    <d v="2023-05-17T00:00:00"/>
    <d v="2023-05-24T00:00:00"/>
    <s v="VL"/>
    <m/>
    <s v="7 VL"/>
    <n v="7"/>
    <m/>
  </r>
  <r>
    <n v="1966"/>
    <x v="56"/>
    <d v="2023-05-25T00:00:00"/>
    <s v="PANGANIBAN CRISTETA M."/>
    <x v="55"/>
    <x v="1"/>
    <d v="2023-05-26T00:00:00"/>
    <d v="2023-05-26T00:00:00"/>
    <s v="OTHER"/>
    <s v="SEC 21 EO 292- SPECIAL PRIVILEGE"/>
    <s v="1 OTHER"/>
    <n v="1"/>
    <m/>
  </r>
  <r>
    <n v="1967"/>
    <x v="56"/>
    <d v="2023-05-12T00:00:00"/>
    <s v="PANGANIBAN CRISTETA M."/>
    <x v="55"/>
    <x v="1"/>
    <d v="2023-05-12T00:00:00"/>
    <d v="2023-05-12T00:00:00"/>
    <s v="VL"/>
    <m/>
    <s v="1 VL"/>
    <n v="1"/>
    <m/>
  </r>
  <r>
    <n v="1968"/>
    <x v="56"/>
    <d v="2023-05-17T00:00:00"/>
    <s v="CORTEZ NERIFE H."/>
    <x v="15"/>
    <x v="1"/>
    <d v="2023-05-03T00:00:00"/>
    <d v="2023-05-05T00:00:00"/>
    <s v="SL"/>
    <m/>
    <s v="3 SL"/>
    <n v="3"/>
    <m/>
  </r>
  <r>
    <n v="1969"/>
    <x v="56"/>
    <d v="2023-05-09T00:00:00"/>
    <s v="CORTEZ NERIFE H."/>
    <x v="15"/>
    <x v="1"/>
    <d v="2023-05-26T00:00:00"/>
    <d v="2023-05-26T00:00:00"/>
    <s v="OTHER"/>
    <s v="SEC 21 EO 292- SPECIAL PRIVILEGE"/>
    <s v="1 OTHER"/>
    <n v="1"/>
    <m/>
  </r>
  <r>
    <n v="1970"/>
    <x v="56"/>
    <d v="2023-05-22T00:00:00"/>
    <s v="LEGASPI DOLORES B."/>
    <x v="19"/>
    <x v="1"/>
    <d v="2023-05-02T00:00:00"/>
    <d v="2023-05-02T00:00:00"/>
    <s v="VL"/>
    <m/>
    <s v="1 VL"/>
    <n v="1"/>
    <m/>
  </r>
  <r>
    <n v="1970"/>
    <x v="56"/>
    <d v="2023-05-22T00:00:00"/>
    <s v="LEGASPI DOLORES B."/>
    <x v="19"/>
    <x v="1"/>
    <d v="2023-05-09T00:00:00"/>
    <d v="2023-05-09T00:00:00"/>
    <s v="VL"/>
    <m/>
    <s v="1 VL"/>
    <n v="1"/>
    <m/>
  </r>
  <r>
    <n v="1970"/>
    <x v="56"/>
    <d v="2023-05-22T00:00:00"/>
    <s v="LEGASPI DOLORES B."/>
    <x v="19"/>
    <x v="1"/>
    <d v="2023-05-13T00:00:00"/>
    <d v="2023-05-15T00:00:00"/>
    <s v="VL"/>
    <m/>
    <s v="3 VL"/>
    <n v="3"/>
    <m/>
  </r>
  <r>
    <n v="1971"/>
    <x v="56"/>
    <d v="2023-05-09T00:00:00"/>
    <s v="PAMAT CELESTINA R."/>
    <x v="12"/>
    <x v="0"/>
    <d v="2023-05-19T00:00:00"/>
    <d v="2023-05-19T00:00:00"/>
    <s v="OTHER"/>
    <s v="SEC 21 EO 292- SPECIAL PRIVILEGE"/>
    <s v="1 OTHER"/>
    <n v="1"/>
    <m/>
  </r>
  <r>
    <n v="1972"/>
    <x v="56"/>
    <d v="2023-05-25T00:00:00"/>
    <s v="ERIDAO ROSALINDA P."/>
    <x v="10"/>
    <x v="1"/>
    <d v="2023-05-24T00:00:00"/>
    <d v="2023-05-24T00:00:00"/>
    <s v="SL"/>
    <m/>
    <s v="1 SL"/>
    <n v="1"/>
    <m/>
  </r>
  <r>
    <n v="1972"/>
    <x v="56"/>
    <d v="2023-05-25T00:00:00"/>
    <s v="ERIDAO ROSALINDA P."/>
    <x v="10"/>
    <x v="1"/>
    <d v="2023-05-15T00:00:00"/>
    <d v="2023-05-16T00:00:00"/>
    <s v="SL"/>
    <m/>
    <s v="2 SL"/>
    <n v="2"/>
    <m/>
  </r>
  <r>
    <n v="1973"/>
    <x v="56"/>
    <d v="2023-05-25T00:00:00"/>
    <s v="AMBROCIO MELODY B."/>
    <x v="10"/>
    <x v="0"/>
    <d v="2023-05-23T00:00:00"/>
    <d v="2023-05-24T00:00:00"/>
    <s v="OTHER"/>
    <s v="SEC 21 EO 292- SPECIAL PRIVILEGE"/>
    <s v="2 OTHER"/>
    <n v="2"/>
    <m/>
  </r>
  <r>
    <n v="1974"/>
    <x v="56"/>
    <d v="2023-05-22T00:00:00"/>
    <s v="MARASIGAN MARIFE C."/>
    <x v="39"/>
    <x v="2"/>
    <d v="2023-05-19T00:00:00"/>
    <d v="2023-05-19T00:00:00"/>
    <s v="WITHOUTPAY"/>
    <s v="SL WITHOUTPAY"/>
    <s v="1 WITHOUTPAY"/>
    <n v="1"/>
    <m/>
  </r>
  <r>
    <n v="1975"/>
    <x v="57"/>
    <d v="2023-05-25T00:00:00"/>
    <s v="PELLO EMILMA U."/>
    <x v="28"/>
    <x v="1"/>
    <d v="2023-07-05T00:00:00"/>
    <d v="2023-07-07T00:00:00"/>
    <s v="OTHER"/>
    <s v="SEC 21 EO 292- SPECIAL PRIVILEGE"/>
    <s v="3 OTHER"/>
    <n v="3"/>
    <m/>
  </r>
  <r>
    <n v="1976"/>
    <x v="57"/>
    <d v="2023-05-26T00:00:00"/>
    <s v="PELLO EMILMA U."/>
    <x v="28"/>
    <x v="1"/>
    <d v="2023-07-10T00:00:00"/>
    <d v="2023-07-14T00:00:00"/>
    <s v="VL"/>
    <m/>
    <s v="5 VL"/>
    <n v="5"/>
    <m/>
  </r>
  <r>
    <n v="1977"/>
    <x v="57"/>
    <d v="2023-05-26T00:00:00"/>
    <s v="PELLO EMILMA U."/>
    <x v="28"/>
    <x v="1"/>
    <d v="2023-07-17T00:00:00"/>
    <d v="2023-07-27T00:00:00"/>
    <s v="VL"/>
    <m/>
    <s v="8 VL"/>
    <n v="8"/>
    <m/>
  </r>
  <r>
    <n v="1978"/>
    <x v="58"/>
    <d v="2023-05-29T00:00:00"/>
    <s v="PELLO BIANCA CAMILLE U."/>
    <x v="11"/>
    <x v="3"/>
    <d v="2023-07-05T00:00:00"/>
    <d v="2023-07-07T00:00:00"/>
    <s v="OTHER"/>
    <s v="SEC 21 EO 292- SPECIAL PRIVILEGE"/>
    <s v="3 OTHER"/>
    <n v="3"/>
    <m/>
  </r>
  <r>
    <n v="1979"/>
    <x v="58"/>
    <d v="2023-05-29T00:00:00"/>
    <s v="PELLO BIANCA CAMILLE U."/>
    <x v="11"/>
    <x v="3"/>
    <d v="2023-07-10T00:00:00"/>
    <d v="2023-07-14T00:00:00"/>
    <s v="VL"/>
    <m/>
    <s v="5 VL"/>
    <n v="5"/>
    <m/>
  </r>
  <r>
    <n v="1980"/>
    <x v="58"/>
    <d v="2023-05-29T00:00:00"/>
    <s v="PELLO BIANCA CAMILLE U."/>
    <x v="11"/>
    <x v="3"/>
    <d v="2023-07-17T00:00:00"/>
    <d v="2023-07-27T00:00:00"/>
    <s v="VL"/>
    <m/>
    <s v="8 VL"/>
    <n v="8"/>
    <m/>
  </r>
  <r>
    <n v="1981"/>
    <x v="58"/>
    <d v="2023-03-29T00:00:00"/>
    <s v="CAGUICLA JO HAENA D."/>
    <x v="43"/>
    <x v="2"/>
    <d v="2023-03-28T00:00:00"/>
    <d v="2023-03-28T00:00:00"/>
    <s v="SL"/>
    <s v="SL WITHOUTPAY"/>
    <s v="1 SL"/>
    <n v="1"/>
    <m/>
  </r>
  <r>
    <n v="1982"/>
    <x v="59"/>
    <d v="2023-03-29T00:00:00"/>
    <s v="NUESTRO RICA MAY G."/>
    <x v="42"/>
    <x v="0"/>
    <d v="2023-03-28T00:00:00"/>
    <d v="2023-03-28T00:00:00"/>
    <s v="SL"/>
    <s v="SL WITHOUTPAY"/>
    <s v="1 SL"/>
    <n v="1"/>
    <m/>
  </r>
  <r>
    <n v="1983"/>
    <x v="59"/>
    <d v="2023-04-25T00:00:00"/>
    <s v="ABALLA JAMAICA C."/>
    <x v="2"/>
    <x v="0"/>
    <d v="2023-04-13T00:00:00"/>
    <d v="2023-04-13T00:00:00"/>
    <s v="OTHER"/>
    <s v="SL WITHOUTPAY"/>
    <s v="1 OTHER"/>
    <n v="1"/>
    <m/>
  </r>
  <r>
    <n v="1984"/>
    <x v="59"/>
    <d v="2023-04-11T00:00:00"/>
    <s v="ABALLA JAMAICA C."/>
    <x v="2"/>
    <x v="0"/>
    <d v="2023-03-29T00:00:00"/>
    <d v="2023-03-29T00:00:00"/>
    <s v="SL"/>
    <s v="SL WITHOUTPAY"/>
    <s v="1 SL"/>
    <n v="1"/>
    <m/>
  </r>
  <r>
    <n v="1985"/>
    <x v="59"/>
    <d v="2023-05-31T00:00:00"/>
    <s v="TIBAYAN ANA MALEN R."/>
    <x v="43"/>
    <x v="1"/>
    <d v="2023-04-26T00:00:00"/>
    <d v="2023-04-26T00:00:00"/>
    <s v="SL"/>
    <s v="SL WITHOUTPAY"/>
    <s v="1 SL"/>
    <n v="1"/>
    <m/>
  </r>
  <r>
    <n v="1986"/>
    <x v="59"/>
    <d v="2023-03-23T00:00:00"/>
    <s v="TIBAYAN ANA MALEN R."/>
    <x v="43"/>
    <x v="1"/>
    <d v="2023-03-23T00:00:00"/>
    <d v="2023-03-24T00:00:00"/>
    <s v="SL"/>
    <s v="SL WITHOUTPAY"/>
    <s v="2 SL"/>
    <n v="2"/>
    <m/>
  </r>
  <r>
    <n v="1987"/>
    <x v="59"/>
    <d v="2023-05-05T00:00:00"/>
    <s v="VIDALLON KAREN  N."/>
    <x v="23"/>
    <x v="0"/>
    <d v="2023-05-20T00:00:00"/>
    <d v="2023-05-20T00:00:00"/>
    <s v="SL"/>
    <s v="SL WITHOUTPAY"/>
    <s v="1 SL"/>
    <n v="1"/>
    <m/>
  </r>
  <r>
    <n v="1988"/>
    <x v="59"/>
    <d v="2023-03-03T00:00:00"/>
    <s v="VIDALLON KAREN  N."/>
    <x v="23"/>
    <x v="0"/>
    <d v="2023-02-28T00:00:00"/>
    <d v="2023-02-28T00:00:00"/>
    <s v="SL"/>
    <s v="SL WITHOUTPAY"/>
    <s v="1 SL"/>
    <n v="1"/>
    <m/>
  </r>
  <r>
    <n v="1989"/>
    <x v="59"/>
    <d v="2023-03-11T00:00:00"/>
    <s v="VIDALLON KAREN  N."/>
    <x v="23"/>
    <x v="0"/>
    <d v="2023-03-13T00:00:00"/>
    <d v="2023-03-13T00:00:00"/>
    <s v="SL"/>
    <s v="SL WITHOUTPAY"/>
    <s v="1 SL"/>
    <n v="1"/>
    <m/>
  </r>
  <r>
    <n v="1990"/>
    <x v="59"/>
    <d v="2023-05-12T00:00:00"/>
    <s v="TORRES ROANNE MAY D."/>
    <x v="92"/>
    <x v="1"/>
    <d v="2023-05-10T00:00:00"/>
    <d v="2023-05-11T00:00:00"/>
    <s v="SL"/>
    <s v="SL WITHOUTPAY"/>
    <s v="2 SL"/>
    <n v="2"/>
    <m/>
  </r>
  <r>
    <n v="1991"/>
    <x v="59"/>
    <d v="2023-05-16T00:00:00"/>
    <s v="NUESTRO RICA MAY G."/>
    <x v="42"/>
    <x v="0"/>
    <d v="2023-05-15T00:00:00"/>
    <d v="2023-05-15T00:00:00"/>
    <s v="SL"/>
    <s v="SL WITHOUTPAY"/>
    <s v="1 SL"/>
    <n v="1"/>
    <m/>
  </r>
  <r>
    <n v="1992"/>
    <x v="59"/>
    <d v="2023-06-25T00:00:00"/>
    <s v="AMBAT JAIME L."/>
    <x v="32"/>
    <x v="0"/>
    <d v="2023-06-30T00:00:00"/>
    <d v="2023-07-01T00:00:00"/>
    <s v="VL"/>
    <m/>
    <s v="1 VL"/>
    <n v="1"/>
    <m/>
  </r>
  <r>
    <n v="1993"/>
    <x v="59"/>
    <d v="2023-05-22T00:00:00"/>
    <s v="MARQUEZ HENSLEY B."/>
    <x v="87"/>
    <x v="1"/>
    <d v="2023-05-19T00:00:00"/>
    <d v="2023-05-19T00:00:00"/>
    <s v="SL"/>
    <m/>
    <s v="1 SL"/>
    <n v="1"/>
    <m/>
  </r>
  <r>
    <n v="1994"/>
    <x v="59"/>
    <d v="2023-05-16T00:00:00"/>
    <s v="SARDIÑOLA REBECCA C."/>
    <x v="11"/>
    <x v="0"/>
    <d v="2023-05-05T00:00:00"/>
    <d v="2023-05-05T00:00:00"/>
    <s v="SL"/>
    <m/>
    <s v="1 SL"/>
    <n v="1"/>
    <m/>
  </r>
  <r>
    <n v="1995"/>
    <x v="59"/>
    <d v="2023-05-16T00:00:00"/>
    <s v="SARDIÑOLA REBECCA C."/>
    <x v="11"/>
    <x v="0"/>
    <d v="2023-05-15T00:00:00"/>
    <d v="2023-05-15T00:00:00"/>
    <s v="SL"/>
    <m/>
    <s v="1 SL"/>
    <n v="1"/>
    <m/>
  </r>
  <r>
    <n v="1996"/>
    <x v="59"/>
    <d v="2023-05-30T00:00:00"/>
    <s v="DIAZ CAROLINA P."/>
    <x v="11"/>
    <x v="0"/>
    <d v="2023-05-29T00:00:00"/>
    <d v="2023-05-29T00:00:00"/>
    <s v="SL"/>
    <m/>
    <s v="1 SL"/>
    <n v="1"/>
    <m/>
  </r>
  <r>
    <n v="1997"/>
    <x v="59"/>
    <d v="2023-03-27T00:00:00"/>
    <s v="MANALO MA. ANDREA MAE H. "/>
    <x v="43"/>
    <x v="1"/>
    <d v="2023-03-15T00:00:00"/>
    <d v="2023-03-15T00:00:00"/>
    <s v="SL"/>
    <s v="SL WITHOUTPAY"/>
    <s v="1 SL"/>
    <n v="1"/>
    <m/>
  </r>
  <r>
    <n v="1998"/>
    <x v="59"/>
    <d v="2023-04-27T00:00:00"/>
    <s v="INOCENCIO MARY AILINE S."/>
    <x v="93"/>
    <x v="1"/>
    <d v="2023-04-26T00:00:00"/>
    <d v="2023-04-26T00:00:00"/>
    <s v="SL"/>
    <s v="SL WITHOUTPAY"/>
    <s v="1 SL"/>
    <n v="1"/>
    <m/>
  </r>
  <r>
    <n v="1999"/>
    <x v="59"/>
    <d v="2023-05-30T00:00:00"/>
    <s v="MIRANDA MARIA LOIDA M."/>
    <x v="6"/>
    <x v="1"/>
    <d v="2023-05-25T00:00:00"/>
    <d v="2023-05-25T00:00:00"/>
    <s v="SL"/>
    <m/>
    <s v="1 SL"/>
    <n v="1"/>
    <m/>
  </r>
  <r>
    <n v="2000"/>
    <x v="59"/>
    <d v="2023-05-29T00:00:00"/>
    <s v="DAÑO ALMA R."/>
    <x v="6"/>
    <x v="1"/>
    <d v="2023-06-05T00:00:00"/>
    <d v="2023-06-05T00:00:00"/>
    <s v="OTHER"/>
    <s v="SEC 21 EO 292- SPECIAL PRIVILEGE"/>
    <s v="1 OTHER"/>
    <n v="1"/>
    <m/>
  </r>
  <r>
    <n v="2001"/>
    <x v="59"/>
    <d v="2023-05-29T00:00:00"/>
    <s v="DAÑO ALMA R."/>
    <x v="6"/>
    <x v="1"/>
    <d v="2023-05-16T00:00:00"/>
    <d v="2023-05-17T00:00:00"/>
    <s v="SL"/>
    <m/>
    <s v="2 SL"/>
    <n v="2"/>
    <m/>
  </r>
  <r>
    <n v="2002"/>
    <x v="59"/>
    <d v="2023-05-29T00:00:00"/>
    <s v="ROMILLA MARIBEL P."/>
    <x v="6"/>
    <x v="0"/>
    <d v="2023-05-10T00:00:00"/>
    <d v="2023-05-10T00:00:00"/>
    <s v="SL"/>
    <m/>
    <s v="1 SL"/>
    <n v="1"/>
    <m/>
  </r>
  <r>
    <n v="2003"/>
    <x v="59"/>
    <d v="2023-05-29T00:00:00"/>
    <s v="ROMILLA MARIBEL P."/>
    <x v="6"/>
    <x v="0"/>
    <d v="2023-05-16T00:00:00"/>
    <d v="2023-05-19T00:00:00"/>
    <s v="SL"/>
    <m/>
    <s v="4 SL"/>
    <n v="4"/>
    <m/>
  </r>
  <r>
    <n v="2004"/>
    <x v="59"/>
    <d v="2023-05-29T00:00:00"/>
    <s v="ENMACIO LEILA A."/>
    <x v="6"/>
    <x v="1"/>
    <d v="2023-05-15T00:00:00"/>
    <d v="2023-05-15T00:00:00"/>
    <s v="SL"/>
    <m/>
    <s v="1 SL"/>
    <n v="1"/>
    <m/>
  </r>
  <r>
    <n v="2005"/>
    <x v="59"/>
    <d v="2023-05-31T00:00:00"/>
    <s v="DIMARANAN GREGORIA C."/>
    <x v="6"/>
    <x v="1"/>
    <d v="2023-06-08T00:00:00"/>
    <d v="2023-06-09T00:00:00"/>
    <s v="SL"/>
    <m/>
    <s v="2 SL"/>
    <n v="2"/>
    <m/>
  </r>
  <r>
    <n v="2006"/>
    <x v="59"/>
    <d v="2023-05-29T00:00:00"/>
    <s v="DIMARANAN GREGORIA C."/>
    <x v="6"/>
    <x v="1"/>
    <d v="2023-05-25T00:00:00"/>
    <d v="2023-05-26T00:00:00"/>
    <s v="SL"/>
    <m/>
    <s v="2 SL"/>
    <n v="2"/>
    <m/>
  </r>
  <r>
    <n v="2007"/>
    <x v="59"/>
    <d v="2023-05-22T00:00:00"/>
    <s v="ZAFRA CHEYSSER A."/>
    <x v="20"/>
    <x v="0"/>
    <d v="2023-05-18T00:00:00"/>
    <d v="2023-05-19T00:00:00"/>
    <s v="SL"/>
    <m/>
    <s v="2 SL"/>
    <n v="2"/>
    <m/>
  </r>
  <r>
    <n v="2008"/>
    <x v="59"/>
    <d v="2023-05-29T00:00:00"/>
    <s v="ZAFRA CHEYSSER A."/>
    <x v="20"/>
    <x v="0"/>
    <d v="2023-06-05T00:00:00"/>
    <d v="2023-06-05T00:00:00"/>
    <s v="SL"/>
    <m/>
    <s v="1 SL"/>
    <n v="1"/>
    <m/>
  </r>
  <r>
    <n v="2009"/>
    <x v="59"/>
    <d v="2023-05-19T00:00:00"/>
    <s v="DIMARANAN JENELIN B."/>
    <x v="11"/>
    <x v="0"/>
    <d v="2023-05-26T00:00:00"/>
    <d v="2023-05-26T00:00:00"/>
    <s v="SL"/>
    <m/>
    <s v="1 SL"/>
    <n v="1"/>
    <m/>
  </r>
  <r>
    <n v="2010"/>
    <x v="59"/>
    <d v="2023-05-29T00:00:00"/>
    <s v="LANDICHO CHARLENE R."/>
    <x v="12"/>
    <x v="0"/>
    <d v="2023-05-26T00:00:00"/>
    <d v="2023-05-26T00:00:00"/>
    <s v="OTHER"/>
    <s v="SEC 21 EO 292- SPECIAL PRIVILEGE"/>
    <s v="1 OTHER"/>
    <n v="1"/>
    <m/>
  </r>
  <r>
    <n v="2011"/>
    <x v="59"/>
    <d v="2023-05-26T00:00:00"/>
    <s v="BAYBAY MA. ROSA A."/>
    <x v="5"/>
    <x v="1"/>
    <d v="2023-06-05T00:00:00"/>
    <d v="2023-06-05T00:00:00"/>
    <s v="OTHER"/>
    <s v="SEC 21 EO 292- SPECIAL PRIVILEGE"/>
    <s v="1 OTHER"/>
    <n v="1"/>
    <m/>
  </r>
  <r>
    <n v="2012"/>
    <x v="59"/>
    <d v="2023-05-26T00:00:00"/>
    <s v="EMELO MARYJANE T."/>
    <x v="5"/>
    <x v="1"/>
    <d v="2023-06-23T00:00:00"/>
    <d v="2023-06-23T00:00:00"/>
    <s v="OTHER"/>
    <s v="SEC 21 EO 292- SPECIAL PRIVILEGE"/>
    <s v="1 OTHER"/>
    <n v="1"/>
    <m/>
  </r>
  <r>
    <n v="2013"/>
    <x v="59"/>
    <d v="2023-05-26T00:00:00"/>
    <s v="EMELO MARYJANE T."/>
    <x v="5"/>
    <x v="1"/>
    <d v="2023-06-09T00:00:00"/>
    <d v="2023-06-09T00:00:00"/>
    <s v="OTHER"/>
    <s v="SEC 21 EO 292- SPECIAL PRIVILEGE"/>
    <s v="1 OTHER"/>
    <n v="1"/>
    <m/>
  </r>
  <r>
    <n v="2014"/>
    <x v="59"/>
    <d v="2023-05-26T00:00:00"/>
    <s v="EMELO MARYJANE T."/>
    <x v="5"/>
    <x v="1"/>
    <d v="2023-05-22T00:00:00"/>
    <d v="2023-05-22T00:00:00"/>
    <s v="SL"/>
    <m/>
    <s v="1 SL"/>
    <n v="1"/>
    <m/>
  </r>
  <r>
    <n v="2015"/>
    <x v="59"/>
    <d v="2023-05-25T00:00:00"/>
    <s v="ANACAY ANICETA P."/>
    <x v="5"/>
    <x v="1"/>
    <d v="2023-05-22T00:00:00"/>
    <d v="2023-05-24T00:00:00"/>
    <s v="SL"/>
    <m/>
    <s v="3 SL"/>
    <n v="3"/>
    <m/>
  </r>
  <r>
    <n v="2016"/>
    <x v="59"/>
    <d v="2023-05-24T00:00:00"/>
    <s v="JAVIER HILARIO  "/>
    <x v="7"/>
    <x v="1"/>
    <d v="2023-06-05T00:00:00"/>
    <d v="2023-06-09T00:00:00"/>
    <s v="VL"/>
    <m/>
    <s v="5 VL"/>
    <n v="5"/>
    <m/>
  </r>
  <r>
    <n v="2017"/>
    <x v="59"/>
    <d v="2023-05-25T00:00:00"/>
    <s v="MACASPAC ELVIRA V."/>
    <x v="65"/>
    <x v="1"/>
    <d v="2023-05-31T00:00:00"/>
    <d v="2023-06-02T00:00:00"/>
    <s v="VL"/>
    <m/>
    <s v="3 VL"/>
    <n v="3"/>
    <m/>
  </r>
  <r>
    <n v="2018"/>
    <x v="59"/>
    <d v="2023-05-25T00:00:00"/>
    <s v="DIMAPILIS MA. TRINIDAD S."/>
    <x v="59"/>
    <x v="1"/>
    <d v="2023-05-22T00:00:00"/>
    <d v="2023-05-24T00:00:00"/>
    <s v="SL"/>
    <m/>
    <s v="3 SL"/>
    <n v="3"/>
    <m/>
  </r>
  <r>
    <n v="2019"/>
    <x v="59"/>
    <d v="2023-05-25T00:00:00"/>
    <s v="BUGARIN MA. ANA M."/>
    <x v="4"/>
    <x v="1"/>
    <d v="2023-05-23T00:00:00"/>
    <d v="2023-05-23T00:00:00"/>
    <s v="SL"/>
    <m/>
    <s v="1 SL"/>
    <n v="1"/>
    <m/>
  </r>
  <r>
    <n v="2020"/>
    <x v="59"/>
    <d v="2023-05-20T00:00:00"/>
    <s v="CORTADO JOEL B."/>
    <x v="7"/>
    <x v="0"/>
    <d v="2023-05-10T00:00:00"/>
    <d v="2023-05-14T00:00:00"/>
    <s v="SL"/>
    <m/>
    <s v="3 SL"/>
    <n v="3"/>
    <m/>
  </r>
  <r>
    <n v="2021"/>
    <x v="59"/>
    <d v="2023-05-20T00:00:00"/>
    <s v="CORTADO JOEL B."/>
    <x v="7"/>
    <x v="0"/>
    <d v="2023-05-16T00:00:00"/>
    <d v="2023-05-19T00:00:00"/>
    <s v="SL"/>
    <m/>
    <s v="4 SL"/>
    <n v="4"/>
    <m/>
  </r>
  <r>
    <n v="2022"/>
    <x v="59"/>
    <d v="2023-05-29T00:00:00"/>
    <s v="MENDOZA NORA A."/>
    <x v="6"/>
    <x v="1"/>
    <d v="2023-05-15T00:00:00"/>
    <d v="2023-05-15T00:00:00"/>
    <s v="SL"/>
    <m/>
    <s v="1 SL"/>
    <n v="1"/>
    <m/>
  </r>
  <r>
    <n v="2023"/>
    <x v="59"/>
    <d v="2023-05-19T00:00:00"/>
    <s v="BAUTISTA JANICE M."/>
    <x v="39"/>
    <x v="1"/>
    <d v="2023-05-26T00:00:00"/>
    <d v="2023-05-26T00:00:00"/>
    <s v="VL"/>
    <m/>
    <s v="1 VL"/>
    <n v="1"/>
    <m/>
  </r>
  <r>
    <n v="2024"/>
    <x v="59"/>
    <d v="2023-05-19T00:00:00"/>
    <s v="BAUTISTA JANICE M."/>
    <x v="39"/>
    <x v="1"/>
    <d v="2023-05-30T00:00:00"/>
    <d v="2023-05-30T00:00:00"/>
    <s v="VL"/>
    <m/>
    <s v="1 VL"/>
    <n v="1"/>
    <m/>
  </r>
  <r>
    <n v="2025"/>
    <x v="59"/>
    <d v="2023-05-24T00:00:00"/>
    <s v="MIRANDA NICOLE MAY B."/>
    <x v="39"/>
    <x v="1"/>
    <d v="2023-05-30T00:00:00"/>
    <d v="2023-05-30T00:00:00"/>
    <s v="OTHER"/>
    <s v="SEC 21 EO 292- SPECIAL PRIVILEGE"/>
    <s v="1 OTHER"/>
    <n v="1"/>
    <m/>
  </r>
  <r>
    <n v="2026"/>
    <x v="59"/>
    <d v="2023-05-26T00:00:00"/>
    <s v="MACASPAC JOSE VICTOR P."/>
    <x v="21"/>
    <x v="1"/>
    <d v="2023-05-31T00:00:00"/>
    <d v="2023-06-02T00:00:00"/>
    <s v="VL"/>
    <m/>
    <s v="3 VL"/>
    <n v="3"/>
    <m/>
  </r>
  <r>
    <n v="2027"/>
    <x v="59"/>
    <d v="2023-05-31T00:00:00"/>
    <s v="ANGCAYA FRANCIS A."/>
    <x v="5"/>
    <x v="1"/>
    <d v="2023-05-24T00:00:00"/>
    <d v="2023-05-24T00:00:00"/>
    <s v="SL"/>
    <s v="SL WITHOUTPAY"/>
    <s v="1 SL"/>
    <n v="1"/>
    <m/>
  </r>
  <r>
    <n v="2028"/>
    <x v="59"/>
    <d v="2023-05-26T00:00:00"/>
    <s v="ANGCAYA FRANCIS A."/>
    <x v="5"/>
    <x v="1"/>
    <d v="2023-06-04T00:00:00"/>
    <d v="2023-06-04T00:00:00"/>
    <s v="OTHER"/>
    <s v="SEC 21 EO 292- SPECIAL PRIVILEGE"/>
    <s v="1 OTHER"/>
    <n v="1"/>
    <m/>
  </r>
  <r>
    <n v="2029"/>
    <x v="59"/>
    <d v="2023-05-26T00:00:00"/>
    <s v="ANGCAYA FRANCIS A."/>
    <x v="5"/>
    <x v="1"/>
    <d v="2023-06-05T00:00:00"/>
    <d v="2023-06-05T00:00:00"/>
    <s v="VL"/>
    <m/>
    <s v="1 VL"/>
    <n v="1"/>
    <m/>
  </r>
  <r>
    <n v="2030"/>
    <x v="59"/>
    <d v="2023-05-25T00:00:00"/>
    <s v="LUCIANO ADELAIDA C."/>
    <x v="34"/>
    <x v="1"/>
    <d v="2023-05-24T00:00:00"/>
    <d v="2023-05-24T00:00:00"/>
    <s v="SL"/>
    <m/>
    <s v="1 SL"/>
    <n v="1"/>
    <m/>
  </r>
  <r>
    <n v="2031"/>
    <x v="59"/>
    <d v="2023-05-29T00:00:00"/>
    <s v="JAVIER CARMELITA M."/>
    <x v="31"/>
    <x v="1"/>
    <d v="2023-05-25T00:00:00"/>
    <d v="2023-05-26T00:00:00"/>
    <s v="SL"/>
    <m/>
    <s v="2 SL"/>
    <n v="2"/>
    <m/>
  </r>
  <r>
    <n v="2032"/>
    <x v="59"/>
    <d v="2023-05-04T00:00:00"/>
    <s v="MALANAN JENNYLYN R."/>
    <x v="7"/>
    <x v="0"/>
    <d v="2023-05-23T00:00:00"/>
    <d v="2023-05-23T00:00:00"/>
    <s v="SL"/>
    <m/>
    <s v="1 SL"/>
    <n v="1"/>
    <m/>
  </r>
  <r>
    <n v="2033"/>
    <x v="59"/>
    <d v="2023-05-30T00:00:00"/>
    <s v="FERMA ERIC N."/>
    <x v="12"/>
    <x v="0"/>
    <d v="2023-05-29T00:00:00"/>
    <d v="2023-05-29T00:00:00"/>
    <s v="SL"/>
    <m/>
    <s v="1 SL"/>
    <n v="1"/>
    <m/>
  </r>
  <r>
    <n v="2034"/>
    <x v="59"/>
    <d v="2023-05-29T00:00:00"/>
    <s v="MONTENEGRO MARISSA P."/>
    <x v="56"/>
    <x v="1"/>
    <d v="2023-06-06T00:00:00"/>
    <d v="2023-06-06T00:00:00"/>
    <s v="VL"/>
    <m/>
    <s v="1 VL"/>
    <n v="1"/>
    <m/>
  </r>
  <r>
    <n v="2035"/>
    <x v="59"/>
    <d v="2023-05-29T00:00:00"/>
    <s v="MARTINEZ EMER V."/>
    <x v="9"/>
    <x v="1"/>
    <d v="2023-05-22T00:00:00"/>
    <d v="2023-05-26T00:00:00"/>
    <s v="SL"/>
    <m/>
    <s v="5 SL"/>
    <n v="5"/>
    <m/>
  </r>
  <r>
    <n v="2036"/>
    <x v="59"/>
    <d v="2023-05-24T00:00:00"/>
    <s v="AUDITOR AILEEN D."/>
    <x v="5"/>
    <x v="1"/>
    <d v="2023-05-22T00:00:00"/>
    <d v="2023-05-23T00:00:00"/>
    <s v="SL"/>
    <m/>
    <s v="2 SL"/>
    <n v="2"/>
    <m/>
  </r>
  <r>
    <n v="2037"/>
    <x v="59"/>
    <d v="2023-05-29T00:00:00"/>
    <s v="CALANOG ALMA P."/>
    <x v="62"/>
    <x v="1"/>
    <d v="2023-05-26T00:00:00"/>
    <d v="2023-05-26T00:00:00"/>
    <s v="SL"/>
    <m/>
    <s v="1 SL"/>
    <n v="1"/>
    <m/>
  </r>
  <r>
    <n v="2038"/>
    <x v="59"/>
    <d v="2023-05-29T00:00:00"/>
    <s v="DIMARANAN RODORA G."/>
    <x v="54"/>
    <x v="1"/>
    <d v="2023-05-26T00:00:00"/>
    <d v="2023-05-26T00:00:00"/>
    <s v="SL"/>
    <m/>
    <s v="1 SL"/>
    <n v="1"/>
    <m/>
  </r>
  <r>
    <n v="2039"/>
    <x v="59"/>
    <d v="2023-05-26T00:00:00"/>
    <s v="PENALES GUILLERMA B."/>
    <x v="56"/>
    <x v="1"/>
    <d v="2023-06-01T00:00:00"/>
    <d v="2023-06-01T00:00:00"/>
    <s v="OTHER"/>
    <s v="SEC 21 EO 292- SPECIAL PRIVILEGE"/>
    <s v="1 OTHER"/>
    <n v="1"/>
    <m/>
  </r>
  <r>
    <n v="2040"/>
    <x v="59"/>
    <d v="2023-05-17T00:00:00"/>
    <s v="ESPIRITU RONALD M."/>
    <x v="39"/>
    <x v="1"/>
    <d v="2023-05-25T00:00:00"/>
    <d v="2023-05-25T00:00:00"/>
    <s v="VL"/>
    <m/>
    <s v="1 VL"/>
    <n v="1"/>
    <m/>
  </r>
  <r>
    <n v="2041"/>
    <x v="59"/>
    <d v="2023-05-17T00:00:00"/>
    <s v="ESPIRITU RONALD M."/>
    <x v="39"/>
    <x v="1"/>
    <d v="2023-05-29T00:00:00"/>
    <d v="2023-05-29T00:00:00"/>
    <s v="VL"/>
    <m/>
    <s v="1 VL"/>
    <n v="1"/>
    <m/>
  </r>
  <r>
    <n v="2042"/>
    <x v="59"/>
    <d v="2023-05-26T00:00:00"/>
    <s v="GONZALES CRISTI NERISSE E."/>
    <x v="13"/>
    <x v="0"/>
    <d v="2023-05-25T00:00:00"/>
    <d v="2023-05-25T00:00:00"/>
    <s v="SL"/>
    <m/>
    <s v="1 SL"/>
    <n v="1"/>
    <m/>
  </r>
  <r>
    <n v="2043"/>
    <x v="59"/>
    <d v="2023-05-25T00:00:00"/>
    <s v="MARASIGAN AGUINO D."/>
    <x v="37"/>
    <x v="0"/>
    <d v="2023-06-03T00:00:00"/>
    <d v="2023-06-04T00:00:00"/>
    <s v="VL"/>
    <m/>
    <s v="1 VL"/>
    <n v="1"/>
    <m/>
  </r>
  <r>
    <n v="2044"/>
    <x v="59"/>
    <d v="2023-05-22T00:00:00"/>
    <s v="MACARIO GLENN B."/>
    <x v="43"/>
    <x v="1"/>
    <d v="2023-05-18T00:00:00"/>
    <d v="2023-05-19T00:00:00"/>
    <s v="SL"/>
    <m/>
    <s v="2 SL"/>
    <n v="2"/>
    <m/>
  </r>
  <r>
    <n v="2045"/>
    <x v="59"/>
    <d v="2023-05-27T00:00:00"/>
    <s v="MACARIO GLENN B."/>
    <x v="43"/>
    <x v="1"/>
    <d v="2023-03-21T00:00:00"/>
    <d v="2023-03-21T00:00:00"/>
    <s v="SL"/>
    <m/>
    <s v="1 SL"/>
    <n v="1"/>
    <m/>
  </r>
  <r>
    <n v="2046"/>
    <x v="59"/>
    <d v="2023-05-27T00:00:00"/>
    <s v="MACARIO GLENN B."/>
    <x v="43"/>
    <x v="1"/>
    <d v="2023-03-23T00:00:00"/>
    <d v="2023-03-24T00:00:00"/>
    <s v="SL"/>
    <m/>
    <s v="2 SL"/>
    <n v="2"/>
    <m/>
  </r>
  <r>
    <n v="2047"/>
    <x v="59"/>
    <d v="2023-05-26T00:00:00"/>
    <s v="CONTRERAS SARAH JANE P."/>
    <x v="2"/>
    <x v="0"/>
    <d v="2023-05-24T00:00:00"/>
    <d v="2023-05-24T00:00:00"/>
    <s v="SL"/>
    <m/>
    <s v="1 SL"/>
    <n v="1"/>
    <m/>
  </r>
  <r>
    <n v="2048"/>
    <x v="59"/>
    <d v="2023-05-26T00:00:00"/>
    <s v="CONTRERAS SARAH JANE P."/>
    <x v="2"/>
    <x v="0"/>
    <d v="2023-05-29T00:00:00"/>
    <d v="2023-05-30T00:00:00"/>
    <s v="SL"/>
    <m/>
    <s v="2 SL"/>
    <n v="2"/>
    <m/>
  </r>
  <r>
    <n v="2049"/>
    <x v="59"/>
    <d v="2023-05-29T00:00:00"/>
    <s v="LARIOSA ALBERT R."/>
    <x v="12"/>
    <x v="0"/>
    <d v="2023-05-26T00:00:00"/>
    <d v="2023-05-26T00:00:00"/>
    <s v="OTHER"/>
    <s v="SEC 21 EO 292- SPECIAL PRIVILEGE"/>
    <s v="1 OTHER"/>
    <n v="1"/>
    <m/>
  </r>
  <r>
    <n v="2050"/>
    <x v="59"/>
    <d v="2023-05-24T00:00:00"/>
    <s v="TINAZA JHOANNA MARIE D."/>
    <x v="5"/>
    <x v="0"/>
    <d v="2023-06-25T00:00:00"/>
    <d v="2023-06-25T00:00:00"/>
    <s v="OTHER"/>
    <s v="SEC 21 EO 292- SPECIAL PRIVILEGE"/>
    <s v="1 OTHER"/>
    <n v="1"/>
    <m/>
  </r>
  <r>
    <n v="2051"/>
    <x v="59"/>
    <d v="2023-05-24T00:00:00"/>
    <s v="TINAZA JHOANNA MARIE D."/>
    <x v="5"/>
    <x v="0"/>
    <d v="2023-06-01T00:00:00"/>
    <d v="2023-06-01T00:00:00"/>
    <s v="OTHER"/>
    <s v="SEC 21 EO 292- SPECIAL PRIVILEGE"/>
    <s v="1 OTHER"/>
    <n v="1"/>
    <m/>
  </r>
  <r>
    <n v="2052"/>
    <x v="59"/>
    <d v="2023-05-25T00:00:00"/>
    <s v="VARGAS ARNOLD A."/>
    <x v="5"/>
    <x v="0"/>
    <d v="2023-06-06T00:00:00"/>
    <d v="2023-06-10T00:00:00"/>
    <s v="VL"/>
    <m/>
    <s v="5 VL"/>
    <n v="5"/>
    <m/>
  </r>
  <r>
    <n v="2053"/>
    <x v="59"/>
    <d v="2023-05-19T00:00:00"/>
    <s v="MENDOZA MARICEL C."/>
    <x v="5"/>
    <x v="0"/>
    <d v="2023-05-18T00:00:00"/>
    <d v="2023-05-18T00:00:00"/>
    <s v="SL"/>
    <m/>
    <s v="1 SL"/>
    <n v="1"/>
    <m/>
  </r>
  <r>
    <n v="2054"/>
    <x v="59"/>
    <d v="2023-05-19T00:00:00"/>
    <s v="MENDOZA MARICEL C."/>
    <x v="5"/>
    <x v="0"/>
    <d v="2023-05-29T00:00:00"/>
    <d v="2023-05-31T00:00:00"/>
    <s v="OTHER"/>
    <s v="SEC 21 EO 292- SPECIAL PRIVILEGE"/>
    <s v="3 OTHER"/>
    <n v="3"/>
    <m/>
  </r>
  <r>
    <n v="2055"/>
    <x v="59"/>
    <d v="2023-05-25T00:00:00"/>
    <s v="AMON ESTELITA S."/>
    <x v="7"/>
    <x v="0"/>
    <d v="2023-06-01T00:00:00"/>
    <d v="2023-06-15T00:00:00"/>
    <s v="VL"/>
    <m/>
    <s v="10 VL"/>
    <n v="10"/>
    <m/>
  </r>
  <r>
    <n v="2056"/>
    <x v="59"/>
    <d v="2023-05-31T00:00:00"/>
    <s v="MANIMTIM JOJIT A."/>
    <x v="54"/>
    <x v="1"/>
    <d v="2023-06-02T00:00:00"/>
    <d v="2023-06-09T00:00:00"/>
    <s v="VL"/>
    <m/>
    <s v="6 VL"/>
    <n v="6"/>
    <m/>
  </r>
  <r>
    <n v="2057"/>
    <x v="59"/>
    <d v="2023-05-23T00:00:00"/>
    <s v="ACUB MA. MARILYN L."/>
    <x v="7"/>
    <x v="0"/>
    <d v="2023-05-19T00:00:00"/>
    <d v="2023-05-22T00:00:00"/>
    <s v="SL"/>
    <m/>
    <s v="4 SL"/>
    <n v="4"/>
    <m/>
  </r>
  <r>
    <n v="2058"/>
    <x v="59"/>
    <d v="2023-05-30T00:00:00"/>
    <s v="ASIDO LEONILA R."/>
    <x v="5"/>
    <x v="1"/>
    <d v="2023-05-27T00:00:00"/>
    <d v="2023-05-29T00:00:00"/>
    <s v="SL"/>
    <m/>
    <s v="3 SL"/>
    <n v="3"/>
    <m/>
  </r>
  <r>
    <n v="2059"/>
    <x v="59"/>
    <d v="2023-05-30T00:00:00"/>
    <s v="ANARNA CRISTINA F."/>
    <x v="5"/>
    <x v="1"/>
    <d v="2023-05-15T00:00:00"/>
    <d v="2023-05-19T00:00:00"/>
    <s v="SL"/>
    <m/>
    <s v="5 SL"/>
    <n v="5"/>
    <m/>
  </r>
  <r>
    <n v="2060"/>
    <x v="59"/>
    <d v="2023-05-30T00:00:00"/>
    <s v="ANARNA CRISTINA F."/>
    <x v="5"/>
    <x v="1"/>
    <d v="2023-05-22T00:00:00"/>
    <d v="2023-05-26T00:00:00"/>
    <s v="SL"/>
    <m/>
    <s v="5 SL"/>
    <n v="5"/>
    <m/>
  </r>
  <r>
    <n v="2061"/>
    <x v="59"/>
    <d v="2023-05-30T00:00:00"/>
    <s v="ROQUITE MARIECAR L."/>
    <x v="31"/>
    <x v="0"/>
    <d v="2023-05-29T00:00:00"/>
    <d v="2023-05-29T00:00:00"/>
    <s v="SL"/>
    <m/>
    <s v="1 SL"/>
    <n v="1"/>
    <m/>
  </r>
  <r>
    <n v="2062"/>
    <x v="59"/>
    <d v="2023-05-30T00:00:00"/>
    <s v="LEPARDO ROWENA R."/>
    <x v="31"/>
    <x v="1"/>
    <d v="2023-06-08T00:00:00"/>
    <d v="2023-06-08T00:00:00"/>
    <s v="OTHER"/>
    <s v="SEC 21 EO 292- SPECIAL PRIVILEGE"/>
    <s v="1 OTHER"/>
    <n v="1"/>
    <m/>
  </r>
  <r>
    <n v="2063"/>
    <x v="59"/>
    <d v="2023-05-29T00:00:00"/>
    <s v="SUMAGUI DESZERIE ANN A."/>
    <x v="5"/>
    <x v="1"/>
    <d v="2023-05-30T00:00:00"/>
    <d v="2023-05-31T00:00:00"/>
    <s v="VL"/>
    <m/>
    <s v="2 VL"/>
    <n v="2"/>
    <m/>
  </r>
  <r>
    <n v="2064"/>
    <x v="59"/>
    <d v="2023-05-29T00:00:00"/>
    <s v="VILLANUEVA MARILYN L."/>
    <x v="23"/>
    <x v="0"/>
    <d v="2023-05-22T00:00:00"/>
    <d v="2023-05-24T00:00:00"/>
    <s v="SL"/>
    <m/>
    <s v="3 SL"/>
    <n v="3"/>
    <m/>
  </r>
  <r>
    <n v="2065"/>
    <x v="59"/>
    <d v="2023-05-29T00:00:00"/>
    <s v="RODRIGUEZ JOSEPHINE R."/>
    <x v="23"/>
    <x v="0"/>
    <d v="2023-05-26T00:00:00"/>
    <d v="2023-05-26T00:00:00"/>
    <s v="SL"/>
    <m/>
    <s v="1 SL"/>
    <n v="1"/>
    <m/>
  </r>
  <r>
    <n v="2066"/>
    <x v="59"/>
    <d v="2023-05-29T00:00:00"/>
    <s v="AMBION LAMBERTO A."/>
    <x v="62"/>
    <x v="1"/>
    <d v="2023-05-24T00:00:00"/>
    <d v="2023-05-26T00:00:00"/>
    <s v="SL"/>
    <m/>
    <s v="3 SL"/>
    <n v="3"/>
    <m/>
  </r>
  <r>
    <n v="2067"/>
    <x v="59"/>
    <d v="2023-05-29T00:00:00"/>
    <s v="BAYOT ANISIA P."/>
    <x v="39"/>
    <x v="1"/>
    <d v="2023-05-26T00:00:00"/>
    <d v="2023-05-26T00:00:00"/>
    <s v="SL"/>
    <m/>
    <s v="1 SL"/>
    <n v="1"/>
    <m/>
  </r>
  <r>
    <n v="2068"/>
    <x v="59"/>
    <d v="2023-05-30T00:00:00"/>
    <s v="LERIO ROSEMARIE V."/>
    <x v="6"/>
    <x v="1"/>
    <d v="2023-06-29T00:00:00"/>
    <d v="2023-06-29T00:00:00"/>
    <s v="VL"/>
    <m/>
    <s v="1 VL"/>
    <n v="1"/>
    <m/>
  </r>
  <r>
    <n v="2069"/>
    <x v="59"/>
    <d v="2023-05-30T00:00:00"/>
    <s v="LERIO ROSEMARIE V."/>
    <x v="6"/>
    <x v="1"/>
    <d v="2023-06-30T00:00:00"/>
    <d v="2023-06-30T00:00:00"/>
    <s v="VL"/>
    <m/>
    <s v="1 VL"/>
    <n v="1"/>
    <m/>
  </r>
  <r>
    <n v="2070"/>
    <x v="59"/>
    <d v="2023-05-29T00:00:00"/>
    <s v="LACIBAL RYAN G."/>
    <x v="25"/>
    <x v="0"/>
    <d v="2023-05-23T00:00:00"/>
    <d v="2023-05-25T00:00:00"/>
    <s v="SL"/>
    <m/>
    <s v="3 SL"/>
    <n v="3"/>
    <m/>
  </r>
  <r>
    <n v="2071"/>
    <x v="59"/>
    <d v="2023-06-02T00:00:00"/>
    <s v="DELA CRUZ CHARITO A."/>
    <x v="8"/>
    <x v="0"/>
    <d v="2023-06-06T00:00:00"/>
    <d v="2023-06-06T00:00:00"/>
    <s v="VL"/>
    <m/>
    <s v="1 VL"/>
    <n v="1"/>
    <m/>
  </r>
  <r>
    <n v="2072"/>
    <x v="59"/>
    <d v="2023-06-02T00:00:00"/>
    <s v="DELA CRUZ CHARITO A."/>
    <x v="8"/>
    <x v="0"/>
    <d v="2023-06-08T00:00:00"/>
    <d v="2023-06-09T00:00:00"/>
    <s v="VL"/>
    <m/>
    <s v="2 VL"/>
    <n v="2"/>
    <m/>
  </r>
  <r>
    <n v="2073"/>
    <x v="59"/>
    <d v="2023-05-30T00:00:00"/>
    <s v="MONTENEGRO HELEN L."/>
    <x v="35"/>
    <x v="1"/>
    <d v="2023-05-29T00:00:00"/>
    <d v="2023-05-29T00:00:00"/>
    <s v="SL"/>
    <m/>
    <s v="1 SL"/>
    <n v="1"/>
    <m/>
  </r>
  <r>
    <n v="2074"/>
    <x v="59"/>
    <d v="2023-05-30T00:00:00"/>
    <s v="PATAWE ELMA M."/>
    <x v="27"/>
    <x v="1"/>
    <d v="2023-05-29T00:00:00"/>
    <d v="2023-05-29T00:00:00"/>
    <s v="SL"/>
    <m/>
    <s v="1 SL"/>
    <n v="1"/>
    <m/>
  </r>
  <r>
    <n v="2075"/>
    <x v="59"/>
    <d v="2023-05-29T00:00:00"/>
    <s v="MATIENZO NORMITA S."/>
    <x v="4"/>
    <x v="1"/>
    <d v="2023-05-26T00:00:00"/>
    <d v="2023-05-26T00:00:00"/>
    <s v="SL"/>
    <m/>
    <s v="1 SL"/>
    <n v="1"/>
    <m/>
  </r>
  <r>
    <n v="2076"/>
    <x v="59"/>
    <d v="2023-05-29T00:00:00"/>
    <s v="MARDO MELINDA E."/>
    <x v="18"/>
    <x v="0"/>
    <d v="2023-06-07T00:00:00"/>
    <d v="2023-06-08T00:00:00"/>
    <s v="VL"/>
    <m/>
    <s v="2 VL"/>
    <n v="2"/>
    <m/>
  </r>
  <r>
    <n v="2077"/>
    <x v="59"/>
    <d v="2023-05-29T00:00:00"/>
    <s v="MARDO MELINDA E."/>
    <x v="18"/>
    <x v="0"/>
    <d v="2023-06-10T00:00:00"/>
    <d v="2023-06-10T00:00:00"/>
    <s v="VL"/>
    <m/>
    <s v="1 VL"/>
    <n v="1"/>
    <m/>
  </r>
  <r>
    <n v="2078"/>
    <x v="59"/>
    <d v="2023-05-29T00:00:00"/>
    <s v="MARDO MELINDA E."/>
    <x v="18"/>
    <x v="0"/>
    <d v="2023-06-12T00:00:00"/>
    <d v="2023-06-12T00:00:00"/>
    <s v="VL"/>
    <m/>
    <s v="1 VL"/>
    <n v="1"/>
    <m/>
  </r>
  <r>
    <n v="2079"/>
    <x v="59"/>
    <d v="2023-05-29T00:00:00"/>
    <s v="MARDO MELINDA E."/>
    <x v="18"/>
    <x v="0"/>
    <d v="2023-06-14T00:00:00"/>
    <d v="2023-06-14T00:00:00"/>
    <s v="VL"/>
    <m/>
    <s v="1 VL"/>
    <n v="1"/>
    <m/>
  </r>
  <r>
    <n v="2080"/>
    <x v="59"/>
    <d v="2023-05-30T00:00:00"/>
    <s v="ATIENZA VENUS  "/>
    <x v="5"/>
    <x v="1"/>
    <d v="2023-05-26T00:00:00"/>
    <d v="2023-05-26T00:00:00"/>
    <s v="OTHER"/>
    <s v="SEC 21 EO 292- SPECIAL PRIVILEGE"/>
    <s v="1 OTHER"/>
    <n v="1"/>
    <m/>
  </r>
  <r>
    <n v="2081"/>
    <x v="59"/>
    <d v="2023-05-30T00:00:00"/>
    <s v="ATIENZA VENUS  "/>
    <x v="5"/>
    <x v="1"/>
    <d v="2023-05-29T00:00:00"/>
    <d v="2023-05-29T00:00:00"/>
    <s v="OTHER"/>
    <s v="SEC 21 EO 292- SPECIAL PRIVILEGE"/>
    <s v="1 OTHER"/>
    <n v="1"/>
    <m/>
  </r>
  <r>
    <n v="2082"/>
    <x v="59"/>
    <d v="2023-05-30T00:00:00"/>
    <s v="ANDAG ALEX C."/>
    <x v="5"/>
    <x v="1"/>
    <d v="2023-05-26T00:00:00"/>
    <d v="2023-05-26T00:00:00"/>
    <s v="OTHER"/>
    <s v="SEC 21 EO 292- SPECIAL PRIVILEGE"/>
    <s v="1 OTHER"/>
    <n v="1"/>
    <m/>
  </r>
  <r>
    <n v="2083"/>
    <x v="59"/>
    <d v="2023-05-30T00:00:00"/>
    <s v="ANDAG ALEX C."/>
    <x v="5"/>
    <x v="1"/>
    <d v="2023-05-29T00:00:00"/>
    <d v="2023-05-29T00:00:00"/>
    <s v="OTHER"/>
    <s v="SEC 21 EO 292- SPECIAL PRIVILEGE"/>
    <s v="1 OTHER"/>
    <n v="1"/>
    <m/>
  </r>
  <r>
    <n v="2084"/>
    <x v="59"/>
    <d v="2023-05-29T00:00:00"/>
    <s v="BAY AMIE  "/>
    <x v="39"/>
    <x v="1"/>
    <d v="2023-06-01T00:00:00"/>
    <d v="2023-06-01T00:00:00"/>
    <s v="VL"/>
    <m/>
    <s v="1 VL"/>
    <n v="1"/>
    <m/>
  </r>
  <r>
    <n v="2085"/>
    <x v="59"/>
    <d v="2023-05-29T00:00:00"/>
    <s v="BAY AMIE  "/>
    <x v="39"/>
    <x v="1"/>
    <d v="2023-06-06T00:00:00"/>
    <d v="2023-06-06T00:00:00"/>
    <s v="VL"/>
    <m/>
    <s v="1 VL"/>
    <n v="1"/>
    <m/>
  </r>
  <r>
    <n v="2086"/>
    <x v="59"/>
    <d v="2023-05-29T00:00:00"/>
    <s v="BAY AMIE  "/>
    <x v="39"/>
    <x v="1"/>
    <d v="2023-06-08T00:00:00"/>
    <d v="2023-06-08T00:00:00"/>
    <s v="VL"/>
    <m/>
    <s v="1 VL"/>
    <n v="1"/>
    <m/>
  </r>
  <r>
    <n v="2087"/>
    <x v="59"/>
    <d v="2023-05-29T00:00:00"/>
    <s v="BAY AMIE  "/>
    <x v="39"/>
    <x v="1"/>
    <d v="2023-06-14T00:00:00"/>
    <d v="2023-06-14T00:00:00"/>
    <s v="VL"/>
    <m/>
    <s v="1 VL"/>
    <n v="1"/>
    <m/>
  </r>
  <r>
    <n v="2088"/>
    <x v="59"/>
    <d v="2023-05-29T00:00:00"/>
    <s v="BAY AMIE  "/>
    <x v="39"/>
    <x v="1"/>
    <d v="2023-06-20T00:00:00"/>
    <d v="2023-06-20T00:00:00"/>
    <s v="VL"/>
    <m/>
    <s v="1 VL"/>
    <n v="1"/>
    <m/>
  </r>
  <r>
    <n v="2089"/>
    <x v="59"/>
    <d v="2023-05-29T00:00:00"/>
    <s v="BAY AMIE  "/>
    <x v="39"/>
    <x v="1"/>
    <d v="2023-06-22T00:00:00"/>
    <d v="2023-06-22T00:00:00"/>
    <s v="VL"/>
    <m/>
    <s v="1 VL"/>
    <n v="1"/>
    <m/>
  </r>
  <r>
    <n v="2090"/>
    <x v="59"/>
    <d v="2023-05-26T00:00:00"/>
    <s v="MULINGTAPANG GUILLERMA O."/>
    <x v="12"/>
    <x v="0"/>
    <d v="2023-06-01T00:00:00"/>
    <d v="2023-06-02T00:00:00"/>
    <s v="VL"/>
    <m/>
    <s v="2 VL"/>
    <n v="2"/>
    <m/>
  </r>
  <r>
    <n v="2091"/>
    <x v="59"/>
    <d v="2023-05-26T00:00:00"/>
    <s v="MULINGTAPANG GUILLERMA O."/>
    <x v="12"/>
    <x v="0"/>
    <d v="2023-06-08T00:00:00"/>
    <d v="2023-06-09T00:00:00"/>
    <s v="VL"/>
    <m/>
    <s v="2 VL"/>
    <n v="2"/>
    <m/>
  </r>
  <r>
    <n v="2092"/>
    <x v="59"/>
    <d v="2023-05-26T00:00:00"/>
    <s v="MULINGTAPANG GUILLERMA O."/>
    <x v="12"/>
    <x v="0"/>
    <d v="2023-06-15T00:00:00"/>
    <d v="2023-06-16T00:00:00"/>
    <s v="VL"/>
    <m/>
    <s v="2 VL"/>
    <n v="2"/>
    <m/>
  </r>
  <r>
    <n v="2093"/>
    <x v="59"/>
    <d v="2023-05-29T00:00:00"/>
    <s v="BRIZUELA LENIE E."/>
    <x v="38"/>
    <x v="0"/>
    <d v="2023-05-25T00:00:00"/>
    <d v="2023-05-26T00:00:00"/>
    <s v="SL"/>
    <m/>
    <s v="2 SL"/>
    <n v="2"/>
    <m/>
  </r>
  <r>
    <n v="2094"/>
    <x v="60"/>
    <d v="2023-05-31T00:00:00"/>
    <s v="BAYOT GARRY L."/>
    <x v="62"/>
    <x v="0"/>
    <m/>
    <m/>
    <s v="OTHER"/>
    <s v="TERMINAL LEAVE"/>
    <s v="0 OTHER"/>
    <n v="0"/>
    <m/>
  </r>
  <r>
    <n v="2095"/>
    <x v="60"/>
    <d v="2023-06-01T00:00:00"/>
    <s v="PESIGAN EDUARDO  "/>
    <x v="37"/>
    <x v="0"/>
    <d v="2023-06-05T00:00:00"/>
    <d v="2023-08-04T00:00:00"/>
    <s v="VL"/>
    <m/>
    <s v="42 VL"/>
    <n v="42"/>
    <m/>
  </r>
  <r>
    <n v="2096"/>
    <x v="60"/>
    <d v="2023-06-01T00:00:00"/>
    <s v="DESINGAŃO PURIFICACION A."/>
    <x v="11"/>
    <x v="0"/>
    <d v="2023-05-31T00:00:00"/>
    <d v="2023-05-31T00:00:00"/>
    <s v="SL"/>
    <m/>
    <s v="1 SL"/>
    <n v="1"/>
    <m/>
  </r>
  <r>
    <n v="2097"/>
    <x v="60"/>
    <d v="2023-06-02T00:00:00"/>
    <s v="RODENAS ALBERT RAPHAEL  "/>
    <x v="18"/>
    <x v="0"/>
    <d v="2023-05-31T00:00:00"/>
    <d v="2023-06-01T00:00:00"/>
    <s v="SL"/>
    <m/>
    <s v="2 SL"/>
    <n v="2"/>
    <m/>
  </r>
  <r>
    <n v="2098"/>
    <x v="60"/>
    <d v="2023-06-02T00:00:00"/>
    <s v="TAPAY EDWARD  "/>
    <x v="18"/>
    <x v="0"/>
    <d v="2023-05-30T00:00:00"/>
    <d v="2023-05-31T00:00:00"/>
    <s v="SL"/>
    <m/>
    <s v="2 SL"/>
    <n v="2"/>
    <m/>
  </r>
  <r>
    <n v="2099"/>
    <x v="60"/>
    <d v="2023-06-02T00:00:00"/>
    <s v="PAGLINAWAN JESSIE M."/>
    <x v="18"/>
    <x v="0"/>
    <d v="2023-06-01T00:00:00"/>
    <d v="2023-06-01T00:00:00"/>
    <s v="SL"/>
    <m/>
    <s v="1 SL"/>
    <n v="1"/>
    <m/>
  </r>
  <r>
    <n v="2100"/>
    <x v="60"/>
    <d v="2023-06-01T00:00:00"/>
    <s v="CORTADO JOEL B."/>
    <x v="7"/>
    <x v="0"/>
    <d v="2023-05-22T00:00:00"/>
    <d v="2023-05-31T00:00:00"/>
    <s v="VL"/>
    <m/>
    <s v="10 VL"/>
    <n v="10"/>
    <m/>
  </r>
  <r>
    <n v="2101"/>
    <x v="60"/>
    <d v="2023-05-30T00:00:00"/>
    <s v="MANALO EDITHA V."/>
    <x v="6"/>
    <x v="1"/>
    <d v="2023-05-22T00:00:00"/>
    <d v="2023-05-29T00:00:00"/>
    <s v="OTHER"/>
    <s v="QUARANTINE LEAVE"/>
    <s v="6 OTHER"/>
    <n v="6"/>
    <m/>
  </r>
  <r>
    <n v="2102"/>
    <x v="60"/>
    <d v="2023-05-30T00:00:00"/>
    <s v="TULIAO FLORDELIZA M."/>
    <x v="6"/>
    <x v="1"/>
    <d v="2023-05-22T00:00:00"/>
    <d v="2023-05-29T00:00:00"/>
    <s v="OTHER"/>
    <s v="QUARANTINE LEAVE"/>
    <s v="6 OTHER"/>
    <n v="6"/>
    <m/>
  </r>
  <r>
    <n v="2103"/>
    <x v="60"/>
    <d v="2023-05-31T00:00:00"/>
    <s v="VILLANUEVA MARELYN A."/>
    <x v="78"/>
    <x v="0"/>
    <d v="2023-06-01T00:00:00"/>
    <d v="2023-06-02T00:00:00"/>
    <s v="SL"/>
    <s v="SL WITHOUTPAY"/>
    <s v="2 SL"/>
    <n v="2"/>
    <m/>
  </r>
  <r>
    <n v="2104"/>
    <x v="60"/>
    <d v="2023-05-30T00:00:00"/>
    <s v="BAES ELMER P."/>
    <x v="5"/>
    <x v="1"/>
    <d v="2023-05-30T00:00:00"/>
    <d v="2023-05-30T00:00:00"/>
    <s v="SL"/>
    <m/>
    <s v="1 SL"/>
    <n v="1"/>
    <m/>
  </r>
  <r>
    <n v="2105"/>
    <x v="60"/>
    <d v="2023-06-01T00:00:00"/>
    <s v="FRONDOZO AILEEN D."/>
    <x v="40"/>
    <x v="0"/>
    <d v="2023-06-07T00:00:00"/>
    <d v="2023-06-09T00:00:00"/>
    <s v="VL"/>
    <m/>
    <s v="3 VL"/>
    <n v="3"/>
    <m/>
  </r>
  <r>
    <n v="2106"/>
    <x v="60"/>
    <d v="2023-06-01T00:00:00"/>
    <s v="FRONDOZO AILEEN D."/>
    <x v="40"/>
    <x v="0"/>
    <d v="2023-06-14T00:00:00"/>
    <d v="2023-06-16T00:00:00"/>
    <s v="VL"/>
    <m/>
    <s v="3 VL"/>
    <n v="3"/>
    <m/>
  </r>
  <r>
    <n v="2107"/>
    <x v="60"/>
    <d v="2023-05-26T00:00:00"/>
    <s v="DISEPEDA MACARIA P."/>
    <x v="23"/>
    <x v="0"/>
    <d v="2023-06-22T00:00:00"/>
    <d v="2023-06-23T00:00:00"/>
    <s v="VL"/>
    <m/>
    <s v="2 VL"/>
    <n v="2"/>
    <m/>
  </r>
  <r>
    <n v="2108"/>
    <x v="60"/>
    <d v="2023-05-26T00:00:00"/>
    <s v="DISEPEDA MACARIA P."/>
    <x v="23"/>
    <x v="0"/>
    <d v="2023-06-28T00:00:00"/>
    <d v="2023-06-28T00:00:00"/>
    <s v="VL"/>
    <m/>
    <s v="1 VL"/>
    <n v="1"/>
    <m/>
  </r>
  <r>
    <n v="2109"/>
    <x v="60"/>
    <d v="2023-05-26T00:00:00"/>
    <s v="DISEPEDA MACARIA P."/>
    <x v="23"/>
    <x v="0"/>
    <d v="2023-06-07T00:00:00"/>
    <d v="2023-06-09T00:00:00"/>
    <s v="VL"/>
    <m/>
    <s v="3 VL"/>
    <n v="3"/>
    <m/>
  </r>
  <r>
    <n v="2110"/>
    <x v="60"/>
    <d v="2023-05-26T00:00:00"/>
    <s v="DISEPEDA MACARIA P."/>
    <x v="23"/>
    <x v="0"/>
    <d v="2023-06-29T00:00:00"/>
    <d v="2023-06-29T00:00:00"/>
    <s v="OTHER"/>
    <s v="SEC 21 EO 292- SPECIAL PRIVILEGE"/>
    <s v="1 OTHER"/>
    <n v="1"/>
    <m/>
  </r>
  <r>
    <n v="2111"/>
    <x v="60"/>
    <d v="2023-05-24T00:00:00"/>
    <s v="SORIANO FRANCISCO O."/>
    <x v="23"/>
    <x v="0"/>
    <d v="2023-06-06T00:00:00"/>
    <d v="2023-06-08T00:00:00"/>
    <s v="VL"/>
    <m/>
    <s v="3 VL"/>
    <n v="3"/>
    <m/>
  </r>
  <r>
    <n v="2112"/>
    <x v="60"/>
    <d v="2023-05-30T00:00:00"/>
    <s v="DILIDILI AIREEN M."/>
    <x v="7"/>
    <x v="1"/>
    <d v="2023-06-19T00:00:00"/>
    <d v="2023-06-20T00:00:00"/>
    <s v="VL"/>
    <m/>
    <s v="2 VL"/>
    <n v="2"/>
    <m/>
  </r>
  <r>
    <n v="2113"/>
    <x v="60"/>
    <d v="2023-05-30T00:00:00"/>
    <s v="DILIDILI AIREEN M."/>
    <x v="7"/>
    <x v="1"/>
    <d v="2023-06-07T00:00:00"/>
    <d v="2023-06-07T00:00:00"/>
    <s v="OTHER"/>
    <s v="SEC 21 EO 292- SPECIAL PRIVILEGE"/>
    <s v="1 OTHER"/>
    <n v="1"/>
    <m/>
  </r>
  <r>
    <n v="2114"/>
    <x v="60"/>
    <d v="2023-06-01T00:00:00"/>
    <s v="PEREÑA VERGILIO R."/>
    <x v="23"/>
    <x v="0"/>
    <d v="2023-06-05T00:00:00"/>
    <d v="2023-06-07T00:00:00"/>
    <s v="VL"/>
    <m/>
    <s v="3 VL"/>
    <n v="3"/>
    <m/>
  </r>
  <r>
    <n v="2115"/>
    <x v="60"/>
    <d v="2023-06-01T00:00:00"/>
    <s v="PEREÑA VERGILIO R."/>
    <x v="23"/>
    <x v="0"/>
    <d v="2023-06-08T00:00:00"/>
    <d v="2023-06-08T00:00:00"/>
    <s v="OTHER"/>
    <s v="SEC 21 EO 292- SPECIAL PRIVILEGE"/>
    <s v="1 OTHER"/>
    <n v="1"/>
    <m/>
  </r>
  <r>
    <n v="2116"/>
    <x v="60"/>
    <d v="2023-05-30T00:00:00"/>
    <s v="ANACAY LEVIE B."/>
    <x v="5"/>
    <x v="1"/>
    <d v="2023-05-29T00:00:00"/>
    <d v="2023-05-29T00:00:00"/>
    <s v="OTHER"/>
    <s v="SEC 21 EO 292- SPECIAL PRIVILEGE"/>
    <s v="1 OTHER"/>
    <n v="1"/>
    <m/>
  </r>
  <r>
    <n v="2117"/>
    <x v="60"/>
    <d v="2023-05-30T00:00:00"/>
    <s v="ANACAY LEVIE B."/>
    <x v="5"/>
    <x v="1"/>
    <d v="2023-05-15T00:00:00"/>
    <d v="2023-05-16T00:00:00"/>
    <s v="SL"/>
    <m/>
    <s v="2 SL"/>
    <n v="2"/>
    <m/>
  </r>
  <r>
    <n v="2118"/>
    <x v="60"/>
    <d v="2023-05-30T00:00:00"/>
    <s v="MALANAN JENNYLYN R."/>
    <x v="7"/>
    <x v="0"/>
    <d v="2023-05-30T00:00:00"/>
    <d v="2023-05-30T00:00:00"/>
    <s v="SL"/>
    <m/>
    <s v="1 SL"/>
    <n v="1"/>
    <m/>
  </r>
  <r>
    <n v="2119"/>
    <x v="60"/>
    <d v="2023-05-26T00:00:00"/>
    <s v="DISEPEDA ALDWIN  "/>
    <x v="18"/>
    <x v="0"/>
    <d v="2023-05-24T00:00:00"/>
    <d v="2023-05-25T00:00:00"/>
    <s v="VL"/>
    <m/>
    <s v="2 VL"/>
    <n v="2"/>
    <m/>
  </r>
  <r>
    <n v="2120"/>
    <x v="60"/>
    <d v="2023-05-26T00:00:00"/>
    <s v="ESTOLE JOCELYN D."/>
    <x v="31"/>
    <x v="0"/>
    <d v="2023-05-25T00:00:00"/>
    <d v="2023-05-25T00:00:00"/>
    <s v="VL"/>
    <m/>
    <s v="1 VL"/>
    <n v="1"/>
    <m/>
  </r>
  <r>
    <n v="2121"/>
    <x v="60"/>
    <d v="2023-05-30T00:00:00"/>
    <s v="ESTOLE JOCELYN D."/>
    <x v="31"/>
    <x v="0"/>
    <d v="2023-06-01T00:00:00"/>
    <d v="2023-06-01T00:00:00"/>
    <s v="SL"/>
    <m/>
    <s v="1 SL"/>
    <n v="1"/>
    <m/>
  </r>
  <r>
    <n v="2122"/>
    <x v="60"/>
    <d v="2023-05-02T00:00:00"/>
    <s v="ESTOLE JOCELYN D."/>
    <x v="31"/>
    <x v="0"/>
    <d v="2023-05-18T00:00:00"/>
    <d v="2023-05-20T00:00:00"/>
    <s v="SL"/>
    <m/>
    <s v="3 SL"/>
    <n v="3"/>
    <m/>
  </r>
  <r>
    <n v="2123"/>
    <x v="60"/>
    <d v="2023-05-30T00:00:00"/>
    <s v="ESTOLE JOCELYN D."/>
    <x v="31"/>
    <x v="0"/>
    <d v="2023-06-05T00:00:00"/>
    <d v="2023-06-05T00:00:00"/>
    <s v="SL"/>
    <m/>
    <s v="1 SL"/>
    <n v="1"/>
    <m/>
  </r>
  <r>
    <n v="2124"/>
    <x v="60"/>
    <d v="2023-05-29T00:00:00"/>
    <s v="ESMAEL EMRAN  "/>
    <x v="18"/>
    <x v="0"/>
    <d v="2023-06-05T00:00:00"/>
    <d v="2023-06-08T00:00:00"/>
    <s v="VL"/>
    <m/>
    <s v="4 VL"/>
    <n v="4"/>
    <m/>
  </r>
  <r>
    <n v="2125"/>
    <x v="60"/>
    <d v="2023-05-31T00:00:00"/>
    <s v="RODRIGUEZ RIZALDE  "/>
    <x v="18"/>
    <x v="0"/>
    <d v="2023-05-27T00:00:00"/>
    <d v="2023-05-27T00:00:00"/>
    <s v="SL"/>
    <m/>
    <s v="1 SL"/>
    <n v="1"/>
    <m/>
  </r>
  <r>
    <n v="2126"/>
    <x v="60"/>
    <d v="2023-05-31T00:00:00"/>
    <s v="RODRIGUEZ RIZALDE  "/>
    <x v="18"/>
    <x v="0"/>
    <d v="2023-05-29T00:00:00"/>
    <d v="2023-05-30T00:00:00"/>
    <s v="SL"/>
    <m/>
    <s v="2 SL"/>
    <n v="2"/>
    <m/>
  </r>
  <r>
    <n v="2127"/>
    <x v="60"/>
    <d v="2023-05-31T00:00:00"/>
    <s v="VARGAS MELINDA M."/>
    <x v="10"/>
    <x v="0"/>
    <d v="2023-05-30T00:00:00"/>
    <d v="2023-05-30T00:00:00"/>
    <s v="SL"/>
    <m/>
    <s v="1 SL"/>
    <n v="1"/>
    <m/>
  </r>
  <r>
    <n v="2128"/>
    <x v="60"/>
    <d v="2023-06-02T00:00:00"/>
    <s v="AMBROCIO MELODY B."/>
    <x v="10"/>
    <x v="0"/>
    <d v="2023-06-01T00:00:00"/>
    <d v="2023-06-01T00:00:00"/>
    <s v="SL"/>
    <m/>
    <s v="1 SL"/>
    <n v="1"/>
    <m/>
  </r>
  <r>
    <n v="2129"/>
    <x v="60"/>
    <d v="2023-06-06T00:00:00"/>
    <s v="OCAMPO NOVELYN U."/>
    <x v="10"/>
    <x v="0"/>
    <d v="2023-05-31T00:00:00"/>
    <d v="2023-09-12T00:00:00"/>
    <s v="Maternity"/>
    <m/>
    <s v="105 Maternity"/>
    <n v="105"/>
    <m/>
  </r>
  <r>
    <n v="2130"/>
    <x v="60"/>
    <s v="6/2/203"/>
    <s v="OCAMPO NOVELYN U."/>
    <x v="10"/>
    <x v="0"/>
    <d v="2023-05-29T00:00:00"/>
    <d v="2023-05-30T00:00:00"/>
    <s v="SL"/>
    <m/>
    <s v="2 SL"/>
    <n v="2"/>
    <m/>
  </r>
  <r>
    <n v="2131"/>
    <x v="60"/>
    <d v="2023-06-02T00:00:00"/>
    <s v="CALANOG ALMA P."/>
    <x v="62"/>
    <x v="1"/>
    <d v="2023-05-31T00:00:00"/>
    <d v="2023-05-31T00:00:00"/>
    <s v="SL"/>
    <m/>
    <s v="1 SL"/>
    <n v="1"/>
    <m/>
  </r>
  <r>
    <n v="2132"/>
    <x v="60"/>
    <d v="2023-05-31T00:00:00"/>
    <s v="FERMA MARIA I."/>
    <x v="4"/>
    <x v="1"/>
    <d v="2023-05-30T00:00:00"/>
    <d v="2023-05-30T00:00:00"/>
    <s v="SL"/>
    <m/>
    <s v="1 SL"/>
    <n v="1"/>
    <m/>
  </r>
  <r>
    <n v="2133"/>
    <x v="60"/>
    <d v="2023-05-31T00:00:00"/>
    <s v="FERMA MARIA I."/>
    <x v="4"/>
    <x v="1"/>
    <d v="2023-06-06T00:00:00"/>
    <d v="2023-06-07T00:00:00"/>
    <s v="VL"/>
    <m/>
    <s v="2 VL"/>
    <n v="2"/>
    <m/>
  </r>
  <r>
    <n v="2134"/>
    <x v="60"/>
    <d v="2023-05-29T00:00:00"/>
    <s v="VELUZ DORMILUNA E."/>
    <x v="31"/>
    <x v="1"/>
    <d v="2023-05-26T00:00:00"/>
    <d v="2023-05-26T00:00:00"/>
    <s v="SL"/>
    <m/>
    <s v="1 SL"/>
    <n v="1"/>
    <m/>
  </r>
  <r>
    <n v="2135"/>
    <x v="60"/>
    <d v="2023-05-30T00:00:00"/>
    <s v="PETIL GLENDA D."/>
    <x v="31"/>
    <x v="1"/>
    <d v="2023-05-17T00:00:00"/>
    <d v="2023-05-19T00:00:00"/>
    <s v="SL"/>
    <m/>
    <s v="3 SL"/>
    <n v="3"/>
    <m/>
  </r>
  <r>
    <n v="2136"/>
    <x v="60"/>
    <d v="2023-06-01T00:00:00"/>
    <s v="GARCIA HAIZEL M."/>
    <x v="31"/>
    <x v="1"/>
    <d v="2023-06-19T00:00:00"/>
    <d v="2023-06-19T00:00:00"/>
    <s v="OTHER"/>
    <s v="SEC 21 EO 292- SPECIAL PRIVILEGE"/>
    <s v="1 OTHER"/>
    <n v="1"/>
    <m/>
  </r>
  <r>
    <n v="2137"/>
    <x v="60"/>
    <d v="2023-06-05T00:00:00"/>
    <s v="GARCIA HAIZEL M."/>
    <x v="31"/>
    <x v="1"/>
    <d v="2023-06-02T00:00:00"/>
    <d v="2023-06-02T00:00:00"/>
    <s v="SL"/>
    <m/>
    <s v="1 SL"/>
    <n v="1"/>
    <m/>
  </r>
  <r>
    <n v="2138"/>
    <x v="60"/>
    <d v="2023-05-30T00:00:00"/>
    <s v="PEREY GENNILYN M."/>
    <x v="31"/>
    <x v="0"/>
    <d v="2023-06-08T00:00:00"/>
    <d v="2023-06-09T00:00:00"/>
    <s v="VL"/>
    <m/>
    <s v="2 VL"/>
    <n v="2"/>
    <m/>
  </r>
  <r>
    <n v="2139"/>
    <x v="60"/>
    <d v="2023-05-31T00:00:00"/>
    <s v="OSTONAL IVY S."/>
    <x v="5"/>
    <x v="1"/>
    <d v="2023-06-11T00:00:00"/>
    <d v="2023-06-11T00:00:00"/>
    <s v="OTHER"/>
    <s v="SEC 21 EO 292- SPECIAL PRIVILEGE"/>
    <s v="1 OTHER"/>
    <n v="1"/>
    <m/>
  </r>
  <r>
    <n v="2140"/>
    <x v="60"/>
    <d v="2023-05-31T00:00:00"/>
    <s v="OSTONAL IVY S."/>
    <x v="5"/>
    <x v="1"/>
    <d v="2023-05-16T00:00:00"/>
    <d v="2023-05-17T00:00:00"/>
    <s v="SL"/>
    <m/>
    <s v="2 SL"/>
    <n v="2"/>
    <m/>
  </r>
  <r>
    <n v="2141"/>
    <x v="60"/>
    <d v="2023-06-01T00:00:00"/>
    <s v="SEPINO MARIE CHIARRE M."/>
    <x v="10"/>
    <x v="1"/>
    <d v="2023-06-05T00:00:00"/>
    <d v="2023-06-05T00:00:00"/>
    <s v="VL"/>
    <m/>
    <s v="1 VL"/>
    <n v="1"/>
    <m/>
  </r>
  <r>
    <n v="2142"/>
    <x v="60"/>
    <d v="2023-06-01T00:00:00"/>
    <s v="SEPINO MARIE CHIARRE M."/>
    <x v="10"/>
    <x v="1"/>
    <d v="2023-06-16T00:00:00"/>
    <d v="2023-06-16T00:00:00"/>
    <s v="VL"/>
    <m/>
    <s v="1 VL"/>
    <n v="1"/>
    <m/>
  </r>
  <r>
    <n v="2143"/>
    <x v="60"/>
    <d v="2023-05-29T00:00:00"/>
    <s v="DIMAPILIS ARIEL M."/>
    <x v="39"/>
    <x v="1"/>
    <d v="2023-06-03T00:00:00"/>
    <d v="2023-06-03T00:00:00"/>
    <s v="OTHER"/>
    <s v="SEC 21 EO 292- SPECIAL PRIVILEGE"/>
    <s v="1 OTHER"/>
    <n v="1"/>
    <m/>
  </r>
  <r>
    <n v="2144"/>
    <x v="60"/>
    <d v="2023-06-01T00:00:00"/>
    <s v="ANACAY ANICETA P."/>
    <x v="5"/>
    <x v="1"/>
    <d v="2023-05-29T00:00:00"/>
    <d v="2023-05-31T00:00:00"/>
    <s v="SL"/>
    <m/>
    <s v="3 SL"/>
    <n v="3"/>
    <m/>
  </r>
  <r>
    <n v="2145"/>
    <x v="60"/>
    <d v="2023-05-31T00:00:00"/>
    <s v="ANGCAYA RUFINA P."/>
    <x v="5"/>
    <x v="1"/>
    <d v="2023-06-09T00:00:00"/>
    <d v="2023-06-09T00:00:00"/>
    <s v="OTHER"/>
    <s v="SEC 21 EO 292- SPECIAL PRIVILEGE"/>
    <s v="1 OTHER"/>
    <n v="1"/>
    <m/>
  </r>
  <r>
    <n v="2146"/>
    <x v="60"/>
    <d v="2023-05-31T00:00:00"/>
    <s v="OLEGARIO NENITA A."/>
    <x v="16"/>
    <x v="1"/>
    <d v="2023-05-15T00:00:00"/>
    <d v="2023-05-15T00:00:00"/>
    <s v="SL"/>
    <m/>
    <s v="1 SL"/>
    <n v="1"/>
    <m/>
  </r>
  <r>
    <n v="2147"/>
    <x v="60"/>
    <d v="2023-05-31T00:00:00"/>
    <s v="OLEGARIO NENITA A."/>
    <x v="16"/>
    <x v="1"/>
    <d v="2023-05-25T00:00:00"/>
    <d v="2023-05-25T00:00:00"/>
    <s v="SL"/>
    <m/>
    <s v="1 SL"/>
    <n v="1"/>
    <m/>
  </r>
  <r>
    <n v="2148"/>
    <x v="60"/>
    <d v="2023-05-31T00:00:00"/>
    <s v="AMORA ELISA S."/>
    <x v="39"/>
    <x v="1"/>
    <d v="2023-05-30T00:00:00"/>
    <d v="2023-05-30T00:00:00"/>
    <s v="OTHER"/>
    <s v="SEC 21 EO 292- SPECIAL PRIVILEGE"/>
    <s v="1 OTHER"/>
    <n v="1"/>
    <m/>
  </r>
  <r>
    <n v="2149"/>
    <x v="60"/>
    <d v="2023-05-29T00:00:00"/>
    <s v="RODRIGUEZ IGNACIO  "/>
    <x v="18"/>
    <x v="1"/>
    <d v="2023-05-02T00:00:00"/>
    <d v="2023-05-02T00:00:00"/>
    <s v="SL"/>
    <s v="SL WITHOUTPAY"/>
    <s v="1 SL"/>
    <n v="1"/>
    <m/>
  </r>
  <r>
    <n v="2150"/>
    <x v="60"/>
    <d v="2023-05-29T00:00:00"/>
    <s v="RODRIGUEZ IGNACIO  "/>
    <x v="18"/>
    <x v="1"/>
    <d v="2023-05-04T00:00:00"/>
    <d v="2023-05-05T00:00:00"/>
    <s v="SL"/>
    <s v="SL WITHOUTPAY"/>
    <s v="2 SL"/>
    <n v="2"/>
    <m/>
  </r>
  <r>
    <n v="2151"/>
    <x v="60"/>
    <d v="2023-06-06T00:00:00"/>
    <s v="RODRIGUEZ IGNACIO  "/>
    <x v="18"/>
    <x v="1"/>
    <d v="2023-01-30T00:00:00"/>
    <d v="2023-01-31T00:00:00"/>
    <s v="VL"/>
    <s v="SL WITHOUTPAY"/>
    <s v="2 VL"/>
    <n v="2"/>
    <m/>
  </r>
  <r>
    <n v="2152"/>
    <x v="60"/>
    <d v="2023-06-06T00:00:00"/>
    <s v="RODRIGUEZ IGNACIO  "/>
    <x v="18"/>
    <x v="1"/>
    <d v="2023-04-03T00:00:00"/>
    <d v="2023-04-04T00:00:00"/>
    <s v="VL"/>
    <s v="VL WITHOUTPAY"/>
    <s v="2 VL"/>
    <n v="2"/>
    <m/>
  </r>
  <r>
    <n v="2153"/>
    <x v="60"/>
    <d v="2023-06-06T00:00:00"/>
    <s v="RODRIGUEZ IGNACIO  "/>
    <x v="18"/>
    <x v="1"/>
    <d v="2023-02-09T00:00:00"/>
    <d v="2023-02-09T00:00:00"/>
    <s v="VL"/>
    <s v="VL WITHOUTPAY"/>
    <s v="1 VL"/>
    <n v="1"/>
    <m/>
  </r>
  <r>
    <n v="2154"/>
    <x v="60"/>
    <d v="2023-06-06T00:00:00"/>
    <s v="RODRIGUEZ IGNACIO  "/>
    <x v="18"/>
    <x v="1"/>
    <d v="2023-02-15T00:00:00"/>
    <d v="2023-02-15T00:00:00"/>
    <s v="VL"/>
    <s v="VL WITHOUTPAY"/>
    <s v="1 VL"/>
    <n v="1"/>
    <m/>
  </r>
  <r>
    <n v="2155"/>
    <x v="60"/>
    <d v="2023-06-06T00:00:00"/>
    <s v="RODRIGUEZ IGNACIO  "/>
    <x v="18"/>
    <x v="1"/>
    <d v="2023-02-27T00:00:00"/>
    <d v="2023-02-27T00:00:00"/>
    <s v="VL"/>
    <s v="VL WITHOUTPAY"/>
    <s v="1 VL"/>
    <n v="1"/>
    <m/>
  </r>
  <r>
    <n v="2156"/>
    <x v="60"/>
    <d v="2023-06-06T00:00:00"/>
    <s v="RODRIGUEZ IGNACIO  "/>
    <x v="18"/>
    <x v="1"/>
    <d v="2023-03-06T00:00:00"/>
    <d v="2023-03-06T00:00:00"/>
    <s v="SL"/>
    <s v="SL WITHOUTPAY"/>
    <s v="1 SL"/>
    <n v="1"/>
    <m/>
  </r>
  <r>
    <n v="2157"/>
    <x v="60"/>
    <d v="2023-06-06T00:00:00"/>
    <s v="RODRIGUEZ IGNACIO  "/>
    <x v="18"/>
    <x v="1"/>
    <d v="2023-03-16T00:00:00"/>
    <d v="2023-03-17T00:00:00"/>
    <s v="SL"/>
    <s v="SL WITHOUTPAY"/>
    <s v="2 SL"/>
    <n v="2"/>
    <m/>
  </r>
  <r>
    <n v="2158"/>
    <x v="60"/>
    <d v="2023-06-06T00:00:00"/>
    <s v="RODRIGUEZ IGNACIO  "/>
    <x v="18"/>
    <x v="1"/>
    <d v="2023-03-20T00:00:00"/>
    <d v="2023-03-20T00:00:00"/>
    <s v="SL"/>
    <s v="SL WITHOUTPAY"/>
    <s v="1 SL"/>
    <n v="1"/>
    <m/>
  </r>
  <r>
    <n v="2159"/>
    <x v="60"/>
    <d v="2023-06-06T00:00:00"/>
    <s v="RODRIGUEZ IGNACIO  "/>
    <x v="18"/>
    <x v="1"/>
    <d v="2023-03-28T00:00:00"/>
    <d v="2023-03-29T00:00:00"/>
    <s v="SL"/>
    <s v="SL WITHOUTPAY"/>
    <s v="2 SL"/>
    <n v="2"/>
    <m/>
  </r>
  <r>
    <n v="2160"/>
    <x v="60"/>
    <d v="2023-05-31T00:00:00"/>
    <s v="RODRIGUEZ IGNACIO  "/>
    <x v="18"/>
    <x v="1"/>
    <d v="2023-05-11T00:00:00"/>
    <d v="2023-05-12T00:00:00"/>
    <s v="SL"/>
    <m/>
    <s v="2 SL"/>
    <n v="2"/>
    <m/>
  </r>
  <r>
    <n v="2161"/>
    <x v="60"/>
    <d v="2023-05-31T00:00:00"/>
    <s v="RODRIGUEZ IGNACIO  "/>
    <x v="18"/>
    <x v="1"/>
    <d v="2023-05-15T00:00:00"/>
    <d v="2023-05-15T00:00:00"/>
    <s v="SL"/>
    <m/>
    <s v="1 SL"/>
    <n v="1"/>
    <m/>
  </r>
  <r>
    <n v="2162"/>
    <x v="60"/>
    <d v="2023-05-31T00:00:00"/>
    <s v="LIMBOC FLORDELIZA J."/>
    <x v="4"/>
    <x v="1"/>
    <d v="2023-05-29T00:00:00"/>
    <d v="2023-05-29T00:00:00"/>
    <s v="SL"/>
    <m/>
    <s v="1 SL"/>
    <n v="1"/>
    <m/>
  </r>
  <r>
    <n v="2163"/>
    <x v="60"/>
    <d v="2023-06-02T00:00:00"/>
    <s v="LIMBOC FLORDELIZA J."/>
    <x v="4"/>
    <x v="1"/>
    <d v="2023-06-09T00:00:00"/>
    <d v="2023-06-09T00:00:00"/>
    <s v="VL"/>
    <m/>
    <s v="1 VL"/>
    <n v="1"/>
    <m/>
  </r>
  <r>
    <n v="2164"/>
    <x v="60"/>
    <d v="2023-06-02T00:00:00"/>
    <s v="LIMBOC FLORDELIZA J."/>
    <x v="4"/>
    <x v="1"/>
    <d v="2023-06-08T00:00:00"/>
    <d v="2023-06-08T00:00:00"/>
    <s v="OTHER"/>
    <s v="SEC 21 EO 292- SPECIAL PRIVILEGE"/>
    <s v="1 OTHER"/>
    <n v="1"/>
    <m/>
  </r>
  <r>
    <n v="2165"/>
    <x v="60"/>
    <d v="2023-05-31T00:00:00"/>
    <s v="TOLENTINO CAROLINA E."/>
    <x v="4"/>
    <x v="1"/>
    <d v="2023-05-25T00:00:00"/>
    <d v="2023-05-25T00:00:00"/>
    <s v="SL"/>
    <m/>
    <s v="1 SL"/>
    <n v="1"/>
    <m/>
  </r>
  <r>
    <n v="2166"/>
    <x v="60"/>
    <d v="2023-05-31T00:00:00"/>
    <s v="MACAPUNO FELIX  "/>
    <x v="18"/>
    <x v="1"/>
    <d v="2023-05-30T00:00:00"/>
    <d v="2023-05-30T00:00:00"/>
    <s v="SL"/>
    <m/>
    <s v="1 SL"/>
    <n v="1"/>
    <m/>
  </r>
  <r>
    <n v="2167"/>
    <x v="60"/>
    <d v="2023-05-31T00:00:00"/>
    <s v="DIGO VIRGILIO M."/>
    <x v="7"/>
    <x v="1"/>
    <d v="2023-06-02T00:00:00"/>
    <d v="2023-07-03T00:00:00"/>
    <s v="SL"/>
    <m/>
    <s v="21 SL"/>
    <n v="21"/>
    <m/>
  </r>
  <r>
    <n v="2168"/>
    <x v="60"/>
    <d v="2023-05-31T00:00:00"/>
    <s v="DE CASTRO ROSS EIZALHYNNE A."/>
    <x v="11"/>
    <x v="0"/>
    <d v="2023-05-30T00:00:00"/>
    <d v="2023-05-30T00:00:00"/>
    <s v="SL"/>
    <m/>
    <s v="1 SL"/>
    <n v="1"/>
    <m/>
  </r>
  <r>
    <n v="2169"/>
    <x v="60"/>
    <d v="2023-05-31T00:00:00"/>
    <s v="ERNI RANDY  "/>
    <x v="37"/>
    <x v="1"/>
    <d v="2023-06-05T00:00:00"/>
    <d v="2023-06-09T00:00:00"/>
    <s v="VL"/>
    <m/>
    <s v="5 VL"/>
    <n v="5"/>
    <m/>
  </r>
  <r>
    <n v="2170"/>
    <x v="60"/>
    <d v="2023-05-30T00:00:00"/>
    <s v="MENDOZA PRESCILA S."/>
    <x v="13"/>
    <x v="1"/>
    <d v="2023-05-29T00:00:00"/>
    <d v="2023-05-29T00:00:00"/>
    <s v="SL"/>
    <m/>
    <s v="1 SL"/>
    <n v="1"/>
    <m/>
  </r>
  <r>
    <n v="2171"/>
    <x v="60"/>
    <d v="2023-05-31T00:00:00"/>
    <s v="AALA MELODY M."/>
    <x v="12"/>
    <x v="0"/>
    <d v="2023-05-29T00:00:00"/>
    <d v="2023-05-30T00:00:00"/>
    <s v="SL"/>
    <m/>
    <s v="2 SL"/>
    <n v="2"/>
    <m/>
  </r>
  <r>
    <n v="2172"/>
    <x v="60"/>
    <d v="2023-05-30T00:00:00"/>
    <s v="OCAMPO EDRALYN B."/>
    <x v="54"/>
    <x v="1"/>
    <d v="2023-05-29T00:00:00"/>
    <d v="2023-05-29T00:00:00"/>
    <s v="VL"/>
    <m/>
    <s v="1 VL"/>
    <n v="1"/>
    <m/>
  </r>
  <r>
    <n v="2173"/>
    <x v="60"/>
    <d v="2023-05-29T00:00:00"/>
    <s v="LUCIANO ADELAIDA C."/>
    <x v="34"/>
    <x v="1"/>
    <d v="2023-06-08T00:00:00"/>
    <d v="2023-06-09T00:00:00"/>
    <s v="OTHER"/>
    <s v="SEC 21 EO 292- SPECIAL PRIVILEGE"/>
    <s v="2 OTHER"/>
    <n v="2"/>
    <m/>
  </r>
  <r>
    <n v="2174"/>
    <x v="61"/>
    <d v="2023-06-06T00:00:00"/>
    <s v="ANGCAYA OFELIA G."/>
    <x v="5"/>
    <x v="1"/>
    <d v="2023-06-13T00:00:00"/>
    <d v="2023-06-16T00:00:00"/>
    <s v="VL"/>
    <m/>
    <s v="4 VL"/>
    <n v="4"/>
    <m/>
  </r>
  <r>
    <n v="2175"/>
    <x v="61"/>
    <d v="2023-06-07T00:00:00"/>
    <s v="PENALES GUILLERMA B."/>
    <x v="56"/>
    <x v="1"/>
    <d v="2023-06-01T00:00:00"/>
    <d v="2023-06-01T00:00:00"/>
    <s v="VL"/>
    <m/>
    <s v="1 VL"/>
    <n v="1"/>
    <m/>
  </r>
  <r>
    <n v="2176"/>
    <x v="61"/>
    <d v="2023-06-08T00:00:00"/>
    <s v="MIRANDA BIENVENIDO D."/>
    <x v="23"/>
    <x v="0"/>
    <d v="2023-05-29T00:00:00"/>
    <d v="2023-05-31T00:00:00"/>
    <s v="SL"/>
    <m/>
    <s v="3 SL"/>
    <n v="3"/>
    <m/>
  </r>
  <r>
    <n v="2177"/>
    <x v="61"/>
    <d v="2023-06-08T00:00:00"/>
    <s v="MIRANDA BIENVENIDO D."/>
    <x v="23"/>
    <x v="0"/>
    <d v="2023-06-01T00:00:00"/>
    <d v="2023-06-02T00:00:00"/>
    <s v="SL"/>
    <m/>
    <s v="2 SL"/>
    <n v="2"/>
    <m/>
  </r>
  <r>
    <n v="2178"/>
    <x v="61"/>
    <d v="2023-06-05T00:00:00"/>
    <s v="ESTOLE JOCELYN D."/>
    <x v="31"/>
    <x v="0"/>
    <d v="2023-06-10T00:00:00"/>
    <d v="2023-06-10T00:00:00"/>
    <s v="VL"/>
    <m/>
    <s v="1 VL"/>
    <n v="1"/>
    <m/>
  </r>
  <r>
    <n v="2179"/>
    <x v="61"/>
    <d v="2023-06-05T00:00:00"/>
    <s v="ESTOLE JOCELYN D."/>
    <x v="31"/>
    <x v="0"/>
    <d v="2023-06-17T00:00:00"/>
    <d v="2023-06-17T00:00:00"/>
    <s v="VL"/>
    <m/>
    <s v="1 VL"/>
    <n v="1"/>
    <m/>
  </r>
  <r>
    <n v="2180"/>
    <x v="61"/>
    <d v="2023-06-05T00:00:00"/>
    <s v="ESTOLE JOCELYN D."/>
    <x v="31"/>
    <x v="0"/>
    <d v="2023-05-27T00:00:00"/>
    <d v="2023-05-27T00:00:00"/>
    <s v="SL"/>
    <m/>
    <s v="1 SL"/>
    <n v="1"/>
    <m/>
  </r>
  <r>
    <n v="2181"/>
    <x v="61"/>
    <d v="2023-06-05T00:00:00"/>
    <s v="ESTOLE JOCELYN D."/>
    <x v="31"/>
    <x v="0"/>
    <d v="2023-06-03T00:00:00"/>
    <d v="2023-06-03T00:00:00"/>
    <s v="SL"/>
    <m/>
    <s v="1 SL"/>
    <n v="1"/>
    <m/>
  </r>
  <r>
    <n v="2182"/>
    <x v="61"/>
    <d v="2023-06-05T00:00:00"/>
    <s v="ESTOLE JOCELYN D."/>
    <x v="31"/>
    <x v="0"/>
    <d v="2023-06-24T00:00:00"/>
    <d v="2023-06-24T00:00:00"/>
    <s v="SL"/>
    <m/>
    <s v="1 SL"/>
    <n v="1"/>
    <m/>
  </r>
  <r>
    <n v="2183"/>
    <x v="61"/>
    <d v="2023-06-06T00:00:00"/>
    <s v="ANDAG ALEX C."/>
    <x v="5"/>
    <x v="1"/>
    <d v="2023-06-04T00:00:00"/>
    <d v="2023-06-04T00:00:00"/>
    <s v="SL"/>
    <m/>
    <s v="1 SL"/>
    <n v="1"/>
    <m/>
  </r>
  <r>
    <n v="2184"/>
    <x v="61"/>
    <d v="2023-06-07T00:00:00"/>
    <s v="MONTENEGRO MARISSA P."/>
    <x v="56"/>
    <x v="1"/>
    <d v="2023-06-05T00:00:00"/>
    <d v="2023-06-05T00:00:00"/>
    <s v="SL"/>
    <m/>
    <s v="1 SL"/>
    <n v="1"/>
    <m/>
  </r>
  <r>
    <n v="2185"/>
    <x v="61"/>
    <d v="2023-06-06T00:00:00"/>
    <s v="DESINGAŃO PURIFICACION A."/>
    <x v="11"/>
    <x v="0"/>
    <d v="2023-06-13T00:00:00"/>
    <d v="2023-06-14T00:00:00"/>
    <s v="VL"/>
    <m/>
    <s v="2 VL"/>
    <n v="2"/>
    <m/>
  </r>
  <r>
    <n v="2186"/>
    <x v="61"/>
    <d v="2023-06-01T00:00:00"/>
    <s v="DESINGAŃO PURIFICACION A."/>
    <x v="92"/>
    <x v="0"/>
    <d v="2023-05-31T00:00:00"/>
    <d v="2023-05-31T00:00:00"/>
    <s v="SL"/>
    <m/>
    <s v="1 SL"/>
    <n v="1"/>
    <m/>
  </r>
  <r>
    <n v="2187"/>
    <x v="61"/>
    <d v="2023-06-07T00:00:00"/>
    <s v="LACIBAL RYAN G."/>
    <x v="92"/>
    <x v="0"/>
    <d v="2023-06-05T00:00:00"/>
    <d v="2023-06-06T00:00:00"/>
    <s v="SL"/>
    <m/>
    <s v="2 SL"/>
    <n v="2"/>
    <m/>
  </r>
  <r>
    <n v="2188"/>
    <x v="61"/>
    <d v="2023-06-05T00:00:00"/>
    <s v="DELA CRUZ CHARITO A."/>
    <x v="8"/>
    <x v="0"/>
    <d v="2023-06-01T00:00:00"/>
    <d v="2023-06-02T00:00:00"/>
    <s v="SL"/>
    <m/>
    <s v="2 SL"/>
    <n v="2"/>
    <m/>
  </r>
  <r>
    <n v="2189"/>
    <x v="61"/>
    <d v="2023-06-06T00:00:00"/>
    <s v="GOMEZ EMMA M."/>
    <x v="13"/>
    <x v="1"/>
    <d v="2023-06-05T00:00:00"/>
    <d v="2023-06-05T00:00:00"/>
    <s v="OTHER"/>
    <s v="SEC 21 EO 292- SPECIAL PRIVILEGE"/>
    <s v="1 OTHER"/>
    <n v="1"/>
    <m/>
  </r>
  <r>
    <n v="2190"/>
    <x v="61"/>
    <d v="2023-06-06T00:00:00"/>
    <s v="ATIENZA VENUS  "/>
    <x v="5"/>
    <x v="1"/>
    <d v="2023-06-04T00:00:00"/>
    <d v="2023-06-04T00:00:00"/>
    <s v="SL"/>
    <m/>
    <s v="1 SL"/>
    <n v="1"/>
    <m/>
  </r>
  <r>
    <n v="2191"/>
    <x v="61"/>
    <d v="2023-06-05T00:00:00"/>
    <s v="PALADAN EMERSON M."/>
    <x v="52"/>
    <x v="1"/>
    <d v="2023-06-13T00:00:00"/>
    <d v="2023-06-16T00:00:00"/>
    <s v="VL"/>
    <m/>
    <s v="4 VL"/>
    <n v="4"/>
    <m/>
  </r>
  <r>
    <n v="2192"/>
    <x v="61"/>
    <d v="2023-06-07T00:00:00"/>
    <s v="AMON RHEALYN O."/>
    <x v="6"/>
    <x v="1"/>
    <d v="2023-06-05T00:00:00"/>
    <d v="2023-06-05T00:00:00"/>
    <s v="SL"/>
    <m/>
    <s v="1 SL"/>
    <n v="1"/>
    <m/>
  </r>
  <r>
    <n v="2193"/>
    <x v="61"/>
    <d v="2023-06-05T00:00:00"/>
    <s v="ANGCAYA JOHN V."/>
    <x v="5"/>
    <x v="1"/>
    <d v="2023-06-13T00:00:00"/>
    <d v="2023-06-13T00:00:00"/>
    <s v="SL"/>
    <m/>
    <s v="1 SL"/>
    <n v="1"/>
    <m/>
  </r>
  <r>
    <n v="2194"/>
    <x v="61"/>
    <d v="2023-06-02T00:00:00"/>
    <s v="ROCILLO CECILLA A."/>
    <x v="6"/>
    <x v="1"/>
    <d v="2023-05-25T00:00:00"/>
    <d v="2023-05-25T00:00:00"/>
    <s v="SL"/>
    <m/>
    <s v="1 SL"/>
    <n v="1"/>
    <m/>
  </r>
  <r>
    <n v="2195"/>
    <x v="61"/>
    <d v="2023-06-02T00:00:00"/>
    <s v="ROCILLO CECILLA A."/>
    <x v="6"/>
    <x v="1"/>
    <d v="2023-05-31T00:00:00"/>
    <d v="2023-05-31T00:00:00"/>
    <s v="SL"/>
    <m/>
    <s v="1 SL"/>
    <n v="1"/>
    <m/>
  </r>
  <r>
    <n v="2196"/>
    <x v="61"/>
    <d v="2023-06-06T00:00:00"/>
    <s v="ABELA IMELDA C."/>
    <x v="6"/>
    <x v="0"/>
    <d v="2023-06-05T00:00:00"/>
    <d v="2023-06-05T00:00:00"/>
    <s v="SL"/>
    <m/>
    <s v="1 SL"/>
    <n v="1"/>
    <m/>
  </r>
  <r>
    <n v="2197"/>
    <x v="61"/>
    <d v="2023-06-06T00:00:00"/>
    <s v="DIMARANAN GREGORIA C."/>
    <x v="6"/>
    <x v="1"/>
    <d v="2023-06-02T00:00:00"/>
    <d v="2023-06-02T00:00:00"/>
    <s v="SL"/>
    <m/>
    <s v="1 SL"/>
    <n v="1"/>
    <m/>
  </r>
  <r>
    <n v="2198"/>
    <x v="61"/>
    <d v="2023-06-06T00:00:00"/>
    <s v="DIMARANAN GREGORIA C."/>
    <x v="6"/>
    <x v="1"/>
    <d v="2023-06-05T00:00:00"/>
    <d v="2023-06-05T00:00:00"/>
    <s v="SL"/>
    <m/>
    <s v="1 SL"/>
    <n v="1"/>
    <m/>
  </r>
  <r>
    <n v="2199"/>
    <x v="61"/>
    <d v="2023-06-06T00:00:00"/>
    <s v="SARMIENTO TERESA E."/>
    <x v="47"/>
    <x v="0"/>
    <d v="2023-06-01T00:00:00"/>
    <d v="2023-06-04T00:00:00"/>
    <s v="SL"/>
    <m/>
    <s v="2 SL"/>
    <n v="2"/>
    <m/>
  </r>
  <r>
    <n v="2200"/>
    <x v="61"/>
    <d v="2023-06-06T00:00:00"/>
    <s v="CASTRO VIVIAN A."/>
    <x v="5"/>
    <x v="1"/>
    <d v="2023-06-01T00:00:00"/>
    <d v="2023-06-04T00:00:00"/>
    <s v="SL"/>
    <m/>
    <s v="2 SL"/>
    <n v="2"/>
    <m/>
  </r>
  <r>
    <n v="2201"/>
    <x v="61"/>
    <d v="2023-06-02T00:00:00"/>
    <s v="HERNANDEZ DONATO Q."/>
    <x v="5"/>
    <x v="1"/>
    <d v="2023-06-04T00:00:00"/>
    <d v="2023-06-04T00:00:00"/>
    <s v="VL"/>
    <m/>
    <s v="1 VL"/>
    <n v="1"/>
    <m/>
  </r>
  <r>
    <n v="2202"/>
    <x v="61"/>
    <d v="2023-06-02T00:00:00"/>
    <s v="HERNANDEZ DONATO Q."/>
    <x v="5"/>
    <x v="1"/>
    <d v="2023-06-06T00:00:00"/>
    <d v="2023-06-08T00:00:00"/>
    <s v="VL"/>
    <m/>
    <s v="3 VL"/>
    <n v="3"/>
    <m/>
  </r>
  <r>
    <n v="2203"/>
    <x v="61"/>
    <d v="2023-06-02T00:00:00"/>
    <s v="HERNANDEZ DONATO Q."/>
    <x v="5"/>
    <x v="1"/>
    <d v="2023-06-10T00:00:00"/>
    <d v="2023-06-11T00:00:00"/>
    <s v="VL"/>
    <m/>
    <s v="1 VL"/>
    <n v="1"/>
    <m/>
  </r>
  <r>
    <n v="2204"/>
    <x v="61"/>
    <d v="2023-06-02T00:00:00"/>
    <s v="HERNANDEZ DONATO Q."/>
    <x v="5"/>
    <x v="1"/>
    <d v="2023-06-14T00:00:00"/>
    <d v="2023-06-14T00:00:00"/>
    <s v="VL"/>
    <m/>
    <s v="1 VL"/>
    <n v="1"/>
    <m/>
  </r>
  <r>
    <n v="2205"/>
    <x v="61"/>
    <d v="2023-06-02T00:00:00"/>
    <s v="MARINDUQUE AURORA A."/>
    <x v="62"/>
    <x v="1"/>
    <d v="2023-05-30T00:00:00"/>
    <d v="2023-06-01T00:00:00"/>
    <s v="SL"/>
    <m/>
    <s v="3 SL"/>
    <n v="3"/>
    <m/>
  </r>
  <r>
    <n v="2206"/>
    <x v="61"/>
    <d v="2023-06-02T00:00:00"/>
    <s v="DE OCAMPO MA. ELENA D."/>
    <x v="11"/>
    <x v="1"/>
    <d v="2023-05-23T00:00:00"/>
    <d v="2023-05-26T00:00:00"/>
    <s v="VL"/>
    <m/>
    <s v="4 VL"/>
    <n v="4"/>
    <m/>
  </r>
  <r>
    <n v="2207"/>
    <x v="61"/>
    <d v="2023-06-02T00:00:00"/>
    <s v="DE OCAMPO MA. ELENA D."/>
    <x v="11"/>
    <x v="1"/>
    <d v="2023-05-29T00:00:00"/>
    <d v="2023-06-01T00:00:00"/>
    <s v="VL"/>
    <m/>
    <s v="4 VL"/>
    <n v="4"/>
    <m/>
  </r>
  <r>
    <n v="2208"/>
    <x v="61"/>
    <d v="2023-06-01T00:00:00"/>
    <s v="MONTENEGRO HENRY S."/>
    <x v="11"/>
    <x v="1"/>
    <d v="2023-06-07T00:00:00"/>
    <d v="2023-06-07T00:00:00"/>
    <s v="OTHER"/>
    <s v="SEC 21 EO 292- SPECIAL PRIVILEGE"/>
    <s v="1 OTHER"/>
    <n v="1"/>
    <m/>
  </r>
  <r>
    <n v="2209"/>
    <x v="61"/>
    <d v="2023-03-27T00:00:00"/>
    <s v="SARDIÑOLA REBECCA C."/>
    <x v="11"/>
    <x v="0"/>
    <d v="2023-03-20T00:00:00"/>
    <d v="2023-03-21T00:00:00"/>
    <s v="SL"/>
    <m/>
    <s v="2 SL"/>
    <n v="2"/>
    <m/>
  </r>
  <r>
    <n v="2210"/>
    <x v="61"/>
    <d v="2023-03-27T00:00:00"/>
    <s v="SARDIÑOLA REBECCA C."/>
    <x v="11"/>
    <x v="0"/>
    <d v="2023-03-27T00:00:00"/>
    <d v="2023-03-27T00:00:00"/>
    <s v="SL"/>
    <m/>
    <s v="1 SL"/>
    <n v="1"/>
    <m/>
  </r>
  <r>
    <n v="2211"/>
    <x v="61"/>
    <d v="2023-06-05T00:00:00"/>
    <s v="SARDIÑOLA REBECCA C."/>
    <x v="11"/>
    <x v="0"/>
    <d v="2023-05-26T00:00:00"/>
    <d v="2023-05-26T00:00:00"/>
    <s v="SL"/>
    <m/>
    <s v="1 SL"/>
    <n v="1"/>
    <m/>
  </r>
  <r>
    <n v="2212"/>
    <x v="61"/>
    <d v="2023-06-05T00:00:00"/>
    <s v="SARDIÑOLA REBECCA C."/>
    <x v="11"/>
    <x v="0"/>
    <d v="2023-06-01T00:00:00"/>
    <d v="2023-06-02T00:00:00"/>
    <s v="SL"/>
    <m/>
    <s v="2 SL"/>
    <n v="2"/>
    <m/>
  </r>
  <r>
    <n v="2213"/>
    <x v="61"/>
    <d v="2023-06-06T00:00:00"/>
    <s v="MAULLON JAENA F."/>
    <x v="11"/>
    <x v="0"/>
    <d v="2023-05-25T00:00:00"/>
    <d v="2023-05-26T00:00:00"/>
    <s v="SL"/>
    <m/>
    <s v="2 SL"/>
    <n v="2"/>
    <m/>
  </r>
  <r>
    <n v="2214"/>
    <x v="61"/>
    <d v="2023-06-06T00:00:00"/>
    <s v="MAULLON JAENA F."/>
    <x v="11"/>
    <x v="0"/>
    <d v="2023-05-29T00:00:00"/>
    <d v="2023-06-02T00:00:00"/>
    <s v="SL"/>
    <m/>
    <s v="5 SL"/>
    <n v="5"/>
    <m/>
  </r>
  <r>
    <n v="2215"/>
    <x v="61"/>
    <d v="2023-06-06T00:00:00"/>
    <s v="MAULLON JAENA F."/>
    <x v="11"/>
    <x v="0"/>
    <d v="2023-06-05T00:00:00"/>
    <d v="2023-06-05T00:00:00"/>
    <s v="SL"/>
    <m/>
    <s v="1 SL"/>
    <n v="1"/>
    <m/>
  </r>
  <r>
    <n v="2216"/>
    <x v="61"/>
    <m/>
    <s v="GARCIA JINKY A."/>
    <x v="88"/>
    <x v="1"/>
    <d v="2023-05-25T00:00:00"/>
    <d v="2023-05-26T00:00:00"/>
    <s v="SL"/>
    <m/>
    <s v="2 SL"/>
    <n v="2"/>
    <m/>
  </r>
  <r>
    <n v="2217"/>
    <x v="61"/>
    <m/>
    <s v="GARCIA JINKY A."/>
    <x v="88"/>
    <x v="1"/>
    <d v="2023-05-29T00:00:00"/>
    <d v="2023-06-02T00:00:00"/>
    <s v="SL"/>
    <m/>
    <s v="5 SL"/>
    <n v="5"/>
    <m/>
  </r>
  <r>
    <n v="2218"/>
    <x v="61"/>
    <d v="2023-06-02T00:00:00"/>
    <s v="OPO CONEY V."/>
    <x v="24"/>
    <x v="0"/>
    <d v="2023-05-31T00:00:00"/>
    <d v="2023-06-01T00:00:00"/>
    <s v="SL"/>
    <m/>
    <s v="2 SL"/>
    <n v="2"/>
    <m/>
  </r>
  <r>
    <n v="2219"/>
    <x v="61"/>
    <d v="2023-06-01T00:00:00"/>
    <s v="MERJILLA JEANETTE B."/>
    <x v="23"/>
    <x v="0"/>
    <d v="2023-05-25T00:00:00"/>
    <d v="2023-05-25T00:00:00"/>
    <s v="SL"/>
    <m/>
    <s v="1 SL"/>
    <n v="1"/>
    <m/>
  </r>
  <r>
    <n v="2220"/>
    <x v="61"/>
    <d v="2023-05-26T00:00:00"/>
    <s v="HERNANDEZ MARIO A."/>
    <x v="21"/>
    <x v="1"/>
    <d v="2023-05-30T00:00:00"/>
    <d v="2023-05-30T00:00:00"/>
    <s v="OTHER"/>
    <s v="SEC 21 EO 292- SPECIAL PRIVILEGE"/>
    <s v="1 OTHER"/>
    <n v="1"/>
    <m/>
  </r>
  <r>
    <n v="2221"/>
    <x v="61"/>
    <d v="2023-06-06T00:00:00"/>
    <s v="RODRIGUEZ RAYMUNDO  "/>
    <x v="18"/>
    <x v="0"/>
    <d v="2023-06-05T00:00:00"/>
    <d v="2023-06-05T00:00:00"/>
    <s v="SL"/>
    <m/>
    <s v="1 SL"/>
    <n v="1"/>
    <m/>
  </r>
  <r>
    <n v="2222"/>
    <x v="61"/>
    <d v="2023-06-07T00:00:00"/>
    <s v="VILLANUEVA CHRISTIANNE FAYE A."/>
    <x v="13"/>
    <x v="0"/>
    <d v="2023-06-06T00:00:00"/>
    <d v="2023-06-06T00:00:00"/>
    <s v="OTHER"/>
    <s v="SEC 21 EO 292- SPECIAL PRIVILEGE"/>
    <s v="1 OTHER"/>
    <n v="1"/>
    <m/>
  </r>
  <r>
    <n v="2223"/>
    <x v="61"/>
    <d v="2023-06-02T00:00:00"/>
    <s v="DOGELIO RONNEL D."/>
    <x v="13"/>
    <x v="1"/>
    <d v="2023-06-01T00:00:00"/>
    <d v="2023-06-01T00:00:00"/>
    <s v="SL"/>
    <m/>
    <s v="1 SL"/>
    <n v="1"/>
    <m/>
  </r>
  <r>
    <n v="2224"/>
    <x v="61"/>
    <d v="2023-06-06T00:00:00"/>
    <s v="DOGELIO RONNEL D."/>
    <x v="13"/>
    <x v="1"/>
    <d v="2023-06-05T00:00:00"/>
    <d v="2023-06-05T00:00:00"/>
    <s v="SL"/>
    <m/>
    <s v="1 SL"/>
    <n v="1"/>
    <m/>
  </r>
  <r>
    <n v="2225"/>
    <x v="61"/>
    <d v="2023-06-06T00:00:00"/>
    <s v="ENRIQUEZ ERIBERTO  "/>
    <x v="18"/>
    <x v="0"/>
    <d v="2023-06-02T00:00:00"/>
    <d v="2023-06-03T00:00:00"/>
    <s v="SL"/>
    <m/>
    <s v="1 SL"/>
    <n v="1"/>
    <m/>
  </r>
  <r>
    <n v="2226"/>
    <x v="61"/>
    <m/>
    <s v="DORADO JULAIDA M."/>
    <x v="18"/>
    <x v="1"/>
    <d v="2023-06-06T00:00:00"/>
    <d v="2023-06-06T00:00:00"/>
    <s v="VL"/>
    <m/>
    <s v="1 VL"/>
    <n v="1"/>
    <m/>
  </r>
  <r>
    <n v="2227"/>
    <x v="61"/>
    <m/>
    <s v="DORADO JULAIDA M."/>
    <x v="18"/>
    <x v="1"/>
    <d v="2023-06-09T00:00:00"/>
    <d v="2023-06-09T00:00:00"/>
    <s v="VL"/>
    <m/>
    <s v="1 VL"/>
    <n v="1"/>
    <m/>
  </r>
  <r>
    <n v="2228"/>
    <x v="61"/>
    <m/>
    <s v="DORADO JULAIDA M."/>
    <x v="18"/>
    <x v="1"/>
    <d v="2023-06-14T00:00:00"/>
    <d v="2023-06-14T00:00:00"/>
    <s v="VL"/>
    <m/>
    <s v="1 VL"/>
    <n v="1"/>
    <m/>
  </r>
  <r>
    <n v="2229"/>
    <x v="61"/>
    <m/>
    <s v="DORADO JULAIDA M."/>
    <x v="18"/>
    <x v="1"/>
    <d v="2023-06-16T00:00:00"/>
    <d v="2023-06-16T00:00:00"/>
    <s v="VL"/>
    <m/>
    <s v="1 VL"/>
    <n v="1"/>
    <m/>
  </r>
  <r>
    <n v="2230"/>
    <x v="61"/>
    <m/>
    <s v="DORADO JULAIDA M."/>
    <x v="18"/>
    <x v="1"/>
    <d v="2023-06-20T00:00:00"/>
    <d v="2023-06-20T00:00:00"/>
    <s v="VL"/>
    <m/>
    <s v="1 VL"/>
    <n v="1"/>
    <m/>
  </r>
  <r>
    <n v="2231"/>
    <x v="61"/>
    <d v="2023-06-06T00:00:00"/>
    <s v="DIMARANAN ANNA P."/>
    <x v="41"/>
    <x v="2"/>
    <d v="2023-06-05T00:00:00"/>
    <d v="2023-06-05T00:00:00"/>
    <s v="SL"/>
    <s v="SL WITHOUT PAY"/>
    <s v="1 SL"/>
    <n v="1"/>
    <m/>
  </r>
  <r>
    <n v="2232"/>
    <x v="61"/>
    <d v="2023-06-05T00:00:00"/>
    <s v="TIBAYAN ANA MALEN R."/>
    <x v="43"/>
    <x v="1"/>
    <d v="2023-06-02T00:00:00"/>
    <d v="2023-06-02T00:00:00"/>
    <s v="SL"/>
    <s v="SL WITHOUT PAY"/>
    <s v="1 SL"/>
    <n v="1"/>
    <m/>
  </r>
  <r>
    <n v="2233"/>
    <x v="61"/>
    <m/>
    <s v="TIBAYAN ANA MALEN R."/>
    <x v="43"/>
    <x v="1"/>
    <d v="2023-05-26T00:00:00"/>
    <d v="2023-05-26T00:00:00"/>
    <s v="SL"/>
    <s v="SL WITHOUT PAY"/>
    <s v="1 SL"/>
    <n v="1"/>
    <m/>
  </r>
  <r>
    <n v="2234"/>
    <x v="61"/>
    <d v="2023-06-05T00:00:00"/>
    <s v="MONTENEGRO HELEN L."/>
    <x v="35"/>
    <x v="1"/>
    <d v="2023-05-31T00:00:00"/>
    <d v="2023-05-31T00:00:00"/>
    <s v="SL"/>
    <m/>
    <s v="1 SL"/>
    <n v="1"/>
    <m/>
  </r>
  <r>
    <n v="2235"/>
    <x v="61"/>
    <d v="2023-06-05T00:00:00"/>
    <s v="MONTENEGRO HELEN L."/>
    <x v="35"/>
    <x v="1"/>
    <d v="2023-06-02T00:00:00"/>
    <d v="2023-06-02T00:00:00"/>
    <s v="SL"/>
    <m/>
    <s v="1 SL"/>
    <n v="1"/>
    <m/>
  </r>
  <r>
    <n v="2236"/>
    <x v="61"/>
    <d v="2023-06-05T00:00:00"/>
    <s v="PAYAD ALEXANDER  "/>
    <x v="18"/>
    <x v="1"/>
    <d v="2023-05-31T00:00:00"/>
    <d v="2023-05-31T00:00:00"/>
    <s v="VL"/>
    <m/>
    <s v="1 VL"/>
    <n v="1"/>
    <m/>
  </r>
  <r>
    <n v="2237"/>
    <x v="61"/>
    <d v="2023-06-05T00:00:00"/>
    <s v="PAYAD ALEXANDER  "/>
    <x v="18"/>
    <x v="1"/>
    <d v="2023-06-01T00:00:00"/>
    <d v="2023-06-02T00:00:00"/>
    <s v="VL"/>
    <m/>
    <s v="2 VL"/>
    <n v="2"/>
    <m/>
  </r>
  <r>
    <n v="2238"/>
    <x v="61"/>
    <d v="2023-06-05T00:00:00"/>
    <s v="FERMA MARIA VICTORIA D."/>
    <x v="31"/>
    <x v="1"/>
    <d v="2023-06-02T00:00:00"/>
    <d v="2023-06-02T00:00:00"/>
    <s v="SL"/>
    <m/>
    <s v="1 SL"/>
    <n v="1"/>
    <m/>
  </r>
  <r>
    <n v="2239"/>
    <x v="61"/>
    <d v="2023-06-05T00:00:00"/>
    <s v="MALUBAY MELINDA D."/>
    <x v="66"/>
    <x v="1"/>
    <d v="2023-06-02T00:00:00"/>
    <d v="2023-06-02T00:00:00"/>
    <s v="SL"/>
    <m/>
    <s v="1 SL"/>
    <n v="1"/>
    <m/>
  </r>
  <r>
    <n v="2240"/>
    <x v="61"/>
    <d v="2023-05-29T00:00:00"/>
    <s v="VELUZ DORMILUNA E."/>
    <x v="31"/>
    <x v="1"/>
    <d v="2023-06-05T00:00:00"/>
    <d v="2023-06-05T00:00:00"/>
    <s v="OTHER"/>
    <s v="SEC 21 EO 292- SPECIAL PRIVILEGE"/>
    <s v="1 OTHER"/>
    <n v="1"/>
    <m/>
  </r>
  <r>
    <n v="2241"/>
    <x v="61"/>
    <d v="2023-05-31T00:00:00"/>
    <s v="AUDITOR AILEEN D."/>
    <x v="5"/>
    <x v="1"/>
    <d v="2023-05-29T00:00:00"/>
    <d v="2023-05-30T00:00:00"/>
    <s v="SL"/>
    <m/>
    <s v="2 SL"/>
    <n v="2"/>
    <m/>
  </r>
  <r>
    <n v="2242"/>
    <x v="61"/>
    <d v="2023-06-06T00:00:00"/>
    <s v="AUDITOR AILEEN D."/>
    <x v="5"/>
    <x v="1"/>
    <d v="2023-06-05T00:00:00"/>
    <d v="2023-06-05T00:00:00"/>
    <s v="SL"/>
    <m/>
    <s v="1 SL"/>
    <n v="1"/>
    <m/>
  </r>
  <r>
    <n v="2243"/>
    <x v="61"/>
    <d v="2023-06-05T00:00:00"/>
    <s v="ANGCAYA RUFINA P."/>
    <x v="5"/>
    <x v="1"/>
    <d v="2023-06-02T00:00:00"/>
    <d v="2023-06-02T00:00:00"/>
    <s v="SL"/>
    <m/>
    <s v="1 SL"/>
    <n v="1"/>
    <m/>
  </r>
  <r>
    <n v="2244"/>
    <x v="61"/>
    <d v="2023-05-31T00:00:00"/>
    <s v="ALCAZAR ZENAIDA S."/>
    <x v="53"/>
    <x v="1"/>
    <d v="2023-05-23T00:00:00"/>
    <d v="2023-05-23T00:00:00"/>
    <s v="SL"/>
    <m/>
    <s v="1 SL"/>
    <n v="1"/>
    <m/>
  </r>
  <r>
    <n v="2245"/>
    <x v="61"/>
    <d v="2023-06-06T00:00:00"/>
    <s v="BUGARIN MA. ANA M."/>
    <x v="4"/>
    <x v="1"/>
    <d v="2023-06-05T00:00:00"/>
    <d v="2023-06-05T00:00:00"/>
    <s v="SL"/>
    <m/>
    <s v="1 SL"/>
    <n v="1"/>
    <m/>
  </r>
  <r>
    <n v="2246"/>
    <x v="61"/>
    <d v="2023-06-05T00:00:00"/>
    <s v="DIMAPILIS ARIEL M."/>
    <x v="39"/>
    <x v="1"/>
    <d v="2023-06-03T00:00:00"/>
    <d v="2023-06-03T00:00:00"/>
    <s v="SL"/>
    <m/>
    <s v="1 SL"/>
    <n v="1"/>
    <m/>
  </r>
  <r>
    <n v="2247"/>
    <x v="61"/>
    <d v="2023-06-05T00:00:00"/>
    <s v="LANTING AILEEN D."/>
    <x v="50"/>
    <x v="1"/>
    <d v="2023-06-13T00:00:00"/>
    <d v="2023-06-15T00:00:00"/>
    <s v="VL"/>
    <m/>
    <s v="3 VL"/>
    <n v="3"/>
    <m/>
  </r>
  <r>
    <n v="2248"/>
    <x v="61"/>
    <d v="2023-06-05T00:00:00"/>
    <s v="LANTING AILEEN D."/>
    <x v="50"/>
    <x v="1"/>
    <d v="2023-06-01T00:00:00"/>
    <d v="2023-06-02T00:00:00"/>
    <s v="SL"/>
    <m/>
    <s v="2 SL"/>
    <n v="2"/>
    <m/>
  </r>
  <r>
    <n v="2249"/>
    <x v="61"/>
    <d v="2023-06-06T00:00:00"/>
    <s v="DIMARANAN RODORA G."/>
    <x v="54"/>
    <x v="1"/>
    <d v="2023-06-05T00:00:00"/>
    <d v="2023-06-05T00:00:00"/>
    <m/>
    <m/>
    <s v="1 "/>
    <n v="1"/>
    <m/>
  </r>
  <r>
    <n v="2250"/>
    <x v="61"/>
    <d v="2023-05-29T00:00:00"/>
    <s v="SUMAGUI DESZERIE ANN A."/>
    <x v="5"/>
    <x v="1"/>
    <d v="2023-06-01T00:00:00"/>
    <d v="2023-06-30T00:00:00"/>
    <s v="SL"/>
    <m/>
    <s v="20 SL"/>
    <n v="20"/>
    <m/>
  </r>
  <r>
    <n v="2251"/>
    <x v="61"/>
    <d v="2023-05-29T00:00:00"/>
    <s v="VILLANUEVA RICHELLE A."/>
    <x v="23"/>
    <x v="0"/>
    <d v="2023-06-05T00:00:00"/>
    <d v="2023-06-05T00:00:00"/>
    <s v="OTHER"/>
    <s v="SEC 21 EO 292- SPECIAL PRIVILEGE"/>
    <s v="1 OTHER"/>
    <n v="1"/>
    <m/>
  </r>
  <r>
    <n v="2252"/>
    <x v="61"/>
    <d v="2023-06-05T00:00:00"/>
    <s v="BAES ELMER P."/>
    <x v="5"/>
    <x v="1"/>
    <d v="2023-06-01T00:00:00"/>
    <d v="2023-06-02T00:00:00"/>
    <s v="SL"/>
    <m/>
    <s v="2 SL"/>
    <n v="2"/>
    <m/>
  </r>
  <r>
    <n v="2253"/>
    <x v="61"/>
    <d v="2023-06-03T00:00:00"/>
    <s v="RODRIGUEZ NARCISCO E."/>
    <x v="17"/>
    <x v="0"/>
    <d v="2023-06-01T00:00:00"/>
    <d v="2023-06-02T00:00:00"/>
    <s v="SL"/>
    <m/>
    <s v="2 SL"/>
    <n v="2"/>
    <m/>
  </r>
  <r>
    <n v="2254"/>
    <x v="61"/>
    <d v="2023-06-02T00:00:00"/>
    <s v="AMON ESTELITA S."/>
    <x v="7"/>
    <x v="0"/>
    <d v="2023-05-03T00:00:00"/>
    <d v="2023-05-04T00:00:00"/>
    <s v="SL"/>
    <m/>
    <s v="2 SL"/>
    <n v="2"/>
    <m/>
  </r>
  <r>
    <n v="2255"/>
    <x v="61"/>
    <d v="2023-06-02T00:00:00"/>
    <s v="AMON ESTELITA S."/>
    <x v="7"/>
    <x v="0"/>
    <d v="2023-05-07T00:00:00"/>
    <d v="2023-05-07T00:00:00"/>
    <s v="SL"/>
    <m/>
    <s v="1 SL"/>
    <n v="1"/>
    <m/>
  </r>
  <r>
    <n v="2256"/>
    <x v="61"/>
    <d v="2023-06-02T00:00:00"/>
    <s v="AMON ESTELITA S."/>
    <x v="7"/>
    <x v="0"/>
    <d v="2023-05-09T00:00:00"/>
    <d v="2023-05-09T00:00:00"/>
    <s v="SL"/>
    <m/>
    <s v="1 SL"/>
    <n v="1"/>
    <m/>
  </r>
  <r>
    <n v="2257"/>
    <x v="61"/>
    <d v="2023-06-01T00:00:00"/>
    <s v="REMOLLENO MICHELLE U."/>
    <x v="19"/>
    <x v="1"/>
    <d v="2023-05-31T00:00:00"/>
    <d v="2023-05-31T00:00:00"/>
    <s v="SL"/>
    <m/>
    <s v="1 SL"/>
    <n v="1"/>
    <m/>
  </r>
  <r>
    <n v="2258"/>
    <x v="61"/>
    <d v="2023-05-25T00:00:00"/>
    <s v="AMBION HERSHEY D."/>
    <x v="19"/>
    <x v="0"/>
    <d v="2023-05-24T00:00:00"/>
    <d v="2023-05-24T00:00:00"/>
    <s v="SL"/>
    <m/>
    <s v="1 SL"/>
    <n v="1"/>
    <m/>
  </r>
  <r>
    <n v="2259"/>
    <x v="61"/>
    <d v="2023-05-31T00:00:00"/>
    <s v="NIBAY ELEONOR E."/>
    <x v="19"/>
    <x v="0"/>
    <d v="2023-06-09T00:00:00"/>
    <d v="2023-06-09T00:00:00"/>
    <s v="OTHER"/>
    <m/>
    <s v="1 OTHER"/>
    <n v="1"/>
    <m/>
  </r>
  <r>
    <n v="2260"/>
    <x v="61"/>
    <d v="2023-05-31T00:00:00"/>
    <s v="ENRIQUEZ ANABEL O."/>
    <x v="19"/>
    <x v="0"/>
    <d v="2023-05-30T00:00:00"/>
    <d v="2023-05-30T00:00:00"/>
    <s v="SL"/>
    <m/>
    <s v="1 SL"/>
    <n v="1"/>
    <m/>
  </r>
  <r>
    <n v="2261"/>
    <x v="61"/>
    <d v="2023-06-06T00:00:00"/>
    <s v="ENRIQUEZ ANABEL O."/>
    <x v="19"/>
    <x v="0"/>
    <d v="2023-06-05T00:00:00"/>
    <d v="2023-06-05T00:00:00"/>
    <s v="SL"/>
    <m/>
    <s v="1 SL"/>
    <n v="1"/>
    <m/>
  </r>
  <r>
    <n v="2262"/>
    <x v="61"/>
    <d v="2023-05-29T00:00:00"/>
    <s v="OPO CONEY V."/>
    <x v="24"/>
    <x v="0"/>
    <d v="2023-05-24T00:00:00"/>
    <d v="2023-05-26T00:00:00"/>
    <s v="SL"/>
    <m/>
    <s v="3 SL"/>
    <n v="3"/>
    <m/>
  </r>
  <r>
    <n v="2263"/>
    <x v="61"/>
    <d v="2023-06-03T00:00:00"/>
    <s v="DIMAANO LEOVIGILDA A."/>
    <x v="7"/>
    <x v="1"/>
    <d v="2023-06-19T00:00:00"/>
    <d v="2023-06-20T00:00:00"/>
    <s v="VL"/>
    <m/>
    <s v="2 VL"/>
    <n v="2"/>
    <m/>
  </r>
  <r>
    <n v="2264"/>
    <x v="61"/>
    <d v="2023-06-03T00:00:00"/>
    <s v="MARDO MELINDA E."/>
    <x v="18"/>
    <x v="0"/>
    <d v="2023-06-01T00:00:00"/>
    <d v="2023-06-01T00:00:00"/>
    <s v="SL"/>
    <m/>
    <s v="1 SL"/>
    <n v="1"/>
    <m/>
  </r>
  <r>
    <n v="2265"/>
    <x v="61"/>
    <d v="2023-06-05T00:00:00"/>
    <s v="FRONDOZO AILEEN D."/>
    <x v="40"/>
    <x v="0"/>
    <d v="2023-06-02T00:00:00"/>
    <d v="2023-06-02T00:00:00"/>
    <s v="SL"/>
    <m/>
    <s v="1 SL"/>
    <n v="1"/>
    <m/>
  </r>
  <r>
    <n v="2266"/>
    <x v="61"/>
    <d v="2023-06-07T00:00:00"/>
    <s v="JUNILLER ALTHEA JANINE A."/>
    <x v="9"/>
    <x v="0"/>
    <d v="2023-06-05T00:00:00"/>
    <d v="2023-06-06T00:00:00"/>
    <s v="SL"/>
    <m/>
    <s v="2 SL"/>
    <n v="2"/>
    <m/>
  </r>
  <r>
    <n v="2267"/>
    <x v="61"/>
    <d v="2023-06-05T00:00:00"/>
    <s v="SUMAGUI LORENA P."/>
    <x v="30"/>
    <x v="0"/>
    <d v="2023-05-24T00:00:00"/>
    <d v="2023-05-24T00:00:00"/>
    <s v="OTHER"/>
    <m/>
    <s v="1 OTHER"/>
    <n v="1"/>
    <m/>
  </r>
  <r>
    <n v="2268"/>
    <x v="61"/>
    <d v="2023-06-05T00:00:00"/>
    <s v="SUMAGUI LORENA P."/>
    <x v="30"/>
    <x v="0"/>
    <d v="2023-05-30T00:00:00"/>
    <d v="2023-05-30T00:00:00"/>
    <s v="OTHER"/>
    <m/>
    <s v="1 OTHER"/>
    <n v="1"/>
    <m/>
  </r>
  <r>
    <n v="2269"/>
    <x v="61"/>
    <d v="2023-06-05T00:00:00"/>
    <s v="SUMAGUI LORENA P."/>
    <x v="30"/>
    <x v="0"/>
    <d v="2023-06-13T00:00:00"/>
    <d v="2023-06-16T00:00:00"/>
    <s v="VL"/>
    <m/>
    <s v="4 VL"/>
    <n v="4"/>
    <m/>
  </r>
  <r>
    <n v="2270"/>
    <x v="61"/>
    <d v="2023-06-02T00:00:00"/>
    <s v="RAMA RAQUEL J."/>
    <x v="44"/>
    <x v="0"/>
    <d v="2023-06-01T00:00:00"/>
    <d v="2023-06-01T00:00:00"/>
    <s v="SL"/>
    <m/>
    <s v="1 SL"/>
    <n v="1"/>
    <m/>
  </r>
  <r>
    <n v="2271"/>
    <x v="61"/>
    <d v="2023-06-01T00:00:00"/>
    <s v="GATPANDAN MICHAEL E."/>
    <x v="12"/>
    <x v="0"/>
    <d v="2023-06-08T00:00:00"/>
    <d v="2023-06-09T00:00:00"/>
    <s v="VL"/>
    <m/>
    <s v="2 VL"/>
    <n v="2"/>
    <m/>
  </r>
  <r>
    <n v="2272"/>
    <x v="61"/>
    <d v="2023-06-01T00:00:00"/>
    <s v="DISEPEDA MACARIA P."/>
    <x v="23"/>
    <x v="0"/>
    <d v="2023-05-28T00:00:00"/>
    <d v="2023-05-28T00:00:00"/>
    <s v="SL"/>
    <m/>
    <s v="1 SL"/>
    <n v="1"/>
    <m/>
  </r>
  <r>
    <n v="2273"/>
    <x v="61"/>
    <d v="2023-05-29T00:00:00"/>
    <s v="LORILLA LOIDA P."/>
    <x v="36"/>
    <x v="0"/>
    <d v="2023-05-31T00:00:00"/>
    <d v="2023-05-31T00:00:00"/>
    <s v="VL"/>
    <m/>
    <s v="1 VL"/>
    <n v="1"/>
    <m/>
  </r>
  <r>
    <n v="2274"/>
    <x v="61"/>
    <d v="2023-06-01T00:00:00"/>
    <s v="NACARIO GLENN B."/>
    <x v="22"/>
    <x v="0"/>
    <d v="2023-05-31T00:00:00"/>
    <d v="2023-05-31T00:00:00"/>
    <s v="SL"/>
    <m/>
    <s v="1 SL"/>
    <n v="1"/>
    <m/>
  </r>
  <r>
    <n v="2275"/>
    <x v="61"/>
    <d v="2023-05-26T00:00:00"/>
    <s v="PUNZALAN LUCIANA A."/>
    <x v="22"/>
    <x v="0"/>
    <d v="2023-05-23T00:00:00"/>
    <d v="2023-05-25T00:00:00"/>
    <s v="SL"/>
    <m/>
    <s v="3 SL"/>
    <n v="3"/>
    <m/>
  </r>
  <r>
    <n v="2276"/>
    <x v="61"/>
    <d v="2023-05-29T00:00:00"/>
    <s v="PUNZALAN LUCIANA A."/>
    <x v="22"/>
    <x v="0"/>
    <d v="2023-05-26T00:00:00"/>
    <d v="2023-05-26T00:00:00"/>
    <s v="SL"/>
    <m/>
    <s v="1 SL"/>
    <n v="1"/>
    <m/>
  </r>
  <r>
    <n v="2277"/>
    <x v="61"/>
    <d v="2023-05-22T00:00:00"/>
    <s v="PUNZALAN LUCIANA A."/>
    <x v="22"/>
    <x v="0"/>
    <d v="2023-05-17T00:00:00"/>
    <d v="2023-05-17T00:00:00"/>
    <s v="SL"/>
    <m/>
    <s v="1 SL"/>
    <n v="1"/>
    <m/>
  </r>
  <r>
    <n v="2278"/>
    <x v="61"/>
    <d v="2023-05-19T00:00:00"/>
    <s v="PEREA BABEL G."/>
    <x v="24"/>
    <x v="0"/>
    <d v="2023-05-26T00:00:00"/>
    <d v="2023-05-26T00:00:00"/>
    <s v="OTHER"/>
    <s v="SEC 21 EO 292- SPECIAL PRIVILEGE"/>
    <s v="1 OTHER"/>
    <n v="1"/>
    <m/>
  </r>
  <r>
    <n v="2279"/>
    <x v="61"/>
    <d v="2023-06-05T00:00:00"/>
    <s v="PEREA BABEL G."/>
    <x v="24"/>
    <x v="0"/>
    <d v="2023-05-29T00:00:00"/>
    <d v="2023-05-31T00:00:00"/>
    <s v="SL"/>
    <m/>
    <s v="3 SL"/>
    <n v="3"/>
    <m/>
  </r>
  <r>
    <n v="2280"/>
    <x v="61"/>
    <d v="2023-05-26T00:00:00"/>
    <s v="TORRES MOISES Q."/>
    <x v="21"/>
    <x v="0"/>
    <d v="2023-05-25T00:00:00"/>
    <d v="2023-06-30T00:00:00"/>
    <s v="SL"/>
    <m/>
    <s v="25 SL"/>
    <n v="25"/>
    <m/>
  </r>
  <r>
    <n v="2281"/>
    <x v="61"/>
    <d v="2023-06-01T00:00:00"/>
    <s v="PANGANIBAN CAROLINA L."/>
    <x v="23"/>
    <x v="0"/>
    <d v="2023-05-25T00:00:00"/>
    <d v="2023-05-25T00:00:00"/>
    <s v="SL"/>
    <m/>
    <s v="1 SL"/>
    <n v="1"/>
    <m/>
  </r>
  <r>
    <n v="2282"/>
    <x v="61"/>
    <d v="2023-06-02T00:00:00"/>
    <s v="OBINA APOLINARIO B."/>
    <x v="18"/>
    <x v="0"/>
    <d v="2023-05-22T00:00:00"/>
    <d v="2023-05-26T00:00:00"/>
    <s v="SL"/>
    <m/>
    <s v="5 SL"/>
    <n v="5"/>
    <m/>
  </r>
  <r>
    <n v="2283"/>
    <x v="61"/>
    <d v="2023-05-29T00:00:00"/>
    <s v="BERNALDEZ MARLONE P."/>
    <x v="22"/>
    <x v="1"/>
    <d v="2023-05-25T00:00:00"/>
    <d v="2023-05-26T00:00:00"/>
    <s v="SL"/>
    <m/>
    <s v="2 SL"/>
    <n v="2"/>
    <m/>
  </r>
  <r>
    <n v="2284"/>
    <x v="61"/>
    <d v="2023-06-01T00:00:00"/>
    <s v="CONTRERAS SARAH JANE P."/>
    <x v="2"/>
    <x v="0"/>
    <d v="2023-05-31T00:00:00"/>
    <d v="2023-05-31T00:00:00"/>
    <s v="SL"/>
    <m/>
    <s v="1 SL"/>
    <n v="1"/>
    <m/>
  </r>
  <r>
    <n v="2285"/>
    <x v="61"/>
    <d v="2023-05-31T00:00:00"/>
    <s v="DE CASTRO ROSS EIZALHYNNE A."/>
    <x v="11"/>
    <x v="0"/>
    <d v="2023-05-30T00:00:00"/>
    <d v="2023-05-30T00:00:00"/>
    <s v="SL"/>
    <m/>
    <s v="1 SL"/>
    <n v="1"/>
    <m/>
  </r>
  <r>
    <n v="2286"/>
    <x v="61"/>
    <d v="2023-06-07T00:00:00"/>
    <s v="DE CASTRO ROSS EIZALHYNNE A."/>
    <x v="11"/>
    <x v="0"/>
    <d v="2023-06-13T00:00:00"/>
    <d v="2023-06-13T00:00:00"/>
    <s v="VL"/>
    <m/>
    <s v="1 VL"/>
    <n v="1"/>
    <m/>
  </r>
  <r>
    <n v="2287"/>
    <x v="61"/>
    <d v="2023-06-07T00:00:00"/>
    <s v="DE CASTRO ROSS EIZALHYNNE A."/>
    <x v="11"/>
    <x v="0"/>
    <d v="2023-06-20T00:00:00"/>
    <d v="2023-06-20T00:00:00"/>
    <s v="VL"/>
    <m/>
    <s v="1 VL"/>
    <n v="1"/>
    <m/>
  </r>
  <r>
    <n v="2288"/>
    <x v="61"/>
    <d v="2023-06-07T00:00:00"/>
    <s v="GARCIA JINKY A."/>
    <x v="88"/>
    <x v="1"/>
    <d v="2023-06-13T00:00:00"/>
    <d v="2023-06-13T00:00:00"/>
    <s v="VL"/>
    <m/>
    <s v="1 VL"/>
    <n v="1"/>
    <m/>
  </r>
  <r>
    <n v="2289"/>
    <x v="61"/>
    <d v="2023-06-07T00:00:00"/>
    <s v="ANGELES ANNABEL D."/>
    <x v="5"/>
    <x v="1"/>
    <d v="2023-05-31T00:00:00"/>
    <d v="2023-05-31T00:00:00"/>
    <s v="SL"/>
    <m/>
    <s v="1 SL"/>
    <n v="1"/>
    <m/>
  </r>
  <r>
    <n v="2290"/>
    <x v="61"/>
    <d v="2023-06-07T00:00:00"/>
    <s v="ANGELES ANNABEL D."/>
    <x v="5"/>
    <x v="1"/>
    <d v="2023-06-06T00:00:00"/>
    <d v="2023-06-06T00:00:00"/>
    <s v="SL"/>
    <m/>
    <s v="1 SL"/>
    <n v="1"/>
    <m/>
  </r>
  <r>
    <n v="2291"/>
    <x v="61"/>
    <d v="2023-06-01T00:00:00"/>
    <s v="DAIZ PAUL MICHAEL  "/>
    <x v="94"/>
    <x v="1"/>
    <d v="2023-06-05T00:00:00"/>
    <d v="2023-06-09T00:00:00"/>
    <s v="OTHER"/>
    <m/>
    <s v="5 OTHER"/>
    <n v="5"/>
    <m/>
  </r>
  <r>
    <n v="2292"/>
    <x v="61"/>
    <d v="2023-04-28T00:00:00"/>
    <s v="DAIZ PAUL MICHAEL  "/>
    <x v="94"/>
    <x v="1"/>
    <d v="2023-05-31T00:00:00"/>
    <d v="2023-06-02T00:00:00"/>
    <s v="OTHER"/>
    <s v="SEC 21 EO 292- SPECIAL PRIVILEGE"/>
    <s v="3 OTHER"/>
    <n v="3"/>
    <m/>
  </r>
  <r>
    <n v="2293"/>
    <x v="61"/>
    <d v="2023-06-02T00:00:00"/>
    <s v="JAVIER NOEL D."/>
    <x v="7"/>
    <x v="1"/>
    <d v="2023-05-26T00:00:00"/>
    <d v="2023-05-26T00:00:00"/>
    <s v="SL"/>
    <m/>
    <s v="1 SL"/>
    <n v="1"/>
    <m/>
  </r>
  <r>
    <n v="2294"/>
    <x v="61"/>
    <d v="2023-06-07T00:00:00"/>
    <s v="MAALA JOSEPHINE D."/>
    <x v="95"/>
    <x v="1"/>
    <d v="2023-06-13T00:00:00"/>
    <d v="2023-06-13T00:00:00"/>
    <s v="VL"/>
    <m/>
    <s v="1 VL"/>
    <n v="1"/>
    <m/>
  </r>
  <r>
    <n v="2295"/>
    <x v="62"/>
    <d v="2023-06-09T00:00:00"/>
    <s v="MONTENEGRO HENRY S."/>
    <x v="11"/>
    <x v="1"/>
    <d v="2023-06-08T00:00:00"/>
    <d v="2023-06-08T00:00:00"/>
    <s v="SL"/>
    <m/>
    <s v="1 SL"/>
    <n v="1"/>
    <m/>
  </r>
  <r>
    <n v="2296"/>
    <x v="62"/>
    <d v="2023-06-13T00:00:00"/>
    <s v="MONTENEGRO HELEN L."/>
    <x v="35"/>
    <x v="1"/>
    <d v="2023-06-08T00:00:00"/>
    <d v="2023-06-09T00:00:00"/>
    <m/>
    <m/>
    <s v="2 "/>
    <n v="2"/>
    <m/>
  </r>
  <r>
    <n v="2297"/>
    <x v="62"/>
    <d v="2023-06-05T00:00:00"/>
    <s v="ROXAS ZHANINE R."/>
    <x v="43"/>
    <x v="1"/>
    <d v="2022-05-29T00:00:00"/>
    <d v="2022-05-29T00:00:00"/>
    <s v="SL"/>
    <s v="SL WITHOUT PAY"/>
    <s v="1 SL"/>
    <n v="1"/>
    <m/>
  </r>
  <r>
    <n v="2298"/>
    <x v="62"/>
    <d v="2023-06-06T00:00:00"/>
    <s v="VIDALLON KAREN  N."/>
    <x v="23"/>
    <x v="0"/>
    <d v="2023-06-05T00:00:00"/>
    <d v="2023-06-05T00:00:00"/>
    <s v="SL"/>
    <m/>
    <s v="1 SL"/>
    <n v="1"/>
    <m/>
  </r>
  <r>
    <n v="2299"/>
    <x v="62"/>
    <d v="2023-06-06T00:00:00"/>
    <s v="VIDALLON KAREN  N."/>
    <x v="23"/>
    <x v="0"/>
    <d v="2022-06-01T00:00:00"/>
    <d v="2022-06-01T00:00:00"/>
    <s v="SL"/>
    <s v="SL WITHOUT PAY"/>
    <s v="1 SL"/>
    <n v="1"/>
    <m/>
  </r>
  <r>
    <n v="2300"/>
    <x v="62"/>
    <d v="2023-06-13T00:00:00"/>
    <s v="MANALO ELIADA F."/>
    <x v="11"/>
    <x v="1"/>
    <d v="2023-06-09T00:00:00"/>
    <d v="2023-06-09T00:00:00"/>
    <s v="SL"/>
    <m/>
    <s v="1 SL"/>
    <n v="1"/>
    <m/>
  </r>
  <r>
    <n v="2301"/>
    <x v="62"/>
    <d v="2023-06-13T00:00:00"/>
    <s v="DE SAGUN NANCY D."/>
    <x v="11"/>
    <x v="0"/>
    <d v="2023-06-22T00:00:00"/>
    <d v="2023-06-23T00:00:00"/>
    <s v="OTHER"/>
    <s v="SEC 21 EO 292- SPECIAL PRIVILEGE"/>
    <s v="2 OTHER"/>
    <n v="2"/>
    <m/>
  </r>
  <r>
    <n v="2302"/>
    <x v="62"/>
    <d v="2023-06-09T00:00:00"/>
    <s v="RAMA RAQUEL J."/>
    <x v="44"/>
    <x v="0"/>
    <d v="2023-06-07T00:00:00"/>
    <d v="2023-06-07T00:00:00"/>
    <s v="SL"/>
    <m/>
    <s v="1 SL"/>
    <n v="1"/>
    <m/>
  </r>
  <r>
    <n v="2303"/>
    <x v="62"/>
    <d v="2023-06-13T00:00:00"/>
    <s v="FERNANDEZ MILAGROS C."/>
    <x v="39"/>
    <x v="1"/>
    <d v="2023-06-06T00:00:00"/>
    <d v="2023-06-06T00:00:00"/>
    <s v="SL"/>
    <m/>
    <s v="1 SL"/>
    <n v="1"/>
    <m/>
  </r>
  <r>
    <n v="2304"/>
    <x v="62"/>
    <d v="2023-06-13T00:00:00"/>
    <s v="FERNANDEZ MILAGROS C."/>
    <x v="39"/>
    <x v="1"/>
    <d v="2023-06-09T00:00:00"/>
    <d v="2023-06-09T00:00:00"/>
    <s v="SL"/>
    <m/>
    <s v="1 SL"/>
    <n v="1"/>
    <m/>
  </r>
  <r>
    <n v="2305"/>
    <x v="62"/>
    <d v="2023-06-13T00:00:00"/>
    <s v="FERNANDEZ MILAGROS C."/>
    <x v="39"/>
    <x v="1"/>
    <d v="2023-06-28T00:00:00"/>
    <d v="2023-06-28T00:00:00"/>
    <s v="OTHER"/>
    <s v="SEC 21 EO 292- SPECIAL PRIVILEGE"/>
    <s v="1 OTHER"/>
    <n v="1"/>
    <m/>
  </r>
  <r>
    <n v="2306"/>
    <x v="62"/>
    <d v="2023-06-13T00:00:00"/>
    <s v="FERNANDEZ MILAGROS C."/>
    <x v="39"/>
    <x v="1"/>
    <d v="2023-06-30T00:00:00"/>
    <d v="2023-06-30T00:00:00"/>
    <s v="OTHER"/>
    <s v="SEC 21 EO 292- SPECIAL PRIVILEGE"/>
    <s v="1 OTHER"/>
    <n v="1"/>
    <m/>
  </r>
  <r>
    <n v="2307"/>
    <x v="62"/>
    <d v="2023-06-09T00:00:00"/>
    <s v="BAES ELMER P."/>
    <x v="5"/>
    <x v="1"/>
    <d v="2023-06-06T00:00:00"/>
    <d v="2023-06-07T00:00:00"/>
    <s v="SL"/>
    <m/>
    <s v="2 SL"/>
    <n v="2"/>
    <m/>
  </r>
  <r>
    <n v="2308"/>
    <x v="62"/>
    <d v="2023-06-13T00:00:00"/>
    <s v="DIMAPILIS JOSEPHINE P."/>
    <x v="39"/>
    <x v="1"/>
    <d v="2023-06-14T00:00:00"/>
    <d v="2023-06-14T00:00:00"/>
    <s v="OTHER"/>
    <m/>
    <s v="1 OTHER"/>
    <n v="1"/>
    <m/>
  </r>
  <r>
    <n v="2309"/>
    <x v="62"/>
    <d v="2023-06-09T00:00:00"/>
    <s v="PEÑAFIEL MELISSA Q."/>
    <x v="56"/>
    <x v="1"/>
    <d v="2023-06-08T00:00:00"/>
    <d v="2023-06-08T00:00:00"/>
    <s v="SL"/>
    <m/>
    <s v="1 SL"/>
    <n v="1"/>
    <m/>
  </r>
  <r>
    <n v="2310"/>
    <x v="62"/>
    <d v="2023-06-12T00:00:00"/>
    <s v="MANALO CATALINA  "/>
    <x v="69"/>
    <x v="0"/>
    <d v="2023-06-16T00:00:00"/>
    <d v="2023-06-16T00:00:00"/>
    <s v="VL"/>
    <m/>
    <s v="1 VL"/>
    <n v="1"/>
    <m/>
  </r>
  <r>
    <n v="2311"/>
    <x v="62"/>
    <d v="2023-06-12T00:00:00"/>
    <s v="MANALO CATALINA  "/>
    <x v="69"/>
    <x v="0"/>
    <d v="2023-06-19T00:00:00"/>
    <d v="2023-06-23T00:00:00"/>
    <s v="VL"/>
    <m/>
    <s v="5 VL"/>
    <n v="5"/>
    <m/>
  </r>
  <r>
    <n v="2312"/>
    <x v="62"/>
    <d v="2023-06-12T00:00:00"/>
    <s v="MANALO CATALINA  "/>
    <x v="69"/>
    <x v="0"/>
    <d v="2023-06-26T00:00:00"/>
    <d v="2023-06-27T00:00:00"/>
    <s v="VL"/>
    <m/>
    <s v="2 VL"/>
    <n v="2"/>
    <m/>
  </r>
  <r>
    <n v="2313"/>
    <x v="62"/>
    <d v="2023-06-12T00:00:00"/>
    <s v="MANALO CATALINA  "/>
    <x v="69"/>
    <x v="0"/>
    <d v="2023-06-29T00:00:00"/>
    <d v="2023-06-30T00:00:00"/>
    <s v="VL"/>
    <m/>
    <s v="2 VL"/>
    <n v="2"/>
    <m/>
  </r>
  <r>
    <n v="2314"/>
    <x v="62"/>
    <d v="2023-06-12T00:00:00"/>
    <s v="MANALO CATALINA  "/>
    <x v="69"/>
    <x v="0"/>
    <d v="2023-07-03T00:00:00"/>
    <d v="2023-07-07T00:00:00"/>
    <s v="VL"/>
    <m/>
    <s v="5 VL"/>
    <n v="5"/>
    <m/>
  </r>
  <r>
    <n v="2315"/>
    <x v="62"/>
    <d v="2023-06-12T00:00:00"/>
    <s v="MANALO CATALINA  "/>
    <x v="69"/>
    <x v="0"/>
    <d v="2023-07-10T00:00:00"/>
    <d v="2023-07-14T00:00:00"/>
    <s v="VL"/>
    <m/>
    <s v="5 VL"/>
    <n v="5"/>
    <m/>
  </r>
  <r>
    <n v="2316"/>
    <x v="62"/>
    <d v="2023-06-07T00:00:00"/>
    <s v="TULIAO FLORDELIZA M."/>
    <x v="6"/>
    <x v="1"/>
    <d v="2023-06-07T00:00:00"/>
    <d v="2023-06-07T00:00:00"/>
    <s v="SL"/>
    <m/>
    <s v="1 SL"/>
    <n v="1"/>
    <m/>
  </r>
  <r>
    <n v="2317"/>
    <x v="62"/>
    <d v="2023-06-08T00:00:00"/>
    <s v="PAYAD ALEXANDER  "/>
    <x v="18"/>
    <x v="1"/>
    <d v="2023-06-06T00:00:00"/>
    <d v="2023-06-07T00:00:00"/>
    <s v="SL"/>
    <m/>
    <s v="2 SL"/>
    <n v="2"/>
    <m/>
  </r>
  <r>
    <n v="2318"/>
    <x v="62"/>
    <d v="2023-06-08T00:00:00"/>
    <s v="ZALDIVIA MIRIAM F."/>
    <x v="52"/>
    <x v="1"/>
    <d v="2023-06-07T00:00:00"/>
    <d v="2023-06-07T00:00:00"/>
    <s v="SL"/>
    <m/>
    <s v="1 SL"/>
    <n v="1"/>
    <m/>
  </r>
  <r>
    <n v="2319"/>
    <x v="62"/>
    <d v="2023-06-06T00:00:00"/>
    <s v="ZALDIVIA MIRIAM F."/>
    <x v="52"/>
    <x v="1"/>
    <d v="2023-06-05T00:00:00"/>
    <d v="2023-06-05T00:00:00"/>
    <s v="SL"/>
    <m/>
    <s v="1 SL"/>
    <n v="1"/>
    <m/>
  </r>
  <r>
    <n v="2320"/>
    <x v="62"/>
    <d v="2023-06-08T00:00:00"/>
    <s v="DIMAPILIS JOSEPHINE P."/>
    <x v="39"/>
    <x v="1"/>
    <d v="2023-06-15T00:00:00"/>
    <d v="2023-06-15T00:00:00"/>
    <s v="OTHER"/>
    <s v="SEC 21 EO 292- SPECIAL PRIVILEGE"/>
    <s v="1 OTHER"/>
    <n v="1"/>
    <m/>
  </r>
  <r>
    <n v="2321"/>
    <x v="62"/>
    <d v="2023-06-08T00:00:00"/>
    <s v="UNTALAN DIVINA R."/>
    <x v="39"/>
    <x v="1"/>
    <d v="2023-06-20T00:00:00"/>
    <d v="2023-06-20T00:00:00"/>
    <s v="OTHER"/>
    <s v="SEC 21 EO 292- SPECIAL PRIVILEGE"/>
    <s v="1 OTHER"/>
    <n v="1"/>
    <m/>
  </r>
  <r>
    <n v="2322"/>
    <x v="62"/>
    <d v="2023-06-09T00:00:00"/>
    <s v="ARCILLA MAYETTE A."/>
    <x v="5"/>
    <x v="1"/>
    <d v="2023-06-22T00:00:00"/>
    <d v="2023-06-22T00:00:00"/>
    <s v="OTHER"/>
    <s v="SEC 21 EO 292- SPECIAL PRIVILEGE"/>
    <s v="1 OTHER"/>
    <n v="1"/>
    <m/>
  </r>
  <r>
    <n v="2323"/>
    <x v="62"/>
    <d v="2023-05-26T00:00:00"/>
    <s v="ARCULLO MELISSA A."/>
    <x v="5"/>
    <x v="1"/>
    <d v="2023-05-25T00:00:00"/>
    <d v="2023-05-25T00:00:00"/>
    <s v="SL"/>
    <m/>
    <s v="1 SL"/>
    <n v="1"/>
    <m/>
  </r>
  <r>
    <n v="2324"/>
    <x v="62"/>
    <d v="2023-05-31T00:00:00"/>
    <s v="ARCULLO MELISSA A."/>
    <x v="5"/>
    <x v="1"/>
    <d v="2023-05-30T00:00:00"/>
    <d v="2023-05-30T00:00:00"/>
    <s v="OTHER"/>
    <s v="SEC 21 EO 292- SPECIAL PRIVILEGE"/>
    <s v="1 OTHER"/>
    <n v="1"/>
    <m/>
  </r>
  <r>
    <n v="2325"/>
    <x v="62"/>
    <d v="2023-05-19T00:00:00"/>
    <s v="ARCULLO MELISSA A."/>
    <x v="5"/>
    <x v="1"/>
    <d v="2023-05-18T00:00:00"/>
    <d v="2023-05-18T00:00:00"/>
    <s v="OTHER"/>
    <m/>
    <s v="1 OTHER"/>
    <n v="1"/>
    <m/>
  </r>
  <r>
    <n v="2326"/>
    <x v="62"/>
    <d v="2023-06-07T00:00:00"/>
    <s v="AMBAT MARILOU M."/>
    <x v="63"/>
    <x v="1"/>
    <d v="2023-06-05T00:00:00"/>
    <d v="2023-06-06T00:00:00"/>
    <s v="SL"/>
    <m/>
    <s v="2 SL"/>
    <n v="2"/>
    <m/>
  </r>
  <r>
    <n v="2327"/>
    <x v="62"/>
    <d v="2023-06-07T00:00:00"/>
    <s v="ANGCAYA MARLON J."/>
    <x v="5"/>
    <x v="1"/>
    <d v="2023-06-06T00:00:00"/>
    <d v="2023-06-06T00:00:00"/>
    <s v="SL"/>
    <m/>
    <s v="1 SL"/>
    <n v="1"/>
    <m/>
  </r>
  <r>
    <n v="2328"/>
    <x v="62"/>
    <d v="2023-06-08T00:00:00"/>
    <s v="ANGCAYA ANA B."/>
    <x v="5"/>
    <x v="1"/>
    <d v="2023-06-19T00:00:00"/>
    <d v="2023-06-21T00:00:00"/>
    <s v="VL"/>
    <m/>
    <s v="3 VL"/>
    <n v="3"/>
    <m/>
  </r>
  <r>
    <n v="2329"/>
    <x v="62"/>
    <d v="2023-06-08T00:00:00"/>
    <s v="LANDICHO CHARLENE R."/>
    <x v="12"/>
    <x v="0"/>
    <d v="2023-06-07T00:00:00"/>
    <d v="2023-06-07T00:00:00"/>
    <s v="OTHER"/>
    <s v="SEC 21 EO 292- SPECIAL PRIVILEGE"/>
    <s v="1 OTHER"/>
    <n v="1"/>
    <m/>
  </r>
  <r>
    <n v="2330"/>
    <x v="62"/>
    <d v="2023-06-09T00:00:00"/>
    <s v="ANACAY ABNER M."/>
    <x v="5"/>
    <x v="1"/>
    <d v="2023-05-22T00:00:00"/>
    <d v="2023-06-15T00:00:00"/>
    <s v="SL"/>
    <m/>
    <s v="18 SL"/>
    <n v="18"/>
    <m/>
  </r>
  <r>
    <n v="2331"/>
    <x v="62"/>
    <d v="2023-06-08T00:00:00"/>
    <s v="DAÑO ALMA R."/>
    <x v="6"/>
    <x v="1"/>
    <d v="2023-05-10T00:00:00"/>
    <d v="2023-05-10T00:00:00"/>
    <s v="SL"/>
    <m/>
    <s v="1 SL"/>
    <n v="1"/>
    <m/>
  </r>
  <r>
    <n v="2332"/>
    <x v="62"/>
    <d v="2023-06-08T00:00:00"/>
    <s v="DAÑO ALMA R."/>
    <x v="6"/>
    <x v="1"/>
    <d v="2023-06-16T00:00:00"/>
    <d v="2023-06-16T00:00:00"/>
    <s v="VL"/>
    <m/>
    <s v="1 VL"/>
    <n v="1"/>
    <m/>
  </r>
  <r>
    <n v="2333"/>
    <x v="62"/>
    <d v="2023-06-09T00:00:00"/>
    <s v="LEPARDO ROWENA R."/>
    <x v="31"/>
    <x v="1"/>
    <d v="2023-06-14T00:00:00"/>
    <d v="2023-06-14T00:00:00"/>
    <s v="OTHER"/>
    <m/>
    <s v="1 OTHER"/>
    <n v="1"/>
    <m/>
  </r>
  <r>
    <n v="2334"/>
    <x v="62"/>
    <d v="2023-06-09T00:00:00"/>
    <s v="JAVIER ELISEO B."/>
    <x v="4"/>
    <x v="1"/>
    <d v="2023-06-06T00:00:00"/>
    <d v="2023-06-07T00:00:00"/>
    <s v="SL"/>
    <m/>
    <s v="2 SL"/>
    <n v="2"/>
    <m/>
  </r>
  <r>
    <n v="2335"/>
    <x v="62"/>
    <d v="2023-06-07T00:00:00"/>
    <s v="ALEGA ESTELITA M."/>
    <x v="53"/>
    <x v="1"/>
    <d v="2023-06-05T00:00:00"/>
    <d v="2023-06-06T00:00:00"/>
    <s v="SL"/>
    <m/>
    <s v="2 SL"/>
    <n v="2"/>
    <m/>
  </r>
  <r>
    <n v="2336"/>
    <x v="62"/>
    <d v="2023-06-01T00:00:00"/>
    <s v="DE OCAMPO MARISSA B."/>
    <x v="66"/>
    <x v="1"/>
    <d v="2023-05-25T00:00:00"/>
    <d v="2023-05-25T00:00:00"/>
    <s v="SL"/>
    <m/>
    <s v="1 SL"/>
    <n v="1"/>
    <m/>
  </r>
  <r>
    <n v="2337"/>
    <x v="62"/>
    <d v="2023-06-01T00:00:00"/>
    <s v="DE OCAMPO MARISSA B."/>
    <x v="66"/>
    <x v="1"/>
    <d v="2023-05-31T00:00:00"/>
    <d v="2023-05-31T00:00:00"/>
    <s v="SL"/>
    <m/>
    <s v="1 SL"/>
    <n v="1"/>
    <m/>
  </r>
  <r>
    <n v="2338"/>
    <x v="62"/>
    <d v="2023-06-13T00:00:00"/>
    <s v="FERMA RAYMOND  "/>
    <x v="18"/>
    <x v="0"/>
    <d v="2023-06-11T00:00:00"/>
    <d v="2023-06-12T00:00:00"/>
    <s v="SL"/>
    <m/>
    <s v="2 SL"/>
    <n v="2"/>
    <m/>
  </r>
  <r>
    <n v="2339"/>
    <x v="62"/>
    <d v="2023-06-12T00:00:00"/>
    <s v="ANDAG ALEX C."/>
    <x v="5"/>
    <x v="1"/>
    <d v="2023-06-08T00:00:00"/>
    <d v="2023-06-08T00:00:00"/>
    <s v="SL"/>
    <m/>
    <s v="1 SL"/>
    <n v="1"/>
    <m/>
  </r>
  <r>
    <n v="2340"/>
    <x v="62"/>
    <d v="2023-06-08T00:00:00"/>
    <s v="DOGELIO CHRISTIAN B."/>
    <x v="0"/>
    <x v="0"/>
    <d v="2023-05-07T00:00:00"/>
    <d v="2023-05-07T00:00:00"/>
    <s v="SL"/>
    <m/>
    <s v="1 SL"/>
    <n v="1"/>
    <m/>
  </r>
  <r>
    <n v="2341"/>
    <x v="62"/>
    <d v="2023-06-02T00:00:00"/>
    <s v="BELOSTRINO JULIETA P."/>
    <x v="4"/>
    <x v="0"/>
    <d v="2023-06-01T00:00:00"/>
    <d v="2023-06-01T00:00:00"/>
    <s v="SL"/>
    <m/>
    <s v="1 SL"/>
    <n v="1"/>
    <m/>
  </r>
  <r>
    <n v="2342"/>
    <x v="62"/>
    <d v="2023-06-08T00:00:00"/>
    <s v="ESTOLE JOCELYN D."/>
    <x v="31"/>
    <x v="0"/>
    <d v="2023-06-12T00:00:00"/>
    <d v="2023-06-12T00:00:00"/>
    <s v="VL"/>
    <m/>
    <s v="1 VL"/>
    <n v="1"/>
    <m/>
  </r>
  <r>
    <n v="2343"/>
    <x v="62"/>
    <d v="2023-06-08T00:00:00"/>
    <s v="ESTOLE JOCELYN D."/>
    <x v="31"/>
    <x v="0"/>
    <d v="2023-06-21T00:00:00"/>
    <d v="2023-06-23T00:00:00"/>
    <s v="VL"/>
    <m/>
    <s v="3 VL"/>
    <n v="3"/>
    <m/>
  </r>
  <r>
    <n v="2344"/>
    <x v="62"/>
    <d v="2023-06-08T00:00:00"/>
    <s v="ESTOLE JOCELYN D."/>
    <x v="31"/>
    <x v="0"/>
    <d v="2023-06-29T00:00:00"/>
    <d v="2023-06-30T00:00:00"/>
    <s v="VL"/>
    <m/>
    <s v="2 VL"/>
    <n v="2"/>
    <m/>
  </r>
  <r>
    <n v="2345"/>
    <x v="62"/>
    <d v="2023-06-09T00:00:00"/>
    <s v="DIGNO DANILO  "/>
    <x v="18"/>
    <x v="0"/>
    <d v="2023-06-08T00:00:00"/>
    <d v="2023-06-08T00:00:00"/>
    <s v="SL"/>
    <m/>
    <s v="1 SL"/>
    <n v="1"/>
    <m/>
  </r>
  <r>
    <n v="2346"/>
    <x v="62"/>
    <d v="2023-06-07T00:00:00"/>
    <s v="GONZALES MARY JANE D."/>
    <x v="10"/>
    <x v="0"/>
    <d v="2023-06-06T00:00:00"/>
    <d v="2023-06-06T00:00:00"/>
    <s v="SL"/>
    <m/>
    <s v="1 SL"/>
    <n v="1"/>
    <m/>
  </r>
  <r>
    <n v="2347"/>
    <x v="62"/>
    <d v="2023-06-09T00:00:00"/>
    <s v="OPO CONEY V."/>
    <x v="24"/>
    <x v="0"/>
    <d v="2023-06-06T00:00:00"/>
    <d v="2023-06-08T00:00:00"/>
    <s v="SL"/>
    <m/>
    <s v="3 SL"/>
    <n v="3"/>
    <m/>
  </r>
  <r>
    <n v="2348"/>
    <x v="62"/>
    <d v="2023-06-01T00:00:00"/>
    <s v="DIMAILIG ARLYN R."/>
    <x v="7"/>
    <x v="1"/>
    <d v="2023-05-31T00:00:00"/>
    <d v="2023-05-31T00:00:00"/>
    <s v="SL"/>
    <m/>
    <s v="1 SL"/>
    <n v="1"/>
    <m/>
  </r>
  <r>
    <n v="2349"/>
    <x v="62"/>
    <d v="2023-06-09T00:00:00"/>
    <s v="DIMAILIG ARLYN R."/>
    <x v="7"/>
    <x v="1"/>
    <d v="2023-06-07T00:00:00"/>
    <d v="2023-06-08T00:00:00"/>
    <s v="SL"/>
    <m/>
    <s v="2 SL"/>
    <n v="2"/>
    <m/>
  </r>
  <r>
    <n v="2350"/>
    <x v="62"/>
    <d v="2023-06-09T00:00:00"/>
    <s v="GUEVARRA ROLANDO  "/>
    <x v="18"/>
    <x v="0"/>
    <d v="2023-06-07T00:00:00"/>
    <d v="2023-06-08T00:00:00"/>
    <s v="SL"/>
    <m/>
    <s v="2 SL"/>
    <n v="2"/>
    <m/>
  </r>
  <r>
    <n v="2351"/>
    <x v="62"/>
    <d v="2023-06-13T00:00:00"/>
    <s v="AMBION MARIETA B."/>
    <x v="18"/>
    <x v="0"/>
    <d v="2023-06-21T00:00:00"/>
    <d v="2023-06-22T00:00:00"/>
    <s v="VL"/>
    <m/>
    <s v="2 VL"/>
    <n v="2"/>
    <m/>
  </r>
  <r>
    <n v="2352"/>
    <x v="62"/>
    <d v="2023-06-12T00:00:00"/>
    <s v="ATIENZA VENUS  "/>
    <x v="5"/>
    <x v="1"/>
    <d v="2023-06-08T00:00:00"/>
    <d v="2023-06-08T00:00:00"/>
    <s v="SL"/>
    <m/>
    <s v="1 SL"/>
    <n v="1"/>
    <m/>
  </r>
  <r>
    <n v="2353"/>
    <x v="62"/>
    <d v="2023-06-13T00:00:00"/>
    <s v="RODRIGUEZ RAYMUNDO  "/>
    <x v="18"/>
    <x v="0"/>
    <d v="2023-06-19T00:00:00"/>
    <d v="2023-06-19T00:00:00"/>
    <s v="OTHER"/>
    <s v="SEC 21 EO 292- SPECIAL PRIVILEGE"/>
    <s v="1 OTHER"/>
    <n v="1"/>
    <m/>
  </r>
  <r>
    <n v="2354"/>
    <x v="62"/>
    <d v="2023-06-07T00:00:00"/>
    <s v="HERNANDO MERLE B."/>
    <x v="70"/>
    <x v="1"/>
    <m/>
    <m/>
    <s v="OTHER"/>
    <s v="QUARANTINE LEAVE"/>
    <s v="0 OTHER"/>
    <n v="0"/>
    <m/>
  </r>
  <r>
    <n v="2355"/>
    <x v="63"/>
    <d v="2023-06-16T00:00:00"/>
    <s v="ANGCAYA JUANITO A."/>
    <x v="5"/>
    <x v="1"/>
    <m/>
    <m/>
    <s v="OTHER"/>
    <s v="TERMINAL LEAVE"/>
    <s v="0 OTHER"/>
    <n v="0"/>
    <m/>
  </r>
  <r>
    <n v="2356"/>
    <x v="63"/>
    <d v="2023-06-08T00:00:00"/>
    <s v="COSTANTE HERBERT F."/>
    <x v="9"/>
    <x v="2"/>
    <d v="2023-06-07T00:00:00"/>
    <d v="2023-06-07T00:00:00"/>
    <s v="SL"/>
    <m/>
    <s v="1 SL"/>
    <n v="1"/>
    <m/>
  </r>
  <r>
    <n v="2357"/>
    <x v="63"/>
    <d v="2023-06-08T00:00:00"/>
    <s v="COSTANTE HERBERT F."/>
    <x v="9"/>
    <x v="2"/>
    <d v="2023-06-13T00:00:00"/>
    <d v="2023-06-13T00:00:00"/>
    <s v="SL"/>
    <m/>
    <s v="1 SL"/>
    <n v="1"/>
    <m/>
  </r>
  <r>
    <n v="2358"/>
    <x v="63"/>
    <d v="2023-06-13T00:00:00"/>
    <s v="ALEGRE MARC JESTER D."/>
    <x v="19"/>
    <x v="2"/>
    <d v="2023-05-29T00:00:00"/>
    <d v="2023-06-02T00:00:00"/>
    <s v="OTHER"/>
    <m/>
    <s v="5 OTHER"/>
    <n v="5"/>
    <m/>
  </r>
  <r>
    <n v="2359"/>
    <x v="63"/>
    <d v="2023-06-14T00:00:00"/>
    <s v="CABASI JANN PAUL S."/>
    <x v="19"/>
    <x v="2"/>
    <d v="2023-06-09T00:00:00"/>
    <d v="2023-06-13T00:00:00"/>
    <s v="OTHER"/>
    <m/>
    <s v="2 OTHER"/>
    <n v="2"/>
    <m/>
  </r>
  <r>
    <n v="2360"/>
    <x v="63"/>
    <d v="2023-06-08T00:00:00"/>
    <s v="OCAMPO EDRALYN B."/>
    <x v="54"/>
    <x v="1"/>
    <d v="2023-06-05T00:00:00"/>
    <d v="2023-06-07T00:00:00"/>
    <s v="SL"/>
    <m/>
    <s v="3 SL"/>
    <n v="3"/>
    <m/>
  </r>
  <r>
    <n v="2361"/>
    <x v="63"/>
    <d v="2023-06-07T00:00:00"/>
    <s v="BOFILL ERNA P."/>
    <x v="4"/>
    <x v="1"/>
    <d v="2023-06-05T00:00:00"/>
    <d v="2023-06-06T00:00:00"/>
    <s v="SL"/>
    <m/>
    <s v="2 SL"/>
    <n v="2"/>
    <m/>
  </r>
  <r>
    <n v="2362"/>
    <x v="63"/>
    <d v="2023-06-07T00:00:00"/>
    <s v="HAYAG JERMAINE JOI D."/>
    <x v="19"/>
    <x v="1"/>
    <d v="2023-06-01T00:00:00"/>
    <d v="2023-06-02T00:00:00"/>
    <s v="SL"/>
    <m/>
    <s v="2 SL"/>
    <n v="2"/>
    <m/>
  </r>
  <r>
    <n v="2363"/>
    <x v="63"/>
    <d v="2023-06-07T00:00:00"/>
    <s v="HAYAG JERMAINE JOI D."/>
    <x v="19"/>
    <x v="1"/>
    <d v="2023-06-05T00:00:00"/>
    <d v="2023-06-05T00:00:00"/>
    <s v="SL"/>
    <m/>
    <s v="1 SL"/>
    <n v="1"/>
    <m/>
  </r>
  <r>
    <n v="2364"/>
    <x v="63"/>
    <d v="2023-06-10T00:00:00"/>
    <s v="LUNA GUILLERMA J."/>
    <x v="69"/>
    <x v="1"/>
    <d v="2023-06-09T00:00:00"/>
    <d v="2023-06-09T00:00:00"/>
    <s v="SL"/>
    <m/>
    <s v="1 SL"/>
    <n v="1"/>
    <m/>
  </r>
  <r>
    <n v="2365"/>
    <x v="63"/>
    <d v="2023-06-12T00:00:00"/>
    <s v="PASCUA LORENA D."/>
    <x v="5"/>
    <x v="1"/>
    <d v="2023-06-08T00:00:00"/>
    <d v="2023-06-08T00:00:00"/>
    <s v="SL"/>
    <m/>
    <s v="1 SL"/>
    <n v="1"/>
    <m/>
  </r>
  <r>
    <n v="2366"/>
    <x v="63"/>
    <d v="2023-06-13T00:00:00"/>
    <s v="MARINDUQUE GERRY C."/>
    <x v="19"/>
    <x v="1"/>
    <d v="2023-06-09T00:00:00"/>
    <d v="2023-06-09T00:00:00"/>
    <s v="SL"/>
    <m/>
    <s v="1 SL"/>
    <n v="1"/>
    <m/>
  </r>
  <r>
    <n v="2367"/>
    <x v="63"/>
    <d v="2023-06-08T00:00:00"/>
    <s v="PAITON MARY ANN M."/>
    <x v="50"/>
    <x v="1"/>
    <d v="2023-06-07T00:00:00"/>
    <d v="2023-06-07T00:00:00"/>
    <s v="SL"/>
    <m/>
    <s v="1 SL"/>
    <n v="1"/>
    <m/>
  </r>
  <r>
    <n v="2368"/>
    <x v="63"/>
    <d v="2023-06-13T00:00:00"/>
    <s v="PARRA VICTORIA S."/>
    <x v="63"/>
    <x v="1"/>
    <d v="2023-06-10T00:00:00"/>
    <d v="2023-06-10T00:00:00"/>
    <s v="SL"/>
    <m/>
    <s v="1 SL"/>
    <n v="1"/>
    <m/>
  </r>
  <r>
    <n v="2369"/>
    <x v="63"/>
    <d v="2023-06-13T00:00:00"/>
    <s v="VELUZ DORMILUNA E."/>
    <x v="31"/>
    <x v="1"/>
    <d v="2023-06-21T00:00:00"/>
    <d v="2023-07-07T00:00:00"/>
    <s v="VL"/>
    <m/>
    <s v="12 VL"/>
    <n v="12"/>
    <m/>
  </r>
  <r>
    <n v="2370"/>
    <x v="63"/>
    <d v="2023-06-14T00:00:00"/>
    <s v="OLEGARIO NENITA A."/>
    <x v="16"/>
    <x v="1"/>
    <d v="2023-06-20T00:00:00"/>
    <d v="2023-06-20T00:00:00"/>
    <s v="VL"/>
    <m/>
    <s v="1 VL"/>
    <n v="1"/>
    <m/>
  </r>
  <r>
    <n v="2371"/>
    <x v="63"/>
    <d v="2023-06-13T00:00:00"/>
    <s v="COTONER NELIA C."/>
    <x v="65"/>
    <x v="1"/>
    <d v="2023-06-14T00:00:00"/>
    <d v="2023-06-14T00:00:00"/>
    <s v="VL"/>
    <m/>
    <s v="1 VL"/>
    <n v="1"/>
    <m/>
  </r>
  <r>
    <n v="2372"/>
    <x v="63"/>
    <d v="2023-06-07T00:00:00"/>
    <s v="BURAZON CARIDAD A."/>
    <x v="39"/>
    <x v="1"/>
    <d v="2023-06-06T00:00:00"/>
    <d v="2023-06-06T00:00:00"/>
    <s v="SL"/>
    <m/>
    <s v="1 SL"/>
    <n v="1"/>
    <m/>
  </r>
  <r>
    <n v="2373"/>
    <x v="63"/>
    <d v="2023-06-13T00:00:00"/>
    <s v="OCAMPO EDRALYN B."/>
    <x v="54"/>
    <x v="1"/>
    <d v="2023-06-09T00:00:00"/>
    <d v="2023-06-09T00:00:00"/>
    <s v="SL"/>
    <m/>
    <s v="1 SL"/>
    <n v="1"/>
    <m/>
  </r>
  <r>
    <n v="2374"/>
    <x v="63"/>
    <d v="2023-06-15T00:00:00"/>
    <s v="OCAMPO EDRALYN B."/>
    <x v="54"/>
    <x v="1"/>
    <d v="2023-06-14T00:00:00"/>
    <d v="2023-06-14T00:00:00"/>
    <s v="SL"/>
    <m/>
    <s v="1 SL"/>
    <n v="1"/>
    <m/>
  </r>
  <r>
    <n v="2375"/>
    <x v="63"/>
    <d v="2023-06-13T00:00:00"/>
    <s v="TORRES SONIA M."/>
    <x v="64"/>
    <x v="1"/>
    <d v="2023-06-08T00:00:00"/>
    <d v="2023-06-09T00:00:00"/>
    <s v="SL"/>
    <m/>
    <s v="2 SL"/>
    <n v="2"/>
    <m/>
  </r>
  <r>
    <n v="2376"/>
    <x v="63"/>
    <d v="2023-06-14T00:00:00"/>
    <s v="MARTINEZ BELEN B."/>
    <x v="56"/>
    <x v="1"/>
    <d v="2023-06-13T00:00:00"/>
    <d v="2023-06-13T00:00:00"/>
    <s v="SL"/>
    <m/>
    <s v="1 SL"/>
    <n v="1"/>
    <m/>
  </r>
  <r>
    <n v="2377"/>
    <x v="63"/>
    <d v="2023-06-14T00:00:00"/>
    <s v="TAÑEDO MARIA EVELYN C."/>
    <x v="56"/>
    <x v="1"/>
    <d v="2023-06-13T00:00:00"/>
    <d v="2023-06-13T00:00:00"/>
    <s v="SL"/>
    <m/>
    <s v="1 SL"/>
    <n v="1"/>
    <m/>
  </r>
  <r>
    <n v="2378"/>
    <x v="63"/>
    <d v="2023-06-15T00:00:00"/>
    <s v="BAYOT EMILIANA C."/>
    <x v="28"/>
    <x v="1"/>
    <d v="2023-06-14T00:00:00"/>
    <d v="2023-06-15T00:00:00"/>
    <s v="SL"/>
    <m/>
    <s v="2 SL"/>
    <n v="2"/>
    <m/>
  </r>
  <r>
    <n v="2379"/>
    <x v="63"/>
    <d v="2023-06-14T00:00:00"/>
    <s v="DE VILLA JAYVEE U."/>
    <x v="6"/>
    <x v="1"/>
    <d v="2023-06-13T00:00:00"/>
    <d v="2023-06-13T00:00:00"/>
    <s v="OTHER"/>
    <s v="SEC 21 EO 292- SPECIAL PRIVILEGE"/>
    <s v="1 OTHER"/>
    <n v="1"/>
    <m/>
  </r>
  <r>
    <n v="2380"/>
    <x v="63"/>
    <d v="2023-06-02T00:00:00"/>
    <s v="ROCILLO CECILLA A."/>
    <x v="6"/>
    <x v="1"/>
    <d v="2023-06-07T00:00:00"/>
    <d v="2023-06-07T00:00:00"/>
    <s v="SL"/>
    <m/>
    <s v="1 SL"/>
    <n v="1"/>
    <m/>
  </r>
  <r>
    <n v="2381"/>
    <x v="63"/>
    <d v="2023-06-15T00:00:00"/>
    <s v="PERIDO EDWIN A."/>
    <x v="12"/>
    <x v="1"/>
    <d v="2023-06-16T00:00:00"/>
    <d v="2023-06-16T00:00:00"/>
    <s v="OTHER"/>
    <s v="SEC 21 EO 292- SPECIAL PRIVILEGE"/>
    <s v="1 OTHER"/>
    <n v="1"/>
    <m/>
  </r>
  <r>
    <n v="2382"/>
    <x v="63"/>
    <d v="2023-06-15T00:00:00"/>
    <s v="CALANOG ALMA P."/>
    <x v="62"/>
    <x v="1"/>
    <d v="2023-06-13T00:00:00"/>
    <d v="2023-06-14T00:00:00"/>
    <s v="SL"/>
    <m/>
    <s v="2 SL"/>
    <n v="2"/>
    <m/>
  </r>
  <r>
    <n v="2383"/>
    <x v="63"/>
    <d v="2023-06-09T00:00:00"/>
    <s v="VERGARA ANACIETA M."/>
    <x v="10"/>
    <x v="1"/>
    <d v="2023-06-15T00:00:00"/>
    <d v="2023-06-16T00:00:00"/>
    <s v="OTHER"/>
    <s v="SEC 21 EO 292- SPECIAL PRIVILEGE"/>
    <s v="2 OTHER"/>
    <n v="2"/>
    <m/>
  </r>
  <r>
    <n v="2384"/>
    <x v="63"/>
    <d v="2023-05-03T00:00:00"/>
    <s v="MENDOZA NORA A."/>
    <x v="6"/>
    <x v="1"/>
    <d v="2023-04-28T00:00:00"/>
    <d v="2023-04-28T00:00:00"/>
    <s v="SL"/>
    <m/>
    <s v="1 SL"/>
    <n v="1"/>
    <m/>
  </r>
  <r>
    <n v="2385"/>
    <x v="63"/>
    <d v="2023-06-14T00:00:00"/>
    <s v="FLORES RICHARD  "/>
    <x v="18"/>
    <x v="0"/>
    <d v="2023-06-13T00:00:00"/>
    <d v="2023-06-13T00:00:00"/>
    <s v="SL"/>
    <m/>
    <s v="1 SL"/>
    <n v="1"/>
    <m/>
  </r>
  <r>
    <n v="2386"/>
    <x v="63"/>
    <d v="2023-06-14T00:00:00"/>
    <s v="ATIENZA JULIE ANN A."/>
    <x v="5"/>
    <x v="1"/>
    <d v="2023-06-20T00:00:00"/>
    <d v="2023-06-20T00:00:00"/>
    <s v="OTHER"/>
    <m/>
    <s v="1 OTHER"/>
    <n v="1"/>
    <m/>
  </r>
  <r>
    <n v="2387"/>
    <x v="63"/>
    <d v="2023-06-14T00:00:00"/>
    <s v="TAÑEDO MARIA EVELYN C."/>
    <x v="56"/>
    <x v="1"/>
    <d v="2023-06-23T00:00:00"/>
    <d v="2023-06-23T00:00:00"/>
    <s v="SL"/>
    <m/>
    <s v="1 SL"/>
    <n v="1"/>
    <m/>
  </r>
  <r>
    <n v="2388"/>
    <x v="63"/>
    <d v="2023-06-13T00:00:00"/>
    <s v="FLAVIER ADORACION  "/>
    <x v="49"/>
    <x v="1"/>
    <d v="2023-06-08T00:00:00"/>
    <d v="2023-06-08T00:00:00"/>
    <s v="SL"/>
    <m/>
    <s v="1 SL"/>
    <n v="1"/>
    <m/>
  </r>
  <r>
    <n v="2389"/>
    <x v="63"/>
    <d v="2023-06-16T00:00:00"/>
    <s v="SIM JO RITZELLE C."/>
    <x v="19"/>
    <x v="0"/>
    <d v="2023-07-12T00:00:00"/>
    <d v="2023-07-14T00:00:00"/>
    <s v="VL"/>
    <m/>
    <s v="3 VL"/>
    <n v="3"/>
    <m/>
  </r>
  <r>
    <n v="2390"/>
    <x v="63"/>
    <d v="2023-06-14T00:00:00"/>
    <s v="DIMARANAN PERPETUA F."/>
    <x v="67"/>
    <x v="1"/>
    <d v="2023-06-09T00:00:00"/>
    <d v="2023-06-09T00:00:00"/>
    <s v="SL"/>
    <m/>
    <s v="1 SL"/>
    <n v="1"/>
    <m/>
  </r>
  <r>
    <n v="2391"/>
    <x v="63"/>
    <d v="2023-06-09T00:00:00"/>
    <s v="VILLANUEVA ISMAEL D."/>
    <x v="19"/>
    <x v="0"/>
    <d v="2023-06-02T00:00:00"/>
    <d v="2023-06-02T00:00:00"/>
    <s v="SL"/>
    <m/>
    <s v="1 SL"/>
    <n v="1"/>
    <m/>
  </r>
  <r>
    <n v="2392"/>
    <x v="63"/>
    <d v="2023-06-09T00:00:00"/>
    <s v="VILLANUEVA ISMAEL D."/>
    <x v="19"/>
    <x v="0"/>
    <d v="2023-05-22T00:00:00"/>
    <d v="2023-05-22T00:00:00"/>
    <s v="SL"/>
    <m/>
    <s v="1 SL"/>
    <n v="1"/>
    <m/>
  </r>
  <r>
    <n v="2393"/>
    <x v="63"/>
    <d v="2023-06-13T00:00:00"/>
    <s v="VALENCIANO MARLYN C."/>
    <x v="86"/>
    <x v="0"/>
    <d v="2023-06-13T00:00:00"/>
    <d v="2023-06-13T00:00:00"/>
    <s v="SL"/>
    <m/>
    <s v="1 SL"/>
    <n v="1"/>
    <m/>
  </r>
  <r>
    <n v="2394"/>
    <x v="63"/>
    <d v="2023-06-13T00:00:00"/>
    <s v="VALENCIANO MARLYN C."/>
    <x v="86"/>
    <x v="0"/>
    <d v="2023-06-08T00:00:00"/>
    <d v="2023-06-09T00:00:00"/>
    <s v="SL"/>
    <m/>
    <s v="2 SL"/>
    <n v="2"/>
    <m/>
  </r>
  <r>
    <n v="2395"/>
    <x v="63"/>
    <d v="2023-06-09T00:00:00"/>
    <s v="MERJILLA JEANETTE B."/>
    <x v="23"/>
    <x v="0"/>
    <d v="2023-07-10T00:00:00"/>
    <d v="2023-07-10T00:00:00"/>
    <s v="OTHER"/>
    <s v="SEC 21 EO 292- SPECIAL PRIVILEGE"/>
    <s v="1 OTHER"/>
    <n v="1"/>
    <m/>
  </r>
  <r>
    <n v="2396"/>
    <x v="63"/>
    <d v="2023-06-09T00:00:00"/>
    <s v="DILIDILI AIREEN M."/>
    <x v="7"/>
    <x v="1"/>
    <d v="2023-06-08T00:00:00"/>
    <d v="2023-06-08T00:00:00"/>
    <s v="SL"/>
    <m/>
    <s v="1 SL"/>
    <n v="1"/>
    <m/>
  </r>
  <r>
    <n v="2397"/>
    <x v="63"/>
    <d v="2023-06-06T00:00:00"/>
    <s v="ANGCAYA IRENE V."/>
    <x v="5"/>
    <x v="1"/>
    <d v="2023-06-19T00:00:00"/>
    <d v="2023-06-19T00:00:00"/>
    <s v="VL"/>
    <m/>
    <s v="1 VL"/>
    <n v="1"/>
    <m/>
  </r>
  <r>
    <n v="2398"/>
    <x v="63"/>
    <d v="2023-06-06T00:00:00"/>
    <s v="ANGCAYA IRENE V."/>
    <x v="5"/>
    <x v="1"/>
    <d v="2023-06-26T00:00:00"/>
    <d v="2023-06-26T00:00:00"/>
    <s v="VL"/>
    <m/>
    <s v="1 VL"/>
    <n v="1"/>
    <m/>
  </r>
  <r>
    <n v="2399"/>
    <x v="63"/>
    <d v="2023-05-20T00:00:00"/>
    <s v="BAES ELMER P."/>
    <x v="5"/>
    <x v="1"/>
    <d v="2023-05-30T00:00:00"/>
    <d v="2023-05-30T00:00:00"/>
    <s v="SL"/>
    <m/>
    <s v="1 SL"/>
    <n v="1"/>
    <m/>
  </r>
  <r>
    <n v="2400"/>
    <x v="63"/>
    <d v="2023-06-10T00:00:00"/>
    <s v="BRON FLORENCIO L."/>
    <x v="17"/>
    <x v="0"/>
    <d v="2023-06-07T00:00:00"/>
    <d v="2023-06-07T00:00:00"/>
    <s v="SL"/>
    <m/>
    <s v="1 SL"/>
    <n v="1"/>
    <m/>
  </r>
  <r>
    <n v="2401"/>
    <x v="63"/>
    <d v="2023-06-14T00:00:00"/>
    <s v="GATPANDAN MICHAEL E."/>
    <x v="12"/>
    <x v="0"/>
    <d v="2023-06-22T00:00:00"/>
    <d v="2023-06-23T00:00:00"/>
    <s v="VL"/>
    <m/>
    <s v="2 VL"/>
    <n v="2"/>
    <m/>
  </r>
  <r>
    <n v="2402"/>
    <x v="63"/>
    <d v="2023-06-12T00:00:00"/>
    <s v="ROLLE CARIZA P."/>
    <x v="19"/>
    <x v="0"/>
    <d v="2023-06-07T00:00:00"/>
    <d v="2023-06-07T00:00:00"/>
    <s v="OTHER"/>
    <m/>
    <s v="1 OTHER"/>
    <n v="1"/>
    <m/>
  </r>
  <r>
    <n v="2403"/>
    <x v="63"/>
    <d v="2023-06-12T00:00:00"/>
    <s v="ROLLE CARIZA P."/>
    <x v="19"/>
    <x v="0"/>
    <d v="2023-06-10T00:00:00"/>
    <d v="2023-06-10T00:00:00"/>
    <s v="OTHER"/>
    <m/>
    <s v="1 OTHER"/>
    <n v="1"/>
    <m/>
  </r>
  <r>
    <n v="2404"/>
    <x v="63"/>
    <d v="2023-06-09T00:00:00"/>
    <s v="BUTALON DIANNE H."/>
    <x v="5"/>
    <x v="0"/>
    <d v="2023-06-02T00:00:00"/>
    <d v="2023-06-02T00:00:00"/>
    <s v="SL"/>
    <m/>
    <s v="1 SL"/>
    <n v="1"/>
    <m/>
  </r>
  <r>
    <n v="2405"/>
    <x v="63"/>
    <d v="2023-06-09T00:00:00"/>
    <s v="BUTALON DIANNE H."/>
    <x v="5"/>
    <x v="0"/>
    <d v="2023-06-04T00:00:00"/>
    <d v="2023-06-04T00:00:00"/>
    <s v="SL"/>
    <m/>
    <s v="1 SL"/>
    <n v="1"/>
    <m/>
  </r>
  <r>
    <n v="2406"/>
    <x v="63"/>
    <d v="2023-06-09T00:00:00"/>
    <s v="BUTALON DIANNE H."/>
    <x v="5"/>
    <x v="0"/>
    <d v="2023-06-06T00:00:00"/>
    <d v="2023-06-06T00:00:00"/>
    <s v="SL"/>
    <m/>
    <s v="1 SL"/>
    <n v="1"/>
    <m/>
  </r>
  <r>
    <n v="2407"/>
    <x v="63"/>
    <d v="2023-06-14T00:00:00"/>
    <s v="CESICAR JOCHELLE JOAN S."/>
    <x v="26"/>
    <x v="0"/>
    <d v="2023-06-13T00:00:00"/>
    <d v="2023-06-13T00:00:00"/>
    <s v="VL"/>
    <m/>
    <s v="1 VL"/>
    <n v="1"/>
    <m/>
  </r>
  <r>
    <n v="2408"/>
    <x v="63"/>
    <d v="2023-06-15T00:00:00"/>
    <s v="SABULAAN MARIA LEAH M."/>
    <x v="28"/>
    <x v="0"/>
    <d v="2023-06-16T00:00:00"/>
    <d v="2023-06-16T00:00:00"/>
    <s v="VL"/>
    <m/>
    <s v="1 VL"/>
    <n v="1"/>
    <m/>
  </r>
  <r>
    <n v="2409"/>
    <x v="63"/>
    <d v="2023-06-15T00:00:00"/>
    <s v="SABULAAN MARIA LEAH M."/>
    <x v="28"/>
    <x v="0"/>
    <d v="2023-06-27T00:00:00"/>
    <d v="2023-06-27T00:00:00"/>
    <s v="VL"/>
    <m/>
    <s v="1 VL"/>
    <n v="1"/>
    <m/>
  </r>
  <r>
    <n v="2410"/>
    <x v="63"/>
    <d v="2023-06-09T00:00:00"/>
    <s v="ABELA IMELDA C."/>
    <x v="6"/>
    <x v="0"/>
    <d v="2023-06-27T00:00:00"/>
    <d v="2023-06-27T00:00:00"/>
    <s v="OTHER"/>
    <s v="SEC 21 EO 292- SPECIAL PRIVILEGE"/>
    <s v="1 OTHER"/>
    <n v="1"/>
    <m/>
  </r>
  <r>
    <n v="2411"/>
    <x v="63"/>
    <d v="2023-05-22T00:00:00"/>
    <s v="MERCADO RENGIE M."/>
    <x v="4"/>
    <x v="0"/>
    <d v="2023-05-22T00:00:00"/>
    <d v="2023-07-20T00:00:00"/>
    <s v="OTHER"/>
    <m/>
    <s v="42 OTHER"/>
    <n v="42"/>
    <m/>
  </r>
  <r>
    <n v="2412"/>
    <x v="63"/>
    <d v="2023-06-07T00:00:00"/>
    <s v="RODRIGUEZ JOSEPHINE R."/>
    <x v="23"/>
    <x v="0"/>
    <d v="2023-06-26T00:00:00"/>
    <d v="2023-06-27T00:00:00"/>
    <s v="VL"/>
    <m/>
    <s v="2 VL"/>
    <n v="2"/>
    <m/>
  </r>
  <r>
    <n v="2413"/>
    <x v="63"/>
    <d v="2023-06-07T00:00:00"/>
    <s v="RODRIGUEZ JOSEPHINE R."/>
    <x v="23"/>
    <x v="0"/>
    <d v="2023-06-29T00:00:00"/>
    <d v="2023-06-30T00:00:00"/>
    <s v="VL"/>
    <m/>
    <s v="2 VL"/>
    <n v="2"/>
    <m/>
  </r>
  <r>
    <n v="2414"/>
    <x v="63"/>
    <d v="2023-06-05T00:00:00"/>
    <s v="CORTEZ FIDELA B."/>
    <x v="58"/>
    <x v="1"/>
    <d v="2023-06-26T00:00:00"/>
    <d v="2023-06-27T00:00:00"/>
    <s v="VL"/>
    <m/>
    <s v="2 VL"/>
    <n v="2"/>
    <m/>
  </r>
  <r>
    <n v="2415"/>
    <x v="63"/>
    <d v="2023-06-05T00:00:00"/>
    <s v="CORTEZ FIDELA B."/>
    <x v="58"/>
    <x v="1"/>
    <d v="2023-06-29T00:00:00"/>
    <d v="2023-06-30T00:00:00"/>
    <s v="VL"/>
    <m/>
    <s v="2 VL"/>
    <n v="2"/>
    <m/>
  </r>
  <r>
    <n v="2416"/>
    <x v="63"/>
    <d v="2023-06-16T00:00:00"/>
    <s v="LACIBAL RYAN G."/>
    <x v="25"/>
    <x v="0"/>
    <d v="2023-06-13T00:00:00"/>
    <d v="2023-06-15T00:00:00"/>
    <s v="VL"/>
    <m/>
    <s v="3 VL"/>
    <n v="3"/>
    <m/>
  </r>
  <r>
    <n v="2417"/>
    <x v="63"/>
    <d v="2023-05-23T00:00:00"/>
    <s v="ORSAL MARK LESTER B."/>
    <x v="28"/>
    <x v="1"/>
    <d v="2023-05-31T00:00:00"/>
    <d v="2023-05-31T00:00:00"/>
    <s v="OTHER"/>
    <s v="SEC 21 EO 292- SPECIAL PRIVILEGE"/>
    <s v="1 OTHER"/>
    <n v="1"/>
    <m/>
  </r>
  <r>
    <n v="2418"/>
    <x v="63"/>
    <d v="2023-05-29T00:00:00"/>
    <s v="ORSAL MARK LESTER B."/>
    <x v="28"/>
    <x v="1"/>
    <d v="2023-06-05T00:00:00"/>
    <d v="2023-06-05T00:00:00"/>
    <s v="SL"/>
    <m/>
    <s v="1 SL"/>
    <n v="1"/>
    <m/>
  </r>
  <r>
    <n v="2419"/>
    <x v="63"/>
    <d v="2023-06-16T00:00:00"/>
    <s v="LUCIANO ADELAIDA C."/>
    <x v="34"/>
    <x v="1"/>
    <m/>
    <m/>
    <s v="OTHER"/>
    <s v="TERMINAL LEAVE"/>
    <s v="0 OTHER"/>
    <n v="0"/>
    <m/>
  </r>
  <r>
    <n v="2420"/>
    <x v="64"/>
    <d v="2023-06-20T00:00:00"/>
    <s v="DIMARANAN PERPETUA F."/>
    <x v="67"/>
    <x v="1"/>
    <d v="2023-06-19T00:00:00"/>
    <d v="2023-06-19T00:00:00"/>
    <s v="SL"/>
    <m/>
    <s v="1 SL"/>
    <n v="1"/>
    <m/>
  </r>
  <r>
    <n v="2421"/>
    <x v="64"/>
    <d v="2023-06-22T00:00:00"/>
    <s v="PEREY AIRENE O."/>
    <x v="31"/>
    <x v="1"/>
    <d v="2023-06-20T00:00:00"/>
    <d v="2023-06-20T00:00:00"/>
    <s v="VL"/>
    <m/>
    <s v="1 VL"/>
    <n v="1"/>
    <m/>
  </r>
  <r>
    <n v="2422"/>
    <x v="64"/>
    <d v="2023-06-22T00:00:00"/>
    <s v="PEREY AIRENE O."/>
    <x v="31"/>
    <x v="1"/>
    <d v="2023-06-27T00:00:00"/>
    <d v="2023-06-27T00:00:00"/>
    <s v="VL"/>
    <m/>
    <s v="1 VL"/>
    <n v="1"/>
    <m/>
  </r>
  <r>
    <n v="2423"/>
    <x v="64"/>
    <d v="2023-06-02T00:00:00"/>
    <s v="PEREY AIRENE O."/>
    <x v="31"/>
    <x v="1"/>
    <d v="2023-05-31T00:00:00"/>
    <d v="2023-05-31T00:00:00"/>
    <s v="SL"/>
    <m/>
    <s v="1 SL"/>
    <n v="1"/>
    <m/>
  </r>
  <r>
    <n v="2424"/>
    <x v="64"/>
    <d v="2023-06-22T00:00:00"/>
    <s v="ROMILLA MARIBEL P."/>
    <x v="6"/>
    <x v="0"/>
    <d v="2023-06-13T00:00:00"/>
    <d v="2023-06-13T00:00:00"/>
    <s v="SL"/>
    <m/>
    <s v="1 SL"/>
    <n v="1"/>
    <m/>
  </r>
  <r>
    <n v="2425"/>
    <x v="64"/>
    <d v="2023-06-16T00:00:00"/>
    <s v="COSINO RIMWELL  "/>
    <x v="19"/>
    <x v="0"/>
    <d v="2023-06-27T00:00:00"/>
    <d v="2023-06-27T00:00:00"/>
    <s v="VL"/>
    <m/>
    <s v="1 VL"/>
    <n v="1"/>
    <m/>
  </r>
  <r>
    <n v="2426"/>
    <x v="64"/>
    <d v="2023-06-16T00:00:00"/>
    <s v="NATANAUAN GILBERTO A."/>
    <x v="90"/>
    <x v="1"/>
    <d v="2023-06-22T00:00:00"/>
    <d v="2023-06-26T00:00:00"/>
    <s v="VL"/>
    <m/>
    <s v="3 VL"/>
    <n v="3"/>
    <m/>
  </r>
  <r>
    <n v="2427"/>
    <x v="64"/>
    <d v="2023-06-22T00:00:00"/>
    <s v="ALEGA ESTELITA M."/>
    <x v="53"/>
    <x v="1"/>
    <d v="2023-06-19T00:00:00"/>
    <d v="2023-06-20T00:00:00"/>
    <s v="SL"/>
    <m/>
    <s v="2 SL"/>
    <n v="2"/>
    <m/>
  </r>
  <r>
    <n v="2428"/>
    <x v="64"/>
    <d v="2023-06-22T00:00:00"/>
    <s v="ALEGA ESTELITA M."/>
    <x v="53"/>
    <x v="1"/>
    <d v="2023-06-26T00:00:00"/>
    <d v="2023-06-27T00:00:00"/>
    <s v="VL"/>
    <m/>
    <s v="2 VL"/>
    <n v="2"/>
    <m/>
  </r>
  <r>
    <n v="2429"/>
    <x v="64"/>
    <d v="2023-06-13T00:00:00"/>
    <s v="ANGCAYA ANA B."/>
    <x v="5"/>
    <x v="1"/>
    <d v="2023-06-09T00:00:00"/>
    <d v="2023-06-09T00:00:00"/>
    <s v="SL"/>
    <m/>
    <s v="1 SL"/>
    <n v="1"/>
    <m/>
  </r>
  <r>
    <n v="2430"/>
    <x v="64"/>
    <d v="2023-06-19T00:00:00"/>
    <s v="JABINES MARIA SHELLY D."/>
    <x v="16"/>
    <x v="0"/>
    <d v="2023-06-15T00:00:00"/>
    <d v="2023-06-15T00:00:00"/>
    <s v="SL"/>
    <m/>
    <s v="1 SL"/>
    <n v="1"/>
    <m/>
  </r>
  <r>
    <n v="2431"/>
    <x v="64"/>
    <d v="2023-06-19T00:00:00"/>
    <s v="JABINES MARIA SHELLY D."/>
    <x v="16"/>
    <x v="0"/>
    <d v="2023-06-27T00:00:00"/>
    <d v="2023-06-27T00:00:00"/>
    <s v="VL"/>
    <m/>
    <s v="1 VL"/>
    <n v="1"/>
    <m/>
  </r>
  <r>
    <n v="2432"/>
    <x v="64"/>
    <d v="2023-06-22T00:00:00"/>
    <s v="ANGCAYA JENNY ROSE S."/>
    <x v="5"/>
    <x v="1"/>
    <d v="2023-06-20T00:00:00"/>
    <d v="2023-06-20T00:00:00"/>
    <s v="SL"/>
    <m/>
    <s v="1 SL"/>
    <n v="1"/>
    <m/>
  </r>
  <r>
    <n v="2433"/>
    <x v="64"/>
    <d v="2023-06-22T00:00:00"/>
    <s v="DE OCAMPO ALMA A."/>
    <x v="39"/>
    <x v="1"/>
    <d v="2023-06-19T00:00:00"/>
    <d v="2023-06-20T00:00:00"/>
    <s v="SL"/>
    <m/>
    <s v="2 SL"/>
    <n v="2"/>
    <m/>
  </r>
  <r>
    <n v="2434"/>
    <x v="64"/>
    <d v="2023-06-20T00:00:00"/>
    <s v="BAYOT ANISIA P."/>
    <x v="39"/>
    <x v="1"/>
    <d v="2023-06-19T00:00:00"/>
    <d v="2023-06-19T00:00:00"/>
    <s v="SL"/>
    <m/>
    <s v="1 SL"/>
    <n v="1"/>
    <m/>
  </r>
  <r>
    <n v="2435"/>
    <x v="64"/>
    <d v="2023-06-19T00:00:00"/>
    <s v="AMORA ELISA S."/>
    <x v="39"/>
    <x v="1"/>
    <d v="2023-06-16T00:00:00"/>
    <d v="2023-06-16T00:00:00"/>
    <s v="SL"/>
    <m/>
    <s v="1 SL"/>
    <n v="1"/>
    <m/>
  </r>
  <r>
    <n v="2436"/>
    <x v="64"/>
    <d v="2023-06-19T00:00:00"/>
    <s v="DE ASIS JANETTE D."/>
    <x v="9"/>
    <x v="0"/>
    <d v="2023-06-05T00:00:00"/>
    <d v="2023-06-16T00:00:00"/>
    <s v="SL"/>
    <m/>
    <s v="9 SL"/>
    <n v="9"/>
    <m/>
  </r>
  <r>
    <n v="2437"/>
    <x v="64"/>
    <d v="2023-06-14T00:00:00"/>
    <s v="MARDO MELINDA E."/>
    <x v="18"/>
    <x v="0"/>
    <d v="2023-06-21T00:00:00"/>
    <d v="2023-06-22T00:00:00"/>
    <s v="VL"/>
    <m/>
    <s v="2 VL"/>
    <n v="2"/>
    <m/>
  </r>
  <r>
    <n v="2438"/>
    <x v="64"/>
    <d v="2023-06-14T00:00:00"/>
    <s v="MARDO MELINDA E."/>
    <x v="18"/>
    <x v="0"/>
    <d v="2023-06-28T00:00:00"/>
    <d v="2023-06-29T00:00:00"/>
    <s v="VL"/>
    <m/>
    <s v="1 VL"/>
    <n v="1"/>
    <m/>
  </r>
  <r>
    <n v="2439"/>
    <x v="64"/>
    <d v="2023-06-19T00:00:00"/>
    <s v="RAMA RAQUEL J."/>
    <x v="44"/>
    <x v="0"/>
    <d v="2023-06-22T00:00:00"/>
    <d v="2023-06-23T00:00:00"/>
    <s v="VL"/>
    <m/>
    <s v="2 VL"/>
    <n v="2"/>
    <m/>
  </r>
  <r>
    <n v="2440"/>
    <x v="64"/>
    <d v="2023-06-19T00:00:00"/>
    <s v="RAMA RAQUEL J."/>
    <x v="44"/>
    <x v="0"/>
    <d v="2023-06-26T00:00:00"/>
    <d v="2023-06-27T00:00:00"/>
    <s v="VL"/>
    <m/>
    <s v="2 VL"/>
    <n v="2"/>
    <m/>
  </r>
  <r>
    <n v="2441"/>
    <x v="64"/>
    <d v="2023-06-19T00:00:00"/>
    <s v="RAMA RAQUEL J."/>
    <x v="44"/>
    <x v="0"/>
    <d v="2023-06-29T00:00:00"/>
    <d v="2023-06-30T00:00:00"/>
    <s v="VL"/>
    <m/>
    <s v="2 VL"/>
    <n v="2"/>
    <m/>
  </r>
  <r>
    <n v="2442"/>
    <x v="64"/>
    <d v="2023-06-19T00:00:00"/>
    <s v="GONZALES MARIO O."/>
    <x v="12"/>
    <x v="0"/>
    <d v="2023-06-16T00:00:00"/>
    <d v="2023-06-16T00:00:00"/>
    <s v="OTHER"/>
    <s v="SEC 21 EO 292- SPECIAL PRIVILEGE"/>
    <s v="1 OTHER"/>
    <n v="1"/>
    <m/>
  </r>
  <r>
    <n v="2443"/>
    <x v="64"/>
    <d v="2023-06-19T00:00:00"/>
    <s v="AALA MELODY M."/>
    <x v="12"/>
    <x v="0"/>
    <d v="2023-06-16T00:00:00"/>
    <d v="2023-06-16T00:00:00"/>
    <s v="SL"/>
    <m/>
    <s v="1 SL"/>
    <n v="1"/>
    <m/>
  </r>
  <r>
    <n v="2444"/>
    <x v="64"/>
    <d v="2023-06-15T00:00:00"/>
    <s v="HERNANDEZ DONATO Q."/>
    <x v="5"/>
    <x v="1"/>
    <d v="2023-06-09T00:00:00"/>
    <d v="2023-06-09T00:00:00"/>
    <s v="SL"/>
    <m/>
    <s v="1 SL"/>
    <n v="1"/>
    <m/>
  </r>
  <r>
    <n v="2445"/>
    <x v="64"/>
    <d v="2023-06-15T00:00:00"/>
    <s v="HERNANDEZ DONATO Q."/>
    <x v="5"/>
    <x v="1"/>
    <d v="2023-06-13T00:00:00"/>
    <d v="2023-06-13T00:00:00"/>
    <s v="SL"/>
    <m/>
    <s v="1 SL"/>
    <n v="1"/>
    <m/>
  </r>
  <r>
    <n v="2446"/>
    <x v="64"/>
    <d v="2023-06-15T00:00:00"/>
    <s v="HERNANDEZ DONATO Q."/>
    <x v="5"/>
    <x v="1"/>
    <d v="2023-06-15T00:00:00"/>
    <d v="2023-06-15T00:00:00"/>
    <s v="SL"/>
    <m/>
    <s v="1 SL"/>
    <n v="1"/>
    <m/>
  </r>
  <r>
    <n v="2447"/>
    <x v="64"/>
    <d v="2023-06-16T00:00:00"/>
    <s v="CABANTING AIRA P."/>
    <x v="5"/>
    <x v="0"/>
    <d v="2023-06-25T00:00:00"/>
    <d v="2023-06-25T00:00:00"/>
    <s v="OTHER"/>
    <s v="SEC 21 EO 292- SPECIAL PRIVILEGE"/>
    <s v="1 OTHER"/>
    <n v="1"/>
    <m/>
  </r>
  <r>
    <n v="2448"/>
    <x v="64"/>
    <d v="2023-06-19T00:00:00"/>
    <s v="EMELO MARYJANE T."/>
    <x v="5"/>
    <x v="1"/>
    <d v="2023-06-27T00:00:00"/>
    <d v="2023-06-27T00:00:00"/>
    <s v="OTHER"/>
    <s v="SEC 21 EO 292- SPECIAL PRIVILEGE"/>
    <s v="1 OTHER"/>
    <n v="1"/>
    <m/>
  </r>
  <r>
    <n v="2449"/>
    <x v="64"/>
    <d v="2023-06-19T00:00:00"/>
    <s v="EMELO MARYJANE T."/>
    <x v="5"/>
    <x v="1"/>
    <d v="2023-06-14T00:00:00"/>
    <d v="2023-06-15T00:00:00"/>
    <s v="SL"/>
    <m/>
    <s v="2 SL"/>
    <n v="2"/>
    <m/>
  </r>
  <r>
    <n v="2450"/>
    <x v="64"/>
    <d v="2023-06-20T00:00:00"/>
    <s v="ROLLE CARIZA P."/>
    <x v="19"/>
    <x v="0"/>
    <d v="2023-06-05T00:00:00"/>
    <d v="2023-06-06T00:00:00"/>
    <s v="VL"/>
    <m/>
    <s v="2 VL"/>
    <n v="2"/>
    <m/>
  </r>
  <r>
    <n v="2451"/>
    <x v="64"/>
    <d v="2023-06-20T00:00:00"/>
    <s v="MANALO STEPHANIE C."/>
    <x v="69"/>
    <x v="1"/>
    <d v="2023-07-01T00:00:00"/>
    <d v="2023-07-01T00:00:00"/>
    <s v="VL"/>
    <m/>
    <s v="1 VL"/>
    <n v="1"/>
    <m/>
  </r>
  <r>
    <n v="2452"/>
    <x v="64"/>
    <d v="2023-06-20T00:00:00"/>
    <s v="MARASIGAN JANINE C."/>
    <x v="5"/>
    <x v="1"/>
    <d v="2023-07-01T00:00:00"/>
    <d v="2023-07-01T00:00:00"/>
    <s v="VL"/>
    <m/>
    <s v="1 VL"/>
    <n v="1"/>
    <m/>
  </r>
  <r>
    <n v="2453"/>
    <x v="64"/>
    <d v="2023-06-19T00:00:00"/>
    <s v="BAES ELMER P."/>
    <x v="5"/>
    <x v="1"/>
    <d v="2023-06-15T00:00:00"/>
    <d v="2023-06-16T00:00:00"/>
    <s v="SL"/>
    <m/>
    <s v="2 SL"/>
    <n v="2"/>
    <m/>
  </r>
  <r>
    <n v="2454"/>
    <x v="64"/>
    <d v="2023-06-16T00:00:00"/>
    <s v="PEREA BABEL G."/>
    <x v="24"/>
    <x v="0"/>
    <d v="2023-06-13T00:00:00"/>
    <d v="2023-06-14T00:00:00"/>
    <s v="SL"/>
    <m/>
    <s v="2 SL"/>
    <n v="2"/>
    <m/>
  </r>
  <r>
    <n v="2455"/>
    <x v="64"/>
    <d v="2023-06-19T00:00:00"/>
    <s v="PARAISO MARIA LORENA D."/>
    <x v="17"/>
    <x v="0"/>
    <d v="2023-06-15T00:00:00"/>
    <d v="2023-06-15T00:00:00"/>
    <s v="SL"/>
    <m/>
    <s v="1 SL"/>
    <n v="1"/>
    <m/>
  </r>
  <r>
    <n v="2456"/>
    <x v="64"/>
    <d v="2023-06-19T00:00:00"/>
    <s v="RODRIGUEZ NARCISCO E."/>
    <x v="17"/>
    <x v="0"/>
    <d v="2023-06-18T00:00:00"/>
    <d v="2023-06-18T00:00:00"/>
    <s v="SL"/>
    <m/>
    <s v="1 SL"/>
    <n v="1"/>
    <m/>
  </r>
  <r>
    <n v="2457"/>
    <x v="64"/>
    <d v="2023-06-19T00:00:00"/>
    <s v="OPO CONEY V."/>
    <x v="24"/>
    <x v="0"/>
    <d v="2023-06-15T00:00:00"/>
    <d v="2023-06-16T00:00:00"/>
    <s v="SL"/>
    <m/>
    <s v="2 SL"/>
    <n v="2"/>
    <m/>
  </r>
  <r>
    <n v="2458"/>
    <x v="64"/>
    <d v="2023-06-16T00:00:00"/>
    <s v="DIMARANAN GREGORIA C."/>
    <x v="6"/>
    <x v="1"/>
    <d v="2023-06-15T00:00:00"/>
    <d v="2023-06-15T00:00:00"/>
    <s v="SL"/>
    <m/>
    <s v="1 SL"/>
    <n v="1"/>
    <m/>
  </r>
  <r>
    <n v="2459"/>
    <x v="64"/>
    <d v="2023-06-16T00:00:00"/>
    <s v="MARASIGAN GINALYN D."/>
    <x v="6"/>
    <x v="1"/>
    <d v="2023-06-08T00:00:00"/>
    <d v="2023-06-09T00:00:00"/>
    <s v="SL"/>
    <m/>
    <s v="2 SL"/>
    <n v="2"/>
    <m/>
  </r>
  <r>
    <n v="2460"/>
    <x v="64"/>
    <d v="2023-06-20T00:00:00"/>
    <s v="ACUB MA. MARILYN L."/>
    <x v="7"/>
    <x v="0"/>
    <d v="2023-06-16T00:00:00"/>
    <d v="2023-06-19T00:00:00"/>
    <s v="SL"/>
    <m/>
    <s v="2 SL"/>
    <n v="2"/>
    <m/>
  </r>
  <r>
    <n v="2461"/>
    <x v="64"/>
    <d v="2023-06-16T00:00:00"/>
    <s v="DE VILLA JAYVEE U."/>
    <x v="6"/>
    <x v="1"/>
    <d v="2023-06-22T00:00:00"/>
    <d v="2023-06-22T00:00:00"/>
    <s v="OTHER"/>
    <s v="SEC 21 EO 292- SPECIAL PRIVILEGE"/>
    <s v="1 OTHER"/>
    <n v="1"/>
    <m/>
  </r>
  <r>
    <n v="2462"/>
    <x v="64"/>
    <d v="2023-06-19T00:00:00"/>
    <s v="DELA GRACIA MA. CECILIA P."/>
    <x v="6"/>
    <x v="1"/>
    <d v="2023-06-15T00:00:00"/>
    <d v="2023-06-15T00:00:00"/>
    <s v="SL"/>
    <m/>
    <s v="1 SL"/>
    <n v="1"/>
    <m/>
  </r>
  <r>
    <n v="2463"/>
    <x v="64"/>
    <d v="2023-06-20T00:00:00"/>
    <s v="PENALES GUILLERMA B."/>
    <x v="56"/>
    <x v="1"/>
    <d v="2023-06-19T00:00:00"/>
    <d v="2023-06-19T00:00:00"/>
    <s v="SL"/>
    <m/>
    <s v="1 SL"/>
    <n v="1"/>
    <m/>
  </r>
  <r>
    <n v="2464"/>
    <x v="64"/>
    <d v="2023-06-20T00:00:00"/>
    <s v="NIBAY ELEONOR E."/>
    <x v="19"/>
    <x v="0"/>
    <d v="2023-06-19T00:00:00"/>
    <d v="2023-06-19T00:00:00"/>
    <s v="OTHER"/>
    <m/>
    <s v="1 OTHER"/>
    <n v="1"/>
    <m/>
  </r>
  <r>
    <n v="2465"/>
    <x v="64"/>
    <d v="2023-06-16T00:00:00"/>
    <s v="CALANOG ALMA P."/>
    <x v="62"/>
    <x v="1"/>
    <d v="2023-06-19T00:00:00"/>
    <d v="2023-06-19T00:00:00"/>
    <s v="VL"/>
    <m/>
    <s v="1 VL"/>
    <n v="1"/>
    <m/>
  </r>
  <r>
    <n v="2466"/>
    <x v="64"/>
    <d v="2023-06-16T00:00:00"/>
    <s v="CALANOG ALMA P."/>
    <x v="62"/>
    <x v="1"/>
    <d v="2023-06-21T00:00:00"/>
    <d v="2023-06-21T00:00:00"/>
    <s v="VL"/>
    <m/>
    <s v="1 VL"/>
    <n v="1"/>
    <m/>
  </r>
  <r>
    <n v="2467"/>
    <x v="64"/>
    <d v="2023-06-16T00:00:00"/>
    <s v="CALANOG ALMA P."/>
    <x v="62"/>
    <x v="1"/>
    <d v="2023-06-23T00:00:00"/>
    <d v="2023-06-23T00:00:00"/>
    <s v="VL"/>
    <m/>
    <s v="1 VL"/>
    <n v="1"/>
    <m/>
  </r>
  <r>
    <n v="2468"/>
    <x v="64"/>
    <d v="2023-06-16T00:00:00"/>
    <s v="CALANOG ALMA P."/>
    <x v="62"/>
    <x v="1"/>
    <d v="2023-06-29T00:00:00"/>
    <d v="2023-06-29T00:00:00"/>
    <s v="VL"/>
    <m/>
    <s v="1 VL"/>
    <n v="1"/>
    <m/>
  </r>
  <r>
    <n v="2469"/>
    <x v="64"/>
    <d v="2023-06-07T00:00:00"/>
    <s v="AMON RHEALYN O."/>
    <x v="6"/>
    <x v="1"/>
    <d v="2023-06-30T00:00:00"/>
    <d v="2023-06-30T00:00:00"/>
    <s v="OTHER"/>
    <s v="SEC 21 EO 292- SPECIAL PRIVILEGE"/>
    <s v="1 OTHER"/>
    <n v="1"/>
    <m/>
  </r>
  <r>
    <n v="2470"/>
    <x v="64"/>
    <d v="2023-06-19T00:00:00"/>
    <s v="JAVIER OLIVER T."/>
    <x v="64"/>
    <x v="1"/>
    <d v="2023-06-16T00:00:00"/>
    <d v="2023-06-16T00:00:00"/>
    <s v="SL"/>
    <m/>
    <s v="1 SL"/>
    <n v="1"/>
    <m/>
  </r>
  <r>
    <n v="2471"/>
    <x v="64"/>
    <d v="2023-06-15T00:00:00"/>
    <s v="PERENA RUBILINDA C."/>
    <x v="34"/>
    <x v="1"/>
    <d v="2023-06-13T00:00:00"/>
    <d v="2023-06-14T00:00:00"/>
    <s v="SL"/>
    <m/>
    <s v="2 SL"/>
    <n v="2"/>
    <m/>
  </r>
  <r>
    <n v="2472"/>
    <x v="64"/>
    <d v="2023-06-19T00:00:00"/>
    <s v="PANALIGAN GIL L."/>
    <x v="8"/>
    <x v="1"/>
    <d v="2023-06-14T00:00:00"/>
    <d v="2023-06-16T00:00:00"/>
    <s v="SL"/>
    <m/>
    <s v="3 SL"/>
    <n v="3"/>
    <m/>
  </r>
  <r>
    <n v="2473"/>
    <x v="64"/>
    <d v="2023-06-19T00:00:00"/>
    <s v="OCAMPO EDRALYN B."/>
    <x v="54"/>
    <x v="1"/>
    <d v="2023-06-15T00:00:00"/>
    <d v="2023-06-15T00:00:00"/>
    <s v="SL"/>
    <m/>
    <s v="1 SL"/>
    <n v="1"/>
    <m/>
  </r>
  <r>
    <n v="2474"/>
    <x v="64"/>
    <d v="2023-06-19T00:00:00"/>
    <s v="LANTING AILEEN D."/>
    <x v="50"/>
    <x v="1"/>
    <d v="2023-06-16T00:00:00"/>
    <d v="2023-06-16T00:00:00"/>
    <s v="SL"/>
    <m/>
    <s v="1 SL"/>
    <n v="1"/>
    <m/>
  </r>
  <r>
    <n v="2475"/>
    <x v="64"/>
    <d v="2023-06-19T00:00:00"/>
    <s v="PARRA VICTORIA S."/>
    <x v="63"/>
    <x v="1"/>
    <d v="2023-06-17T00:00:00"/>
    <d v="2023-06-17T00:00:00"/>
    <s v="SL"/>
    <m/>
    <s v="1 SL"/>
    <n v="1"/>
    <m/>
  </r>
  <r>
    <n v="2476"/>
    <x v="64"/>
    <d v="2023-06-16T00:00:00"/>
    <s v="PELIMBERGO MICHELLE A."/>
    <x v="10"/>
    <x v="1"/>
    <d v="2023-06-15T00:00:00"/>
    <d v="2023-06-15T00:00:00"/>
    <s v="SL"/>
    <m/>
    <s v="1 SL"/>
    <n v="1"/>
    <m/>
  </r>
  <r>
    <n v="2477"/>
    <x v="65"/>
    <d v="2023-06-22T00:00:00"/>
    <s v="BANICO PILAR B."/>
    <x v="31"/>
    <x v="1"/>
    <d v="2023-06-20T00:00:00"/>
    <d v="2023-06-20T00:00:00"/>
    <s v="SL"/>
    <m/>
    <s v="1 SL"/>
    <n v="1"/>
    <m/>
  </r>
  <r>
    <n v="2478"/>
    <x v="65"/>
    <d v="2023-06-22T00:00:00"/>
    <s v="OLEGARIO TEOFISTA B."/>
    <x v="39"/>
    <x v="1"/>
    <d v="2023-06-27T00:00:00"/>
    <d v="2023-06-27T00:00:00"/>
    <s v="OTHER"/>
    <m/>
    <s v="1 OTHER"/>
    <n v="1"/>
    <m/>
  </r>
  <r>
    <n v="2479"/>
    <x v="65"/>
    <d v="2023-06-19T00:00:00"/>
    <s v="BAROA JONA A."/>
    <x v="46"/>
    <x v="0"/>
    <d v="2023-06-16T00:00:00"/>
    <d v="2023-06-16T00:00:00"/>
    <s v="SL"/>
    <m/>
    <s v="1 SL"/>
    <n v="1"/>
    <m/>
  </r>
  <r>
    <n v="2480"/>
    <x v="65"/>
    <d v="2023-06-22T00:00:00"/>
    <s v="NATANAUAN SENANDO C."/>
    <x v="7"/>
    <x v="0"/>
    <d v="2023-07-16T00:00:00"/>
    <d v="2023-07-31T00:00:00"/>
    <s v="VL"/>
    <m/>
    <s v="10 VL"/>
    <n v="10"/>
    <m/>
  </r>
  <r>
    <n v="2481"/>
    <x v="65"/>
    <d v="2023-06-21T00:00:00"/>
    <s v="ESPINELI LORETA N."/>
    <x v="7"/>
    <x v="0"/>
    <d v="2023-07-17T00:00:00"/>
    <d v="2023-07-21T00:00:00"/>
    <s v="VL"/>
    <m/>
    <s v="5 VL"/>
    <n v="5"/>
    <m/>
  </r>
  <r>
    <n v="2482"/>
    <x v="65"/>
    <d v="2023-06-21T00:00:00"/>
    <s v="ESPINELI LORETA N."/>
    <x v="7"/>
    <x v="0"/>
    <d v="2023-07-24T00:00:00"/>
    <d v="2023-07-28T00:00:00"/>
    <s v="VL"/>
    <m/>
    <s v="4 VL"/>
    <n v="4"/>
    <m/>
  </r>
  <r>
    <n v="2483"/>
    <x v="65"/>
    <d v="2023-06-21T00:00:00"/>
    <s v="ESPINELI LORETA N."/>
    <x v="7"/>
    <x v="0"/>
    <d v="2023-07-31T00:00:00"/>
    <d v="2023-07-31T00:00:00"/>
    <s v="VL"/>
    <m/>
    <s v="1 VL"/>
    <n v="1"/>
    <m/>
  </r>
  <r>
    <n v="2484"/>
    <x v="65"/>
    <d v="2023-06-23T00:00:00"/>
    <s v="BRIZUELA LENIE E."/>
    <x v="38"/>
    <x v="0"/>
    <d v="2023-05-30T00:00:00"/>
    <d v="2023-05-31T00:00:00"/>
    <s v="SL"/>
    <m/>
    <s v="2 SL"/>
    <n v="2"/>
    <m/>
  </r>
  <r>
    <n v="2485"/>
    <x v="65"/>
    <d v="2023-06-23T00:00:00"/>
    <s v="BRIZUELA LENIE E."/>
    <x v="38"/>
    <x v="0"/>
    <d v="2023-06-01T00:00:00"/>
    <d v="2023-06-02T00:00:00"/>
    <s v="SL"/>
    <m/>
    <s v="2 SL"/>
    <n v="2"/>
    <m/>
  </r>
  <r>
    <n v="2486"/>
    <x v="65"/>
    <d v="2023-06-23T00:00:00"/>
    <s v="BRIZUELA LENIE E."/>
    <x v="38"/>
    <x v="0"/>
    <d v="2023-06-05T00:00:00"/>
    <d v="2023-06-09T00:00:00"/>
    <s v="SL"/>
    <m/>
    <s v="5 SL"/>
    <n v="5"/>
    <m/>
  </r>
  <r>
    <n v="2487"/>
    <x v="65"/>
    <d v="2023-06-23T00:00:00"/>
    <s v="BRIZUELA LENIE E."/>
    <x v="38"/>
    <x v="0"/>
    <d v="2023-06-13T00:00:00"/>
    <d v="2023-06-16T00:00:00"/>
    <s v="SL"/>
    <m/>
    <s v="4 SL"/>
    <n v="4"/>
    <m/>
  </r>
  <r>
    <n v="2488"/>
    <x v="65"/>
    <d v="2023-06-23T00:00:00"/>
    <s v="BRIZUELA LENIE E."/>
    <x v="38"/>
    <x v="0"/>
    <d v="2023-06-19T00:00:00"/>
    <d v="2023-06-20T00:00:00"/>
    <s v="SL"/>
    <m/>
    <s v="2 SL"/>
    <n v="2"/>
    <m/>
  </r>
  <r>
    <n v="2489"/>
    <x v="65"/>
    <d v="2023-06-23T00:00:00"/>
    <s v="BRIZUELA LENIE E."/>
    <x v="38"/>
    <x v="0"/>
    <d v="2023-06-22T00:00:00"/>
    <d v="2023-06-22T00:00:00"/>
    <s v="SL"/>
    <m/>
    <s v="1 SL"/>
    <n v="1"/>
    <m/>
  </r>
  <r>
    <n v="2490"/>
    <x v="65"/>
    <d v="2023-06-20T00:00:00"/>
    <s v="BELOSTRINO JULIETA P."/>
    <x v="4"/>
    <x v="0"/>
    <d v="2023-06-19T00:00:00"/>
    <d v="2023-06-19T00:00:00"/>
    <s v="OTHER"/>
    <m/>
    <s v="1 OTHER"/>
    <n v="1"/>
    <m/>
  </r>
  <r>
    <n v="2491"/>
    <x v="65"/>
    <d v="2023-06-23T00:00:00"/>
    <s v="VALENCIANO MARLYN C."/>
    <x v="86"/>
    <x v="0"/>
    <d v="2023-06-20T00:00:00"/>
    <d v="2023-06-20T00:00:00"/>
    <s v="SL"/>
    <m/>
    <s v="1 SL"/>
    <n v="1"/>
    <m/>
  </r>
  <r>
    <n v="2492"/>
    <x v="65"/>
    <d v="2023-06-14T00:00:00"/>
    <s v="VALENCIANO MARLYN C."/>
    <x v="86"/>
    <x v="0"/>
    <d v="2023-06-13T00:00:00"/>
    <d v="2023-06-13T00:00:00"/>
    <s v="SL"/>
    <m/>
    <s v="1 SL"/>
    <n v="1"/>
    <m/>
  </r>
  <r>
    <n v="2493"/>
    <x v="65"/>
    <d v="2023-06-14T00:00:00"/>
    <s v="VALENCIANO MARLYN C."/>
    <x v="86"/>
    <x v="0"/>
    <d v="2023-06-08T00:00:00"/>
    <d v="2023-06-09T00:00:00"/>
    <s v="SL"/>
    <m/>
    <s v="2 SL"/>
    <n v="2"/>
    <m/>
  </r>
  <r>
    <n v="2494"/>
    <x v="65"/>
    <d v="2023-06-18T00:00:00"/>
    <s v="BESAS TRECIA JOY  "/>
    <x v="43"/>
    <x v="1"/>
    <d v="2023-08-01T00:00:00"/>
    <d v="2023-08-31T00:00:00"/>
    <s v="VL"/>
    <s v="VL WITHOUT PAY"/>
    <s v="23 VL"/>
    <n v="23"/>
    <m/>
  </r>
  <r>
    <n v="2495"/>
    <x v="65"/>
    <d v="2023-06-18T00:00:00"/>
    <s v="BESAS TRECIA JOY  "/>
    <x v="43"/>
    <x v="1"/>
    <d v="2023-07-12T00:00:00"/>
    <d v="2023-07-13T00:00:00"/>
    <s v="VL"/>
    <s v="VL WITHOUT PAY"/>
    <s v="2 VL"/>
    <n v="2"/>
    <m/>
  </r>
  <r>
    <n v="2496"/>
    <x v="65"/>
    <d v="2023-06-22T00:00:00"/>
    <s v="BAES ELMER P."/>
    <x v="5"/>
    <x v="1"/>
    <d v="2023-06-20T00:00:00"/>
    <d v="2023-06-20T00:00:00"/>
    <s v="SL"/>
    <m/>
    <s v="1 SL"/>
    <n v="1"/>
    <m/>
  </r>
  <r>
    <n v="2497"/>
    <x v="65"/>
    <d v="2023-06-20T00:00:00"/>
    <s v="BERNALDEZ MARLONE P."/>
    <x v="22"/>
    <x v="1"/>
    <d v="2023-06-26T00:00:00"/>
    <d v="2023-06-27T00:00:00"/>
    <s v="OTHER"/>
    <m/>
    <s v="2 OTHER"/>
    <n v="2"/>
    <m/>
  </r>
  <r>
    <n v="2498"/>
    <x v="65"/>
    <d v="2023-06-20T00:00:00"/>
    <s v="BERNALDEZ MARLONE P."/>
    <x v="22"/>
    <x v="1"/>
    <d v="2023-06-30T00:00:00"/>
    <d v="2023-06-30T00:00:00"/>
    <s v="OTHER"/>
    <m/>
    <s v="1 OTHER"/>
    <n v="1"/>
    <m/>
  </r>
  <r>
    <n v="2499"/>
    <x v="65"/>
    <d v="2023-06-20T00:00:00"/>
    <s v="PERENA RUBILINDA C."/>
    <x v="34"/>
    <x v="1"/>
    <d v="2023-06-19T00:00:00"/>
    <d v="2023-06-19T00:00:00"/>
    <s v="SL"/>
    <m/>
    <s v="1 SL"/>
    <n v="1"/>
    <m/>
  </r>
  <r>
    <n v="2500"/>
    <x v="65"/>
    <d v="2023-06-17T00:00:00"/>
    <s v="VILLANUEVA MARILYN L."/>
    <x v="23"/>
    <x v="0"/>
    <d v="2023-06-14T00:00:00"/>
    <d v="2023-06-15T00:00:00"/>
    <s v="SL"/>
    <m/>
    <s v="2 SL"/>
    <n v="2"/>
    <m/>
  </r>
  <r>
    <n v="2501"/>
    <x v="65"/>
    <d v="2023-06-17T00:00:00"/>
    <s v="VILLANUEVA MARILYN L."/>
    <x v="23"/>
    <x v="0"/>
    <d v="2023-06-23T00:00:00"/>
    <d v="2023-06-23T00:00:00"/>
    <s v="VL"/>
    <m/>
    <s v="1 VL"/>
    <n v="1"/>
    <m/>
  </r>
  <r>
    <n v="2502"/>
    <x v="65"/>
    <d v="2023-06-17T00:00:00"/>
    <s v="VILLANUEVA MARILYN L."/>
    <x v="23"/>
    <x v="0"/>
    <d v="2023-06-26T00:00:00"/>
    <d v="2023-06-27T00:00:00"/>
    <s v="VL"/>
    <m/>
    <s v="2 VL"/>
    <n v="2"/>
    <m/>
  </r>
  <r>
    <n v="2503"/>
    <x v="65"/>
    <d v="2023-06-17T00:00:00"/>
    <s v="DISEPEDA MACARIA P."/>
    <x v="23"/>
    <x v="0"/>
    <d v="2023-06-10T00:00:00"/>
    <d v="2023-06-10T00:00:00"/>
    <s v="SL"/>
    <m/>
    <s v="1 SL"/>
    <n v="1"/>
    <m/>
  </r>
  <r>
    <n v="2504"/>
    <x v="65"/>
    <d v="2023-06-22T00:00:00"/>
    <s v="PANGANIBAN CAROLINA L."/>
    <x v="23"/>
    <x v="0"/>
    <d v="2023-06-19T00:00:00"/>
    <d v="2023-06-20T00:00:00"/>
    <s v="SL"/>
    <m/>
    <s v="2 SL"/>
    <n v="2"/>
    <m/>
  </r>
  <r>
    <n v="2505"/>
    <x v="65"/>
    <d v="2023-06-23T00:00:00"/>
    <s v="PEREÑA VERGILIO R."/>
    <x v="23"/>
    <x v="0"/>
    <d v="2023-07-05T00:00:00"/>
    <d v="2023-07-07T00:00:00"/>
    <s v="VL"/>
    <m/>
    <s v="3 VL"/>
    <n v="3"/>
    <m/>
  </r>
  <r>
    <n v="2506"/>
    <x v="65"/>
    <d v="2023-06-22T00:00:00"/>
    <s v="BURAZON CARIDAD A."/>
    <x v="39"/>
    <x v="1"/>
    <d v="2023-07-13T00:00:00"/>
    <d v="2023-07-13T00:00:00"/>
    <s v="OTHER"/>
    <s v="SEC 21 EO 292- SPECIAL PRIVILEGE"/>
    <s v="1 OTHER"/>
    <n v="1"/>
    <m/>
  </r>
  <r>
    <n v="2507"/>
    <x v="65"/>
    <d v="2023-06-23T00:00:00"/>
    <s v="OPO CONEY V."/>
    <x v="24"/>
    <x v="0"/>
    <d v="2023-07-03T00:00:00"/>
    <d v="2023-07-05T00:00:00"/>
    <s v="VL"/>
    <m/>
    <s v="3 VL"/>
    <n v="3"/>
    <m/>
  </r>
  <r>
    <n v="2508"/>
    <x v="65"/>
    <d v="2023-06-23T00:00:00"/>
    <s v="OPO CONEY V."/>
    <x v="24"/>
    <x v="0"/>
    <d v="2023-06-20T00:00:00"/>
    <d v="2023-06-20T00:00:00"/>
    <s v="SL"/>
    <m/>
    <s v="1 SL"/>
    <n v="1"/>
    <m/>
  </r>
  <r>
    <n v="2509"/>
    <x v="65"/>
    <d v="2023-06-23T00:00:00"/>
    <s v="OPO CONEY V."/>
    <x v="24"/>
    <x v="0"/>
    <d v="2023-06-22T00:00:00"/>
    <d v="2023-06-22T00:00:00"/>
    <s v="SL"/>
    <m/>
    <s v="1 SL"/>
    <n v="1"/>
    <m/>
  </r>
  <r>
    <n v="2510"/>
    <x v="65"/>
    <d v="2023-06-09T00:00:00"/>
    <s v="OLIGARIO ARLYN MAE C."/>
    <x v="93"/>
    <x v="1"/>
    <d v="2023-06-08T00:00:00"/>
    <d v="2023-06-08T00:00:00"/>
    <s v="SL"/>
    <m/>
    <s v="1 SL"/>
    <n v="1"/>
    <m/>
  </r>
  <r>
    <n v="2511"/>
    <x v="65"/>
    <d v="2023-06-08T00:00:00"/>
    <s v="CAGUICLA JO HAENA D."/>
    <x v="43"/>
    <x v="2"/>
    <d v="2023-06-07T00:00:00"/>
    <d v="2023-06-07T00:00:00"/>
    <s v="SL"/>
    <s v="SL WITHOUT PAY"/>
    <s v="1 SL"/>
    <n v="1"/>
    <m/>
  </r>
  <r>
    <n v="2512"/>
    <x v="65"/>
    <d v="2023-06-26T00:00:00"/>
    <s v="OLEGARIO NENITA A."/>
    <x v="16"/>
    <x v="1"/>
    <d v="2023-06-23T00:00:00"/>
    <d v="2023-06-24T00:00:00"/>
    <s v="SL"/>
    <m/>
    <s v="1 SL"/>
    <n v="1"/>
    <m/>
  </r>
  <r>
    <n v="2513"/>
    <x v="65"/>
    <d v="2023-06-26T00:00:00"/>
    <s v="GUAÑEZO MARY ANNE P."/>
    <x v="39"/>
    <x v="1"/>
    <d v="2023-07-05T00:00:00"/>
    <d v="2023-07-07T00:00:00"/>
    <s v="VL"/>
    <m/>
    <s v="3 VL"/>
    <n v="3"/>
    <m/>
  </r>
  <r>
    <n v="2514"/>
    <x v="65"/>
    <d v="2023-06-26T00:00:00"/>
    <s v="DIMAPILIS JOSEPHINE P."/>
    <x v="39"/>
    <x v="1"/>
    <d v="2023-06-30T00:00:00"/>
    <d v="2023-06-30T00:00:00"/>
    <s v="OTHER"/>
    <m/>
    <s v="1 OTHER"/>
    <n v="1"/>
    <m/>
  </r>
  <r>
    <n v="2515"/>
    <x v="65"/>
    <d v="2023-06-19T00:00:00"/>
    <s v="REOSA CECILIA A."/>
    <x v="11"/>
    <x v="1"/>
    <d v="2023-06-27T00:00:00"/>
    <d v="2023-06-27T00:00:00"/>
    <s v="OTHER"/>
    <s v="SEC 21 EO 292- SPECIAL PRIVILEGE"/>
    <s v="1 OTHER"/>
    <n v="1"/>
    <m/>
  </r>
  <r>
    <n v="2516"/>
    <x v="65"/>
    <d v="2023-06-09T00:00:00"/>
    <s v="MAULLON JAENA F."/>
    <x v="11"/>
    <x v="0"/>
    <d v="2023-06-09T00:00:00"/>
    <d v="2023-06-09T00:00:00"/>
    <s v="OTHER"/>
    <m/>
    <s v="1 OTHER"/>
    <n v="1"/>
    <m/>
  </r>
  <r>
    <n v="2517"/>
    <x v="65"/>
    <d v="2023-06-09T00:00:00"/>
    <s v="MAULLON JAENA F."/>
    <x v="11"/>
    <x v="0"/>
    <d v="2023-06-16T00:00:00"/>
    <d v="2023-06-16T00:00:00"/>
    <s v="OTHER"/>
    <m/>
    <s v="1 OTHER"/>
    <n v="1"/>
    <m/>
  </r>
  <r>
    <n v="2518"/>
    <x v="65"/>
    <d v="2023-06-09T00:00:00"/>
    <s v="MAULLON JAENA F."/>
    <x v="11"/>
    <x v="0"/>
    <d v="2023-06-20T00:00:00"/>
    <d v="2023-06-20T00:00:00"/>
    <s v="OTHER"/>
    <m/>
    <s v="1 OTHER"/>
    <n v="1"/>
    <m/>
  </r>
  <r>
    <n v="2519"/>
    <x v="65"/>
    <d v="2023-06-09T00:00:00"/>
    <s v="MAULLON JAENA F."/>
    <x v="11"/>
    <x v="0"/>
    <d v="2023-06-22T00:00:00"/>
    <d v="2023-06-22T00:00:00"/>
    <s v="OTHER"/>
    <m/>
    <s v="1 OTHER"/>
    <n v="1"/>
    <m/>
  </r>
  <r>
    <n v="2520"/>
    <x v="65"/>
    <d v="2023-06-19T00:00:00"/>
    <s v="CRIZALDO THELMA U."/>
    <x v="19"/>
    <x v="1"/>
    <d v="2023-06-29T00:00:00"/>
    <d v="2023-06-30T00:00:00"/>
    <s v="VL"/>
    <m/>
    <s v="2 VL"/>
    <n v="2"/>
    <m/>
  </r>
  <r>
    <n v="2521"/>
    <x v="65"/>
    <d v="2023-06-23T00:00:00"/>
    <s v="MALIGAYO YOLANDA D."/>
    <x v="19"/>
    <x v="1"/>
    <d v="2023-06-19T00:00:00"/>
    <d v="2023-06-22T00:00:00"/>
    <s v="SL"/>
    <m/>
    <s v="4 SL"/>
    <n v="4"/>
    <m/>
  </r>
  <r>
    <n v="2522"/>
    <x v="65"/>
    <d v="2023-06-29T00:00:00"/>
    <s v="MULINGTAPANG GUILLERMA O."/>
    <x v="12"/>
    <x v="0"/>
    <d v="2023-07-06T00:00:00"/>
    <d v="2023-07-07T00:00:00"/>
    <s v="VL"/>
    <m/>
    <s v="2 VL"/>
    <n v="2"/>
    <m/>
  </r>
  <r>
    <n v="2523"/>
    <x v="65"/>
    <d v="2023-06-29T00:00:00"/>
    <s v="MULINGTAPANG GUILLERMA O."/>
    <x v="12"/>
    <x v="0"/>
    <d v="2023-07-13T00:00:00"/>
    <d v="2023-07-14T00:00:00"/>
    <s v="VL"/>
    <m/>
    <s v="2 VL"/>
    <n v="2"/>
    <m/>
  </r>
  <r>
    <n v="2524"/>
    <x v="65"/>
    <d v="2023-06-29T00:00:00"/>
    <s v="MULINGTAPANG GUILLERMA O."/>
    <x v="12"/>
    <x v="0"/>
    <d v="2023-07-20T00:00:00"/>
    <d v="2023-07-21T00:00:00"/>
    <s v="VL"/>
    <m/>
    <s v="2 VL"/>
    <n v="2"/>
    <m/>
  </r>
  <r>
    <n v="2525"/>
    <x v="65"/>
    <d v="2023-06-29T00:00:00"/>
    <s v="MULINGTAPANG GUILLERMA O."/>
    <x v="12"/>
    <x v="0"/>
    <d v="2023-07-27T00:00:00"/>
    <d v="2023-07-28T00:00:00"/>
    <s v="VL"/>
    <m/>
    <s v="2 VL"/>
    <n v="2"/>
    <m/>
  </r>
  <r>
    <n v="2526"/>
    <x v="65"/>
    <d v="2023-06-14T00:00:00"/>
    <s v="MARASIGAN  YOLANDA A."/>
    <x v="43"/>
    <x v="1"/>
    <d v="2023-06-13T00:00:00"/>
    <d v="2023-06-13T00:00:00"/>
    <s v="SL"/>
    <m/>
    <s v="1 SL"/>
    <n v="1"/>
    <m/>
  </r>
  <r>
    <n v="2527"/>
    <x v="66"/>
    <d v="2023-07-03T00:00:00"/>
    <s v="MALABANAN ALMA A."/>
    <x v="54"/>
    <x v="1"/>
    <d v="2023-07-21T00:00:00"/>
    <d v="2023-07-21T00:00:00"/>
    <s v="OTHER"/>
    <s v="SEC 21 EO 292- SPECIAL PRIVILEGE"/>
    <s v="1 OTHER"/>
    <n v="1"/>
    <m/>
  </r>
  <r>
    <n v="2528"/>
    <x v="66"/>
    <d v="2023-06-29T00:00:00"/>
    <s v="PAGLINAWAN JESSIE M."/>
    <x v="18"/>
    <x v="0"/>
    <d v="2023-06-28T00:00:00"/>
    <d v="2023-06-28T00:00:00"/>
    <s v="SL"/>
    <m/>
    <s v="1 SL"/>
    <n v="1"/>
    <m/>
  </r>
  <r>
    <n v="2529"/>
    <x v="66"/>
    <d v="2023-06-29T00:00:00"/>
    <s v="ANDAG ALEX C."/>
    <x v="5"/>
    <x v="1"/>
    <d v="2023-07-06T00:00:00"/>
    <d v="2023-07-07T00:00:00"/>
    <s v="VL"/>
    <m/>
    <s v="2 VL"/>
    <n v="2"/>
    <m/>
  </r>
  <r>
    <n v="2530"/>
    <x v="66"/>
    <d v="2023-06-29T00:00:00"/>
    <s v="ATIENZA VENUS  "/>
    <x v="5"/>
    <x v="1"/>
    <d v="2023-07-06T00:00:00"/>
    <d v="2023-07-07T00:00:00"/>
    <s v="VL"/>
    <m/>
    <s v="2 VL"/>
    <n v="2"/>
    <m/>
  </r>
  <r>
    <n v="2531"/>
    <x v="66"/>
    <d v="2023-06-27T00:00:00"/>
    <s v="FLORES RICHARD  "/>
    <x v="18"/>
    <x v="0"/>
    <d v="2023-07-04T00:00:00"/>
    <d v="2023-07-05T00:00:00"/>
    <s v="VL"/>
    <m/>
    <s v="2 VL"/>
    <n v="2"/>
    <m/>
  </r>
  <r>
    <n v="2532"/>
    <x v="66"/>
    <d v="2023-06-26T00:00:00"/>
    <s v="MARDO MELINDA E."/>
    <x v="18"/>
    <x v="0"/>
    <d v="2023-07-04T00:00:00"/>
    <d v="2023-07-04T00:00:00"/>
    <s v="VL"/>
    <m/>
    <s v="1 VL"/>
    <n v="1"/>
    <m/>
  </r>
  <r>
    <n v="2533"/>
    <x v="66"/>
    <d v="2023-06-26T00:00:00"/>
    <s v="MARDO MELINDA E."/>
    <x v="18"/>
    <x v="0"/>
    <d v="2023-07-06T00:00:00"/>
    <d v="2023-07-06T00:00:00"/>
    <s v="VL"/>
    <m/>
    <s v="1 VL"/>
    <n v="1"/>
    <m/>
  </r>
  <r>
    <n v="2534"/>
    <x v="66"/>
    <d v="2023-06-26T00:00:00"/>
    <s v="MARDO MELINDA E."/>
    <x v="18"/>
    <x v="0"/>
    <d v="2023-07-08T00:00:00"/>
    <d v="2023-07-08T00:00:00"/>
    <s v="VL"/>
    <m/>
    <s v="1 VL"/>
    <n v="1"/>
    <m/>
  </r>
  <r>
    <n v="2535"/>
    <x v="66"/>
    <d v="2023-06-26T00:00:00"/>
    <s v="MARDO MELINDA E."/>
    <x v="18"/>
    <x v="0"/>
    <d v="2023-07-12T00:00:00"/>
    <d v="2023-07-13T00:00:00"/>
    <s v="VL"/>
    <m/>
    <s v="2 VL"/>
    <n v="2"/>
    <m/>
  </r>
  <r>
    <n v="2536"/>
    <x v="66"/>
    <d v="2023-06-23T00:00:00"/>
    <s v="CASTILLO ROBENSON  "/>
    <x v="18"/>
    <x v="0"/>
    <d v="2023-06-15T00:00:00"/>
    <d v="2023-06-16T00:00:00"/>
    <s v="SL"/>
    <m/>
    <s v="2 SL"/>
    <n v="2"/>
    <m/>
  </r>
  <r>
    <n v="2537"/>
    <x v="66"/>
    <d v="2023-06-20T00:00:00"/>
    <s v="DISEPEDA ALDWIN  "/>
    <x v="18"/>
    <x v="0"/>
    <d v="2023-06-17T00:00:00"/>
    <d v="2023-06-17T00:00:00"/>
    <s v="SL"/>
    <m/>
    <s v="1 SL"/>
    <n v="1"/>
    <m/>
  </r>
  <r>
    <n v="2538"/>
    <x v="66"/>
    <d v="2023-06-20T00:00:00"/>
    <s v="DISEPEDA ALDWIN  "/>
    <x v="18"/>
    <x v="0"/>
    <d v="2023-06-19T00:00:00"/>
    <d v="2023-06-19T00:00:00"/>
    <s v="SL"/>
    <m/>
    <s v="1 SL"/>
    <n v="1"/>
    <m/>
  </r>
  <r>
    <n v="2539"/>
    <x v="66"/>
    <d v="2023-06-30T00:00:00"/>
    <s v="VALENCIANO MARLYN C."/>
    <x v="86"/>
    <x v="0"/>
    <d v="2023-06-29T00:00:00"/>
    <d v="2023-06-29T00:00:00"/>
    <s v="SL"/>
    <m/>
    <s v="1 SL"/>
    <n v="1"/>
    <m/>
  </r>
  <r>
    <n v="2540"/>
    <x v="66"/>
    <d v="2023-06-30T00:00:00"/>
    <s v="VALENCIANO MARLYN C."/>
    <x v="86"/>
    <x v="0"/>
    <d v="2023-07-10T00:00:00"/>
    <d v="2023-07-14T00:00:00"/>
    <s v="VL"/>
    <m/>
    <s v="5 VL"/>
    <n v="5"/>
    <m/>
  </r>
  <r>
    <n v="2541"/>
    <x v="66"/>
    <d v="2023-06-13T00:00:00"/>
    <s v="MARASIGAN ARIEL M."/>
    <x v="43"/>
    <x v="0"/>
    <d v="2023-06-19T00:00:00"/>
    <d v="2023-06-23T00:00:00"/>
    <s v="VL"/>
    <m/>
    <s v="5 VL"/>
    <n v="5"/>
    <m/>
  </r>
  <r>
    <n v="2542"/>
    <x v="66"/>
    <d v="2023-06-27T00:00:00"/>
    <s v="DIMAILIG ARLYN R."/>
    <x v="7"/>
    <x v="1"/>
    <d v="2023-06-26T00:00:00"/>
    <d v="2023-06-26T00:00:00"/>
    <s v="SL"/>
    <m/>
    <s v="1 SL"/>
    <n v="1"/>
    <m/>
  </r>
  <r>
    <n v="2543"/>
    <x v="66"/>
    <d v="2023-06-26T00:00:00"/>
    <s v="ESTRANGCO MERCY U."/>
    <x v="21"/>
    <x v="1"/>
    <d v="2023-07-03T00:00:00"/>
    <d v="2023-07-07T00:00:00"/>
    <s v="VL"/>
    <m/>
    <s v="5 VL"/>
    <n v="5"/>
    <m/>
  </r>
  <r>
    <n v="2544"/>
    <x v="66"/>
    <d v="2023-06-26T00:00:00"/>
    <s v="ESTRANGCO MERCY U."/>
    <x v="21"/>
    <x v="1"/>
    <d v="2023-07-10T00:00:00"/>
    <d v="2023-07-14T00:00:00"/>
    <s v="VL"/>
    <m/>
    <s v="5 VL"/>
    <n v="5"/>
    <m/>
  </r>
  <r>
    <n v="2545"/>
    <x v="66"/>
    <d v="2023-06-19T00:00:00"/>
    <s v="VARGAS MELINDA M."/>
    <x v="10"/>
    <x v="0"/>
    <d v="2023-06-27T00:00:00"/>
    <d v="2023-06-27T00:00:00"/>
    <s v="VL"/>
    <m/>
    <s v="1 VL"/>
    <n v="1"/>
    <m/>
  </r>
  <r>
    <n v="2546"/>
    <x v="66"/>
    <d v="2023-06-19T00:00:00"/>
    <s v="VARGAS MELINDA M."/>
    <x v="10"/>
    <x v="0"/>
    <d v="2023-06-29T00:00:00"/>
    <d v="2023-06-30T00:00:00"/>
    <s v="VL"/>
    <m/>
    <s v="2 VL"/>
    <n v="2"/>
    <m/>
  </r>
  <r>
    <n v="2547"/>
    <x v="66"/>
    <d v="2023-06-22T00:00:00"/>
    <s v="DE CASTRO  CHRISTINE JEAN D."/>
    <x v="10"/>
    <x v="0"/>
    <d v="2023-06-19T00:00:00"/>
    <d v="2023-06-20T00:00:00"/>
    <s v="SL"/>
    <m/>
    <s v="2 SL"/>
    <n v="2"/>
    <m/>
  </r>
  <r>
    <n v="2548"/>
    <x v="66"/>
    <d v="2023-06-26T00:00:00"/>
    <s v="GONZALES MARY JANE D."/>
    <x v="10"/>
    <x v="0"/>
    <d v="2023-06-09T00:00:00"/>
    <d v="2023-06-09T00:00:00"/>
    <s v="VL"/>
    <m/>
    <s v="1 VL"/>
    <n v="1"/>
    <m/>
  </r>
  <r>
    <n v="2549"/>
    <x v="66"/>
    <d v="2023-06-26T00:00:00"/>
    <s v="GONZALES MARY JANE D."/>
    <x v="10"/>
    <x v="0"/>
    <d v="2023-06-13T00:00:00"/>
    <d v="2023-06-16T00:00:00"/>
    <s v="VL"/>
    <m/>
    <s v="4 VL"/>
    <n v="4"/>
    <m/>
  </r>
  <r>
    <n v="2550"/>
    <x v="66"/>
    <d v="2023-06-26T00:00:00"/>
    <s v="GONZALES MARY JANE D."/>
    <x v="10"/>
    <x v="0"/>
    <d v="2023-06-19T00:00:00"/>
    <d v="2023-06-23T00:00:00"/>
    <s v="VL"/>
    <m/>
    <s v="5 VL"/>
    <n v="5"/>
    <m/>
  </r>
  <r>
    <n v="2551"/>
    <x v="66"/>
    <d v="2023-06-23T00:00:00"/>
    <s v="HADAP JONALYN L."/>
    <x v="10"/>
    <x v="1"/>
    <d v="2023-07-11T00:00:00"/>
    <d v="2023-07-11T00:00:00"/>
    <s v="VL"/>
    <m/>
    <s v="1 VL"/>
    <n v="1"/>
    <m/>
  </r>
  <r>
    <n v="2552"/>
    <x v="66"/>
    <d v="2023-06-23T00:00:00"/>
    <s v="HADAP JONALYN L."/>
    <x v="10"/>
    <x v="1"/>
    <d v="2023-07-14T00:00:00"/>
    <d v="2023-07-14T00:00:00"/>
    <s v="VL"/>
    <m/>
    <s v="1 VL"/>
    <n v="1"/>
    <m/>
  </r>
  <r>
    <n v="2553"/>
    <x v="66"/>
    <d v="2023-06-23T00:00:00"/>
    <s v="PELIMBERGO MICHELLE A."/>
    <x v="10"/>
    <x v="1"/>
    <d v="2023-07-14T00:00:00"/>
    <d v="2023-07-14T00:00:00"/>
    <s v="OTHER"/>
    <s v="SEC 21 EO 292- SPECIAL PRIVILEGE"/>
    <s v="1 OTHER"/>
    <n v="1"/>
    <m/>
  </r>
  <r>
    <n v="2554"/>
    <x v="66"/>
    <d v="2023-06-22T00:00:00"/>
    <s v="PATRICIO APRIL V."/>
    <x v="43"/>
    <x v="1"/>
    <d v="2023-06-23T00:00:00"/>
    <d v="2023-06-23T00:00:00"/>
    <s v="VL"/>
    <m/>
    <s v="1 VL"/>
    <n v="1"/>
    <m/>
  </r>
  <r>
    <n v="2555"/>
    <x v="66"/>
    <d v="2023-06-22T00:00:00"/>
    <s v="PATRICIO APRIL V."/>
    <x v="43"/>
    <x v="1"/>
    <d v="2023-06-26T00:00:00"/>
    <d v="2023-06-26T00:00:00"/>
    <s v="VL"/>
    <m/>
    <s v="1 VL"/>
    <n v="1"/>
    <m/>
  </r>
  <r>
    <n v="2556"/>
    <x v="66"/>
    <d v="2023-06-20T00:00:00"/>
    <s v="VIDA CHARMAINE R."/>
    <x v="34"/>
    <x v="1"/>
    <d v="2023-06-29T00:00:00"/>
    <d v="2023-06-30T00:00:00"/>
    <s v="VL"/>
    <m/>
    <s v="2 VL"/>
    <n v="2"/>
    <m/>
  </r>
  <r>
    <n v="2557"/>
    <x v="66"/>
    <d v="2023-06-22T00:00:00"/>
    <s v="GIBAGA RICA JEAN C."/>
    <x v="43"/>
    <x v="1"/>
    <d v="2023-06-26T00:00:00"/>
    <d v="2023-06-26T00:00:00"/>
    <s v="SL"/>
    <s v="SL WITHOUT PAY "/>
    <s v="1 SL"/>
    <n v="1"/>
    <m/>
  </r>
  <r>
    <n v="2558"/>
    <x v="66"/>
    <d v="2023-06-25T00:00:00"/>
    <s v="DOMINGO RACHEL L."/>
    <x v="7"/>
    <x v="1"/>
    <d v="2023-07-02T00:00:00"/>
    <d v="2023-07-02T00:00:00"/>
    <s v="OTHER"/>
    <s v="SEC 21 EO 292- SPECIAL PRIVILEGE"/>
    <s v="1 OTHER"/>
    <n v="1"/>
    <m/>
  </r>
  <r>
    <n v="2559"/>
    <x v="66"/>
    <d v="2023-06-25T00:00:00"/>
    <s v="VISITACION DENNIS S."/>
    <x v="43"/>
    <x v="1"/>
    <d v="2023-07-16T00:00:00"/>
    <d v="2023-07-16T00:00:00"/>
    <s v="VL"/>
    <m/>
    <s v="1 VL"/>
    <n v="1"/>
    <m/>
  </r>
  <r>
    <n v="2560"/>
    <x v="66"/>
    <d v="2023-06-25T00:00:00"/>
    <s v="VISITACION DENNIS S."/>
    <x v="43"/>
    <x v="1"/>
    <d v="2023-07-18T00:00:00"/>
    <d v="2023-07-19T00:00:00"/>
    <s v="VL"/>
    <m/>
    <s v="2 VL"/>
    <n v="2"/>
    <m/>
  </r>
  <r>
    <n v="2561"/>
    <x v="66"/>
    <d v="2023-06-25T00:00:00"/>
    <s v="VISITACION DENNIS S."/>
    <x v="43"/>
    <x v="1"/>
    <d v="2023-07-22T00:00:00"/>
    <d v="2023-07-23T00:00:00"/>
    <s v="VL"/>
    <m/>
    <s v="1 VL"/>
    <n v="1"/>
    <m/>
  </r>
  <r>
    <n v="2562"/>
    <x v="66"/>
    <d v="2023-06-25T00:00:00"/>
    <s v="VISITACION DENNIS S."/>
    <x v="43"/>
    <x v="1"/>
    <d v="2023-07-25T00:00:00"/>
    <d v="2023-07-26T00:00:00"/>
    <s v="VL"/>
    <m/>
    <s v="2 VL"/>
    <n v="2"/>
    <m/>
  </r>
  <r>
    <n v="2563"/>
    <x v="66"/>
    <d v="2023-06-25T00:00:00"/>
    <s v="VISITACION DENNIS S."/>
    <x v="43"/>
    <x v="1"/>
    <d v="2023-07-29T00:00:00"/>
    <d v="2023-07-30T00:00:00"/>
    <s v="VL"/>
    <m/>
    <s v="1 VL"/>
    <n v="1"/>
    <m/>
  </r>
  <r>
    <n v="2564"/>
    <x v="66"/>
    <d v="2023-06-20T00:00:00"/>
    <s v="ASIDO LEONILA R."/>
    <x v="5"/>
    <x v="1"/>
    <d v="2023-06-10T00:00:00"/>
    <d v="2023-06-11T00:00:00"/>
    <s v="SL"/>
    <m/>
    <s v="1 SL"/>
    <n v="1"/>
    <m/>
  </r>
  <r>
    <n v="2565"/>
    <x v="66"/>
    <d v="2023-06-20T00:00:00"/>
    <s v="ASIDO LEONILA R."/>
    <x v="5"/>
    <x v="1"/>
    <d v="2023-06-18T00:00:00"/>
    <d v="2023-06-19T00:00:00"/>
    <s v="SL"/>
    <m/>
    <s v="1 SL"/>
    <n v="1"/>
    <m/>
  </r>
  <r>
    <n v="2566"/>
    <x v="66"/>
    <d v="2023-06-27T00:00:00"/>
    <s v="OPO CORAZON R."/>
    <x v="7"/>
    <x v="0"/>
    <d v="2023-06-18T00:00:00"/>
    <d v="2023-06-21T00:00:00"/>
    <s v="SL"/>
    <m/>
    <s v="3 SL"/>
    <n v="3"/>
    <m/>
  </r>
  <r>
    <n v="2567"/>
    <x v="66"/>
    <d v="2023-06-29T00:00:00"/>
    <s v="PEREY AIRENE O."/>
    <x v="31"/>
    <x v="1"/>
    <d v="2023-07-05T00:00:00"/>
    <d v="2023-07-05T00:00:00"/>
    <s v="OTHER"/>
    <s v="SEC 21 EO 292- SPECIAL PRIVILEGE"/>
    <s v="1 OTHER"/>
    <n v="1"/>
    <m/>
  </r>
  <r>
    <n v="2568"/>
    <x v="66"/>
    <d v="2023-06-26T00:00:00"/>
    <s v="PETIL GLENDA D."/>
    <x v="31"/>
    <x v="1"/>
    <d v="2023-07-04T00:00:00"/>
    <d v="2023-07-04T00:00:00"/>
    <s v="OTHER"/>
    <s v="SEC 21 EO 292- SPECIAL PRIVILEGE"/>
    <s v="1 OTHER"/>
    <n v="1"/>
    <m/>
  </r>
  <r>
    <n v="2569"/>
    <x v="66"/>
    <d v="2023-06-26T00:00:00"/>
    <s v="PETIL GLENDA D."/>
    <x v="31"/>
    <x v="1"/>
    <d v="2023-06-23T00:00:00"/>
    <d v="2023-06-23T00:00:00"/>
    <s v="SL"/>
    <m/>
    <s v="1 SL"/>
    <n v="1"/>
    <m/>
  </r>
  <r>
    <n v="2570"/>
    <x v="66"/>
    <d v="2023-06-26T00:00:00"/>
    <s v="GATPANDAN MICHAEL E."/>
    <x v="12"/>
    <x v="0"/>
    <d v="2023-07-03T00:00:00"/>
    <d v="2023-07-05T00:00:00"/>
    <s v="VL"/>
    <m/>
    <s v="3 VL"/>
    <n v="3"/>
    <m/>
  </r>
  <r>
    <n v="2571"/>
    <x v="66"/>
    <d v="2023-06-27T00:00:00"/>
    <s v="GONZALES MARIO O."/>
    <x v="12"/>
    <x v="0"/>
    <d v="2023-06-23T00:00:00"/>
    <d v="2023-06-23T00:00:00"/>
    <m/>
    <m/>
    <s v="1 "/>
    <n v="1"/>
    <m/>
  </r>
  <r>
    <n v="2572"/>
    <x v="66"/>
    <d v="2023-06-27T00:00:00"/>
    <s v="GONZALES MARIO O."/>
    <x v="12"/>
    <x v="0"/>
    <d v="2023-06-26T00:00:00"/>
    <d v="2023-06-26T00:00:00"/>
    <m/>
    <m/>
    <s v="1 "/>
    <n v="1"/>
    <m/>
  </r>
  <r>
    <n v="2573"/>
    <x v="66"/>
    <d v="2023-06-27T00:00:00"/>
    <s v="ANGCAYA JENIFFER L."/>
    <x v="5"/>
    <x v="1"/>
    <d v="2023-07-10T00:00:00"/>
    <d v="2023-07-14T00:00:00"/>
    <s v="VL"/>
    <m/>
    <s v="5 VL"/>
    <n v="5"/>
    <m/>
  </r>
  <r>
    <n v="2574"/>
    <x v="66"/>
    <d v="2023-06-27T00:00:00"/>
    <s v="ANGCAYA JENIFFER L."/>
    <x v="5"/>
    <x v="1"/>
    <d v="2023-07-17T00:00:00"/>
    <d v="2023-07-21T00:00:00"/>
    <s v="VL"/>
    <m/>
    <s v="5 VL"/>
    <n v="5"/>
    <m/>
  </r>
  <r>
    <n v="2575"/>
    <x v="66"/>
    <d v="2023-06-27T00:00:00"/>
    <s v="ANGCAYA JENIFFER L."/>
    <x v="5"/>
    <x v="1"/>
    <d v="2023-07-24T00:00:00"/>
    <d v="2023-07-31T00:00:00"/>
    <s v="VL"/>
    <m/>
    <s v="5 VL"/>
    <n v="5"/>
    <m/>
  </r>
  <r>
    <n v="2576"/>
    <x v="66"/>
    <d v="2023-06-26T00:00:00"/>
    <s v="CESICAR JOCHELLE JOAN S."/>
    <x v="26"/>
    <x v="0"/>
    <d v="2023-06-22T00:00:00"/>
    <d v="2023-06-22T00:00:00"/>
    <s v="SL"/>
    <m/>
    <s v="1 SL"/>
    <n v="1"/>
    <m/>
  </r>
  <r>
    <n v="2577"/>
    <x v="66"/>
    <d v="2023-06-26T00:00:00"/>
    <s v="MONTENEGRO HENRY S."/>
    <x v="11"/>
    <x v="1"/>
    <d v="2023-06-23T00:00:00"/>
    <d v="2023-06-23T00:00:00"/>
    <s v="SL"/>
    <m/>
    <s v="1 SL"/>
    <n v="1"/>
    <m/>
  </r>
  <r>
    <n v="2578"/>
    <x v="66"/>
    <d v="2023-07-19T00:00:00"/>
    <s v="MARASIGAN  YOLANDA A."/>
    <x v="43"/>
    <x v="1"/>
    <d v="2023-06-23T00:00:00"/>
    <d v="2023-06-28T00:00:00"/>
    <s v="VL"/>
    <m/>
    <s v="3 VL"/>
    <n v="3"/>
    <m/>
  </r>
  <r>
    <n v="2579"/>
    <x v="66"/>
    <d v="2023-06-26T00:00:00"/>
    <s v="PEJI REGINE B."/>
    <x v="34"/>
    <x v="0"/>
    <d v="2023-06-30T00:00:00"/>
    <d v="2023-06-30T00:00:00"/>
    <s v="OTHER"/>
    <s v="SEC 21 EO 292- SPECIAL PRIVILEGE"/>
    <s v="1 OTHER"/>
    <n v="1"/>
    <m/>
  </r>
  <r>
    <n v="2580"/>
    <x v="66"/>
    <d v="2023-06-29T00:00:00"/>
    <s v="VERGARA ESTELITA A."/>
    <x v="5"/>
    <x v="0"/>
    <d v="2023-08-01T00:00:00"/>
    <d v="2023-08-11T00:00:00"/>
    <s v="VL"/>
    <m/>
    <s v="9 VL"/>
    <n v="9"/>
    <m/>
  </r>
  <r>
    <n v="2581"/>
    <x v="66"/>
    <d v="2023-06-27T00:00:00"/>
    <s v="MENDOZA NORA A."/>
    <x v="6"/>
    <x v="1"/>
    <d v="2023-06-22T00:00:00"/>
    <d v="2023-06-23T00:00:00"/>
    <s v="SL"/>
    <m/>
    <s v="2 SL"/>
    <n v="2"/>
    <m/>
  </r>
  <r>
    <n v="2582"/>
    <x v="66"/>
    <m/>
    <s v="TULIAO FLORDELIZA M."/>
    <x v="6"/>
    <x v="1"/>
    <d v="2023-06-23T00:00:00"/>
    <d v="2023-06-23T00:00:00"/>
    <s v="SL "/>
    <m/>
    <s v="1 SL "/>
    <n v="1"/>
    <m/>
  </r>
  <r>
    <n v="2583"/>
    <x v="66"/>
    <d v="2023-06-27T00:00:00"/>
    <s v="MIRANDA MARIA LOIDA M."/>
    <x v="6"/>
    <x v="1"/>
    <d v="2023-06-19T00:00:00"/>
    <d v="2023-06-19T00:00:00"/>
    <s v="SL"/>
    <m/>
    <s v="1 SL"/>
    <n v="1"/>
    <m/>
  </r>
  <r>
    <n v="2584"/>
    <x v="66"/>
    <d v="2023-06-27T00:00:00"/>
    <s v="PEÑANO DARYL BAMBI B."/>
    <x v="5"/>
    <x v="1"/>
    <d v="2023-06-24T00:00:00"/>
    <d v="2023-06-24T00:00:00"/>
    <s v="OTHER "/>
    <m/>
    <s v="1 OTHER "/>
    <n v="1"/>
    <m/>
  </r>
  <r>
    <n v="2585"/>
    <x v="66"/>
    <d v="2023-06-27T00:00:00"/>
    <s v="PEÑANO DARYL BAMBI B."/>
    <x v="5"/>
    <x v="1"/>
    <d v="2023-06-27T00:00:00"/>
    <d v="2023-06-27T00:00:00"/>
    <s v="OTHER"/>
    <m/>
    <s v="1 OTHER"/>
    <n v="1"/>
    <m/>
  </r>
  <r>
    <n v="2586"/>
    <x v="66"/>
    <d v="2023-06-26T00:00:00"/>
    <s v="SANTERA MARICRIS S."/>
    <x v="5"/>
    <x v="1"/>
    <d v="2023-07-07T00:00:00"/>
    <d v="2023-07-07T00:00:00"/>
    <s v="SL"/>
    <m/>
    <s v="1 SL"/>
    <n v="1"/>
    <m/>
  </r>
  <r>
    <n v="2587"/>
    <x v="66"/>
    <d v="2023-06-26T00:00:00"/>
    <s v="SANTERA MARICRIS S."/>
    <x v="5"/>
    <x v="1"/>
    <d v="2023-07-08T00:00:00"/>
    <d v="2023-07-10T00:00:00"/>
    <s v="VL"/>
    <m/>
    <s v="1 VL"/>
    <n v="1"/>
    <m/>
  </r>
  <r>
    <n v="2588"/>
    <x v="66"/>
    <d v="2023-06-07T00:00:00"/>
    <s v="DESINGAŃO PURIFICACION A."/>
    <x v="11"/>
    <x v="0"/>
    <d v="2023-06-26T00:00:00"/>
    <d v="2023-06-26T00:00:00"/>
    <s v="SL"/>
    <m/>
    <s v="1 SL"/>
    <n v="1"/>
    <m/>
  </r>
  <r>
    <n v="2589"/>
    <x v="66"/>
    <d v="2023-06-29T00:00:00"/>
    <s v="ANGELES ANNABEL D."/>
    <x v="5"/>
    <x v="1"/>
    <d v="2023-06-22T00:00:00"/>
    <d v="2023-06-22T00:00:00"/>
    <s v="SL"/>
    <m/>
    <s v="1 SL"/>
    <n v="1"/>
    <m/>
  </r>
  <r>
    <n v="2590"/>
    <x v="66"/>
    <d v="2023-06-29T00:00:00"/>
    <s v="ANGELES ANNABEL D."/>
    <x v="5"/>
    <x v="1"/>
    <d v="2023-06-26T00:00:00"/>
    <d v="2023-06-27T00:00:00"/>
    <s v="SL"/>
    <m/>
    <s v="2 SL"/>
    <n v="2"/>
    <m/>
  </r>
  <r>
    <n v="2591"/>
    <x v="66"/>
    <d v="2023-06-22T00:00:00"/>
    <s v="DE LARA GRACE L."/>
    <x v="5"/>
    <x v="0"/>
    <d v="2023-07-05T00:00:00"/>
    <d v="2023-07-05T00:00:00"/>
    <s v="OTHER"/>
    <m/>
    <s v="1 OTHER"/>
    <n v="1"/>
    <m/>
  </r>
  <r>
    <n v="2592"/>
    <x v="66"/>
    <d v="2023-06-23T00:00:00"/>
    <s v="ANGCAYA RUFINA P."/>
    <x v="5"/>
    <x v="1"/>
    <d v="2023-06-20T00:00:00"/>
    <d v="2023-06-20T00:00:00"/>
    <s v="SL"/>
    <m/>
    <s v="1 SL"/>
    <n v="1"/>
    <m/>
  </r>
  <r>
    <n v="2593"/>
    <x v="66"/>
    <d v="2023-06-26T00:00:00"/>
    <s v="PADILLA JANE Z."/>
    <x v="28"/>
    <x v="1"/>
    <d v="2023-07-03T00:00:00"/>
    <d v="2023-07-07T00:00:00"/>
    <s v="VL"/>
    <m/>
    <s v="5 VL"/>
    <n v="5"/>
    <m/>
  </r>
  <r>
    <n v="2594"/>
    <x v="66"/>
    <d v="2023-06-26T00:00:00"/>
    <s v="PADILLA JANE Z."/>
    <x v="28"/>
    <x v="1"/>
    <d v="2023-07-10T00:00:00"/>
    <d v="2023-07-14T00:00:00"/>
    <s v="VL"/>
    <m/>
    <s v="5 VL"/>
    <n v="5"/>
    <m/>
  </r>
  <r>
    <n v="2595"/>
    <x v="66"/>
    <d v="2023-06-19T00:00:00"/>
    <s v="MIRANDA NICOLE MAY B."/>
    <x v="39"/>
    <x v="1"/>
    <d v="2023-06-27T00:00:00"/>
    <d v="2023-06-27T00:00:00"/>
    <s v="OTHER"/>
    <m/>
    <s v="1 OTHER"/>
    <n v="1"/>
    <m/>
  </r>
  <r>
    <n v="2596"/>
    <x v="66"/>
    <d v="2023-06-26T00:00:00"/>
    <s v="SALONGA LUCY M."/>
    <x v="63"/>
    <x v="1"/>
    <d v="2023-06-29T00:00:00"/>
    <d v="2023-06-30T00:00:00"/>
    <s v="OTHER"/>
    <s v="SEC 21 EO 292- SPECIAL PRIVILEGE"/>
    <s v="2 OTHER"/>
    <n v="2"/>
    <m/>
  </r>
  <r>
    <n v="2597"/>
    <x v="66"/>
    <d v="2023-06-24T00:00:00"/>
    <s v="DIMAANO LEOVIGILDA A."/>
    <x v="7"/>
    <x v="1"/>
    <d v="2023-06-23T00:00:00"/>
    <d v="2023-06-23T00:00:00"/>
    <s v="SL"/>
    <m/>
    <s v="1 SL"/>
    <n v="1"/>
    <m/>
  </r>
  <r>
    <n v="2598"/>
    <x v="66"/>
    <d v="2023-06-22T00:00:00"/>
    <s v="MENDOZA ARRIES N."/>
    <x v="61"/>
    <x v="1"/>
    <d v="2023-06-14T00:00:00"/>
    <d v="2023-06-16T00:00:00"/>
    <s v="SL"/>
    <m/>
    <s v="3 SL"/>
    <n v="3"/>
    <m/>
  </r>
  <r>
    <n v="2599"/>
    <x v="66"/>
    <d v="2023-06-26T00:00:00"/>
    <s v="MENDOZA ARRIES N."/>
    <x v="61"/>
    <x v="1"/>
    <d v="2023-06-19T00:00:00"/>
    <d v="2023-06-20T00:00:00"/>
    <s v="SL"/>
    <m/>
    <s v="2 SL"/>
    <n v="2"/>
    <m/>
  </r>
  <r>
    <n v="2600"/>
    <x v="66"/>
    <d v="2023-06-26T00:00:00"/>
    <s v="DE VILLA MYRNA D."/>
    <x v="12"/>
    <x v="1"/>
    <d v="2023-06-23T00:00:00"/>
    <d v="2023-06-23T00:00:00"/>
    <s v="SL"/>
    <m/>
    <s v="1 SL"/>
    <n v="1"/>
    <m/>
  </r>
  <r>
    <n v="2601"/>
    <x v="66"/>
    <d v="2023-06-27T00:00:00"/>
    <s v="PANGANIBAN CRISTETA M."/>
    <x v="55"/>
    <x v="1"/>
    <d v="2023-07-03T00:00:00"/>
    <d v="2023-07-05T00:00:00"/>
    <s v="VL"/>
    <m/>
    <s v="3 VL"/>
    <n v="3"/>
    <m/>
  </r>
  <r>
    <n v="2602"/>
    <x v="66"/>
    <d v="2023-06-29T00:00:00"/>
    <s v="DELA CRUZ CHARITO A."/>
    <x v="8"/>
    <x v="0"/>
    <d v="2023-06-26T00:00:00"/>
    <d v="2023-06-27T00:00:00"/>
    <s v="SL"/>
    <m/>
    <s v="2 SL"/>
    <n v="2"/>
    <m/>
  </r>
  <r>
    <n v="2603"/>
    <x v="66"/>
    <d v="2023-06-29T00:00:00"/>
    <s v="GONZALES CRISTI NERISSE E."/>
    <x v="13"/>
    <x v="0"/>
    <d v="2023-06-27T00:00:00"/>
    <d v="2023-06-27T00:00:00"/>
    <s v="SL"/>
    <m/>
    <s v="1 SL"/>
    <n v="1"/>
    <m/>
  </r>
  <r>
    <n v="2604"/>
    <x v="66"/>
    <d v="2023-06-29T00:00:00"/>
    <s v="ANGCAYA RUFINA P."/>
    <x v="5"/>
    <x v="1"/>
    <d v="2023-07-10T00:00:00"/>
    <d v="2023-07-10T00:00:00"/>
    <s v="OTHER"/>
    <s v="SEC 21 EO 292- SPECIAL PRIVILEGE"/>
    <s v="1 OTHER"/>
    <n v="1"/>
    <m/>
  </r>
  <r>
    <n v="2605"/>
    <x v="66"/>
    <d v="2023-06-29T00:00:00"/>
    <s v="REYES NORALYN B."/>
    <x v="11"/>
    <x v="1"/>
    <d v="2023-06-26T00:00:00"/>
    <d v="2023-06-27T00:00:00"/>
    <s v="SL"/>
    <m/>
    <s v="2 SL"/>
    <n v="2"/>
    <m/>
  </r>
  <r>
    <n v="2606"/>
    <x v="66"/>
    <d v="2023-06-29T00:00:00"/>
    <s v="TOLENTINO CAROLINA E."/>
    <x v="4"/>
    <x v="1"/>
    <d v="2023-06-27T00:00:00"/>
    <d v="2023-06-27T00:00:00"/>
    <s v="SL"/>
    <m/>
    <s v="1 SL"/>
    <n v="1"/>
    <m/>
  </r>
  <r>
    <n v="2607"/>
    <x v="66"/>
    <d v="2023-06-29T00:00:00"/>
    <s v="LIMBOC FLORDELIZA J."/>
    <x v="4"/>
    <x v="1"/>
    <d v="2023-06-26T00:00:00"/>
    <d v="2023-06-27T00:00:00"/>
    <s v="SL"/>
    <m/>
    <s v="2 SL"/>
    <n v="2"/>
    <m/>
  </r>
  <r>
    <n v="2608"/>
    <x v="66"/>
    <d v="2023-06-19T00:00:00"/>
    <s v="PERIDO BEVERLY T."/>
    <x v="39"/>
    <x v="1"/>
    <d v="2023-06-23T00:00:00"/>
    <d v="2023-06-26T00:00:00"/>
    <s v="SL"/>
    <m/>
    <s v="2 SL"/>
    <n v="2"/>
    <m/>
  </r>
  <r>
    <n v="2609"/>
    <x v="66"/>
    <d v="2023-06-27T00:00:00"/>
    <s v="MABUTI ANA MARIE C."/>
    <x v="39"/>
    <x v="1"/>
    <d v="2023-06-26T00:00:00"/>
    <d v="2023-06-26T00:00:00"/>
    <s v="OTHER"/>
    <s v="SEC 21 EO 292- SPECIAL PRIVILEGE"/>
    <s v="1 OTHER"/>
    <n v="1"/>
    <m/>
  </r>
  <r>
    <n v="2610"/>
    <x v="66"/>
    <d v="2023-06-13T00:00:00"/>
    <s v="MENDOZA LOURDES G."/>
    <x v="52"/>
    <x v="1"/>
    <d v="2023-06-20T00:00:00"/>
    <d v="2023-06-20T00:00:00"/>
    <s v="OTHER"/>
    <s v="SEC 21 EO 292- SPECIAL PRIVILEGE"/>
    <s v="1 OTHER"/>
    <n v="1"/>
    <m/>
  </r>
  <r>
    <n v="2611"/>
    <x v="66"/>
    <d v="2023-07-30T00:00:00"/>
    <s v="SUMAGUI LORENA P."/>
    <x v="30"/>
    <x v="0"/>
    <d v="2023-06-19T00:00:00"/>
    <d v="2023-06-19T00:00:00"/>
    <s v="SL"/>
    <m/>
    <s v="1 SL"/>
    <n v="1"/>
    <m/>
  </r>
  <r>
    <n v="2612"/>
    <x v="66"/>
    <d v="2023-07-30T00:00:00"/>
    <s v="SUMAGUI LORENA P."/>
    <x v="30"/>
    <x v="0"/>
    <d v="2023-06-27T00:00:00"/>
    <d v="2023-06-27T00:00:00"/>
    <s v="SL"/>
    <m/>
    <s v="1 SL"/>
    <n v="1"/>
    <m/>
  </r>
  <r>
    <n v="2613"/>
    <x v="66"/>
    <d v="2023-06-27T00:00:00"/>
    <s v="BITUIN LUCKY NIKKO G."/>
    <x v="19"/>
    <x v="0"/>
    <d v="2023-07-05T00:00:00"/>
    <d v="2023-07-05T00:00:00"/>
    <s v="VL"/>
    <m/>
    <s v="1 VL"/>
    <n v="1"/>
    <m/>
  </r>
  <r>
    <n v="2614"/>
    <x v="66"/>
    <d v="2023-06-26T00:00:00"/>
    <s v="ALCAZAR ZENAIDA S."/>
    <x v="53"/>
    <x v="1"/>
    <d v="2023-06-20T00:00:00"/>
    <d v="2023-06-20T00:00:00"/>
    <s v="SL"/>
    <m/>
    <s v="1 SL"/>
    <n v="1"/>
    <m/>
  </r>
  <r>
    <n v="2615"/>
    <x v="66"/>
    <d v="2023-06-29T00:00:00"/>
    <s v="MARINDUQUE GERRY C."/>
    <x v="19"/>
    <x v="1"/>
    <d v="2023-06-27T00:00:00"/>
    <d v="2023-06-27T00:00:00"/>
    <s v="SL"/>
    <m/>
    <s v="1 SL"/>
    <n v="1"/>
    <m/>
  </r>
  <r>
    <n v="2616"/>
    <x v="66"/>
    <d v="2023-06-26T00:00:00"/>
    <s v="BATHAN FRANNIE P."/>
    <x v="19"/>
    <x v="1"/>
    <d v="2023-06-23T00:00:00"/>
    <d v="2023-06-23T00:00:00"/>
    <s v="SL"/>
    <m/>
    <s v="1 SL"/>
    <n v="1"/>
    <m/>
  </r>
  <r>
    <n v="2617"/>
    <x v="66"/>
    <d v="2023-06-29T00:00:00"/>
    <s v="DE VILLA MYRNA D."/>
    <x v="12"/>
    <x v="1"/>
    <d v="2023-06-27T00:00:00"/>
    <d v="2023-06-27T00:00:00"/>
    <s v="SL"/>
    <m/>
    <s v="1 SL"/>
    <n v="1"/>
    <m/>
  </r>
  <r>
    <n v="2618"/>
    <x v="66"/>
    <d v="2023-06-29T00:00:00"/>
    <s v="MENDOZA LOURDES G."/>
    <x v="52"/>
    <x v="1"/>
    <d v="2023-06-26T00:00:00"/>
    <d v="2023-06-26T00:00:00"/>
    <s v="SL"/>
    <m/>
    <s v="1 SL"/>
    <n v="1"/>
    <m/>
  </r>
  <r>
    <n v="2619"/>
    <x v="66"/>
    <d v="2023-06-29T00:00:00"/>
    <s v="AUDITOR AILEEN D."/>
    <x v="5"/>
    <x v="1"/>
    <d v="2023-06-26T00:00:00"/>
    <d v="2023-06-27T00:00:00"/>
    <s v="SL"/>
    <m/>
    <s v="2 SL"/>
    <n v="2"/>
    <m/>
  </r>
  <r>
    <n v="2620"/>
    <x v="66"/>
    <d v="2023-06-29T00:00:00"/>
    <s v="DOLOT JESUS JR. D."/>
    <x v="52"/>
    <x v="1"/>
    <d v="2023-06-27T00:00:00"/>
    <d v="2023-06-27T00:00:00"/>
    <s v="SL"/>
    <m/>
    <s v="1 SL"/>
    <n v="1"/>
    <m/>
  </r>
  <r>
    <n v="2621"/>
    <x v="66"/>
    <d v="2023-06-26T00:00:00"/>
    <s v="ZALDIVIA MIRIAM F."/>
    <x v="52"/>
    <x v="1"/>
    <d v="2023-06-23T00:00:00"/>
    <d v="2023-06-23T00:00:00"/>
    <s v="SL"/>
    <m/>
    <s v="1 SL"/>
    <n v="1"/>
    <m/>
  </r>
  <r>
    <n v="2622"/>
    <x v="66"/>
    <d v="2023-06-22T00:00:00"/>
    <s v="ZALDIVIA MIRIAM F."/>
    <x v="52"/>
    <x v="1"/>
    <d v="2023-06-20T00:00:00"/>
    <d v="2023-06-20T00:00:00"/>
    <s v="OTHER"/>
    <s v="SEC 21 EO 292- SPECIAL PRIVILEGE"/>
    <s v="1 OTHER"/>
    <n v="1"/>
    <m/>
  </r>
  <r>
    <n v="2623"/>
    <x v="66"/>
    <d v="2023-06-29T00:00:00"/>
    <s v="MENDOZA PRESCILA S."/>
    <x v="13"/>
    <x v="1"/>
    <d v="2023-06-27T00:00:00"/>
    <d v="2023-06-27T00:00:00"/>
    <s v="SL"/>
    <m/>
    <s v="1 SL"/>
    <n v="1"/>
    <m/>
  </r>
  <r>
    <n v="2624"/>
    <x v="66"/>
    <d v="2023-06-29T00:00:00"/>
    <s v="DE GRANO MA. ERLINDA F."/>
    <x v="39"/>
    <x v="1"/>
    <d v="2023-06-26T00:00:00"/>
    <d v="2023-06-27T00:00:00"/>
    <s v="SL"/>
    <m/>
    <s v="2 SL"/>
    <n v="2"/>
    <m/>
  </r>
  <r>
    <n v="2625"/>
    <x v="66"/>
    <d v="2023-06-30T00:00:00"/>
    <s v="LEPARDO ROWENA R."/>
    <x v="31"/>
    <x v="1"/>
    <d v="2023-07-10T00:00:00"/>
    <d v="2023-07-10T00:00:00"/>
    <s v="OTHER"/>
    <s v="SEC 21 EO 292- SPECIAL PRIVILEGE"/>
    <s v="1 OTHER"/>
    <n v="1"/>
    <m/>
  </r>
  <r>
    <n v="2626"/>
    <x v="66"/>
    <d v="2023-06-30T00:00:00"/>
    <s v="CAPUNO OLIVER M."/>
    <x v="45"/>
    <x v="0"/>
    <d v="2023-07-06T00:00:00"/>
    <d v="2023-07-08T00:00:00"/>
    <s v="VL"/>
    <m/>
    <s v="2 VL"/>
    <n v="2"/>
    <m/>
  </r>
  <r>
    <n v="2627"/>
    <x v="66"/>
    <d v="2023-06-30T00:00:00"/>
    <s v="CAPUNO OLIVER M."/>
    <x v="45"/>
    <x v="0"/>
    <d v="2023-07-12T00:00:00"/>
    <d v="2023-07-14T00:00:00"/>
    <s v="VL"/>
    <m/>
    <s v="3 VL"/>
    <n v="3"/>
    <m/>
  </r>
  <r>
    <n v="2628"/>
    <x v="66"/>
    <d v="2023-06-30T00:00:00"/>
    <s v="CAPUNO OLIVER M."/>
    <x v="45"/>
    <x v="0"/>
    <d v="2023-07-18T00:00:00"/>
    <d v="2023-07-20T00:00:00"/>
    <s v="VL"/>
    <m/>
    <s v="3 VL"/>
    <n v="3"/>
    <m/>
  </r>
  <r>
    <n v="2629"/>
    <x v="66"/>
    <d v="2023-06-30T00:00:00"/>
    <s v="CAPUNO OLIVER M."/>
    <x v="45"/>
    <x v="0"/>
    <d v="2023-07-24T00:00:00"/>
    <d v="2023-07-26T00:00:00"/>
    <s v="VL"/>
    <m/>
    <s v="2 VL"/>
    <n v="2"/>
    <m/>
  </r>
  <r>
    <n v="2630"/>
    <x v="66"/>
    <d v="2023-06-30T00:00:00"/>
    <s v="CAPUNO OLIVER M."/>
    <x v="45"/>
    <x v="0"/>
    <d v="2023-07-30T00:00:00"/>
    <d v="2023-08-01T00:00:00"/>
    <s v="VL"/>
    <m/>
    <s v="2 VL"/>
    <n v="2"/>
    <m/>
  </r>
  <r>
    <n v="2631"/>
    <x v="66"/>
    <d v="2023-06-26T00:00:00"/>
    <s v="MARUNDAN MARIA FLOR M."/>
    <x v="5"/>
    <x v="1"/>
    <d v="2023-06-20T00:00:00"/>
    <d v="2023-06-20T00:00:00"/>
    <s v="SL"/>
    <m/>
    <s v="1 SL"/>
    <n v="1"/>
    <m/>
  </r>
  <r>
    <n v="2632"/>
    <x v="66"/>
    <d v="2023-06-29T00:00:00"/>
    <s v="DE CASTRO ROSS EIZALHYNNE A."/>
    <x v="11"/>
    <x v="0"/>
    <d v="2023-07-06T00:00:00"/>
    <d v="2023-07-07T00:00:00"/>
    <s v="VL"/>
    <m/>
    <s v="2 VL"/>
    <n v="2"/>
    <m/>
  </r>
  <r>
    <n v="2633"/>
    <x v="66"/>
    <d v="2023-06-29T00:00:00"/>
    <s v="PUNZALAN LUCIANA A."/>
    <x v="22"/>
    <x v="0"/>
    <d v="2023-06-20T00:00:00"/>
    <d v="2023-06-20T00:00:00"/>
    <s v="SL"/>
    <m/>
    <s v="1 SL"/>
    <n v="1"/>
    <m/>
  </r>
  <r>
    <n v="2634"/>
    <x v="67"/>
    <d v="2023-06-29T00:00:00"/>
    <s v="PUNZALAN LUCIANA A."/>
    <x v="22"/>
    <x v="0"/>
    <d v="2023-06-26T00:00:00"/>
    <d v="2023-06-26T00:00:00"/>
    <s v="SL"/>
    <m/>
    <s v="1 SL"/>
    <n v="1"/>
    <m/>
  </r>
  <r>
    <n v="2635"/>
    <x v="67"/>
    <d v="2023-07-01T00:00:00"/>
    <s v="AMULONG GERONIMO M."/>
    <x v="5"/>
    <x v="1"/>
    <d v="2023-06-29T00:00:00"/>
    <d v="2023-06-29T00:00:00"/>
    <s v="SL"/>
    <m/>
    <s v="1 SL"/>
    <n v="1"/>
    <m/>
  </r>
  <r>
    <n v="2636"/>
    <x v="67"/>
    <d v="2023-07-01T00:00:00"/>
    <s v="RODRIGUEZ NARCISCO E."/>
    <x v="17"/>
    <x v="0"/>
    <d v="2023-06-25T00:00:00"/>
    <d v="2023-06-25T00:00:00"/>
    <s v="SL"/>
    <m/>
    <s v="1 SL"/>
    <n v="1"/>
    <m/>
  </r>
  <r>
    <n v="2637"/>
    <x v="67"/>
    <d v="2023-07-01T00:00:00"/>
    <s v="RODRIGUEZ NARCISCO E."/>
    <x v="17"/>
    <x v="0"/>
    <d v="2023-06-29T00:00:00"/>
    <d v="2023-06-29T00:00:00"/>
    <s v="SL"/>
    <m/>
    <s v="1 SL"/>
    <n v="1"/>
    <m/>
  </r>
  <r>
    <n v="2638"/>
    <x v="67"/>
    <d v="2023-06-27T00:00:00"/>
    <s v="CABANLIT ZOSIMA M."/>
    <x v="21"/>
    <x v="0"/>
    <d v="2023-06-16T00:00:00"/>
    <d v="2023-06-16T00:00:00"/>
    <s v="SL"/>
    <m/>
    <s v="1 SL"/>
    <n v="1"/>
    <m/>
  </r>
  <r>
    <n v="2639"/>
    <x v="67"/>
    <d v="2023-06-27T00:00:00"/>
    <s v="CABANLIT ZOSIMA M."/>
    <x v="21"/>
    <x v="0"/>
    <d v="2023-06-23T00:00:00"/>
    <d v="2023-06-23T00:00:00"/>
    <s v="SL"/>
    <m/>
    <s v="1 SL"/>
    <n v="1"/>
    <m/>
  </r>
  <r>
    <n v="2640"/>
    <x v="67"/>
    <d v="2023-07-03T00:00:00"/>
    <s v="DIMAILIG ARLYN R."/>
    <x v="7"/>
    <x v="1"/>
    <d v="2023-07-13T00:00:00"/>
    <d v="2023-07-13T00:00:00"/>
    <s v="OTHER"/>
    <s v="SEC 21 EO 292- SPECIAL PRIVILEGE"/>
    <s v="1 OTHER"/>
    <n v="1"/>
    <m/>
  </r>
  <r>
    <n v="2641"/>
    <x v="67"/>
    <d v="2023-07-03T00:00:00"/>
    <s v="DERLA ARTHUR D."/>
    <x v="18"/>
    <x v="0"/>
    <d v="2023-06-30T00:00:00"/>
    <d v="2023-06-30T00:00:00"/>
    <s v="SL"/>
    <m/>
    <s v="1 SL"/>
    <n v="1"/>
    <m/>
  </r>
  <r>
    <n v="2642"/>
    <x v="67"/>
    <d v="2023-07-03T00:00:00"/>
    <s v="DERLA ARTHUR D."/>
    <x v="18"/>
    <x v="0"/>
    <d v="2023-07-01T00:00:00"/>
    <d v="2023-07-01T00:00:00"/>
    <s v="SL"/>
    <m/>
    <s v="1 SL"/>
    <n v="1"/>
    <m/>
  </r>
  <r>
    <n v="2643"/>
    <x v="67"/>
    <d v="2023-07-08T00:00:00"/>
    <s v="FLORES EDERLYN  "/>
    <x v="18"/>
    <x v="0"/>
    <d v="2023-07-08T00:00:00"/>
    <d v="2023-07-08T00:00:00"/>
    <s v="VL"/>
    <m/>
    <s v="1 VL"/>
    <n v="1"/>
    <m/>
  </r>
  <r>
    <n v="2644"/>
    <x v="67"/>
    <d v="2023-07-08T00:00:00"/>
    <s v="FLORES EDERLYN  "/>
    <x v="18"/>
    <x v="0"/>
    <d v="2023-07-10T00:00:00"/>
    <d v="2023-07-12T00:00:00"/>
    <s v="VL"/>
    <m/>
    <s v="3 VL"/>
    <n v="3"/>
    <m/>
  </r>
  <r>
    <n v="2645"/>
    <x v="67"/>
    <d v="2023-06-26T00:00:00"/>
    <s v="BAY AMIE  "/>
    <x v="39"/>
    <x v="1"/>
    <d v="2023-07-07T00:00:00"/>
    <d v="2023-07-07T00:00:00"/>
    <s v="VL"/>
    <m/>
    <s v="1 VL"/>
    <n v="1"/>
    <m/>
  </r>
  <r>
    <n v="2646"/>
    <x v="67"/>
    <d v="2023-06-26T00:00:00"/>
    <s v="BAY AMIE  "/>
    <x v="39"/>
    <x v="1"/>
    <d v="2023-07-11T00:00:00"/>
    <d v="2023-07-11T00:00:00"/>
    <s v="VL"/>
    <m/>
    <s v="1 VL"/>
    <n v="1"/>
    <m/>
  </r>
  <r>
    <n v="2647"/>
    <x v="67"/>
    <d v="2023-06-26T00:00:00"/>
    <s v="BAY AMIE  "/>
    <x v="39"/>
    <x v="1"/>
    <d v="2023-07-14T00:00:00"/>
    <d v="2023-07-14T00:00:00"/>
    <s v="VL"/>
    <m/>
    <s v="1 VL"/>
    <n v="1"/>
    <m/>
  </r>
  <r>
    <n v="2648"/>
    <x v="67"/>
    <d v="2023-06-26T00:00:00"/>
    <s v="BAY AMIE  "/>
    <x v="39"/>
    <x v="1"/>
    <d v="2023-07-21T00:00:00"/>
    <d v="2023-07-21T00:00:00"/>
    <s v="VL"/>
    <m/>
    <s v="1 VL"/>
    <n v="1"/>
    <m/>
  </r>
  <r>
    <n v="2649"/>
    <x v="67"/>
    <d v="2023-06-26T00:00:00"/>
    <s v="BAY AMIE  "/>
    <x v="39"/>
    <x v="1"/>
    <d v="2023-07-25T00:00:00"/>
    <d v="2023-07-25T00:00:00"/>
    <s v="VL"/>
    <m/>
    <s v="1 VL"/>
    <n v="1"/>
    <m/>
  </r>
  <r>
    <n v="2650"/>
    <x v="67"/>
    <d v="2023-06-26T00:00:00"/>
    <s v="BAY AMIE  "/>
    <x v="39"/>
    <x v="1"/>
    <d v="2023-07-28T00:00:00"/>
    <d v="2023-07-28T00:00:00"/>
    <s v="VL"/>
    <m/>
    <s v="1 VL"/>
    <n v="1"/>
    <m/>
  </r>
  <r>
    <n v="2651"/>
    <x v="67"/>
    <d v="2023-06-27T00:00:00"/>
    <s v="DORADO JULAIDA M."/>
    <x v="18"/>
    <x v="1"/>
    <d v="2023-07-05T00:00:00"/>
    <d v="2023-07-05T00:00:00"/>
    <s v="VL"/>
    <m/>
    <s v="1 VL"/>
    <n v="1"/>
    <m/>
  </r>
  <r>
    <n v="2652"/>
    <x v="67"/>
    <d v="2023-06-27T00:00:00"/>
    <s v="DORADO JULAIDA M."/>
    <x v="18"/>
    <x v="1"/>
    <d v="2023-07-07T00:00:00"/>
    <d v="2023-07-07T00:00:00"/>
    <s v="VL"/>
    <m/>
    <s v="1 VL"/>
    <n v="1"/>
    <m/>
  </r>
  <r>
    <n v="2653"/>
    <x v="67"/>
    <d v="2023-06-27T00:00:00"/>
    <s v="DORADO JULAIDA M."/>
    <x v="18"/>
    <x v="1"/>
    <d v="2023-07-11T00:00:00"/>
    <d v="2023-07-11T00:00:00"/>
    <s v="VL"/>
    <m/>
    <s v="1 VL"/>
    <n v="1"/>
    <m/>
  </r>
  <r>
    <n v="2654"/>
    <x v="67"/>
    <d v="2023-06-27T00:00:00"/>
    <s v="DORADO JULAIDA M."/>
    <x v="18"/>
    <x v="1"/>
    <d v="2023-07-14T00:00:00"/>
    <d v="2023-07-14T00:00:00"/>
    <s v="VL"/>
    <m/>
    <s v="1 VL"/>
    <n v="1"/>
    <m/>
  </r>
  <r>
    <n v="2655"/>
    <x v="67"/>
    <d v="2023-06-27T00:00:00"/>
    <s v="DORADO JULAIDA M."/>
    <x v="18"/>
    <x v="1"/>
    <d v="2023-07-18T00:00:00"/>
    <d v="2023-07-18T00:00:00"/>
    <s v="VL"/>
    <m/>
    <s v="1 VL"/>
    <n v="1"/>
    <m/>
  </r>
  <r>
    <n v="2656"/>
    <x v="67"/>
    <d v="2023-06-27T00:00:00"/>
    <s v="DORADO JULAIDA M."/>
    <x v="18"/>
    <x v="1"/>
    <d v="2023-07-21T00:00:00"/>
    <d v="2023-07-21T00:00:00"/>
    <s v="VL"/>
    <m/>
    <s v="1 VL"/>
    <n v="1"/>
    <m/>
  </r>
  <r>
    <n v="2657"/>
    <x v="67"/>
    <d v="2023-06-27T00:00:00"/>
    <s v="DORADO JULAIDA M."/>
    <x v="18"/>
    <x v="1"/>
    <d v="2023-07-25T00:00:00"/>
    <d v="2023-07-25T00:00:00"/>
    <s v="VL"/>
    <m/>
    <s v="1 VL"/>
    <n v="1"/>
    <m/>
  </r>
  <r>
    <n v="2658"/>
    <x v="67"/>
    <d v="2023-06-27T00:00:00"/>
    <s v="DORADO JULAIDA M."/>
    <x v="18"/>
    <x v="1"/>
    <d v="2023-07-28T00:00:00"/>
    <d v="2023-07-28T00:00:00"/>
    <s v="VL"/>
    <m/>
    <s v="1 VL"/>
    <n v="1"/>
    <m/>
  </r>
  <r>
    <n v="2659"/>
    <x v="67"/>
    <d v="2023-06-30T00:00:00"/>
    <s v="MONTENEGRO MARISSA P."/>
    <x v="56"/>
    <x v="1"/>
    <d v="2023-07-03T00:00:00"/>
    <d v="2023-07-03T00:00:00"/>
    <s v="OTHER"/>
    <s v="SEC 21 EO 292- SPECIAL PRIVILEGE"/>
    <s v="1 OTHER"/>
    <n v="1"/>
    <m/>
  </r>
  <r>
    <n v="2660"/>
    <x v="67"/>
    <d v="2023-07-03T00:00:00"/>
    <s v="DOGELIO JEAN MELODY M."/>
    <x v="39"/>
    <x v="2"/>
    <d v="2023-06-23T00:00:00"/>
    <d v="2023-06-23T00:00:00"/>
    <s v="SL"/>
    <m/>
    <s v="1 SL"/>
    <n v="1"/>
    <m/>
  </r>
  <r>
    <n v="2661"/>
    <x v="67"/>
    <d v="2023-07-03T00:00:00"/>
    <s v="DOGELIO JEAN MELODY M."/>
    <x v="39"/>
    <x v="2"/>
    <d v="2023-06-30T00:00:00"/>
    <d v="2023-06-30T00:00:00"/>
    <s v="SL"/>
    <m/>
    <s v="1 SL"/>
    <n v="1"/>
    <m/>
  </r>
  <r>
    <n v="2662"/>
    <x v="67"/>
    <d v="2023-06-23T00:00:00"/>
    <s v="MARQUEZ HENSLEY B."/>
    <x v="87"/>
    <x v="1"/>
    <d v="2023-06-20T00:00:00"/>
    <d v="2023-06-20T00:00:00"/>
    <s v="SL"/>
    <m/>
    <s v="1 SL"/>
    <n v="1"/>
    <m/>
  </r>
  <r>
    <n v="2663"/>
    <x v="67"/>
    <d v="2023-06-23T00:00:00"/>
    <s v="MARQUEZ HENSLEY B."/>
    <x v="87"/>
    <x v="1"/>
    <d v="2023-06-22T00:00:00"/>
    <d v="2023-06-22T00:00:00"/>
    <s v="SL"/>
    <m/>
    <s v="1 SL"/>
    <n v="1"/>
    <m/>
  </r>
  <r>
    <n v="2664"/>
    <x v="67"/>
    <d v="2023-06-19T00:00:00"/>
    <s v="REOSA CECILIA A."/>
    <x v="11"/>
    <x v="1"/>
    <d v="2023-06-27T00:00:00"/>
    <d v="2023-06-27T00:00:00"/>
    <s v="OTHER"/>
    <s v="SEC 21 EO 292- SPECIAL PRIVILEGE"/>
    <s v="1 OTHER"/>
    <n v="1"/>
    <m/>
  </r>
  <r>
    <n v="2665"/>
    <x v="67"/>
    <d v="2023-06-27T00:00:00"/>
    <s v="OCAMPO ORLANDO R."/>
    <x v="13"/>
    <x v="1"/>
    <d v="2023-06-26T00:00:00"/>
    <d v="2023-06-26T00:00:00"/>
    <s v="OTHER"/>
    <s v="SEC 21 EO 292- SPECIAL PRIVILEGE"/>
    <s v="1 OTHER"/>
    <n v="1"/>
    <m/>
  </r>
  <r>
    <n v="2666"/>
    <x v="67"/>
    <d v="2023-07-03T00:00:00"/>
    <s v="ANGCAYA JENIFFER L."/>
    <x v="5"/>
    <x v="1"/>
    <d v="2023-06-29T00:00:00"/>
    <d v="2023-06-30T00:00:00"/>
    <s v="SL"/>
    <m/>
    <s v="2 SL"/>
    <n v="2"/>
    <m/>
  </r>
  <r>
    <n v="2667"/>
    <x v="67"/>
    <d v="2023-06-29T00:00:00"/>
    <s v="JABINES MARIA SHELLY D."/>
    <x v="16"/>
    <x v="0"/>
    <d v="2023-07-07T00:00:00"/>
    <d v="2023-07-07T00:00:00"/>
    <m/>
    <m/>
    <s v="1 "/>
    <n v="1"/>
    <m/>
  </r>
  <r>
    <n v="2668"/>
    <x v="67"/>
    <d v="2023-06-29T00:00:00"/>
    <s v="JABINES MARIA SHELLY D."/>
    <x v="16"/>
    <x v="0"/>
    <d v="2023-07-14T00:00:00"/>
    <d v="2023-07-14T00:00:00"/>
    <s v="SL"/>
    <m/>
    <s v="1 SL"/>
    <n v="1"/>
    <m/>
  </r>
  <r>
    <n v="2669"/>
    <x v="67"/>
    <d v="2023-07-03T00:00:00"/>
    <s v="GONZALES MARY JANE D."/>
    <x v="10"/>
    <x v="0"/>
    <d v="2023-07-10T00:00:00"/>
    <d v="2023-07-10T00:00:00"/>
    <s v="OTHER"/>
    <s v="SEC 21 EO 292- SPECIAL PRIVILEGE"/>
    <s v="1 OTHER"/>
    <n v="1"/>
    <m/>
  </r>
  <r>
    <n v="2670"/>
    <x v="67"/>
    <d v="2023-07-03T00:00:00"/>
    <s v="MANGUINAO GILBERT  "/>
    <x v="12"/>
    <x v="1"/>
    <d v="2023-06-29T00:00:00"/>
    <d v="2023-06-29T00:00:00"/>
    <s v="SL"/>
    <m/>
    <s v="1 SL"/>
    <n v="1"/>
    <m/>
  </r>
  <r>
    <n v="2671"/>
    <x v="67"/>
    <d v="2023-07-03T00:00:00"/>
    <s v="PERIDO EDWIN A."/>
    <x v="12"/>
    <x v="1"/>
    <d v="2023-06-30T00:00:00"/>
    <d v="2023-06-30T00:00:00"/>
    <s v="SL"/>
    <m/>
    <s v="1 SL"/>
    <n v="1"/>
    <m/>
  </r>
  <r>
    <n v="2672"/>
    <x v="67"/>
    <d v="2023-07-03T00:00:00"/>
    <s v="GONZALES MARIO O."/>
    <x v="12"/>
    <x v="0"/>
    <d v="2023-06-30T00:00:00"/>
    <d v="2023-06-30T00:00:00"/>
    <s v="SL"/>
    <m/>
    <s v="1 SL"/>
    <n v="1"/>
    <m/>
  </r>
  <r>
    <n v="2673"/>
    <x v="67"/>
    <d v="2023-06-29T00:00:00"/>
    <s v="GONZALES MARIO O."/>
    <x v="12"/>
    <x v="0"/>
    <d v="2023-07-06T00:00:00"/>
    <d v="2023-07-07T00:00:00"/>
    <s v="VL"/>
    <m/>
    <s v="2 VL"/>
    <n v="2"/>
    <m/>
  </r>
  <r>
    <n v="2674"/>
    <x v="67"/>
    <d v="2023-07-03T00:00:00"/>
    <s v="ANGCAYA ANA B."/>
    <x v="5"/>
    <x v="1"/>
    <d v="2023-08-08T00:00:00"/>
    <d v="2023-08-10T00:00:00"/>
    <s v="VL"/>
    <m/>
    <s v="3 VL"/>
    <n v="3"/>
    <m/>
  </r>
  <r>
    <n v="2675"/>
    <x v="67"/>
    <d v="2023-07-03T00:00:00"/>
    <s v="PALADAN VICENTE  "/>
    <x v="18"/>
    <x v="1"/>
    <d v="2023-06-27T00:00:00"/>
    <d v="2023-06-27T00:00:00"/>
    <s v="SL"/>
    <m/>
    <s v="1 SL"/>
    <n v="1"/>
    <m/>
  </r>
  <r>
    <n v="2676"/>
    <x v="67"/>
    <d v="2023-07-03T00:00:00"/>
    <s v="PALADAN VICENTE  "/>
    <x v="18"/>
    <x v="1"/>
    <d v="2023-06-29T00:00:00"/>
    <d v="2023-06-30T00:00:00"/>
    <s v="SL"/>
    <m/>
    <s v="2 SL"/>
    <n v="2"/>
    <m/>
  </r>
  <r>
    <n v="2677"/>
    <x v="67"/>
    <d v="2023-07-03T00:00:00"/>
    <s v="MACAPUNO FELIX  "/>
    <x v="18"/>
    <x v="1"/>
    <d v="2023-06-29T00:00:00"/>
    <d v="2023-06-30T00:00:00"/>
    <s v="SL"/>
    <m/>
    <s v="2 SL"/>
    <n v="2"/>
    <m/>
  </r>
  <r>
    <n v="2678"/>
    <x v="67"/>
    <d v="2023-06-30T00:00:00"/>
    <s v="RODRIGUEZ IGNACIO  "/>
    <x v="18"/>
    <x v="1"/>
    <d v="2023-06-23T00:00:00"/>
    <d v="2023-06-23T00:00:00"/>
    <s v="SL"/>
    <m/>
    <s v="1 SL"/>
    <n v="1"/>
    <m/>
  </r>
  <r>
    <n v="2679"/>
    <x v="67"/>
    <d v="2023-06-30T00:00:00"/>
    <s v="RODRIGUEZ IGNACIO  "/>
    <x v="18"/>
    <x v="1"/>
    <d v="2023-06-26T00:00:00"/>
    <d v="2023-06-26T00:00:00"/>
    <s v="SL"/>
    <m/>
    <s v="1 SL"/>
    <n v="1"/>
    <m/>
  </r>
  <r>
    <n v="2680"/>
    <x v="67"/>
    <d v="2023-07-03T00:00:00"/>
    <s v="PERENA RUBILINDA C."/>
    <x v="34"/>
    <x v="1"/>
    <d v="2023-07-04T00:00:00"/>
    <d v="2023-07-06T00:00:00"/>
    <s v="VL"/>
    <m/>
    <s v="3 VL"/>
    <n v="3"/>
    <m/>
  </r>
  <r>
    <n v="2681"/>
    <x v="67"/>
    <d v="2023-06-30T00:00:00"/>
    <s v="PERENA RUBILINDA C."/>
    <x v="34"/>
    <x v="1"/>
    <d v="2023-06-27T00:00:00"/>
    <d v="2023-06-27T00:00:00"/>
    <s v="SL"/>
    <m/>
    <s v="1 SL"/>
    <n v="1"/>
    <m/>
  </r>
  <r>
    <n v="2682"/>
    <x v="67"/>
    <d v="2023-06-30T00:00:00"/>
    <s v="PERENA RUBILINDA C."/>
    <x v="34"/>
    <x v="1"/>
    <d v="2023-06-29T00:00:00"/>
    <d v="2023-06-29T00:00:00"/>
    <s v="SL"/>
    <m/>
    <s v="1 SL"/>
    <n v="1"/>
    <m/>
  </r>
  <r>
    <n v="2683"/>
    <x v="67"/>
    <d v="2023-07-03T00:00:00"/>
    <s v="ALEGA ESTELITA M."/>
    <x v="53"/>
    <x v="1"/>
    <d v="2023-06-29T00:00:00"/>
    <d v="2023-06-30T00:00:00"/>
    <s v="SL"/>
    <m/>
    <s v="2 SL"/>
    <n v="2"/>
    <m/>
  </r>
  <r>
    <n v="2684"/>
    <x v="67"/>
    <d v="2023-06-30T00:00:00"/>
    <s v="DIMAPILIS ELVIRA S."/>
    <x v="39"/>
    <x v="1"/>
    <d v="2023-06-26T00:00:00"/>
    <d v="2023-06-27T00:00:00"/>
    <s v="SL"/>
    <m/>
    <s v="2 SL"/>
    <n v="2"/>
    <m/>
  </r>
  <r>
    <n v="2685"/>
    <x v="67"/>
    <d v="2023-06-30T00:00:00"/>
    <s v="DIMAPILIS ELVIRA S."/>
    <x v="39"/>
    <x v="1"/>
    <d v="2023-06-29T00:00:00"/>
    <d v="2023-06-29T00:00:00"/>
    <s v="SL"/>
    <m/>
    <s v="1 SL"/>
    <n v="1"/>
    <m/>
  </r>
  <r>
    <n v="2686"/>
    <x v="67"/>
    <d v="2023-07-03T00:00:00"/>
    <s v="ATIENZA JULIE ANN A."/>
    <x v="5"/>
    <x v="1"/>
    <d v="2023-06-27T00:00:00"/>
    <d v="2023-06-27T00:00:00"/>
    <s v="SL"/>
    <m/>
    <s v="1 SL"/>
    <n v="1"/>
    <m/>
  </r>
  <r>
    <n v="2687"/>
    <x v="67"/>
    <d v="2023-07-03T00:00:00"/>
    <s v="ATIENZA JULIE ANN A."/>
    <x v="5"/>
    <x v="1"/>
    <d v="2023-06-30T00:00:00"/>
    <d v="2023-06-30T00:00:00"/>
    <s v="SL"/>
    <m/>
    <s v="1 SL"/>
    <n v="1"/>
    <m/>
  </r>
  <r>
    <n v="2688"/>
    <x v="67"/>
    <d v="2023-07-03T00:00:00"/>
    <s v="ENRIQUEZ EDGAR P."/>
    <x v="34"/>
    <x v="1"/>
    <d v="2023-06-26T00:00:00"/>
    <d v="2023-06-27T00:00:00"/>
    <s v="SL"/>
    <m/>
    <s v="2 SL"/>
    <n v="2"/>
    <m/>
  </r>
  <r>
    <n v="2689"/>
    <x v="67"/>
    <d v="2023-07-03T00:00:00"/>
    <s v="ENRIQUEZ EDGAR P."/>
    <x v="34"/>
    <x v="1"/>
    <d v="2023-06-29T00:00:00"/>
    <d v="2023-06-30T00:00:00"/>
    <s v="SL"/>
    <m/>
    <s v="2 SL"/>
    <n v="2"/>
    <m/>
  </r>
  <r>
    <n v="2690"/>
    <x v="67"/>
    <d v="2023-06-26T00:00:00"/>
    <s v="SARDINOLA  GINABLETH J."/>
    <x v="34"/>
    <x v="1"/>
    <d v="2023-06-23T00:00:00"/>
    <d v="2023-06-23T00:00:00"/>
    <s v="OTHER"/>
    <s v="SEC 21 EO 292- SPECIAL PRIVILEGE"/>
    <s v="1 OTHER"/>
    <n v="1"/>
    <m/>
  </r>
  <r>
    <n v="2691"/>
    <x v="67"/>
    <d v="2023-07-03T00:00:00"/>
    <s v="PUNZALAN LUCIANA A."/>
    <x v="22"/>
    <x v="0"/>
    <d v="2023-06-27T00:00:00"/>
    <d v="2023-06-27T00:00:00"/>
    <s v="SL"/>
    <m/>
    <s v="1 SL"/>
    <n v="1"/>
    <m/>
  </r>
  <r>
    <n v="2692"/>
    <x v="67"/>
    <d v="2023-07-03T00:00:00"/>
    <s v="PUNZALAN LUCIANA A."/>
    <x v="22"/>
    <x v="0"/>
    <d v="2023-06-30T00:00:00"/>
    <d v="2023-06-30T00:00:00"/>
    <s v="SL"/>
    <m/>
    <s v="1 SL"/>
    <n v="1"/>
    <m/>
  </r>
  <r>
    <n v="2693"/>
    <x v="67"/>
    <d v="2023-07-03T00:00:00"/>
    <s v="PENALES GUILLERMA B."/>
    <x v="56"/>
    <x v="1"/>
    <d v="2023-06-30T00:00:00"/>
    <d v="2023-06-30T00:00:00"/>
    <s v="SL"/>
    <m/>
    <s v="1 SL"/>
    <n v="1"/>
    <m/>
  </r>
  <r>
    <n v="2694"/>
    <x v="67"/>
    <d v="2023-07-03T00:00:00"/>
    <s v="VILLANUEVA MARILYN L."/>
    <x v="23"/>
    <x v="0"/>
    <d v="2023-06-28T00:00:00"/>
    <d v="2023-06-30T00:00:00"/>
    <s v="SL"/>
    <m/>
    <s v="2 SL"/>
    <n v="2"/>
    <m/>
  </r>
  <r>
    <n v="2695"/>
    <x v="67"/>
    <d v="2023-07-03T00:00:00"/>
    <s v="CESICAR JOCHELLE JOAN S."/>
    <x v="26"/>
    <x v="0"/>
    <d v="2023-07-09T00:00:00"/>
    <d v="2023-07-09T00:00:00"/>
    <s v="VL"/>
    <m/>
    <s v="1 VL"/>
    <n v="1"/>
    <m/>
  </r>
  <r>
    <n v="2696"/>
    <x v="67"/>
    <d v="2023-06-18T00:00:00"/>
    <s v="LOYOLA JANE A."/>
    <x v="28"/>
    <x v="1"/>
    <d v="2023-06-16T00:00:00"/>
    <d v="2023-06-16T00:00:00"/>
    <s v="OTHER"/>
    <s v="SEC 21 EO 292- SPECIAL PRIVILEGE"/>
    <s v="1 OTHER"/>
    <n v="1"/>
    <m/>
  </r>
  <r>
    <n v="2697"/>
    <x v="67"/>
    <d v="2023-06-30T00:00:00"/>
    <s v="JAVIER MYLENE M."/>
    <x v="28"/>
    <x v="1"/>
    <d v="2023-07-05T00:00:00"/>
    <d v="2023-07-05T00:00:00"/>
    <s v="OTHER"/>
    <s v="SEC 21 EO 292- SPECIAL PRIVILEGE"/>
    <s v="1 OTHER"/>
    <n v="1"/>
    <m/>
  </r>
  <r>
    <n v="2698"/>
    <x v="67"/>
    <d v="2023-07-03T00:00:00"/>
    <s v="OBINA JAIME  "/>
    <x v="18"/>
    <x v="0"/>
    <d v="2023-07-10T00:00:00"/>
    <d v="2023-07-12T00:00:00"/>
    <s v="VL"/>
    <m/>
    <s v="3 VL"/>
    <n v="3"/>
    <m/>
  </r>
  <r>
    <n v="2699"/>
    <x v="67"/>
    <d v="2023-07-01T00:00:00"/>
    <s v="DISEPEDA MACARIA P."/>
    <x v="23"/>
    <x v="0"/>
    <d v="2023-07-12T00:00:00"/>
    <d v="2023-07-14T00:00:00"/>
    <s v="VL"/>
    <m/>
    <s v="3 VL"/>
    <n v="3"/>
    <m/>
  </r>
  <r>
    <n v="2700"/>
    <x v="67"/>
    <d v="2023-07-03T00:00:00"/>
    <s v="MERJILLA JEANETTE B."/>
    <x v="23"/>
    <x v="0"/>
    <d v="2023-07-18T00:00:00"/>
    <d v="2023-07-18T00:00:00"/>
    <s v="VL"/>
    <m/>
    <s v="1 VL"/>
    <n v="1"/>
    <m/>
  </r>
  <r>
    <n v="2701"/>
    <x v="67"/>
    <d v="2023-07-03T00:00:00"/>
    <s v="MERJILLA JEANETTE B."/>
    <x v="23"/>
    <x v="0"/>
    <d v="2023-07-19T00:00:00"/>
    <d v="2023-07-19T00:00:00"/>
    <s v="OTHER"/>
    <s v="SEC 21 EO 292- SPECIAL PRIVILEGE"/>
    <s v="1 OTHER"/>
    <n v="1"/>
    <m/>
  </r>
  <r>
    <n v="2702"/>
    <x v="67"/>
    <d v="2023-07-03T00:00:00"/>
    <s v="RODRIGUEZ JOSEPHINE R."/>
    <x v="23"/>
    <x v="0"/>
    <d v="2023-07-12T00:00:00"/>
    <d v="2023-07-14T00:00:00"/>
    <s v="VL"/>
    <m/>
    <s v="3 VL"/>
    <n v="3"/>
    <m/>
  </r>
  <r>
    <n v="2703"/>
    <x v="67"/>
    <d v="2023-07-03T00:00:00"/>
    <s v="PENALES GUILLERMA B."/>
    <x v="56"/>
    <x v="1"/>
    <d v="2023-08-08T00:00:00"/>
    <d v="2023-08-10T00:00:00"/>
    <s v="VL"/>
    <m/>
    <s v="3 VL"/>
    <n v="3"/>
    <m/>
  </r>
  <r>
    <n v="2704"/>
    <x v="67"/>
    <d v="2023-07-03T00:00:00"/>
    <s v="BORJA NECY M."/>
    <x v="56"/>
    <x v="1"/>
    <d v="2023-08-08T00:00:00"/>
    <d v="2023-08-10T00:00:00"/>
    <s v="VL"/>
    <m/>
    <s v="3 VL"/>
    <n v="3"/>
    <m/>
  </r>
  <r>
    <n v="2705"/>
    <x v="67"/>
    <d v="2023-07-03T00:00:00"/>
    <s v="TAÑEDO MARIA EVELYN C."/>
    <x v="56"/>
    <x v="1"/>
    <d v="2023-08-08T00:00:00"/>
    <d v="2023-08-10T00:00:00"/>
    <s v="VL"/>
    <m/>
    <s v="3 VL"/>
    <n v="3"/>
    <m/>
  </r>
  <r>
    <n v="2706"/>
    <x v="67"/>
    <d v="2023-07-03T00:00:00"/>
    <s v="PEÑAFIEL MELISSA Q."/>
    <x v="56"/>
    <x v="1"/>
    <d v="2023-08-08T00:00:00"/>
    <d v="2023-08-10T00:00:00"/>
    <s v="VL"/>
    <m/>
    <s v="3 VL"/>
    <n v="3"/>
    <m/>
  </r>
  <r>
    <n v="2707"/>
    <x v="67"/>
    <d v="2023-07-03T00:00:00"/>
    <s v="MONTENEGRO MARISSA P."/>
    <x v="56"/>
    <x v="1"/>
    <d v="2023-08-08T00:00:00"/>
    <d v="2023-08-10T00:00:00"/>
    <s v="VL"/>
    <m/>
    <s v="3 VL"/>
    <n v="3"/>
    <m/>
  </r>
  <r>
    <n v="2708"/>
    <x v="67"/>
    <d v="2023-07-03T00:00:00"/>
    <s v="FELICIDARIO PAMELA C."/>
    <x v="70"/>
    <x v="1"/>
    <d v="2023-08-08T00:00:00"/>
    <d v="2023-08-10T00:00:00"/>
    <s v="VL"/>
    <m/>
    <s v="3 VL"/>
    <n v="3"/>
    <m/>
  </r>
  <r>
    <n v="2709"/>
    <x v="67"/>
    <d v="2023-07-04T00:00:00"/>
    <s v="BORJA EDWIN G."/>
    <x v="58"/>
    <x v="1"/>
    <d v="2023-07-11T00:00:00"/>
    <d v="2023-07-11T00:00:00"/>
    <s v="OTHER"/>
    <s v="SEC 21 EO 292- SPECIAL PRIVILEGE"/>
    <s v="1 OTHER"/>
    <n v="1"/>
    <m/>
  </r>
  <r>
    <n v="2710"/>
    <x v="67"/>
    <d v="2023-07-04T00:00:00"/>
    <s v="BORJA EDWIN G."/>
    <x v="58"/>
    <x v="1"/>
    <d v="2023-07-21T00:00:00"/>
    <d v="2023-07-21T00:00:00"/>
    <s v="OTHER"/>
    <s v="SEC 21 EO 292- SPECIAL PRIVILEGE"/>
    <s v="1 OTHER"/>
    <n v="1"/>
    <m/>
  </r>
  <r>
    <n v="2711"/>
    <x v="67"/>
    <d v="2023-07-01T00:00:00"/>
    <s v="ANACAY ANICETA P."/>
    <x v="5"/>
    <x v="1"/>
    <d v="2023-06-06T00:00:00"/>
    <d v="2023-06-09T00:00:00"/>
    <s v="SL"/>
    <m/>
    <s v="4 SL"/>
    <n v="4"/>
    <m/>
  </r>
  <r>
    <n v="2712"/>
    <x v="67"/>
    <d v="2023-07-01T00:00:00"/>
    <s v="ANACAY ANICETA P."/>
    <x v="5"/>
    <x v="1"/>
    <d v="2023-06-13T00:00:00"/>
    <d v="2023-06-16T00:00:00"/>
    <s v="SL"/>
    <m/>
    <s v="4 SL"/>
    <n v="4"/>
    <m/>
  </r>
  <r>
    <n v="2713"/>
    <x v="67"/>
    <d v="2023-07-01T00:00:00"/>
    <s v="ANACAY ANICETA P."/>
    <x v="5"/>
    <x v="1"/>
    <d v="2023-06-19T00:00:00"/>
    <d v="2023-06-23T00:00:00"/>
    <s v="SL"/>
    <m/>
    <s v="5 SL"/>
    <n v="5"/>
    <m/>
  </r>
  <r>
    <n v="2714"/>
    <x v="67"/>
    <d v="2023-07-01T00:00:00"/>
    <s v="ANACAY ANICETA P."/>
    <x v="5"/>
    <x v="1"/>
    <d v="2023-06-26T00:00:00"/>
    <d v="2023-06-27T00:00:00"/>
    <s v="SL"/>
    <m/>
    <s v="2 SL"/>
    <n v="2"/>
    <m/>
  </r>
  <r>
    <n v="2715"/>
    <x v="67"/>
    <d v="2023-07-01T00:00:00"/>
    <s v="ANACAY ANICETA P."/>
    <x v="5"/>
    <x v="1"/>
    <d v="2023-06-29T00:00:00"/>
    <d v="2023-06-30T00:00:00"/>
    <s v="SL"/>
    <m/>
    <s v="2 SL"/>
    <n v="2"/>
    <m/>
  </r>
  <r>
    <n v="2716"/>
    <x v="67"/>
    <d v="2023-07-03T00:00:00"/>
    <s v="MIRANDA BIENVENIDO D."/>
    <x v="23"/>
    <x v="0"/>
    <d v="2023-06-23T00:00:00"/>
    <d v="2023-06-30T00:00:00"/>
    <s v="VL"/>
    <m/>
    <s v="5 VL"/>
    <n v="5"/>
    <m/>
  </r>
  <r>
    <n v="2717"/>
    <x v="67"/>
    <d v="2023-07-03T00:00:00"/>
    <s v="OSTONAL IVY S."/>
    <x v="5"/>
    <x v="1"/>
    <d v="2023-07-17T00:00:00"/>
    <d v="2023-07-17T00:00:00"/>
    <s v="VL"/>
    <m/>
    <s v="1 VL"/>
    <n v="1"/>
    <m/>
  </r>
  <r>
    <n v="2718"/>
    <x v="67"/>
    <d v="2023-06-26T00:00:00"/>
    <s v="COSTANTE HERBERT F."/>
    <x v="9"/>
    <x v="2"/>
    <d v="2023-06-22T00:00:00"/>
    <d v="2023-06-23T00:00:00"/>
    <s v="SL"/>
    <s v="SL WITHOUT PAY"/>
    <s v="2 SL"/>
    <n v="2"/>
    <m/>
  </r>
  <r>
    <n v="2719"/>
    <x v="68"/>
    <d v="2023-07-05T00:00:00"/>
    <s v="SUMAGUI FELICITAS M."/>
    <x v="10"/>
    <x v="0"/>
    <m/>
    <m/>
    <s v="OTHER"/>
    <s v="TERMINAL LEAVE"/>
    <s v="0 OTHER"/>
    <n v="0"/>
    <m/>
  </r>
  <r>
    <n v="2720"/>
    <x v="68"/>
    <d v="2023-06-22T00:00:00"/>
    <s v="JUNILLER ALTHEA JANINE A."/>
    <x v="9"/>
    <x v="0"/>
    <d v="2023-06-26T00:00:00"/>
    <d v="2023-07-17T00:00:00"/>
    <s v="VL"/>
    <m/>
    <s v="15 VL"/>
    <n v="15"/>
    <m/>
  </r>
  <r>
    <n v="2721"/>
    <x v="68"/>
    <d v="2023-07-06T00:00:00"/>
    <s v="SUMAGUI DESZERIE ANN A."/>
    <x v="5"/>
    <x v="1"/>
    <d v="2023-06-01T00:00:00"/>
    <d v="2023-06-16T00:00:00"/>
    <s v="SL"/>
    <m/>
    <s v="11 SL"/>
    <n v="11"/>
    <m/>
  </r>
  <r>
    <n v="2722"/>
    <x v="68"/>
    <d v="2023-07-07T00:00:00"/>
    <s v="VERGARA CATHERINE R."/>
    <x v="10"/>
    <x v="1"/>
    <d v="2023-07-11T00:00:00"/>
    <d v="2023-07-11T00:00:00"/>
    <s v="VL"/>
    <m/>
    <s v="1 VL"/>
    <n v="1"/>
    <m/>
  </r>
  <r>
    <n v="2723"/>
    <x v="68"/>
    <d v="2023-07-05T00:00:00"/>
    <s v="ROZUL FLORENCIA M."/>
    <x v="10"/>
    <x v="1"/>
    <d v="2023-07-04T00:00:00"/>
    <d v="2023-07-04T00:00:00"/>
    <s v="SL"/>
    <m/>
    <s v="1 SL"/>
    <n v="1"/>
    <m/>
  </r>
  <r>
    <n v="2724"/>
    <x v="68"/>
    <d v="2023-07-07T00:00:00"/>
    <s v="DELA CRUZ EVANGELINE P."/>
    <x v="71"/>
    <x v="1"/>
    <d v="2023-06-23T00:00:00"/>
    <d v="2023-06-23T00:00:00"/>
    <s v="SL"/>
    <m/>
    <s v="1 SL"/>
    <n v="1"/>
    <m/>
  </r>
  <r>
    <n v="2724"/>
    <x v="68"/>
    <d v="2023-07-07T00:00:00"/>
    <s v="DELA CRUZ EVANGELINE P."/>
    <x v="71"/>
    <x v="1"/>
    <d v="2023-06-27T00:00:00"/>
    <d v="2023-06-27T00:00:00"/>
    <s v="SL"/>
    <m/>
    <s v="1 SL"/>
    <n v="1"/>
    <m/>
  </r>
  <r>
    <n v="2725"/>
    <x v="68"/>
    <d v="2023-07-07T00:00:00"/>
    <s v="MARTINEZ BELEN B."/>
    <x v="56"/>
    <x v="1"/>
    <d v="2023-07-06T00:00:00"/>
    <d v="2023-07-06T00:00:00"/>
    <s v="SL"/>
    <m/>
    <s v="1 SL"/>
    <n v="1"/>
    <m/>
  </r>
  <r>
    <n v="2726"/>
    <x v="68"/>
    <d v="2023-07-06T00:00:00"/>
    <s v="MANALO EDITHA V."/>
    <x v="6"/>
    <x v="1"/>
    <d v="2023-07-14T00:00:00"/>
    <d v="2023-07-14T00:00:00"/>
    <s v="VL"/>
    <m/>
    <s v="1 VL"/>
    <n v="1"/>
    <m/>
  </r>
  <r>
    <n v="2727"/>
    <x v="69"/>
    <d v="2023-07-06T00:00:00"/>
    <s v="GATPANDAN MICHAEL E."/>
    <x v="12"/>
    <x v="0"/>
    <d v="2023-06-30T00:00:00"/>
    <d v="2023-06-30T00:00:00"/>
    <s v="SL"/>
    <m/>
    <s v="1 SL"/>
    <n v="1"/>
    <m/>
  </r>
  <r>
    <n v="2728"/>
    <x v="68"/>
    <d v="2023-07-03T00:00:00"/>
    <s v="PATERNO MARIA LOURDERS P."/>
    <x v="27"/>
    <x v="1"/>
    <d v="2023-07-14T00:00:00"/>
    <d v="2023-07-14T00:00:00"/>
    <s v="VL"/>
    <m/>
    <s v="1 VL"/>
    <n v="1"/>
    <m/>
  </r>
  <r>
    <n v="2729"/>
    <x v="68"/>
    <d v="2023-07-06T00:00:00"/>
    <s v="BAYOT ANISIA P."/>
    <x v="39"/>
    <x v="1"/>
    <d v="2023-07-03T00:00:00"/>
    <d v="2023-07-03T00:00:00"/>
    <s v="SL"/>
    <m/>
    <s v="1 SL"/>
    <n v="1"/>
    <m/>
  </r>
  <r>
    <n v="2730"/>
    <x v="68"/>
    <d v="2023-06-19T00:00:00"/>
    <s v="VILLANUEVA DAVE RONILLO V."/>
    <x v="13"/>
    <x v="0"/>
    <d v="2023-06-16T00:00:00"/>
    <d v="2023-06-16T00:00:00"/>
    <s v="SL"/>
    <m/>
    <s v="1 SL"/>
    <n v="1"/>
    <m/>
  </r>
  <r>
    <n v="2731"/>
    <x v="68"/>
    <d v="2023-07-06T00:00:00"/>
    <s v="DELFINO NINA C."/>
    <x v="5"/>
    <x v="1"/>
    <d v="2023-07-28T00:00:00"/>
    <d v="2023-07-29T00:00:00"/>
    <s v="VL"/>
    <m/>
    <s v="2 VL"/>
    <n v="2"/>
    <m/>
  </r>
  <r>
    <n v="2731"/>
    <x v="68"/>
    <d v="2023-07-06T00:00:00"/>
    <s v="DELFINO NINA C."/>
    <x v="5"/>
    <x v="1"/>
    <d v="2023-07-31T00:00:00"/>
    <d v="2023-07-31T00:00:00"/>
    <s v="VL"/>
    <m/>
    <s v="1 VL"/>
    <n v="1"/>
    <m/>
  </r>
  <r>
    <n v="2732"/>
    <x v="68"/>
    <d v="2023-07-07T00:00:00"/>
    <s v="PAITON MARY ANN M."/>
    <x v="50"/>
    <x v="1"/>
    <d v="2023-07-06T00:00:00"/>
    <d v="2023-07-06T00:00:00"/>
    <s v="SL"/>
    <m/>
    <s v="1 SL"/>
    <n v="1"/>
    <m/>
  </r>
  <r>
    <n v="2733"/>
    <x v="68"/>
    <d v="2023-07-03T00:00:00"/>
    <s v="DIMAPILIS ANTHONY A."/>
    <x v="39"/>
    <x v="1"/>
    <d v="2023-06-29T00:00:00"/>
    <d v="2023-06-29T00:00:00"/>
    <s v="SL"/>
    <m/>
    <s v="1 SL"/>
    <n v="1"/>
    <m/>
  </r>
  <r>
    <n v="2734"/>
    <x v="68"/>
    <d v="2023-06-23T00:00:00"/>
    <s v="NATANAUAN GILBERTO A."/>
    <x v="90"/>
    <x v="1"/>
    <d v="2023-06-18T00:00:00"/>
    <d v="2023-06-20T00:00:00"/>
    <s v="SL"/>
    <m/>
    <s v="3 SL"/>
    <n v="3"/>
    <m/>
  </r>
  <r>
    <n v="2735"/>
    <x v="68"/>
    <d v="2023-07-06T00:00:00"/>
    <s v="AMULONG ADLYC JOHN P."/>
    <x v="5"/>
    <x v="1"/>
    <d v="2023-07-03T00:00:00"/>
    <d v="2023-07-03T00:00:00"/>
    <s v="WITHOUTPAY"/>
    <m/>
    <s v="1 WITHOUTPAY"/>
    <n v="1"/>
    <m/>
  </r>
  <r>
    <n v="2735"/>
    <x v="68"/>
    <d v="2023-07-06T00:00:00"/>
    <s v="AMULONG ADLYC JOHN P."/>
    <x v="5"/>
    <x v="1"/>
    <d v="2023-07-05T00:00:00"/>
    <d v="2023-07-05T00:00:00"/>
    <s v="WITHOUTPAY"/>
    <m/>
    <s v="1 WITHOUTPAY"/>
    <n v="1"/>
    <m/>
  </r>
  <r>
    <n v="2736"/>
    <x v="68"/>
    <d v="2023-07-06T00:00:00"/>
    <s v="BORJA NECY M."/>
    <x v="56"/>
    <x v="1"/>
    <d v="2023-07-05T00:00:00"/>
    <d v="2023-07-05T00:00:00"/>
    <s v="SL"/>
    <m/>
    <s v="1 SL"/>
    <n v="1"/>
    <m/>
  </r>
  <r>
    <n v="2737"/>
    <x v="68"/>
    <d v="2023-07-06T00:00:00"/>
    <s v="MONTENEGRO MARISSA P."/>
    <x v="56"/>
    <x v="1"/>
    <d v="2023-07-05T00:00:00"/>
    <d v="2023-07-05T00:00:00"/>
    <s v="SL"/>
    <m/>
    <s v="1 SL"/>
    <n v="1"/>
    <m/>
  </r>
  <r>
    <n v="2738"/>
    <x v="68"/>
    <d v="2023-06-29T00:00:00"/>
    <s v="PEREY AIRENE O."/>
    <x v="31"/>
    <x v="1"/>
    <d v="2023-07-03T00:00:00"/>
    <d v="2023-07-03T00:00:00"/>
    <s v="SL"/>
    <m/>
    <s v="1 SL"/>
    <n v="1"/>
    <m/>
  </r>
  <r>
    <n v="2738"/>
    <x v="68"/>
    <d v="2023-06-29T00:00:00"/>
    <s v="PEREY AIRENE O."/>
    <x v="31"/>
    <x v="1"/>
    <d v="2023-07-14T00:00:00"/>
    <d v="2023-07-14T00:00:00"/>
    <s v="VL"/>
    <m/>
    <s v="1 VL"/>
    <n v="1"/>
    <m/>
  </r>
  <r>
    <n v="2739"/>
    <x v="68"/>
    <d v="2023-07-05T00:00:00"/>
    <s v="GARCIA HAIZEL M."/>
    <x v="31"/>
    <x v="1"/>
    <d v="2023-07-04T00:00:00"/>
    <d v="2023-07-04T00:00:00"/>
    <s v="SL"/>
    <m/>
    <s v="1 SL"/>
    <n v="1"/>
    <m/>
  </r>
  <r>
    <n v="2740"/>
    <x v="68"/>
    <d v="2023-07-04T00:00:00"/>
    <s v="ESPIRITU RONALD M."/>
    <x v="39"/>
    <x v="1"/>
    <d v="2023-07-03T00:00:00"/>
    <d v="2023-07-03T00:00:00"/>
    <s v="SL"/>
    <m/>
    <s v="1 SL"/>
    <n v="1"/>
    <m/>
  </r>
  <r>
    <n v="2741"/>
    <x v="68"/>
    <d v="2023-06-30T00:00:00"/>
    <s v="BAYOT EMILIANA C."/>
    <x v="28"/>
    <x v="1"/>
    <d v="2023-06-29T00:00:00"/>
    <d v="2023-06-29T00:00:00"/>
    <s v="SL"/>
    <m/>
    <s v="1 SL"/>
    <n v="1"/>
    <m/>
  </r>
  <r>
    <n v="2742"/>
    <x v="68"/>
    <d v="2023-06-19T00:00:00"/>
    <s v="REOSA CECILIA A."/>
    <x v="11"/>
    <x v="1"/>
    <d v="2023-06-27T00:00:00"/>
    <d v="2023-06-27T00:00:00"/>
    <s v="OTHER"/>
    <s v="SEC 21 EO 292- SPECIAL PRIVILEGE"/>
    <s v="1 OTHER"/>
    <n v="1"/>
    <m/>
  </r>
  <r>
    <n v="2743"/>
    <x v="68"/>
    <d v="2023-07-04T00:00:00"/>
    <s v="BAY AMIE  "/>
    <x v="39"/>
    <x v="1"/>
    <d v="2023-07-03T00:00:00"/>
    <d v="2023-07-03T00:00:00"/>
    <s v="SL"/>
    <m/>
    <s v="1 SL"/>
    <n v="1"/>
    <m/>
  </r>
  <r>
    <n v="2744"/>
    <x v="68"/>
    <d v="2023-07-05T00:00:00"/>
    <s v="GONZALES MARIO O."/>
    <x v="12"/>
    <x v="0"/>
    <d v="2023-07-13T00:00:00"/>
    <d v="2023-07-14T00:00:00"/>
    <s v="VL"/>
    <m/>
    <s v="2 VL"/>
    <n v="2"/>
    <m/>
  </r>
  <r>
    <n v="2745"/>
    <x v="68"/>
    <d v="2023-07-07T00:00:00"/>
    <s v="MARASIGAN MARIFE C."/>
    <x v="39"/>
    <x v="2"/>
    <d v="2023-07-12T00:00:00"/>
    <d v="2023-07-12T00:00:00"/>
    <s v="WITHOUTPAY"/>
    <m/>
    <s v="1 WITHOUTPAY"/>
    <n v="1"/>
    <m/>
  </r>
  <r>
    <n v="2746"/>
    <x v="68"/>
    <d v="2023-06-26T00:00:00"/>
    <s v="REOSA CECILIA A."/>
    <x v="11"/>
    <x v="1"/>
    <d v="2023-06-26T00:00:00"/>
    <d v="2023-06-26T00:00:00"/>
    <s v="SL"/>
    <m/>
    <s v="1 SL"/>
    <n v="1"/>
    <m/>
  </r>
  <r>
    <n v="2747"/>
    <x v="68"/>
    <d v="2023-07-06T00:00:00"/>
    <s v="REPILLO AMMY LOU M."/>
    <x v="39"/>
    <x v="1"/>
    <d v="2023-07-11T00:00:00"/>
    <d v="2023-07-11T00:00:00"/>
    <s v="OTHER"/>
    <s v="SEC 21 EO 292- SPECIAL PRIVILEGE"/>
    <s v="1 OTHER"/>
    <n v="1"/>
    <m/>
  </r>
  <r>
    <n v="2748"/>
    <x v="68"/>
    <d v="2023-07-10T00:00:00"/>
    <s v="MIRANDA NICOLE MAY B."/>
    <x v="39"/>
    <x v="1"/>
    <d v="2023-07-11T00:00:00"/>
    <d v="2023-07-11T00:00:00"/>
    <s v="VL"/>
    <m/>
    <s v="1 VL"/>
    <n v="1"/>
    <m/>
  </r>
  <r>
    <n v="2749"/>
    <x v="68"/>
    <d v="2023-07-19T00:00:00"/>
    <s v="MARASIGAN  YOLANDA A."/>
    <x v="43"/>
    <x v="1"/>
    <d v="2023-06-23T00:00:00"/>
    <d v="2023-06-28T00:00:00"/>
    <s v="VL"/>
    <m/>
    <s v="4 VL"/>
    <n v="4"/>
    <m/>
  </r>
  <r>
    <n v="2750"/>
    <x v="68"/>
    <d v="2023-06-30T00:00:00"/>
    <s v="MAULLON JAENA F."/>
    <x v="11"/>
    <x v="0"/>
    <d v="2023-07-03T00:00:00"/>
    <d v="2023-07-03T00:00:00"/>
    <s v="VL"/>
    <m/>
    <s v="1 VL"/>
    <n v="1"/>
    <m/>
  </r>
  <r>
    <n v="2750"/>
    <x v="68"/>
    <d v="2023-06-30T00:00:00"/>
    <s v="MAULLON JAENA F."/>
    <x v="11"/>
    <x v="0"/>
    <d v="2023-07-06T00:00:00"/>
    <d v="2023-07-06T00:00:00"/>
    <s v="VL"/>
    <m/>
    <s v="1 VL"/>
    <n v="1"/>
    <m/>
  </r>
  <r>
    <n v="2750"/>
    <x v="68"/>
    <d v="2023-06-30T00:00:00"/>
    <s v="MAULLON JAENA F."/>
    <x v="11"/>
    <x v="0"/>
    <d v="2023-07-10T00:00:00"/>
    <d v="2023-07-10T00:00:00"/>
    <s v="VL"/>
    <m/>
    <s v="1 VL"/>
    <n v="1"/>
    <m/>
  </r>
  <r>
    <n v="2751"/>
    <x v="68"/>
    <d v="2023-07-10T00:00:00"/>
    <s v="PEREA BABEL G."/>
    <x v="24"/>
    <x v="0"/>
    <d v="2023-07-04T00:00:00"/>
    <d v="2023-07-04T00:00:00"/>
    <s v="SL"/>
    <m/>
    <s v="1 SL"/>
    <n v="1"/>
    <m/>
  </r>
  <r>
    <n v="2752"/>
    <x v="68"/>
    <d v="2023-07-06T00:00:00"/>
    <s v="REYES NORALYN B."/>
    <x v="11"/>
    <x v="1"/>
    <d v="2023-07-13T00:00:00"/>
    <d v="2023-07-14T00:00:00"/>
    <s v="VL"/>
    <m/>
    <s v="2 VL"/>
    <n v="2"/>
    <m/>
  </r>
  <r>
    <n v="2753"/>
    <x v="68"/>
    <d v="2023-07-03T00:00:00"/>
    <s v="MANALO ELIADA F."/>
    <x v="11"/>
    <x v="1"/>
    <d v="2023-06-30T00:00:00"/>
    <d v="2023-06-30T00:00:00"/>
    <s v="SL"/>
    <m/>
    <s v="1 SL"/>
    <n v="1"/>
    <m/>
  </r>
  <r>
    <n v="2754"/>
    <x v="68"/>
    <d v="2023-07-03T00:00:00"/>
    <s v="DE SAGUN NANCY D."/>
    <x v="11"/>
    <x v="0"/>
    <d v="2023-07-10T00:00:00"/>
    <d v="2023-07-10T00:00:00"/>
    <s v="VL"/>
    <m/>
    <s v="1 VL"/>
    <n v="1"/>
    <m/>
  </r>
  <r>
    <n v="2755"/>
    <x v="68"/>
    <d v="2023-06-29T00:00:00"/>
    <s v="DE SAGUN NANCY D."/>
    <x v="11"/>
    <x v="0"/>
    <d v="2023-06-27T00:00:00"/>
    <d v="2023-06-27T00:00:00"/>
    <s v="SL"/>
    <m/>
    <s v="1 SL"/>
    <n v="1"/>
    <m/>
  </r>
  <r>
    <n v="2756"/>
    <x v="68"/>
    <d v="2023-07-03T00:00:00"/>
    <s v="SARDIÑOLA REBECCA C."/>
    <x v="11"/>
    <x v="0"/>
    <d v="2023-06-23T00:00:00"/>
    <d v="2023-06-23T00:00:00"/>
    <s v="SL"/>
    <m/>
    <s v="1 SL"/>
    <n v="1"/>
    <m/>
  </r>
  <r>
    <n v="2756"/>
    <x v="68"/>
    <d v="2023-07-04T00:00:00"/>
    <s v="SARDIÑOLA REBECCA C."/>
    <x v="11"/>
    <x v="0"/>
    <d v="2023-06-26T00:00:00"/>
    <d v="2023-06-27T00:00:00"/>
    <s v="SL"/>
    <m/>
    <s v="2 SL"/>
    <n v="2"/>
    <m/>
  </r>
  <r>
    <n v="2757"/>
    <x v="68"/>
    <d v="2023-07-05T00:00:00"/>
    <s v="MALIGAYA NELITA M."/>
    <x v="12"/>
    <x v="1"/>
    <d v="2023-05-04T00:00:00"/>
    <d v="2023-05-04T00:00:00"/>
    <s v="SL"/>
    <m/>
    <s v="1 SL"/>
    <n v="1"/>
    <m/>
  </r>
  <r>
    <n v="2758"/>
    <x v="68"/>
    <d v="2023-07-05T00:00:00"/>
    <s v="LACIBAL RYAN G."/>
    <x v="25"/>
    <x v="0"/>
    <d v="2023-07-03T00:00:00"/>
    <d v="2023-07-04T00:00:00"/>
    <s v="SL"/>
    <m/>
    <s v="2 SL"/>
    <n v="2"/>
    <m/>
  </r>
  <r>
    <n v="2759"/>
    <x v="68"/>
    <d v="2023-07-05T00:00:00"/>
    <s v="CRIZALDO THELMA U."/>
    <x v="19"/>
    <x v="1"/>
    <d v="2023-07-03T00:00:00"/>
    <d v="2023-07-03T00:00:00"/>
    <s v="SL"/>
    <m/>
    <s v="1 SL"/>
    <n v="1"/>
    <m/>
  </r>
  <r>
    <n v="2760"/>
    <x v="68"/>
    <d v="2023-07-05T00:00:00"/>
    <s v="PAJENAGO MAIDEN A."/>
    <x v="19"/>
    <x v="0"/>
    <d v="2023-07-12T00:00:00"/>
    <d v="2023-07-12T00:00:00"/>
    <s v="VL"/>
    <m/>
    <s v="1 VL"/>
    <n v="1"/>
    <m/>
  </r>
  <r>
    <n v="2761"/>
    <x v="68"/>
    <d v="2023-07-03T00:00:00"/>
    <s v="AMBION HERSHEY D."/>
    <x v="19"/>
    <x v="0"/>
    <d v="2023-07-10T00:00:00"/>
    <d v="2023-07-10T00:00:00"/>
    <s v="VL"/>
    <m/>
    <s v="1 VL"/>
    <n v="1"/>
    <m/>
  </r>
  <r>
    <n v="2762"/>
    <x v="68"/>
    <d v="2023-07-04T00:00:00"/>
    <s v="CHANGCO KATHLEEN CARLA F."/>
    <x v="19"/>
    <x v="0"/>
    <d v="2023-07-17T00:00:00"/>
    <d v="2023-07-20T00:00:00"/>
    <s v="VL"/>
    <m/>
    <s v="4 VL"/>
    <n v="4"/>
    <m/>
  </r>
  <r>
    <n v="2763"/>
    <x v="68"/>
    <d v="2023-07-05T00:00:00"/>
    <s v="HERNANDEZ CORNELIO A."/>
    <x v="31"/>
    <x v="1"/>
    <d v="2023-07-10T00:00:00"/>
    <d v="2023-07-10T00:00:00"/>
    <s v="OTHER"/>
    <s v="SEC 21 EO 292- SPECIAL PRIVILEGE"/>
    <s v="1 OTHER"/>
    <n v="1"/>
    <m/>
  </r>
  <r>
    <n v="2764"/>
    <x v="68"/>
    <d v="2023-07-06T00:00:00"/>
    <s v="BAYOT ANISIA P."/>
    <x v="39"/>
    <x v="1"/>
    <d v="2023-07-14T00:00:00"/>
    <d v="2023-07-14T00:00:00"/>
    <s v="OTHER"/>
    <s v="SEC 21 EO 292- SPECIAL PRIVILEGE"/>
    <s v="1 OTHER"/>
    <n v="1"/>
    <m/>
  </r>
  <r>
    <n v="2765"/>
    <x v="68"/>
    <d v="2023-05-10T00:00:00"/>
    <s v="BAURILE LOURDES Q."/>
    <x v="7"/>
    <x v="1"/>
    <d v="2023-05-02T00:00:00"/>
    <d v="2023-05-09T00:00:00"/>
    <s v="OTHER"/>
    <s v="RA No. 9710 / CSC MC No. 25"/>
    <s v="6 OTHER"/>
    <n v="6"/>
    <m/>
  </r>
  <r>
    <n v="2766"/>
    <x v="68"/>
    <d v="2023-07-03T00:00:00"/>
    <s v="PATERNO MARIA LOURDERS P."/>
    <x v="27"/>
    <x v="1"/>
    <d v="2023-07-13T00:00:00"/>
    <d v="2023-07-13T00:00:00"/>
    <s v="OTHER"/>
    <s v="SEC 21 EO 292- SPECIAL PRIVILEGE"/>
    <s v="1 OTHER"/>
    <n v="1"/>
    <m/>
  </r>
  <r>
    <n v="2767"/>
    <x v="68"/>
    <d v="2023-07-05T00:00:00"/>
    <s v="ANACAY ABNER M."/>
    <x v="5"/>
    <x v="1"/>
    <d v="2023-06-16T00:00:00"/>
    <d v="2023-07-14T00:00:00"/>
    <s v="SL"/>
    <m/>
    <s v="20 SL"/>
    <n v="20"/>
    <m/>
  </r>
  <r>
    <n v="2768"/>
    <x v="68"/>
    <d v="2023-06-29T00:00:00"/>
    <s v="DIMARANAN JENELIN B."/>
    <x v="11"/>
    <x v="0"/>
    <d v="2023-07-10T00:00:00"/>
    <d v="2023-07-10T00:00:00"/>
    <s v="VL"/>
    <m/>
    <s v="1 VL"/>
    <n v="1"/>
    <m/>
  </r>
  <r>
    <n v="2769"/>
    <x v="68"/>
    <d v="2023-07-07T00:00:00"/>
    <s v="PERIDO MARITES V."/>
    <x v="58"/>
    <x v="1"/>
    <d v="2023-06-29T00:00:00"/>
    <d v="2023-06-30T00:00:00"/>
    <s v="SL"/>
    <m/>
    <s v="2 SL"/>
    <n v="2"/>
    <m/>
  </r>
  <r>
    <n v="2770"/>
    <x v="68"/>
    <d v="2023-07-07T00:00:00"/>
    <s v="DOCTORA ZENAIDA  "/>
    <x v="18"/>
    <x v="1"/>
    <d v="2023-07-05T00:00:00"/>
    <d v="2023-07-05T00:00:00"/>
    <s v="SL"/>
    <m/>
    <s v="1 SL"/>
    <n v="1"/>
    <m/>
  </r>
  <r>
    <n v="2771"/>
    <x v="68"/>
    <d v="2023-07-06T00:00:00"/>
    <s v="OBINA APOLINARIO B."/>
    <x v="18"/>
    <x v="0"/>
    <d v="2023-07-10T00:00:00"/>
    <d v="2023-07-12T00:00:00"/>
    <s v="OTHER"/>
    <s v="SEC 21 EO 292- SPECIAL PRIVILEGE"/>
    <s v="3 OTHER"/>
    <n v="3"/>
    <m/>
  </r>
  <r>
    <n v="2772"/>
    <x v="68"/>
    <d v="2023-07-07T00:00:00"/>
    <s v="DILIDILI AIREEN M."/>
    <x v="7"/>
    <x v="1"/>
    <d v="2023-07-06T00:00:00"/>
    <d v="2023-07-06T00:00:00"/>
    <s v="SL"/>
    <m/>
    <s v="1 SL"/>
    <n v="1"/>
    <m/>
  </r>
  <r>
    <n v="2773"/>
    <x v="68"/>
    <d v="2023-07-05T00:00:00"/>
    <s v="ALBARRACIN ROLAND  "/>
    <x v="18"/>
    <x v="0"/>
    <d v="2023-07-03T00:00:00"/>
    <d v="2023-07-04T00:00:00"/>
    <s v="SL"/>
    <m/>
    <s v="2 SL"/>
    <n v="2"/>
    <m/>
  </r>
  <r>
    <n v="2774"/>
    <x v="68"/>
    <d v="2023-07-05T00:00:00"/>
    <s v="GUEVARRA ROLANDO  "/>
    <x v="18"/>
    <x v="0"/>
    <d v="2023-07-12T00:00:00"/>
    <d v="2023-07-12T00:00:00"/>
    <s v="VL"/>
    <m/>
    <s v="1 VL"/>
    <n v="1"/>
    <m/>
  </r>
  <r>
    <n v="2775"/>
    <x v="68"/>
    <d v="2023-07-06T00:00:00"/>
    <s v="DIGNO DANILO  "/>
    <x v="18"/>
    <x v="0"/>
    <d v="2023-07-08T00:00:00"/>
    <d v="2023-07-08T00:00:00"/>
    <s v="OTHER"/>
    <s v="SEC 21 EO 292- SPECIAL PRIVILEGE"/>
    <s v="1 OTHER"/>
    <n v="1"/>
    <m/>
  </r>
  <r>
    <n v="2776"/>
    <x v="68"/>
    <d v="2023-07-06T00:00:00"/>
    <s v="DIGNO DANILO  "/>
    <x v="18"/>
    <x v="0"/>
    <d v="2023-07-04T00:00:00"/>
    <d v="2023-07-05T00:00:00"/>
    <s v="SL"/>
    <m/>
    <s v="2 SL"/>
    <n v="2"/>
    <m/>
  </r>
  <r>
    <n v="2777"/>
    <x v="68"/>
    <d v="2023-07-07T00:00:00"/>
    <s v="DISEPEDA ALDWIN  "/>
    <x v="18"/>
    <x v="0"/>
    <d v="2023-07-03T00:00:00"/>
    <d v="2023-07-03T00:00:00"/>
    <s v="SL"/>
    <m/>
    <s v="1 SL"/>
    <n v="1"/>
    <m/>
  </r>
  <r>
    <n v="2777"/>
    <x v="68"/>
    <d v="2023-07-07T00:00:00"/>
    <s v="DISEPEDA ALDWIN  "/>
    <x v="18"/>
    <x v="0"/>
    <d v="2023-07-06T00:00:00"/>
    <d v="2023-07-06T00:00:00"/>
    <s v="SL"/>
    <m/>
    <s v="1 SL"/>
    <n v="1"/>
    <m/>
  </r>
  <r>
    <n v="2778"/>
    <x v="68"/>
    <d v="2023-07-07T00:00:00"/>
    <s v="FERMA ARCELI C."/>
    <x v="44"/>
    <x v="1"/>
    <d v="2023-07-06T00:00:00"/>
    <d v="2023-07-06T00:00:00"/>
    <s v="OTHER"/>
    <s v="SEC 21 EO 292- SPECIAL PRIVILEGE"/>
    <s v="1 OTHER"/>
    <n v="1"/>
    <m/>
  </r>
  <r>
    <n v="2778"/>
    <x v="68"/>
    <d v="2023-07-07T00:00:00"/>
    <s v="FERMA ARCELI C."/>
    <x v="44"/>
    <x v="1"/>
    <d v="2023-07-10T00:00:00"/>
    <d v="2023-07-10T00:00:00"/>
    <s v="OTHER"/>
    <s v="SEC 21 EO 292- SPECIAL PRIVILEGE"/>
    <s v="1 OTHER"/>
    <n v="1"/>
    <m/>
  </r>
  <r>
    <n v="2779"/>
    <x v="68"/>
    <d v="2023-07-07T00:00:00"/>
    <s v="FERMA ARCELI C."/>
    <x v="44"/>
    <x v="1"/>
    <d v="2023-07-03T00:00:00"/>
    <d v="2023-07-05T00:00:00"/>
    <s v="SL"/>
    <m/>
    <s v="3 SL"/>
    <n v="3"/>
    <m/>
  </r>
  <r>
    <n v="2780"/>
    <x v="68"/>
    <d v="2023-07-11T00:00:00"/>
    <s v="BORJA NECY M."/>
    <x v="56"/>
    <x v="1"/>
    <d v="2023-07-10T00:00:00"/>
    <d v="2023-07-10T00:00:00"/>
    <s v="SL"/>
    <m/>
    <s v="1 SL"/>
    <n v="1"/>
    <m/>
  </r>
  <r>
    <n v="2781"/>
    <x v="68"/>
    <d v="2023-07-06T00:00:00"/>
    <s v="MANALO CYNTHIA D."/>
    <x v="5"/>
    <x v="1"/>
    <d v="2023-07-17T00:00:00"/>
    <d v="2023-07-17T00:00:00"/>
    <s v="VL"/>
    <m/>
    <s v="1 VL"/>
    <n v="1"/>
    <m/>
  </r>
  <r>
    <n v="2782"/>
    <x v="68"/>
    <d v="2023-07-07T00:00:00"/>
    <s v="CALANOG ALMA P."/>
    <x v="62"/>
    <x v="1"/>
    <d v="2023-07-14T00:00:00"/>
    <d v="2023-07-14T00:00:00"/>
    <s v="OTHER"/>
    <s v="SEC 21 EO 292- SPECIAL PRIVILEGE"/>
    <s v="1 OTHER"/>
    <n v="1"/>
    <m/>
  </r>
  <r>
    <n v="2783"/>
    <x v="68"/>
    <d v="2023-07-07T00:00:00"/>
    <s v="VERGARA ANACIETA M."/>
    <x v="10"/>
    <x v="1"/>
    <d v="2023-07-14T00:00:00"/>
    <d v="2023-07-14T00:00:00"/>
    <s v="OTHER"/>
    <s v="SEC 21 EO 292- SPECIAL PRIVILEGE"/>
    <s v="1 OTHER"/>
    <n v="1"/>
    <m/>
  </r>
  <r>
    <n v="2784"/>
    <x v="68"/>
    <d v="2023-07-05T00:00:00"/>
    <s v="AMBAT MARILOU M."/>
    <x v="63"/>
    <x v="1"/>
    <d v="2023-07-22T00:00:00"/>
    <d v="2023-07-22T00:00:00"/>
    <s v="VL"/>
    <m/>
    <s v="1 VL"/>
    <n v="1"/>
    <m/>
  </r>
  <r>
    <n v="2784"/>
    <x v="68"/>
    <d v="2023-07-05T00:00:00"/>
    <s v="AMBAT MARILOU M."/>
    <x v="63"/>
    <x v="1"/>
    <d v="2023-07-24T00:00:00"/>
    <d v="2023-07-24T00:00:00"/>
    <s v="VL"/>
    <m/>
    <s v="1 VL"/>
    <n v="1"/>
    <m/>
  </r>
  <r>
    <n v="2785"/>
    <x v="68"/>
    <d v="2023-07-07T00:00:00"/>
    <s v="ESCAMILLAS EVELYN M."/>
    <x v="39"/>
    <x v="1"/>
    <d v="2023-07-13T00:00:00"/>
    <d v="2023-07-14T00:00:00"/>
    <s v="VL"/>
    <m/>
    <s v="2 VL"/>
    <n v="2"/>
    <m/>
  </r>
  <r>
    <n v="2786"/>
    <x v="68"/>
    <d v="2023-07-04T00:00:00"/>
    <s v="MATIENZO NORMITA S."/>
    <x v="4"/>
    <x v="1"/>
    <d v="2023-07-10T00:00:00"/>
    <d v="2023-07-10T00:00:00"/>
    <s v="OTHER"/>
    <s v="SEC 21 EO 292- SPECIAL PRIVILEGE"/>
    <s v="1 OTHER"/>
    <n v="1"/>
    <m/>
  </r>
  <r>
    <n v="2787"/>
    <x v="68"/>
    <d v="2023-07-04T00:00:00"/>
    <s v="ESPIRITU RONALD M."/>
    <x v="39"/>
    <x v="1"/>
    <d v="2023-07-19T00:00:00"/>
    <d v="2023-07-19T00:00:00"/>
    <s v="OTHER"/>
    <s v="SEC 21 EO 292- SPECIAL PRIVILEGE"/>
    <s v="1 OTHER"/>
    <n v="1"/>
    <m/>
  </r>
  <r>
    <n v="2788"/>
    <x v="68"/>
    <d v="2023-07-07T00:00:00"/>
    <s v="JAVIER OLIVER T."/>
    <x v="64"/>
    <x v="1"/>
    <d v="2023-07-14T00:00:00"/>
    <d v="2023-07-14T00:00:00"/>
    <s v="OTHER"/>
    <s v="SEC 21 EO 292- SPECIAL PRIVILEGE"/>
    <s v="1 OTHER"/>
    <n v="1"/>
    <m/>
  </r>
  <r>
    <n v="2789"/>
    <x v="68"/>
    <d v="2023-07-06T00:00:00"/>
    <s v="JAVIER CARMELITA M."/>
    <x v="31"/>
    <x v="1"/>
    <d v="2023-07-14T00:00:00"/>
    <d v="2023-07-14T00:00:00"/>
    <s v="OTHER"/>
    <s v="SEC 21 EO 292- SPECIAL PRIVILEGE"/>
    <s v="1 OTHER"/>
    <n v="1"/>
    <m/>
  </r>
  <r>
    <n v="2790"/>
    <x v="68"/>
    <d v="2023-07-05T00:00:00"/>
    <s v="CHACON ELISA G."/>
    <x v="31"/>
    <x v="1"/>
    <d v="2023-07-12T00:00:00"/>
    <d v="2023-07-12T00:00:00"/>
    <s v="OTHER"/>
    <s v="SEC 21 EO 292- SPECIAL PRIVILEGE"/>
    <s v="1 OTHER"/>
    <n v="1"/>
    <m/>
  </r>
  <r>
    <n v="2791"/>
    <x v="68"/>
    <d v="2023-07-10T00:00:00"/>
    <s v="ESTOLE JOCELYN D."/>
    <x v="31"/>
    <x v="0"/>
    <d v="2023-07-08T00:00:00"/>
    <d v="2023-07-08T00:00:00"/>
    <s v="SL"/>
    <m/>
    <s v="1 SL"/>
    <n v="1"/>
    <m/>
  </r>
  <r>
    <n v="2792"/>
    <x v="68"/>
    <d v="2023-07-10T00:00:00"/>
    <s v="ESTOLE JOCELYN D."/>
    <x v="31"/>
    <x v="0"/>
    <d v="2023-06-27T00:00:00"/>
    <d v="2023-06-27T00:00:00"/>
    <s v="SL"/>
    <m/>
    <s v="1 SL"/>
    <n v="1"/>
    <m/>
  </r>
  <r>
    <n v="2793"/>
    <x v="68"/>
    <d v="2023-07-11T00:00:00"/>
    <s v="GONZALES CRISTI NERISSE E."/>
    <x v="13"/>
    <x v="0"/>
    <d v="2023-07-10T00:00:00"/>
    <d v="2023-07-10T00:00:00"/>
    <s v="SL"/>
    <m/>
    <s v="1 SL"/>
    <n v="1"/>
    <m/>
  </r>
  <r>
    <n v="2794"/>
    <x v="68"/>
    <d v="2023-07-10T00:00:00"/>
    <s v="DOGELIO RONNEL D."/>
    <x v="13"/>
    <x v="1"/>
    <d v="2023-07-05T00:00:00"/>
    <d v="2023-07-07T00:00:00"/>
    <s v="SL"/>
    <m/>
    <s v="3 SL"/>
    <n v="3"/>
    <m/>
  </r>
  <r>
    <n v="2795"/>
    <x v="68"/>
    <d v="2023-07-10T00:00:00"/>
    <s v="CRUZADA MAGDALENA A."/>
    <x v="65"/>
    <x v="1"/>
    <d v="2023-07-20T00:00:00"/>
    <d v="2023-07-21T00:00:00"/>
    <s v="VL"/>
    <m/>
    <s v="2 VL"/>
    <n v="2"/>
    <m/>
  </r>
  <r>
    <n v="2796"/>
    <x v="68"/>
    <d v="2023-07-10T00:00:00"/>
    <s v="JORGE CAROLINA M."/>
    <x v="39"/>
    <x v="1"/>
    <d v="2023-07-07T00:00:00"/>
    <d v="2023-07-07T00:00:00"/>
    <s v="OTHER"/>
    <s v="SEC 21 EO 292- SPECIAL PRIVILEGE"/>
    <s v="1 OTHER"/>
    <n v="1"/>
    <m/>
  </r>
  <r>
    <n v="2797"/>
    <x v="68"/>
    <d v="2023-07-11T00:00:00"/>
    <s v="ANGCAYA JENNY ROSE S."/>
    <x v="5"/>
    <x v="1"/>
    <d v="2023-07-10T00:00:00"/>
    <d v="2023-07-10T00:00:00"/>
    <s v="SL"/>
    <m/>
    <s v="1 SL"/>
    <n v="1"/>
    <m/>
  </r>
  <r>
    <n v="2798"/>
    <x v="68"/>
    <d v="2023-07-03T00:00:00"/>
    <s v="MABUTI ANA MARIE C."/>
    <x v="39"/>
    <x v="1"/>
    <d v="2023-07-10T00:00:00"/>
    <d v="2023-07-10T00:00:00"/>
    <s v="OTHER"/>
    <s v="SEC 21 EO 292- SPECIAL PRIVILEGE"/>
    <s v="1 OTHER"/>
    <n v="1"/>
    <m/>
  </r>
  <r>
    <n v="2799"/>
    <x v="68"/>
    <d v="2023-07-10T00:00:00"/>
    <s v="ANACAY ANICETA P."/>
    <x v="5"/>
    <x v="1"/>
    <d v="2023-07-03T00:00:00"/>
    <d v="2023-07-07T00:00:00"/>
    <s v="SL"/>
    <m/>
    <s v="5 SL"/>
    <n v="5"/>
    <m/>
  </r>
  <r>
    <n v="2800"/>
    <x v="68"/>
    <d v="2023-07-07T00:00:00"/>
    <s v="MANALO ELIADA F."/>
    <x v="11"/>
    <x v="1"/>
    <d v="2023-07-06T00:00:00"/>
    <d v="2023-07-06T00:00:00"/>
    <s v="SL"/>
    <m/>
    <s v="1 SL"/>
    <n v="1"/>
    <m/>
  </r>
  <r>
    <n v="2801"/>
    <x v="68"/>
    <d v="2023-07-10T00:00:00"/>
    <s v="ZAFRA REYNANTE B."/>
    <x v="23"/>
    <x v="0"/>
    <d v="2023-07-03T00:00:00"/>
    <d v="2023-07-07T00:00:00"/>
    <s v="SL"/>
    <m/>
    <s v="5 SL"/>
    <n v="5"/>
    <m/>
  </r>
  <r>
    <n v="2802"/>
    <x v="68"/>
    <d v="2023-07-07T00:00:00"/>
    <s v="TOLENTINO IMELDA S."/>
    <x v="7"/>
    <x v="1"/>
    <d v="2023-07-17T00:00:00"/>
    <d v="2023-07-21T00:00:00"/>
    <s v="VL"/>
    <m/>
    <s v="5 VL"/>
    <n v="5"/>
    <m/>
  </r>
  <r>
    <n v="2803"/>
    <x v="68"/>
    <d v="2023-07-10T00:00:00"/>
    <s v="ANGCAYA FRANCIS A."/>
    <x v="5"/>
    <x v="1"/>
    <d v="2023-07-19T00:00:00"/>
    <d v="2023-07-20T00:00:00"/>
    <s v="VL"/>
    <m/>
    <s v="2 VL"/>
    <n v="2"/>
    <m/>
  </r>
  <r>
    <n v="2804"/>
    <x v="68"/>
    <d v="2023-07-10T00:00:00"/>
    <s v="MACASPAC JOSE VICTOR P."/>
    <x v="21"/>
    <x v="1"/>
    <d v="2023-07-03T00:00:00"/>
    <d v="2023-07-07T00:00:00"/>
    <s v="SL"/>
    <m/>
    <s v="5 SL"/>
    <n v="5"/>
    <m/>
  </r>
  <r>
    <n v="2805"/>
    <x v="68"/>
    <d v="2023-07-10T00:00:00"/>
    <s v="HERNANDEZ MARIO A."/>
    <x v="21"/>
    <x v="1"/>
    <d v="2023-07-07T00:00:00"/>
    <d v="2023-07-07T00:00:00"/>
    <s v="SL"/>
    <m/>
    <s v="1 SL"/>
    <n v="1"/>
    <m/>
  </r>
  <r>
    <n v="2806"/>
    <x v="68"/>
    <d v="2023-07-03T00:00:00"/>
    <s v="MARASIGAN GINALYN D."/>
    <x v="6"/>
    <x v="1"/>
    <d v="2023-06-30T00:00:00"/>
    <d v="2023-06-30T00:00:00"/>
    <s v="SL"/>
    <m/>
    <s v="1 SL"/>
    <n v="1"/>
    <m/>
  </r>
  <r>
    <n v="2807"/>
    <x v="68"/>
    <d v="2023-07-10T00:00:00"/>
    <s v="AMBROCIO MELODY B."/>
    <x v="10"/>
    <x v="0"/>
    <d v="2023-07-11T00:00:00"/>
    <d v="2023-07-11T00:00:00"/>
    <s v="OTHER"/>
    <s v="SEC 21 EO 292- SPECIAL PRIVILEGE"/>
    <s v="1 OTHER"/>
    <n v="1"/>
    <m/>
  </r>
  <r>
    <n v="2808"/>
    <x v="68"/>
    <d v="2023-07-04T00:00:00"/>
    <s v="BAUTISTA JANICE M."/>
    <x v="39"/>
    <x v="1"/>
    <d v="2023-07-07T00:00:00"/>
    <d v="2023-07-07T00:00:00"/>
    <s v="VL"/>
    <m/>
    <s v="1 VL"/>
    <n v="1"/>
    <m/>
  </r>
  <r>
    <n v="2809"/>
    <x v="68"/>
    <d v="2023-06-30T00:00:00"/>
    <s v="MENDOZA LOURDES G."/>
    <x v="52"/>
    <x v="1"/>
    <d v="2023-06-29T00:00:00"/>
    <d v="2023-06-29T00:00:00"/>
    <s v="SL"/>
    <m/>
    <s v="1 SL"/>
    <n v="1"/>
    <m/>
  </r>
  <r>
    <n v="2810"/>
    <x v="68"/>
    <d v="2023-06-29T00:00:00"/>
    <s v="MANALO ABEGAIL T."/>
    <x v="69"/>
    <x v="0"/>
    <d v="2023-07-10T00:00:00"/>
    <d v="2023-07-14T00:00:00"/>
    <s v="VL"/>
    <m/>
    <s v="5 VL"/>
    <n v="5"/>
    <m/>
  </r>
  <r>
    <n v="2811"/>
    <x v="68"/>
    <d v="2023-07-05T00:00:00"/>
    <s v="OBINA APOLINARIO B."/>
    <x v="18"/>
    <x v="0"/>
    <d v="2023-07-14T00:00:00"/>
    <d v="2023-07-14T00:00:00"/>
    <s v="VL"/>
    <m/>
    <s v="1 VL"/>
    <n v="1"/>
    <m/>
  </r>
  <r>
    <n v="2812"/>
    <x v="68"/>
    <d v="2023-07-03T00:00:00"/>
    <s v="TIBAYAN ANA MALEN R."/>
    <x v="43"/>
    <x v="1"/>
    <d v="2023-06-29T00:00:00"/>
    <d v="2023-06-30T00:00:00"/>
    <s v="SL"/>
    <m/>
    <s v="2 SL"/>
    <n v="2"/>
    <m/>
  </r>
  <r>
    <n v="2813"/>
    <x v="68"/>
    <d v="2023-07-10T00:00:00"/>
    <s v="DE CASTRO  CHRISTINE JEAN D."/>
    <x v="10"/>
    <x v="0"/>
    <d v="2023-07-17T00:00:00"/>
    <d v="2023-07-17T00:00:00"/>
    <s v="OTHER"/>
    <s v="SEC 21 EO 292- SPECIAL PRIVILEGE"/>
    <s v="1 OTHER"/>
    <n v="1"/>
    <m/>
  </r>
  <r>
    <n v="2814"/>
    <x v="68"/>
    <d v="2023-07-11T00:00:00"/>
    <s v="DIAZ CAROLINA P."/>
    <x v="11"/>
    <x v="0"/>
    <d v="2023-07-10T00:00:00"/>
    <d v="2023-07-10T00:00:00"/>
    <s v="SL"/>
    <m/>
    <s v="1 SL"/>
    <n v="1"/>
    <m/>
  </r>
  <r>
    <n v="2815"/>
    <x v="68"/>
    <d v="2023-07-10T00:00:00"/>
    <s v="ROCILLO CECILLA A."/>
    <x v="6"/>
    <x v="1"/>
    <d v="2023-07-04T00:00:00"/>
    <d v="2023-07-07T00:00:00"/>
    <s v="SL"/>
    <m/>
    <s v="4 SL"/>
    <n v="4"/>
    <m/>
  </r>
  <r>
    <n v="2816"/>
    <x v="68"/>
    <d v="2023-07-10T00:00:00"/>
    <s v="MIRANDA MARIA LOIDA M."/>
    <x v="6"/>
    <x v="1"/>
    <d v="2023-07-03T00:00:00"/>
    <d v="2023-07-03T00:00:00"/>
    <s v="SL"/>
    <m/>
    <s v="1 SL"/>
    <n v="1"/>
    <m/>
  </r>
  <r>
    <n v="2817"/>
    <x v="68"/>
    <d v="2023-07-10T00:00:00"/>
    <s v="MANALO EDITHA V."/>
    <x v="6"/>
    <x v="1"/>
    <d v="2023-07-07T00:00:00"/>
    <d v="2023-07-07T00:00:00"/>
    <s v="OTHER"/>
    <s v="SEC 21 EO 292- SPECIAL PRIVILEGE"/>
    <s v="1 OTHER"/>
    <n v="1"/>
    <m/>
  </r>
  <r>
    <n v="2818"/>
    <x v="68"/>
    <d v="2023-07-11T00:00:00"/>
    <s v="AMON RHEALYN O."/>
    <x v="6"/>
    <x v="1"/>
    <d v="2023-07-10T00:00:00"/>
    <d v="2023-07-10T00:00:00"/>
    <s v="SL"/>
    <m/>
    <s v="1 SL"/>
    <n v="1"/>
    <m/>
  </r>
  <r>
    <n v="2819"/>
    <x v="68"/>
    <d v="2023-07-04T00:00:00"/>
    <s v="OPO CONEY V."/>
    <x v="24"/>
    <x v="0"/>
    <d v="2023-06-29T00:00:00"/>
    <d v="2023-06-30T00:00:00"/>
    <s v="SL"/>
    <m/>
    <s v="2 SL"/>
    <n v="2"/>
    <m/>
  </r>
  <r>
    <n v="2820"/>
    <x v="68"/>
    <d v="2023-07-11T00:00:00"/>
    <s v="GATPANDAN NENITA M."/>
    <x v="16"/>
    <x v="1"/>
    <d v="2023-07-04T00:00:00"/>
    <d v="2023-07-05T00:00:00"/>
    <s v="SL"/>
    <m/>
    <s v="2 SL"/>
    <n v="2"/>
    <m/>
  </r>
  <r>
    <n v="2820"/>
    <x v="68"/>
    <d v="2023-07-11T00:00:00"/>
    <s v="GATPANDAN NENITA M."/>
    <x v="16"/>
    <x v="1"/>
    <d v="2023-07-10T00:00:00"/>
    <d v="2023-07-10T00:00:00"/>
    <s v="SL"/>
    <m/>
    <s v="1 SL"/>
    <n v="1"/>
    <m/>
  </r>
  <r>
    <n v="2821"/>
    <x v="68"/>
    <d v="2023-07-10T00:00:00"/>
    <s v="AMBION MARIETA B."/>
    <x v="18"/>
    <x v="0"/>
    <d v="2023-07-17T00:00:00"/>
    <d v="2023-07-17T00:00:00"/>
    <s v="VL"/>
    <m/>
    <s v="1 VL"/>
    <n v="1"/>
    <m/>
  </r>
  <r>
    <n v="2822"/>
    <x v="68"/>
    <d v="2023-07-10T00:00:00"/>
    <s v="AMBION MARIETA B."/>
    <x v="18"/>
    <x v="0"/>
    <d v="2023-07-13T00:00:00"/>
    <d v="2023-07-13T00:00:00"/>
    <s v="OTHER"/>
    <s v="SEC 21 EO 292- SPECIAL PRIVILEGE"/>
    <s v="1 OTHER"/>
    <n v="1"/>
    <m/>
  </r>
  <r>
    <n v="2823"/>
    <x v="68"/>
    <d v="2023-07-12T00:00:00"/>
    <s v="RODRIGUEZ NARCISCO E."/>
    <x v="17"/>
    <x v="0"/>
    <d v="2023-07-03T00:00:00"/>
    <d v="2023-07-03T00:00:00"/>
    <s v="SL"/>
    <m/>
    <s v="1 SL"/>
    <n v="1"/>
    <m/>
  </r>
  <r>
    <n v="2823"/>
    <x v="68"/>
    <d v="2023-07-12T00:00:00"/>
    <s v="RODRIGUEZ NARCISCO E."/>
    <x v="17"/>
    <x v="0"/>
    <d v="2023-07-07T00:00:00"/>
    <d v="2023-07-07T00:00:00"/>
    <s v="SL"/>
    <m/>
    <s v="1 SL"/>
    <n v="1"/>
    <m/>
  </r>
  <r>
    <n v="2824"/>
    <x v="68"/>
    <d v="2023-07-11T00:00:00"/>
    <s v="ENRIQUEZ ERIBERTO  "/>
    <x v="18"/>
    <x v="0"/>
    <d v="2023-07-07T00:00:00"/>
    <d v="2023-07-08T00:00:00"/>
    <s v="SL"/>
    <m/>
    <s v="2 SL"/>
    <n v="2"/>
    <m/>
  </r>
  <r>
    <n v="2825"/>
    <x v="68"/>
    <d v="2023-07-07T00:00:00"/>
    <s v="PEÑERO LILIBETH B."/>
    <x v="10"/>
    <x v="1"/>
    <d v="2023-07-14T00:00:00"/>
    <d v="2023-07-14T00:00:00"/>
    <s v="VL"/>
    <m/>
    <s v="1 VL"/>
    <n v="1"/>
    <m/>
  </r>
  <r>
    <n v="2825"/>
    <x v="68"/>
    <d v="2023-07-07T00:00:00"/>
    <s v="PEÑERO LILIBETH B."/>
    <x v="10"/>
    <x v="1"/>
    <d v="2023-07-17T00:00:00"/>
    <d v="2023-07-17T00:00:00"/>
    <s v="VL"/>
    <m/>
    <s v="1 VL"/>
    <n v="1"/>
    <m/>
  </r>
  <r>
    <n v="2826"/>
    <x v="68"/>
    <d v="2023-07-07T00:00:00"/>
    <s v="MEJIA MENERIZA M."/>
    <x v="10"/>
    <x v="1"/>
    <d v="2023-07-11T00:00:00"/>
    <d v="2023-07-11T00:00:00"/>
    <s v="VL"/>
    <m/>
    <s v="1 VL"/>
    <n v="1"/>
    <m/>
  </r>
  <r>
    <n v="2827"/>
    <x v="68"/>
    <d v="2023-07-06T00:00:00"/>
    <s v="DELFINO NINA C."/>
    <x v="5"/>
    <x v="1"/>
    <d v="2023-08-01T00:00:00"/>
    <d v="2023-08-02T00:00:00"/>
    <s v="VL"/>
    <m/>
    <s v="2 VL"/>
    <n v="2"/>
    <m/>
  </r>
  <r>
    <n v="2828"/>
    <x v="68"/>
    <d v="2023-07-06T00:00:00"/>
    <s v="SARMIENTO MELQUIADES JR. F."/>
    <x v="47"/>
    <x v="0"/>
    <d v="2023-07-14T00:00:00"/>
    <d v="2023-07-20T00:00:00"/>
    <s v="VL"/>
    <m/>
    <s v="5 VL"/>
    <n v="5"/>
    <m/>
  </r>
  <r>
    <n v="2829"/>
    <x v="68"/>
    <d v="2023-07-10T00:00:00"/>
    <s v="ALEGA ESTELITA M."/>
    <x v="53"/>
    <x v="1"/>
    <d v="2023-07-07T00:00:00"/>
    <d v="2023-07-11T00:00:00"/>
    <s v="VL"/>
    <m/>
    <s v="3 VL"/>
    <n v="3"/>
    <m/>
  </r>
  <r>
    <n v="2830"/>
    <x v="68"/>
    <d v="2023-07-10T00:00:00"/>
    <s v="AMORA ELISA S."/>
    <x v="39"/>
    <x v="1"/>
    <d v="2023-07-07T00:00:00"/>
    <d v="2023-07-07T00:00:00"/>
    <s v="OTHER"/>
    <s v="SEC 21 EO 292- SPECIAL PRIVILEGE"/>
    <s v="1 OTHER"/>
    <n v="1"/>
    <m/>
  </r>
  <r>
    <n v="2831"/>
    <x v="68"/>
    <d v="2023-07-06T00:00:00"/>
    <s v="SUMAGUI DESZERIE ANN A."/>
    <x v="5"/>
    <x v="1"/>
    <d v="2023-06-19T00:00:00"/>
    <d v="2023-08-17T00:00:00"/>
    <s v="Maternity"/>
    <m/>
    <s v="60 Maternity"/>
    <n v="60"/>
    <m/>
  </r>
  <r>
    <n v="2832"/>
    <x v="68"/>
    <d v="2023-07-09T00:00:00"/>
    <s v="DE OCAMPO AILYN L."/>
    <x v="90"/>
    <x v="0"/>
    <d v="2023-07-17T00:00:00"/>
    <d v="2023-07-28T00:00:00"/>
    <s v="VL"/>
    <m/>
    <s v="9 VL"/>
    <n v="9"/>
    <m/>
  </r>
  <r>
    <n v="2833"/>
    <x v="68"/>
    <d v="2023-07-06T00:00:00"/>
    <s v="GUTIERREZ RENCELLE LALAINE A."/>
    <x v="34"/>
    <x v="0"/>
    <d v="2023-07-06T00:00:00"/>
    <d v="2023-10-18T00:00:00"/>
    <s v="Maternity"/>
    <m/>
    <s v="105 Maternity"/>
    <n v="105"/>
    <m/>
  </r>
  <r>
    <n v="2834"/>
    <x v="69"/>
    <d v="2023-07-17T00:00:00"/>
    <s v="JAVIER CRISTY U."/>
    <x v="90"/>
    <x v="0"/>
    <d v="2023-07-24T00:00:00"/>
    <d v="2023-08-04T00:00:00"/>
    <s v="VL"/>
    <m/>
    <s v="9 VL"/>
    <n v="9"/>
    <m/>
  </r>
  <r>
    <n v="2835"/>
    <x v="69"/>
    <d v="2023-07-09T00:00:00"/>
    <s v="ACOSTA MARIETA A."/>
    <x v="90"/>
    <x v="0"/>
    <d v="2023-07-17T00:00:00"/>
    <d v="2023-07-28T00:00:00"/>
    <s v="VL"/>
    <m/>
    <s v="9 VL"/>
    <n v="9"/>
    <m/>
  </r>
  <r>
    <n v="2836"/>
    <x v="69"/>
    <d v="2023-07-13T00:00:00"/>
    <s v="REOSA CECILIA A."/>
    <x v="11"/>
    <x v="1"/>
    <d v="2023-07-11T00:00:00"/>
    <d v="2023-07-11T00:00:00"/>
    <s v="SL"/>
    <s v=" "/>
    <s v="1 SL"/>
    <n v="1"/>
    <m/>
  </r>
  <r>
    <n v="2837"/>
    <x v="69"/>
    <d v="2023-07-12T00:00:00"/>
    <s v="MARINDUQUE AURORA A."/>
    <x v="62"/>
    <x v="1"/>
    <d v="2023-07-19T00:00:00"/>
    <d v="2023-07-19T00:00:00"/>
    <s v="VL"/>
    <m/>
    <s v="1 VL"/>
    <n v="1"/>
    <m/>
  </r>
  <r>
    <n v="2838"/>
    <x v="69"/>
    <d v="2023-07-19T00:00:00"/>
    <s v="PEREA BABEL G."/>
    <x v="24"/>
    <x v="0"/>
    <d v="2023-07-17T00:00:00"/>
    <d v="2023-07-18T00:00:00"/>
    <s v="SL"/>
    <m/>
    <s v="2 SL"/>
    <n v="2"/>
    <m/>
  </r>
  <r>
    <n v="2839"/>
    <x v="69"/>
    <d v="2023-07-05T00:00:00"/>
    <s v="PEPA ARIEL N."/>
    <x v="19"/>
    <x v="0"/>
    <d v="2023-07-12T00:00:00"/>
    <d v="2023-07-14T00:00:00"/>
    <s v="VL"/>
    <m/>
    <s v="3 VL"/>
    <n v="3"/>
    <m/>
  </r>
  <r>
    <n v="2840"/>
    <x v="69"/>
    <d v="2023-07-12T00:00:00"/>
    <s v="PAMAT CELESTINA R."/>
    <x v="12"/>
    <x v="0"/>
    <d v="2023-07-17T00:00:00"/>
    <d v="2023-07-19T00:00:00"/>
    <s v="VL"/>
    <m/>
    <s v="3 VL"/>
    <n v="3"/>
    <m/>
  </r>
  <r>
    <n v="2841"/>
    <x v="69"/>
    <d v="2023-07-12T00:00:00"/>
    <s v="GONZALES MARIO O."/>
    <x v="12"/>
    <x v="0"/>
    <d v="2023-07-11T00:00:00"/>
    <d v="2023-07-11T00:00:00"/>
    <s v="SL"/>
    <m/>
    <s v="1 SL"/>
    <n v="1"/>
    <m/>
  </r>
  <r>
    <n v="2842"/>
    <x v="69"/>
    <d v="2023-07-12T00:00:00"/>
    <s v="GONZALES MARIO O."/>
    <x v="12"/>
    <x v="0"/>
    <d v="2023-07-20T00:00:00"/>
    <d v="2023-07-21T00:00:00"/>
    <s v="VL"/>
    <m/>
    <s v="2 VL"/>
    <n v="2"/>
    <m/>
  </r>
  <r>
    <n v="2843"/>
    <x v="69"/>
    <d v="2023-07-10T00:00:00"/>
    <s v="CESICAR JOCHELLE JOAN S."/>
    <x v="26"/>
    <x v="0"/>
    <d v="2023-07-07T00:00:00"/>
    <d v="2023-07-07T00:00:00"/>
    <s v="SL"/>
    <m/>
    <s v="1 SL"/>
    <n v="1"/>
    <m/>
  </r>
  <r>
    <n v="2844"/>
    <x v="69"/>
    <d v="2023-07-10T00:00:00"/>
    <s v="DISEPEDA MACARIA P."/>
    <x v="23"/>
    <x v="0"/>
    <d v="2023-07-30T00:00:00"/>
    <d v="2023-07-30T00:00:00"/>
    <s v="SL"/>
    <m/>
    <s v="1 SL"/>
    <n v="1"/>
    <m/>
  </r>
  <r>
    <n v="2845"/>
    <x v="69"/>
    <d v="2023-07-13T00:00:00"/>
    <s v="DIOKNO FRANCISCA A."/>
    <x v="15"/>
    <x v="0"/>
    <d v="2023-07-20T00:00:00"/>
    <d v="2023-07-21T00:00:00"/>
    <s v="VL"/>
    <m/>
    <s v="2 VL"/>
    <n v="2"/>
    <m/>
  </r>
  <r>
    <n v="2846"/>
    <x v="69"/>
    <d v="2023-07-13T00:00:00"/>
    <s v="AMBROCIO MELODY B."/>
    <x v="10"/>
    <x v="0"/>
    <d v="2023-07-12T00:00:00"/>
    <d v="2023-07-12T00:00:00"/>
    <s v="SL"/>
    <m/>
    <s v="1 SL"/>
    <n v="1"/>
    <m/>
  </r>
  <r>
    <n v="2847"/>
    <x v="69"/>
    <d v="2023-07-13T00:00:00"/>
    <s v="RODRIGUEZ MANNY  "/>
    <x v="18"/>
    <x v="0"/>
    <d v="2023-07-19T00:00:00"/>
    <d v="2023-07-20T00:00:00"/>
    <s v="VL"/>
    <m/>
    <s v="2 VL"/>
    <n v="2"/>
    <m/>
  </r>
  <r>
    <n v="2848"/>
    <x v="69"/>
    <d v="2023-07-14T00:00:00"/>
    <s v="OPO CONEY V."/>
    <x v="24"/>
    <x v="0"/>
    <d v="2023-07-10T00:00:00"/>
    <d v="2023-07-10T00:00:00"/>
    <s v="SL"/>
    <m/>
    <s v="1 SL"/>
    <n v="1"/>
    <m/>
  </r>
  <r>
    <n v="2848"/>
    <x v="69"/>
    <d v="2023-07-14T00:00:00"/>
    <s v="OPO CONEY V."/>
    <x v="24"/>
    <x v="0"/>
    <d v="2023-07-12T00:00:00"/>
    <d v="2023-07-13T00:00:00"/>
    <s v="SL"/>
    <m/>
    <s v="2 SL"/>
    <n v="2"/>
    <m/>
  </r>
  <r>
    <n v="2849"/>
    <x v="69"/>
    <d v="2023-07-13T00:00:00"/>
    <s v="DE ASIS JANETTE D."/>
    <x v="9"/>
    <x v="0"/>
    <d v="2023-07-10T00:00:00"/>
    <d v="2023-07-10T00:00:00"/>
    <s v="SL"/>
    <m/>
    <s v="1 SL"/>
    <n v="1"/>
    <m/>
  </r>
  <r>
    <n v="2849"/>
    <x v="69"/>
    <d v="2023-07-13T00:00:00"/>
    <s v="DE ASIS JANETTE D."/>
    <x v="9"/>
    <x v="0"/>
    <d v="2023-07-12T00:00:00"/>
    <d v="2023-07-12T00:00:00"/>
    <s v="SL"/>
    <m/>
    <s v="1 SL"/>
    <n v="1"/>
    <m/>
  </r>
  <r>
    <n v="2850"/>
    <x v="69"/>
    <d v="2023-07-10T00:00:00"/>
    <s v="MARDO MELINDA E."/>
    <x v="18"/>
    <x v="0"/>
    <d v="2023-07-19T00:00:00"/>
    <d v="2023-07-20T00:00:00"/>
    <s v="VL"/>
    <m/>
    <s v="2 VL"/>
    <n v="2"/>
    <m/>
  </r>
  <r>
    <n v="2850"/>
    <x v="69"/>
    <d v="2023-07-10T00:00:00"/>
    <s v="MARDO MELINDA E."/>
    <x v="18"/>
    <x v="0"/>
    <d v="2023-07-22T00:00:00"/>
    <d v="2023-07-22T00:00:00"/>
    <s v="VL"/>
    <m/>
    <s v="1 VL"/>
    <n v="1"/>
    <m/>
  </r>
  <r>
    <n v="2850"/>
    <x v="69"/>
    <d v="2023-07-10T00:00:00"/>
    <s v="MARDO MELINDA E."/>
    <x v="18"/>
    <x v="0"/>
    <d v="2023-07-26T00:00:00"/>
    <d v="2023-07-27T00:00:00"/>
    <s v="VL"/>
    <m/>
    <s v="2 VL"/>
    <n v="2"/>
    <m/>
  </r>
  <r>
    <n v="2851"/>
    <x v="69"/>
    <d v="2023-07-15T00:00:00"/>
    <s v="DIMAANO LEOVIGILDA A."/>
    <x v="7"/>
    <x v="1"/>
    <d v="2023-07-13T00:00:00"/>
    <d v="2023-07-13T00:00:00"/>
    <s v="SL"/>
    <m/>
    <s v="1 SL"/>
    <n v="1"/>
    <m/>
  </r>
  <r>
    <n v="2852"/>
    <x v="69"/>
    <d v="2023-07-12T00:00:00"/>
    <s v="DIMAANO LEOVIGILDA A."/>
    <x v="7"/>
    <x v="1"/>
    <d v="2023-07-10T00:00:00"/>
    <d v="2023-07-10T00:00:00"/>
    <s v="SL"/>
    <m/>
    <s v="1 SL"/>
    <n v="1"/>
    <m/>
  </r>
  <r>
    <n v="2853"/>
    <x v="69"/>
    <d v="2023-07-15T00:00:00"/>
    <s v="RODRIGUEZ NARCISCO E."/>
    <x v="17"/>
    <x v="0"/>
    <d v="2023-07-13T00:00:00"/>
    <d v="2023-07-14T00:00:00"/>
    <s v="SL"/>
    <m/>
    <s v="2 SL"/>
    <n v="2"/>
    <m/>
  </r>
  <r>
    <n v="2854"/>
    <x v="69"/>
    <d v="2023-07-14T00:00:00"/>
    <s v="AMULONG GERONIMO M."/>
    <x v="5"/>
    <x v="1"/>
    <d v="2023-07-11T00:00:00"/>
    <d v="2023-07-11T00:00:00"/>
    <s v="SL"/>
    <m/>
    <s v="1 SL"/>
    <n v="1"/>
    <m/>
  </r>
  <r>
    <n v="2855"/>
    <x v="69"/>
    <d v="2023-07-15T00:00:00"/>
    <s v="PRIMO GRACE M."/>
    <x v="17"/>
    <x v="0"/>
    <d v="2023-07-13T00:00:00"/>
    <d v="2023-07-14T00:00:00"/>
    <s v="SL"/>
    <m/>
    <s v="2 SL"/>
    <n v="2"/>
    <m/>
  </r>
  <r>
    <n v="2856"/>
    <x v="69"/>
    <d v="2023-07-17T00:00:00"/>
    <s v="AALA MELODY M."/>
    <x v="12"/>
    <x v="0"/>
    <d v="2023-07-12T00:00:00"/>
    <d v="2023-07-14T00:00:00"/>
    <s v="SL"/>
    <m/>
    <s v="3 SL"/>
    <n v="3"/>
    <m/>
  </r>
  <r>
    <n v="2857"/>
    <x v="69"/>
    <d v="2023-07-17T00:00:00"/>
    <s v="DISEPEDA MACARIA P."/>
    <x v="23"/>
    <x v="0"/>
    <d v="2023-07-24T00:00:00"/>
    <d v="2023-07-25T00:00:00"/>
    <s v="VL"/>
    <m/>
    <s v="1 VL"/>
    <n v="1"/>
    <m/>
  </r>
  <r>
    <n v="2857"/>
    <x v="69"/>
    <d v="2023-07-17T00:00:00"/>
    <s v="DISEPEDA MACARIA P."/>
    <x v="23"/>
    <x v="0"/>
    <d v="2023-07-31T00:00:00"/>
    <d v="2023-07-31T00:00:00"/>
    <s v="VL"/>
    <m/>
    <s v="1 VL"/>
    <n v="1"/>
    <m/>
  </r>
  <r>
    <n v="2858"/>
    <x v="69"/>
    <d v="2023-07-04T00:00:00"/>
    <s v="BATHAN ELVIRA R."/>
    <x v="23"/>
    <x v="0"/>
    <d v="2023-07-11T00:00:00"/>
    <d v="2023-07-11T00:00:00"/>
    <s v="SL"/>
    <m/>
    <s v="1 SL"/>
    <n v="1"/>
    <m/>
  </r>
  <r>
    <n v="2859"/>
    <x v="69"/>
    <d v="2023-07-17T00:00:00"/>
    <s v="DESINGAŃO PURIFICACION A."/>
    <x v="11"/>
    <x v="0"/>
    <d v="2023-07-14T00:00:00"/>
    <d v="2023-07-14T00:00:00"/>
    <s v="SL"/>
    <m/>
    <s v="1 SL"/>
    <n v="1"/>
    <m/>
  </r>
  <r>
    <n v="2860"/>
    <x v="69"/>
    <d v="2023-07-05T00:00:00"/>
    <s v="ANGELES ANNABEL D."/>
    <x v="5"/>
    <x v="1"/>
    <d v="2023-07-11T00:00:00"/>
    <d v="2023-07-14T00:00:00"/>
    <s v="VL"/>
    <m/>
    <s v="4 VL"/>
    <n v="4"/>
    <m/>
  </r>
  <r>
    <n v="2861"/>
    <x v="69"/>
    <d v="2023-07-16T00:00:00"/>
    <s v="MENDOZA ARTHUR D."/>
    <x v="7"/>
    <x v="0"/>
    <d v="2023-08-01T00:00:00"/>
    <d v="2023-08-31T00:00:00"/>
    <s v="VL"/>
    <m/>
    <s v="21 VL"/>
    <n v="21"/>
    <m/>
  </r>
  <r>
    <n v="2862"/>
    <x v="69"/>
    <d v="2023-07-13T00:00:00"/>
    <s v="AMON CLARISSA MAY M."/>
    <x v="62"/>
    <x v="1"/>
    <d v="2023-07-12T00:00:00"/>
    <d v="2023-07-12T00:00:00"/>
    <s v="SL"/>
    <m/>
    <s v="1 SL"/>
    <n v="1"/>
    <m/>
  </r>
  <r>
    <n v="2863"/>
    <x v="69"/>
    <d v="2023-07-18T00:00:00"/>
    <s v="DE VILLA OFELIA G."/>
    <x v="61"/>
    <x v="1"/>
    <d v="2023-07-26T00:00:00"/>
    <d v="2023-07-26T00:00:00"/>
    <s v="OTHER"/>
    <s v="SEC 21 EO 292- SPECIAL PRIVILEGE"/>
    <s v="1 OTHER"/>
    <n v="1"/>
    <m/>
  </r>
  <r>
    <n v="2864"/>
    <x v="69"/>
    <d v="2023-07-18T00:00:00"/>
    <s v="DE VILLA OFELIA G."/>
    <x v="61"/>
    <x v="1"/>
    <d v="2023-07-24T00:00:00"/>
    <d v="2023-07-25T00:00:00"/>
    <s v="VL"/>
    <m/>
    <s v="1 VL"/>
    <n v="1"/>
    <m/>
  </r>
  <r>
    <n v="2865"/>
    <x v="69"/>
    <d v="2023-07-18T00:00:00"/>
    <s v="LUMENARIO ZARAH A."/>
    <x v="74"/>
    <x v="1"/>
    <d v="2023-07-17T00:00:00"/>
    <d v="2023-07-17T00:00:00"/>
    <s v="SL"/>
    <m/>
    <s v="1 SL"/>
    <n v="1"/>
    <m/>
  </r>
  <r>
    <n v="2866"/>
    <x v="69"/>
    <d v="2023-07-18T00:00:00"/>
    <s v="ALEGA ESTELITA M."/>
    <x v="53"/>
    <x v="1"/>
    <d v="2023-07-17T00:00:00"/>
    <d v="2023-07-17T00:00:00"/>
    <s v="SL"/>
    <m/>
    <s v="1 SL"/>
    <n v="1"/>
    <m/>
  </r>
  <r>
    <n v="2867"/>
    <x v="69"/>
    <d v="2023-07-13T00:00:00"/>
    <s v="ZALDIVIA MIRIAM F."/>
    <x v="52"/>
    <x v="1"/>
    <d v="2023-07-11T00:00:00"/>
    <d v="2023-07-12T00:00:00"/>
    <s v="SL"/>
    <m/>
    <s v="2 SL"/>
    <n v="2"/>
    <m/>
  </r>
  <r>
    <n v="2868"/>
    <x v="69"/>
    <d v="2023-07-18T00:00:00"/>
    <s v="DE VILLA OFELIA G."/>
    <x v="61"/>
    <x v="1"/>
    <d v="2023-07-13T00:00:00"/>
    <d v="2023-07-13T00:00:00"/>
    <s v="SL"/>
    <m/>
    <s v="1 SL"/>
    <n v="1"/>
    <m/>
  </r>
  <r>
    <n v="2869"/>
    <x v="69"/>
    <d v="2023-07-17T00:00:00"/>
    <s v="MENDOZA LOURDES G."/>
    <x v="52"/>
    <x v="1"/>
    <d v="2023-07-16T00:00:00"/>
    <d v="2023-07-16T00:00:00"/>
    <s v="SL"/>
    <m/>
    <s v="1 SL"/>
    <n v="1"/>
    <m/>
  </r>
  <r>
    <n v="2870"/>
    <x v="69"/>
    <d v="2023-07-17T00:00:00"/>
    <s v="SUMAGUI LORENA P."/>
    <x v="30"/>
    <x v="0"/>
    <d v="2023-07-12T00:00:00"/>
    <d v="2023-07-14T00:00:00"/>
    <s v="SL"/>
    <m/>
    <s v="3 SL"/>
    <n v="3"/>
    <m/>
  </r>
  <r>
    <n v="2871"/>
    <x v="69"/>
    <d v="2023-06-26T00:00:00"/>
    <s v="LOYOLA JANE A."/>
    <x v="28"/>
    <x v="1"/>
    <d v="2023-06-20T00:00:00"/>
    <d v="2023-06-20T00:00:00"/>
    <s v="SL"/>
    <m/>
    <s v="1 SL"/>
    <n v="1"/>
    <m/>
  </r>
  <r>
    <n v="2872"/>
    <x v="69"/>
    <d v="2023-07-11T00:00:00"/>
    <s v="GATPANDAN MICHAEL E."/>
    <x v="12"/>
    <x v="0"/>
    <d v="2023-07-21T00:00:00"/>
    <d v="2023-07-21T00:00:00"/>
    <s v="VL"/>
    <m/>
    <s v="1 VL"/>
    <n v="1"/>
    <m/>
  </r>
  <r>
    <n v="2873"/>
    <x v="69"/>
    <d v="2023-07-10T00:00:00"/>
    <s v="GATPANDAN MICHAEL E."/>
    <x v="12"/>
    <x v="0"/>
    <d v="2023-07-17T00:00:00"/>
    <d v="2023-07-17T00:00:00"/>
    <s v="VL"/>
    <m/>
    <s v="1 VL"/>
    <n v="1"/>
    <m/>
  </r>
  <r>
    <n v="2874"/>
    <x v="69"/>
    <d v="2023-07-13T00:00:00"/>
    <s v="SABULAAN MARIA LEAH M."/>
    <x v="28"/>
    <x v="0"/>
    <d v="2023-07-19T00:00:00"/>
    <d v="2023-07-21T00:00:00"/>
    <s v="VL"/>
    <m/>
    <s v="3 VL"/>
    <n v="3"/>
    <m/>
  </r>
  <r>
    <n v="2875"/>
    <x v="69"/>
    <d v="2023-07-10T00:00:00"/>
    <s v="MARASIGAN CHRISTIAN M."/>
    <x v="34"/>
    <x v="0"/>
    <d v="2023-07-13T00:00:00"/>
    <d v="2023-07-13T00:00:00"/>
    <s v="OTHER"/>
    <s v="SEC 21 EO 292- SPECIAL PRIVILEGE"/>
    <s v="1 OTHER"/>
    <n v="1"/>
    <m/>
  </r>
  <r>
    <n v="2876"/>
    <x v="69"/>
    <d v="2023-07-18T00:00:00"/>
    <s v="LARIOSA ALBERT R."/>
    <x v="12"/>
    <x v="0"/>
    <d v="2023-07-14T00:00:00"/>
    <d v="2023-07-14T00:00:00"/>
    <s v="OTHER"/>
    <s v="SEC 21 EO 292- SPECIAL PRIVILEGE"/>
    <s v="1 OTHER"/>
    <n v="1"/>
    <m/>
  </r>
  <r>
    <n v="2876"/>
    <x v="69"/>
    <d v="2023-07-18T00:00:00"/>
    <s v="LARIOSA ALBERT R."/>
    <x v="12"/>
    <x v="0"/>
    <d v="2023-07-17T00:00:00"/>
    <d v="2023-07-17T00:00:00"/>
    <s v="OTHER"/>
    <s v="SEC 21 EO 292- SPECIAL PRIVILEGE"/>
    <s v="1 OTHER"/>
    <n v="1"/>
    <m/>
  </r>
  <r>
    <n v="2877"/>
    <x v="69"/>
    <d v="2023-07-18T00:00:00"/>
    <s v="RODRIGUEZ GREGORIO  "/>
    <x v="18"/>
    <x v="1"/>
    <d v="2023-07-13T00:00:00"/>
    <d v="2023-07-14T00:00:00"/>
    <s v="SL"/>
    <m/>
    <s v="2 SL"/>
    <n v="2"/>
    <m/>
  </r>
  <r>
    <n v="2878"/>
    <x v="69"/>
    <d v="2023-07-17T00:00:00"/>
    <s v="ENRIQUEZ ANABEL O."/>
    <x v="19"/>
    <x v="0"/>
    <d v="2023-07-13T00:00:00"/>
    <d v="2023-07-14T00:00:00"/>
    <s v="SL"/>
    <m/>
    <s v="2 SL"/>
    <n v="2"/>
    <m/>
  </r>
  <r>
    <n v="2879"/>
    <x v="69"/>
    <d v="2023-07-19T00:00:00"/>
    <s v="ERIDAO ROSALINDA P."/>
    <x v="10"/>
    <x v="1"/>
    <d v="2023-07-18T00:00:00"/>
    <d v="2023-07-18T00:00:00"/>
    <s v="SL"/>
    <m/>
    <s v="1 SL"/>
    <n v="1"/>
    <m/>
  </r>
  <r>
    <n v="2880"/>
    <x v="69"/>
    <d v="2023-07-17T00:00:00"/>
    <s v="RAMOS NANCY P."/>
    <x v="90"/>
    <x v="0"/>
    <d v="2023-08-01T00:00:00"/>
    <d v="2023-08-14T00:00:00"/>
    <s v="VL"/>
    <m/>
    <s v="10 VL"/>
    <n v="10"/>
    <m/>
  </r>
  <r>
    <n v="2881"/>
    <x v="69"/>
    <d v="2023-07-11T00:00:00"/>
    <s v="PETIL GLENDA D."/>
    <x v="31"/>
    <x v="1"/>
    <d v="2023-07-10T00:00:00"/>
    <d v="2023-07-10T00:00:00"/>
    <s v="OTHER"/>
    <s v="SEC 21 EO 292- SPECIAL PRIVILEGE"/>
    <s v="1 OTHER"/>
    <n v="1"/>
    <m/>
  </r>
  <r>
    <n v="2882"/>
    <x v="69"/>
    <d v="2023-07-13T00:00:00"/>
    <s v="PETIL GLENDA D."/>
    <x v="31"/>
    <x v="1"/>
    <d v="2023-07-12T00:00:00"/>
    <d v="2023-07-12T00:00:00"/>
    <s v="SL"/>
    <m/>
    <s v="1 SL"/>
    <n v="1"/>
    <m/>
  </r>
  <r>
    <n v="2883"/>
    <x v="69"/>
    <d v="2023-07-13T00:00:00"/>
    <s v="AMBION DORINDA A."/>
    <x v="10"/>
    <x v="1"/>
    <d v="2023-07-12T00:00:00"/>
    <d v="2023-07-12T00:00:00"/>
    <s v="SL"/>
    <m/>
    <s v="1 SL"/>
    <n v="1"/>
    <m/>
  </r>
  <r>
    <n v="2884"/>
    <x v="69"/>
    <d v="2023-07-13T00:00:00"/>
    <s v="LANTING AILEEN D."/>
    <x v="50"/>
    <x v="1"/>
    <d v="2023-07-11T00:00:00"/>
    <d v="2023-07-12T00:00:00"/>
    <s v="SL"/>
    <m/>
    <s v="2 SL"/>
    <n v="2"/>
    <m/>
  </r>
  <r>
    <n v="2885"/>
    <x v="69"/>
    <d v="2023-07-13T00:00:00"/>
    <s v="DOGELIO CHRISTIAN B."/>
    <x v="0"/>
    <x v="0"/>
    <d v="2023-07-07T00:00:00"/>
    <d v="2023-07-07T00:00:00"/>
    <s v="SL"/>
    <m/>
    <s v="1 SL"/>
    <n v="1"/>
    <m/>
  </r>
  <r>
    <n v="2885"/>
    <x v="69"/>
    <d v="2023-07-13T00:00:00"/>
    <s v="DOGELIO CHRISTIAN B."/>
    <x v="0"/>
    <x v="0"/>
    <d v="2023-07-12T00:00:00"/>
    <d v="2023-07-12T00:00:00"/>
    <s v="SL"/>
    <m/>
    <s v="1 SL"/>
    <n v="1"/>
    <m/>
  </r>
  <r>
    <n v="2886"/>
    <x v="69"/>
    <d v="2023-07-13T00:00:00"/>
    <s v="DE VILLA MYRNA D."/>
    <x v="12"/>
    <x v="1"/>
    <d v="2023-07-11T00:00:00"/>
    <d v="2023-07-12T00:00:00"/>
    <s v="SL"/>
    <m/>
    <s v="2 SL"/>
    <n v="2"/>
    <m/>
  </r>
  <r>
    <n v="2887"/>
    <x v="69"/>
    <d v="2023-07-13T00:00:00"/>
    <s v="DE OCAMPO ALMA A."/>
    <x v="39"/>
    <x v="1"/>
    <d v="2023-07-12T00:00:00"/>
    <d v="2023-07-12T00:00:00"/>
    <s v="SL"/>
    <m/>
    <s v="1 SL"/>
    <n v="1"/>
    <m/>
  </r>
  <r>
    <n v="2888"/>
    <x v="69"/>
    <d v="2023-07-13T00:00:00"/>
    <s v="GUAÑEZO MA. GINA P."/>
    <x v="39"/>
    <x v="1"/>
    <d v="2023-07-12T00:00:00"/>
    <d v="2023-07-12T00:00:00"/>
    <s v="SL"/>
    <m/>
    <s v="1 SL"/>
    <n v="1"/>
    <m/>
  </r>
  <r>
    <n v="2889"/>
    <x v="69"/>
    <d v="2023-07-13T00:00:00"/>
    <s v="GUAÑEZO MA. GINA P."/>
    <x v="39"/>
    <x v="1"/>
    <d v="2023-07-11T00:00:00"/>
    <d v="2023-07-11T00:00:00"/>
    <s v="OTHER"/>
    <s v="SEC 21 EO 292- SPECIAL PRIVILEGE"/>
    <s v="1 OTHER"/>
    <n v="1"/>
    <m/>
  </r>
  <r>
    <n v="2890"/>
    <x v="69"/>
    <d v="2023-07-13T00:00:00"/>
    <s v="DELA CRUZ EVANGELINE P."/>
    <x v="71"/>
    <x v="1"/>
    <d v="2023-07-11T00:00:00"/>
    <d v="2023-07-12T00:00:00"/>
    <s v="SL"/>
    <m/>
    <s v="2 SL"/>
    <n v="2"/>
    <m/>
  </r>
  <r>
    <n v="2891"/>
    <x v="69"/>
    <d v="2023-06-21T00:00:00"/>
    <s v="CORTEZ NERIFE H."/>
    <x v="15"/>
    <x v="1"/>
    <d v="2023-06-26T00:00:00"/>
    <d v="2023-06-30T00:00:00"/>
    <s v="SL"/>
    <m/>
    <s v="4 SL"/>
    <n v="4"/>
    <m/>
  </r>
  <r>
    <n v="2892"/>
    <x v="69"/>
    <d v="2023-07-12T00:00:00"/>
    <s v="MARASIGAN GINALYN D."/>
    <x v="6"/>
    <x v="1"/>
    <d v="2023-07-06T00:00:00"/>
    <d v="2023-07-06T00:00:00"/>
    <s v="SL"/>
    <m/>
    <s v="1 SL"/>
    <n v="1"/>
    <m/>
  </r>
  <r>
    <n v="2892"/>
    <x v="69"/>
    <d v="2023-07-12T00:00:00"/>
    <s v="MARASIGAN GINALYN D."/>
    <x v="6"/>
    <x v="1"/>
    <d v="2023-07-11T00:00:00"/>
    <d v="2023-07-11T00:00:00"/>
    <s v="SL"/>
    <m/>
    <s v="1 SL"/>
    <n v="1"/>
    <m/>
  </r>
  <r>
    <n v="2893"/>
    <x v="69"/>
    <d v="2023-07-10T00:00:00"/>
    <s v="COSTANTE  SYLVIA C."/>
    <x v="44"/>
    <x v="1"/>
    <d v="2023-07-05T00:00:00"/>
    <d v="2023-07-07T00:00:00"/>
    <s v="SL"/>
    <m/>
    <s v="3 SL"/>
    <n v="3"/>
    <m/>
  </r>
  <r>
    <n v="2894"/>
    <x v="69"/>
    <d v="2023-07-20T00:00:00"/>
    <s v="DE CASTRO JENELYN I."/>
    <x v="23"/>
    <x v="1"/>
    <d v="2023-07-25T00:00:00"/>
    <d v="2023-07-27T00:00:00"/>
    <s v="VL"/>
    <m/>
    <s v="3 VL"/>
    <n v="3"/>
    <m/>
  </r>
  <r>
    <n v="2895"/>
    <x v="69"/>
    <d v="2023-07-12T00:00:00"/>
    <s v="DE CASTRO JENELYN I."/>
    <x v="23"/>
    <x v="1"/>
    <d v="2023-07-11T00:00:00"/>
    <d v="2023-07-11T00:00:00"/>
    <s v="VL"/>
    <m/>
    <s v="1 VL"/>
    <n v="1"/>
    <m/>
  </r>
  <r>
    <n v="2895"/>
    <x v="69"/>
    <d v="2023-07-12T00:00:00"/>
    <s v="DE CASTRO JENELYN I."/>
    <x v="23"/>
    <x v="1"/>
    <d v="2023-07-13T00:00:00"/>
    <d v="2023-07-14T00:00:00"/>
    <s v="VL"/>
    <m/>
    <s v="2 VL"/>
    <n v="2"/>
    <m/>
  </r>
  <r>
    <n v="2896"/>
    <x v="69"/>
    <d v="2023-07-14T00:00:00"/>
    <s v="MALUBAY MELINDA D."/>
    <x v="66"/>
    <x v="1"/>
    <d v="2023-07-11T00:00:00"/>
    <d v="2023-07-11T00:00:00"/>
    <s v="SL"/>
    <m/>
    <s v="1 SL"/>
    <n v="1"/>
    <m/>
  </r>
  <r>
    <n v="2897"/>
    <x v="69"/>
    <d v="2023-07-10T00:00:00"/>
    <s v="MONTENEGRO HELEN L."/>
    <x v="35"/>
    <x v="1"/>
    <d v="2023-07-07T00:00:00"/>
    <d v="2023-07-07T00:00:00"/>
    <s v="SL"/>
    <m/>
    <s v="1 SL"/>
    <n v="1"/>
    <m/>
  </r>
  <r>
    <n v="2898"/>
    <x v="69"/>
    <d v="2023-07-14T00:00:00"/>
    <s v="ANGCAYA OFELIA G."/>
    <x v="5"/>
    <x v="1"/>
    <d v="2023-07-13T00:00:00"/>
    <d v="2023-07-13T00:00:00"/>
    <s v="OTHER"/>
    <s v="SEC 21 EO 292- SPECIAL PRIVILEGE"/>
    <s v="1 OTHER"/>
    <n v="1"/>
    <m/>
  </r>
  <r>
    <n v="2899"/>
    <x v="69"/>
    <d v="2023-07-03T00:00:00"/>
    <s v="PAYAD MARICEL  Q."/>
    <x v="54"/>
    <x v="1"/>
    <d v="2023-07-12T00:00:00"/>
    <d v="2023-07-12T00:00:00"/>
    <s v="OTHER"/>
    <s v="SEC 21 EO 292- SPECIAL PRIVILEGE"/>
    <s v="1 OTHER"/>
    <n v="1"/>
    <m/>
  </r>
  <r>
    <n v="2900"/>
    <x v="69"/>
    <d v="2023-07-13T00:00:00"/>
    <s v="ARCULLO MELISSA A."/>
    <x v="5"/>
    <x v="1"/>
    <d v="2023-07-12T00:00:00"/>
    <d v="2023-07-12T00:00:00"/>
    <s v="OTHER"/>
    <s v="SEC 21 EO 292- SPECIAL PRIVILEGE"/>
    <s v="1 OTHER"/>
    <n v="1"/>
    <m/>
  </r>
  <r>
    <n v="2901"/>
    <x v="69"/>
    <d v="2023-07-13T00:00:00"/>
    <s v="PEÑAFIEL MELISSA Q."/>
    <x v="56"/>
    <x v="1"/>
    <d v="2023-07-11T00:00:00"/>
    <d v="2023-07-12T00:00:00"/>
    <s v="SL"/>
    <m/>
    <s v="2 SL"/>
    <n v="2"/>
    <m/>
  </r>
  <r>
    <n v="2902"/>
    <x v="69"/>
    <d v="2023-07-11T00:00:00"/>
    <s v="TORRES SONIA M."/>
    <x v="64"/>
    <x v="1"/>
    <d v="2023-07-07T00:00:00"/>
    <d v="2023-07-10T00:00:00"/>
    <s v="SL"/>
    <m/>
    <s v="2 SL"/>
    <n v="2"/>
    <m/>
  </r>
  <r>
    <n v="2903"/>
    <x v="69"/>
    <d v="2023-07-05T00:00:00"/>
    <s v="MALIGAYA NELITA M."/>
    <x v="12"/>
    <x v="1"/>
    <d v="2023-05-13T00:00:00"/>
    <d v="2023-05-13T00:00:00"/>
    <s v="SL"/>
    <m/>
    <s v="1 SL"/>
    <n v="1"/>
    <m/>
  </r>
  <r>
    <n v="2903"/>
    <x v="69"/>
    <d v="2023-07-05T00:00:00"/>
    <s v="MALIGAYA NELITA M."/>
    <x v="12"/>
    <x v="1"/>
    <d v="2023-06-15T00:00:00"/>
    <d v="2023-06-15T00:00:00"/>
    <s v="SL"/>
    <m/>
    <s v="1 SL"/>
    <n v="1"/>
    <m/>
  </r>
  <r>
    <n v="2904"/>
    <x v="69"/>
    <d v="2023-07-12T00:00:00"/>
    <s v="VILLANUEVA CHRISTIANNE FAYE A."/>
    <x v="13"/>
    <x v="0"/>
    <d v="2023-07-11T00:00:00"/>
    <d v="2023-07-11T00:00:00"/>
    <s v="OTHER"/>
    <s v="SEC 21 EO 292- SPECIAL PRIVILEGE"/>
    <s v="1 OTHER"/>
    <n v="1"/>
    <m/>
  </r>
  <r>
    <n v="2905"/>
    <x v="69"/>
    <d v="2023-07-14T00:00:00"/>
    <s v="MACAPUNO FELIX  "/>
    <x v="18"/>
    <x v="1"/>
    <d v="2023-07-13T00:00:00"/>
    <d v="2023-07-13T00:00:00"/>
    <s v="SL"/>
    <m/>
    <s v="1 SL"/>
    <n v="1"/>
    <m/>
  </r>
  <r>
    <n v="2906"/>
    <x v="69"/>
    <d v="2023-07-03T00:00:00"/>
    <s v="BAYLA EVANGELINE C."/>
    <x v="57"/>
    <x v="1"/>
    <d v="2023-06-26T00:00:00"/>
    <d v="2023-06-26T00:00:00"/>
    <s v="SL"/>
    <m/>
    <s v="1 SL"/>
    <n v="1"/>
    <m/>
  </r>
  <r>
    <n v="2906"/>
    <x v="69"/>
    <d v="2023-07-03T00:00:00"/>
    <s v="BAYLA EVANGELINE C."/>
    <x v="57"/>
    <x v="1"/>
    <d v="2023-06-30T00:00:00"/>
    <d v="2023-06-30T00:00:00"/>
    <s v="SL"/>
    <m/>
    <s v="1 SL"/>
    <n v="1"/>
    <m/>
  </r>
  <r>
    <n v="2907"/>
    <x v="69"/>
    <d v="2023-07-03T00:00:00"/>
    <s v="BAYLA EVANGELINE C."/>
    <x v="57"/>
    <x v="1"/>
    <d v="2023-06-27T00:00:00"/>
    <d v="2023-06-27T00:00:00"/>
    <s v="VL"/>
    <m/>
    <s v="1 VL"/>
    <n v="1"/>
    <m/>
  </r>
  <r>
    <n v="2908"/>
    <x v="69"/>
    <d v="2023-07-14T00:00:00"/>
    <s v="OLEGARIO LEONARD ERIC B."/>
    <x v="13"/>
    <x v="1"/>
    <d v="2023-07-20T00:00:00"/>
    <d v="2023-07-20T00:00:00"/>
    <s v="OTHER"/>
    <s v="SEC 21 EO 292- SPECIAL PRIVILEGE"/>
    <s v="1 OTHER"/>
    <n v="1"/>
    <m/>
  </r>
  <r>
    <n v="2909"/>
    <x v="69"/>
    <d v="2023-07-15T00:00:00"/>
    <s v="SALAZAR JOSIELYN G."/>
    <x v="7"/>
    <x v="0"/>
    <d v="2023-07-13T00:00:00"/>
    <d v="2023-07-14T00:00:00"/>
    <s v="SL"/>
    <m/>
    <s v="2 SL"/>
    <n v="2"/>
    <m/>
  </r>
  <r>
    <n v="2910"/>
    <x v="69"/>
    <d v="2023-07-15T00:00:00"/>
    <s v="TOLENTINO FE M."/>
    <x v="7"/>
    <x v="1"/>
    <d v="2023-08-01T00:00:00"/>
    <d v="2023-08-01T00:00:00"/>
    <s v="OTHER"/>
    <s v="SEC 21 EO 292- SPECIAL PRIVILEGE"/>
    <s v="1 OTHER"/>
    <n v="1"/>
    <m/>
  </r>
  <r>
    <n v="2911"/>
    <x v="69"/>
    <d v="2023-07-18T00:00:00"/>
    <s v="TAPAY EDWARD  "/>
    <x v="18"/>
    <x v="0"/>
    <d v="2023-07-15T00:00:00"/>
    <d v="2023-07-16T00:00:00"/>
    <s v="SL"/>
    <m/>
    <s v="2 SL"/>
    <n v="2"/>
    <m/>
  </r>
  <r>
    <n v="2912"/>
    <x v="69"/>
    <d v="2023-07-17T00:00:00"/>
    <s v="OBINA APOLINARIO B."/>
    <x v="18"/>
    <x v="0"/>
    <d v="2023-07-24T00:00:00"/>
    <d v="2023-07-28T00:00:00"/>
    <s v="VL"/>
    <m/>
    <s v="4 VL"/>
    <n v="4"/>
    <m/>
  </r>
  <r>
    <n v="2913"/>
    <x v="69"/>
    <d v="2023-07-18T00:00:00"/>
    <s v="FERMA ERIC N."/>
    <x v="12"/>
    <x v="0"/>
    <d v="2023-07-17T00:00:00"/>
    <d v="2023-07-17T00:00:00"/>
    <s v="SL"/>
    <m/>
    <s v="1 SL"/>
    <n v="1"/>
    <m/>
  </r>
  <r>
    <n v="2914"/>
    <x v="69"/>
    <d v="2023-07-18T00:00:00"/>
    <s v="MACAPUNO FELIX  "/>
    <x v="18"/>
    <x v="1"/>
    <d v="2023-07-17T00:00:00"/>
    <d v="2023-07-17T00:00:00"/>
    <s v="SL"/>
    <m/>
    <s v="1 SL"/>
    <n v="1"/>
    <m/>
  </r>
  <r>
    <n v="2915"/>
    <x v="69"/>
    <d v="2023-07-18T00:00:00"/>
    <s v="GONZALES MARIO O."/>
    <x v="12"/>
    <x v="0"/>
    <d v="2023-07-27T00:00:00"/>
    <d v="2023-07-28T00:00:00"/>
    <s v="VL"/>
    <m/>
    <s v="2 VL"/>
    <n v="2"/>
    <m/>
  </r>
  <r>
    <n v="2916"/>
    <x v="69"/>
    <d v="2023-07-14T00:00:00"/>
    <s v="MANALO CELSA B."/>
    <x v="28"/>
    <x v="1"/>
    <d v="2023-07-12T00:00:00"/>
    <d v="2023-07-13T00:00:00"/>
    <s v="SL"/>
    <m/>
    <s v="2 SL"/>
    <n v="2"/>
    <m/>
  </r>
  <r>
    <n v="2917"/>
    <x v="69"/>
    <d v="2023-07-14T00:00:00"/>
    <s v="MANALO CELSA B."/>
    <x v="28"/>
    <x v="1"/>
    <d v="2023-07-17T00:00:00"/>
    <d v="2023-07-17T00:00:00"/>
    <s v="VL"/>
    <m/>
    <s v="1 VL"/>
    <n v="1"/>
    <m/>
  </r>
  <r>
    <n v="2917"/>
    <x v="69"/>
    <d v="2023-07-14T00:00:00"/>
    <s v="MANALO CELSA B."/>
    <x v="28"/>
    <x v="1"/>
    <d v="2023-07-20T00:00:00"/>
    <d v="2023-07-21T00:00:00"/>
    <s v="VL"/>
    <m/>
    <s v="2 VL"/>
    <n v="2"/>
    <m/>
  </r>
  <r>
    <n v="2918"/>
    <x v="69"/>
    <d v="2023-07-17T00:00:00"/>
    <s v="MARASIGAN GINALYN D."/>
    <x v="6"/>
    <x v="1"/>
    <d v="2023-07-21T00:00:00"/>
    <d v="2023-07-21T00:00:00"/>
    <s v="OTHER"/>
    <s v="SEC 21 EO 292- SPECIAL PRIVILEGE"/>
    <s v="1 OTHER"/>
    <n v="1"/>
    <m/>
  </r>
  <r>
    <n v="2919"/>
    <x v="69"/>
    <d v="2023-07-17T00:00:00"/>
    <s v="MIRANDA MARIA LOIDA M."/>
    <x v="6"/>
    <x v="1"/>
    <d v="2023-07-14T00:00:00"/>
    <d v="2023-07-14T00:00:00"/>
    <s v="SL"/>
    <m/>
    <s v="1 SL"/>
    <n v="1"/>
    <m/>
  </r>
  <r>
    <n v="2920"/>
    <x v="69"/>
    <d v="2023-07-19T00:00:00"/>
    <s v="BANICO PILAR B."/>
    <x v="31"/>
    <x v="1"/>
    <d v="2023-07-17T00:00:00"/>
    <d v="2023-07-18T00:00:00"/>
    <s v="SL"/>
    <m/>
    <s v="2 SL"/>
    <n v="2"/>
    <m/>
  </r>
  <r>
    <n v="2921"/>
    <x v="69"/>
    <d v="2023-07-18T00:00:00"/>
    <s v="ALEGA ESTELITA M."/>
    <x v="53"/>
    <x v="1"/>
    <d v="2023-07-19T00:00:00"/>
    <d v="2023-07-28T00:00:00"/>
    <s v="VL"/>
    <m/>
    <s v="7 VL"/>
    <n v="7"/>
    <m/>
  </r>
  <r>
    <n v="2922"/>
    <x v="69"/>
    <d v="2023-07-19T00:00:00"/>
    <s v="LEPARDO ROWENA R."/>
    <x v="31"/>
    <x v="1"/>
    <d v="2023-07-18T00:00:00"/>
    <d v="2023-07-18T00:00:00"/>
    <s v="OTHER"/>
    <s v="SEC 21 EO 292- SPECIAL PRIVILEGE"/>
    <s v="1 OTHER"/>
    <n v="1"/>
    <m/>
  </r>
  <r>
    <e v="#REF!"/>
    <x v="70"/>
    <d v="2023-07-25T00:00:00"/>
    <s v="AUDITOR AILEEN D."/>
    <x v="5"/>
    <x v="1"/>
    <d v="2023-07-21T00:00:00"/>
    <d v="2023-07-21T00:00:00"/>
    <s v="SL"/>
    <m/>
    <s v="1 SL"/>
    <n v="1"/>
    <m/>
  </r>
  <r>
    <e v="#REF!"/>
    <x v="70"/>
    <d v="2023-07-12T00:00:00"/>
    <s v="ESPIRITU RONALD M."/>
    <x v="39"/>
    <x v="1"/>
    <d v="2023-07-20T00:00:00"/>
    <d v="2023-07-20T00:00:00"/>
    <s v="VL"/>
    <m/>
    <s v="1 VL"/>
    <n v="1"/>
    <m/>
  </r>
  <r>
    <e v="#REF!"/>
    <x v="70"/>
    <d v="2023-07-21T00:00:00"/>
    <s v="DELA CRUZ EVANGELINE P."/>
    <x v="71"/>
    <x v="1"/>
    <d v="2023-07-19T00:00:00"/>
    <d v="2023-07-19T00:00:00"/>
    <s v="SL"/>
    <m/>
    <s v="1 SL"/>
    <n v="1"/>
    <m/>
  </r>
  <r>
    <e v="#REF!"/>
    <x v="70"/>
    <d v="2023-07-21T00:00:00"/>
    <s v="AMORA ELISA S."/>
    <x v="39"/>
    <x v="1"/>
    <d v="2023-07-20T00:00:00"/>
    <d v="2023-07-20T00:00:00"/>
    <s v="SL"/>
    <m/>
    <s v="1 SL"/>
    <n v="1"/>
    <m/>
  </r>
  <r>
    <e v="#REF!"/>
    <x v="70"/>
    <d v="2023-07-17T00:00:00"/>
    <s v="MERCADO ARLENNIE D."/>
    <x v="9"/>
    <x v="0"/>
    <d v="2023-07-11T00:00:00"/>
    <d v="2023-07-14T00:00:00"/>
    <s v="SL"/>
    <m/>
    <s v="4 SL"/>
    <n v="4"/>
    <m/>
  </r>
  <r>
    <e v="#REF!"/>
    <x v="70"/>
    <d v="2023-07-15T00:00:00"/>
    <s v="MALIGAYO YOLANDA D."/>
    <x v="19"/>
    <x v="1"/>
    <d v="2023-07-20T00:00:00"/>
    <d v="2023-07-20T00:00:00"/>
    <s v="VL"/>
    <m/>
    <s v="1 VL"/>
    <n v="1"/>
    <m/>
  </r>
  <r>
    <e v="#REF!"/>
    <x v="70"/>
    <d v="2023-07-20T00:00:00"/>
    <s v="DE OCAMPO ALMA A."/>
    <x v="39"/>
    <x v="1"/>
    <d v="2023-07-17T00:00:00"/>
    <d v="2023-07-19T00:00:00"/>
    <s v="SL"/>
    <m/>
    <s v="3 SL"/>
    <n v="3"/>
    <m/>
  </r>
  <r>
    <e v="#REF!"/>
    <x v="70"/>
    <d v="2023-07-18T00:00:00"/>
    <s v="VELUZ DORMILUNA E."/>
    <x v="31"/>
    <x v="1"/>
    <d v="2023-07-17T00:00:00"/>
    <d v="2023-07-17T00:00:00"/>
    <s v="SL"/>
    <m/>
    <s v="1 SL"/>
    <n v="1"/>
    <m/>
  </r>
  <r>
    <e v="#REF!"/>
    <x v="70"/>
    <d v="2023-07-11T00:00:00"/>
    <s v="CABANTING AIRA P."/>
    <x v="5"/>
    <x v="0"/>
    <d v="2023-07-05T00:00:00"/>
    <d v="2023-07-05T00:00:00"/>
    <s v="SL"/>
    <m/>
    <s v="1 SL"/>
    <n v="1"/>
    <m/>
  </r>
  <r>
    <e v="#REF!"/>
    <x v="70"/>
    <d v="2023-07-15T00:00:00"/>
    <s v="SARMIENTO MARIA TERESA E."/>
    <x v="5"/>
    <x v="0"/>
    <d v="2023-07-23T00:00:00"/>
    <d v="2023-07-23T00:00:00"/>
    <s v="OTHER"/>
    <s v="SEC 21 EO 292- SPECIAL PRIVILEGE"/>
    <s v="1 OTHER"/>
    <n v="1"/>
    <m/>
  </r>
  <r>
    <e v="#REF!"/>
    <x v="70"/>
    <d v="2023-07-18T00:00:00"/>
    <s v="EMELO MARYJANE T."/>
    <x v="5"/>
    <x v="1"/>
    <d v="2023-07-17T00:00:00"/>
    <d v="2023-07-17T00:00:00"/>
    <s v="SL"/>
    <m/>
    <s v="1 SL"/>
    <n v="1"/>
    <m/>
  </r>
  <r>
    <e v="#REF!"/>
    <x v="70"/>
    <d v="2023-07-20T00:00:00"/>
    <s v="DE VILLA MYRNA D."/>
    <x v="12"/>
    <x v="1"/>
    <d v="2023-07-18T00:00:00"/>
    <d v="2023-07-19T00:00:00"/>
    <s v="SL"/>
    <m/>
    <s v="2 SL"/>
    <n v="2"/>
    <m/>
  </r>
  <r>
    <e v="#REF!"/>
    <x v="70"/>
    <d v="2023-07-20T00:00:00"/>
    <s v="OLEGARIO NENITA A."/>
    <x v="16"/>
    <x v="1"/>
    <d v="2023-07-05T00:00:00"/>
    <d v="2023-07-05T00:00:00"/>
    <s v="SL"/>
    <m/>
    <s v="1 SL"/>
    <n v="1"/>
    <m/>
  </r>
  <r>
    <n v="3062"/>
    <x v="70"/>
    <d v="2023-07-20T00:00:00"/>
    <s v="OLEGARIO NENITA A."/>
    <x v="16"/>
    <x v="1"/>
    <d v="2023-07-10T00:00:00"/>
    <d v="2023-07-10T00:00:00"/>
    <s v="SL"/>
    <m/>
    <s v="1 SL"/>
    <n v="1"/>
    <m/>
  </r>
  <r>
    <e v="#REF!"/>
    <x v="70"/>
    <d v="2023-07-20T00:00:00"/>
    <s v="MIRANDA BIENVENIDO D."/>
    <x v="23"/>
    <x v="0"/>
    <d v="2023-07-12T00:00:00"/>
    <d v="2023-07-31T00:00:00"/>
    <s v="SL"/>
    <m/>
    <s v="13 SL"/>
    <n v="13"/>
    <m/>
  </r>
  <r>
    <e v="#REF!"/>
    <x v="70"/>
    <d v="2023-07-18T00:00:00"/>
    <s v="FERMA MARIA VICTORIA D."/>
    <x v="31"/>
    <x v="1"/>
    <d v="2023-07-18T00:00:00"/>
    <d v="2023-07-18T00:00:00"/>
    <s v="SL"/>
    <m/>
    <s v="1 SL"/>
    <n v="1"/>
    <m/>
  </r>
  <r>
    <e v="#REF!"/>
    <x v="70"/>
    <d v="2023-07-19T00:00:00"/>
    <s v="DIMARANAN RODORA G."/>
    <x v="54"/>
    <x v="1"/>
    <d v="2023-07-18T00:00:00"/>
    <d v="2023-07-18T00:00:00"/>
    <s v="SL"/>
    <m/>
    <s v="1 SL"/>
    <n v="1"/>
    <m/>
  </r>
  <r>
    <e v="#REF!"/>
    <x v="70"/>
    <d v="2023-07-18T00:00:00"/>
    <s v="PALADAN VICENTE  "/>
    <x v="18"/>
    <x v="1"/>
    <d v="2023-07-17T00:00:00"/>
    <d v="2023-07-17T00:00:00"/>
    <s v="SL"/>
    <m/>
    <s v="1 SL"/>
    <n v="1"/>
    <m/>
  </r>
  <r>
    <e v="#REF!"/>
    <x v="70"/>
    <d v="2023-07-19T00:00:00"/>
    <s v="PEREY AIRENE O."/>
    <x v="31"/>
    <x v="1"/>
    <d v="2023-07-10T00:00:00"/>
    <d v="2023-07-10T00:00:00"/>
    <s v="SL"/>
    <m/>
    <s v="1 SL"/>
    <n v="1"/>
    <m/>
  </r>
  <r>
    <n v="3067"/>
    <x v="70"/>
    <d v="2023-07-19T00:00:00"/>
    <s v="PEREY AIRENE O."/>
    <x v="31"/>
    <x v="1"/>
    <d v="2023-07-17T00:00:00"/>
    <d v="2023-07-17T00:00:00"/>
    <s v="SL"/>
    <m/>
    <s v="1 SL"/>
    <n v="1"/>
    <m/>
  </r>
  <r>
    <e v="#REF!"/>
    <x v="70"/>
    <d v="2023-06-15T00:00:00"/>
    <s v="RODRIGUEZ JOSEPHINE R."/>
    <x v="23"/>
    <x v="0"/>
    <d v="2023-06-07T00:00:00"/>
    <d v="2023-06-07T00:00:00"/>
    <s v="SL"/>
    <m/>
    <s v="1 SL"/>
    <n v="1"/>
    <m/>
  </r>
  <r>
    <n v="3068"/>
    <x v="70"/>
    <d v="2023-06-15T00:00:00"/>
    <s v="RODRIGUEZ JOSEPHINE R."/>
    <x v="23"/>
    <x v="0"/>
    <d v="2023-06-13T00:00:00"/>
    <d v="2023-06-13T00:00:00"/>
    <s v="SL"/>
    <m/>
    <s v="1 SL"/>
    <n v="1"/>
    <m/>
  </r>
  <r>
    <e v="#REF!"/>
    <x v="70"/>
    <d v="2023-07-18T00:00:00"/>
    <s v="SORIANO FRANCISCO O."/>
    <x v="23"/>
    <x v="0"/>
    <d v="2023-07-27T00:00:00"/>
    <d v="2023-07-27T00:00:00"/>
    <s v="VL"/>
    <m/>
    <s v="1 VL"/>
    <n v="1"/>
    <m/>
  </r>
  <r>
    <n v="3069"/>
    <x v="70"/>
    <d v="2023-07-18T00:00:00"/>
    <s v="SORIANO FRANCISCO O."/>
    <x v="23"/>
    <x v="0"/>
    <d v="2023-07-31T00:00:00"/>
    <d v="2023-07-31T00:00:00"/>
    <s v="VL"/>
    <m/>
    <s v="1 VL"/>
    <n v="1"/>
    <m/>
  </r>
  <r>
    <e v="#REF!"/>
    <x v="70"/>
    <d v="2023-07-25T00:00:00"/>
    <s v="VILLANUEVA MARILYN L."/>
    <x v="23"/>
    <x v="0"/>
    <d v="2023-08-01T00:00:00"/>
    <d v="2023-08-04T00:00:00"/>
    <s v="VL"/>
    <m/>
    <s v="4 VL"/>
    <n v="4"/>
    <m/>
  </r>
  <r>
    <e v="#REF!"/>
    <x v="70"/>
    <d v="2023-07-20T00:00:00"/>
    <s v="VILLANUEVA MARILYN L."/>
    <x v="23"/>
    <x v="0"/>
    <d v="2023-07-27T00:00:00"/>
    <d v="2023-07-31T00:00:00"/>
    <s v="VL"/>
    <m/>
    <s v="3 VL"/>
    <n v="3"/>
    <m/>
  </r>
  <r>
    <e v="#REF!"/>
    <x v="70"/>
    <d v="2023-07-21T00:00:00"/>
    <s v="FLORES RICHARD  "/>
    <x v="18"/>
    <x v="0"/>
    <d v="2023-07-14T00:00:00"/>
    <d v="2023-07-14T00:00:00"/>
    <s v="SL"/>
    <m/>
    <s v="1 SL"/>
    <n v="1"/>
    <m/>
  </r>
  <r>
    <n v="3072"/>
    <x v="70"/>
    <d v="2023-07-21T00:00:00"/>
    <s v="FLORES RICHARD  "/>
    <x v="18"/>
    <x v="0"/>
    <d v="2023-07-19T00:00:00"/>
    <d v="2023-07-20T00:00:00"/>
    <s v="SL"/>
    <m/>
    <s v="2 SL"/>
    <n v="2"/>
    <m/>
  </r>
  <r>
    <e v="#REF!"/>
    <x v="70"/>
    <d v="2023-07-17T00:00:00"/>
    <s v="MARDO MELINDA E."/>
    <x v="18"/>
    <x v="0"/>
    <d v="2023-07-15T00:00:00"/>
    <d v="2023-07-15T00:00:00"/>
    <s v="SL"/>
    <m/>
    <s v="1 SL"/>
    <n v="1"/>
    <m/>
  </r>
  <r>
    <e v="#REF!"/>
    <x v="70"/>
    <d v="2023-07-18T00:00:00"/>
    <s v="TORRES MOISES Q."/>
    <x v="21"/>
    <x v="0"/>
    <d v="2023-07-01T00:00:00"/>
    <d v="2023-07-16T00:00:00"/>
    <s v="SL"/>
    <m/>
    <s v="14 SL"/>
    <n v="14"/>
    <m/>
  </r>
  <r>
    <e v="#REF!"/>
    <x v="70"/>
    <d v="2023-07-20T00:00:00"/>
    <s v="RAMA RAQUEL J."/>
    <x v="44"/>
    <x v="0"/>
    <d v="2023-07-10T00:00:00"/>
    <d v="2023-07-10T00:00:00"/>
    <s v="SL"/>
    <m/>
    <s v="1 SL"/>
    <n v="1"/>
    <m/>
  </r>
  <r>
    <e v="#REF!"/>
    <x v="70"/>
    <d v="2023-07-20T00:00:00"/>
    <s v="RAMA RAQUEL J."/>
    <x v="44"/>
    <x v="0"/>
    <d v="2023-07-17T00:00:00"/>
    <d v="2023-07-19T00:00:00"/>
    <s v="SL"/>
    <m/>
    <s v="3 SL"/>
    <n v="3"/>
    <m/>
  </r>
  <r>
    <e v="#REF!"/>
    <x v="70"/>
    <d v="2023-07-20T00:00:00"/>
    <s v="RODRIGUEZ NARCISCO E."/>
    <x v="17"/>
    <x v="0"/>
    <d v="2023-07-17T00:00:00"/>
    <d v="2023-07-17T00:00:00"/>
    <s v="OTHER"/>
    <s v="SEC 21 EO 292- SPECIAL PRIVILEGE"/>
    <s v="1 OTHER"/>
    <n v="1"/>
    <m/>
  </r>
  <r>
    <n v="3077"/>
    <x v="70"/>
    <d v="2023-07-20T00:00:00"/>
    <s v="RODRIGUEZ NARCISCO E."/>
    <x v="17"/>
    <x v="0"/>
    <d v="2023-07-19T00:00:00"/>
    <d v="2023-07-19T00:00:00"/>
    <s v="OTHER"/>
    <s v="SEC 21 EO 292- SPECIAL PRIVILEGE"/>
    <s v="1 OTHER"/>
    <n v="1"/>
    <m/>
  </r>
  <r>
    <e v="#REF!"/>
    <x v="70"/>
    <d v="2023-07-19T00:00:00"/>
    <s v="PARRA VICTORIA S."/>
    <x v="63"/>
    <x v="1"/>
    <d v="2023-07-18T00:00:00"/>
    <d v="2023-07-18T00:00:00"/>
    <s v="OTHER"/>
    <s v="SEC 21 EO 292- SPECIAL PRIVILEGE"/>
    <s v="1 OTHER"/>
    <n v="1"/>
    <m/>
  </r>
  <r>
    <e v="#REF!"/>
    <x v="70"/>
    <d v="2023-07-19T00:00:00"/>
    <s v="BRON FLORENCIO L."/>
    <x v="17"/>
    <x v="0"/>
    <d v="2023-07-16T00:00:00"/>
    <d v="2023-07-17T00:00:00"/>
    <s v="OTHER"/>
    <s v="SEC 21 EO 292- SPECIAL PRIVILEGE"/>
    <s v="2 OTHER"/>
    <n v="2"/>
    <m/>
  </r>
  <r>
    <n v="3079"/>
    <x v="70"/>
    <d v="2023-07-18T00:00:00"/>
    <s v="ROLLE MICHELLYN G."/>
    <x v="5"/>
    <x v="0"/>
    <d v="2023-09-17T00:00:00"/>
    <d v="2023-09-19T00:00:00"/>
    <s v="VL"/>
    <m/>
    <s v="3 VL"/>
    <n v="3"/>
    <m/>
  </r>
  <r>
    <e v="#REF!"/>
    <x v="70"/>
    <d v="2023-07-18T00:00:00"/>
    <s v="ROLLE MICHELLYN G."/>
    <x v="5"/>
    <x v="0"/>
    <d v="2023-09-16T00:00:00"/>
    <d v="2023-09-16T00:00:00"/>
    <s v="OTHER"/>
    <s v="SEC 21 EO 292- SPECIAL PRIVILEGE"/>
    <s v="1 OTHER"/>
    <n v="1"/>
    <m/>
  </r>
  <r>
    <e v="#REF!"/>
    <x v="70"/>
    <d v="2023-07-20T00:00:00"/>
    <s v="GATPANDAN MICHAEL E."/>
    <x v="12"/>
    <x v="0"/>
    <d v="2023-07-27T00:00:00"/>
    <d v="2023-07-28T00:00:00"/>
    <s v="VL"/>
    <m/>
    <s v="2 VL"/>
    <n v="2"/>
    <m/>
  </r>
  <r>
    <e v="#REF!"/>
    <x v="70"/>
    <d v="2023-07-17T00:00:00"/>
    <s v="COSTANTE  SYLVIA C."/>
    <x v="44"/>
    <x v="1"/>
    <d v="2023-07-11T00:00:00"/>
    <d v="2023-07-14T00:00:00"/>
    <s v="SL"/>
    <m/>
    <s v="4 SL"/>
    <n v="4"/>
    <m/>
  </r>
  <r>
    <e v="#REF!"/>
    <x v="70"/>
    <d v="2023-07-19T00:00:00"/>
    <s v="OCAMPO EDRALYN B."/>
    <x v="54"/>
    <x v="1"/>
    <d v="2023-07-18T00:00:00"/>
    <d v="2023-07-18T00:00:00"/>
    <s v="SL"/>
    <m/>
    <s v="1 SL"/>
    <n v="1"/>
    <m/>
  </r>
  <r>
    <e v="#REF!"/>
    <x v="70"/>
    <d v="2023-07-20T00:00:00"/>
    <s v="DESINGAŃO PURIFICACION A."/>
    <x v="11"/>
    <x v="0"/>
    <d v="2023-07-21T00:00:00"/>
    <d v="2023-07-21T00:00:00"/>
    <s v="VL"/>
    <m/>
    <s v="1 VL"/>
    <n v="1"/>
    <m/>
  </r>
  <r>
    <n v="3084"/>
    <x v="70"/>
    <d v="2023-07-20T00:00:00"/>
    <s v="DESINGAŃO PURIFICACION A."/>
    <x v="11"/>
    <x v="0"/>
    <d v="2023-07-25T00:00:00"/>
    <d v="2023-07-25T00:00:00"/>
    <s v="VL"/>
    <m/>
    <s v="1 VL"/>
    <n v="1"/>
    <m/>
  </r>
  <r>
    <n v="3084"/>
    <x v="70"/>
    <d v="2023-07-20T00:00:00"/>
    <s v="DESINGAŃO PURIFICACION A."/>
    <x v="11"/>
    <x v="0"/>
    <d v="2023-07-28T00:00:00"/>
    <d v="2023-07-28T00:00:00"/>
    <s v="VL"/>
    <m/>
    <s v="1 VL"/>
    <n v="1"/>
    <m/>
  </r>
  <r>
    <e v="#REF!"/>
    <x v="70"/>
    <d v="2023-07-13T00:00:00"/>
    <s v="DE CASTRO ROSS EIZALHYNNE A."/>
    <x v="11"/>
    <x v="0"/>
    <d v="2023-07-12T00:00:00"/>
    <d v="2023-07-12T00:00:00"/>
    <s v="SL"/>
    <m/>
    <s v="1 SL"/>
    <n v="1"/>
    <m/>
  </r>
  <r>
    <e v="#REF!"/>
    <x v="70"/>
    <d v="2023-07-13T00:00:00"/>
    <s v="SARDIÑOLA REBECCA C."/>
    <x v="11"/>
    <x v="0"/>
    <d v="2023-07-11T00:00:00"/>
    <d v="2023-07-12T00:00:00"/>
    <s v="SL"/>
    <m/>
    <s v="2 SL"/>
    <n v="2"/>
    <m/>
  </r>
  <r>
    <e v="#REF!"/>
    <x v="70"/>
    <d v="2023-07-17T00:00:00"/>
    <s v="COSME CORAZON O."/>
    <x v="1"/>
    <x v="0"/>
    <d v="2023-07-14T00:00:00"/>
    <d v="2023-07-14T00:00:00"/>
    <s v="SL"/>
    <m/>
    <s v="1 SL"/>
    <n v="1"/>
    <m/>
  </r>
  <r>
    <e v="#REF!"/>
    <x v="70"/>
    <d v="2023-07-20T00:00:00"/>
    <s v="REGINALDO MARISSA C."/>
    <x v="1"/>
    <x v="2"/>
    <d v="2023-07-24T00:00:00"/>
    <d v="2023-07-26T00:00:00"/>
    <s v="VL"/>
    <m/>
    <s v="2 VL"/>
    <n v="2"/>
    <m/>
  </r>
  <r>
    <e v="#REF!"/>
    <x v="70"/>
    <d v="2023-07-21T00:00:00"/>
    <s v="MENDOZA ANALUS A."/>
    <x v="10"/>
    <x v="1"/>
    <d v="2023-07-27T00:00:00"/>
    <d v="2023-07-28T00:00:00"/>
    <s v="VL"/>
    <m/>
    <s v="2 VL"/>
    <n v="2"/>
    <m/>
  </r>
  <r>
    <n v="3089"/>
    <x v="70"/>
    <d v="2023-07-21T00:00:00"/>
    <s v="MENDOZA ANALUS A."/>
    <x v="10"/>
    <x v="1"/>
    <d v="2023-07-31T00:00:00"/>
    <d v="2023-07-31T00:00:00"/>
    <s v="VL"/>
    <m/>
    <s v="1 VL"/>
    <n v="1"/>
    <m/>
  </r>
  <r>
    <n v="3090"/>
    <x v="71"/>
    <d v="2023-07-25T00:00:00"/>
    <s v="MANLAPAZ ROSALINDA R."/>
    <x v="39"/>
    <x v="0"/>
    <d v="2023-07-21T00:00:00"/>
    <d v="2023-07-21T00:00:00"/>
    <s v="SL"/>
    <m/>
    <s v="1 SL"/>
    <n v="1"/>
    <m/>
  </r>
  <r>
    <n v="3091"/>
    <x v="71"/>
    <d v="2023-07-20T00:00:00"/>
    <s v="ESPIRITU RONALD M."/>
    <x v="39"/>
    <x v="1"/>
    <d v="2023-07-26T00:00:00"/>
    <d v="2023-07-26T00:00:00"/>
    <s v="VL"/>
    <m/>
    <s v="1 VL"/>
    <n v="1"/>
    <m/>
  </r>
  <r>
    <n v="3092"/>
    <x v="71"/>
    <d v="2023-07-25T00:00:00"/>
    <s v="BORJA EDWIN G."/>
    <x v="58"/>
    <x v="1"/>
    <d v="2023-08-02T00:00:00"/>
    <d v="2023-08-03T00:00:00"/>
    <s v="VL"/>
    <m/>
    <s v="2 VL"/>
    <n v="2"/>
    <m/>
  </r>
  <r>
    <n v="3093"/>
    <x v="71"/>
    <d v="2023-07-25T00:00:00"/>
    <s v="GOMEZ EMMA M."/>
    <x v="13"/>
    <x v="1"/>
    <d v="2023-07-21T00:00:00"/>
    <d v="2023-07-21T00:00:00"/>
    <s v="OTHER"/>
    <s v="SEC 21 EO 292- SPECIAL PRIVILEGE"/>
    <s v="1 OTHER"/>
    <n v="1"/>
    <m/>
  </r>
  <r>
    <n v="3094"/>
    <x v="71"/>
    <d v="2023-07-26T00:00:00"/>
    <s v="VILLANUEVA CHRISTIANNE FAYE A."/>
    <x v="13"/>
    <x v="0"/>
    <d v="2023-07-21T00:00:00"/>
    <d v="2023-07-21T00:00:00"/>
    <s v="SL"/>
    <m/>
    <s v="1 SL"/>
    <n v="1"/>
    <m/>
  </r>
  <r>
    <n v="3095"/>
    <x v="71"/>
    <d v="2023-07-21T00:00:00"/>
    <s v="MENDOZA PRESCILA S."/>
    <x v="13"/>
    <x v="1"/>
    <d v="2023-07-26T00:00:00"/>
    <d v="2023-07-26T00:00:00"/>
    <s v="OTHER"/>
    <s v="SEC 21 EO 292- SPECIAL PRIVILEGE"/>
    <s v="1 OTHER"/>
    <n v="1"/>
    <m/>
  </r>
  <r>
    <n v="3096"/>
    <x v="71"/>
    <d v="2023-07-17T00:00:00"/>
    <s v="FERMA ARCELI C."/>
    <x v="44"/>
    <x v="1"/>
    <d v="2023-07-12T00:00:00"/>
    <d v="2023-07-13T00:00:00"/>
    <s v="SL"/>
    <m/>
    <s v="2 SL"/>
    <n v="2"/>
    <m/>
  </r>
  <r>
    <n v="3096"/>
    <x v="71"/>
    <d v="2023-07-17T00:00:00"/>
    <s v="FERMA ARCELI C."/>
    <x v="44"/>
    <x v="1"/>
    <d v="2023-07-20T00:00:00"/>
    <d v="2023-07-20T00:00:00"/>
    <s v="SL"/>
    <m/>
    <s v="1 SL"/>
    <n v="1"/>
    <m/>
  </r>
  <r>
    <n v="3097"/>
    <x v="71"/>
    <d v="2023-07-19T00:00:00"/>
    <s v="OCAMPO ORLANDO R."/>
    <x v="13"/>
    <x v="1"/>
    <d v="2023-07-17T00:00:00"/>
    <d v="2023-07-17T00:00:00"/>
    <s v="SL"/>
    <m/>
    <s v="1 SL"/>
    <n v="1"/>
    <m/>
  </r>
  <r>
    <n v="3098"/>
    <x v="71"/>
    <d v="2023-07-19T00:00:00"/>
    <s v="MONTENEGRO RODELIO A."/>
    <x v="13"/>
    <x v="1"/>
    <d v="2023-07-14T00:00:00"/>
    <d v="2023-07-14T00:00:00"/>
    <s v="SL"/>
    <m/>
    <s v="1 SL"/>
    <n v="1"/>
    <m/>
  </r>
  <r>
    <n v="3099"/>
    <x v="71"/>
    <d v="2023-07-19T00:00:00"/>
    <s v="BOFILL ERNA P."/>
    <x v="4"/>
    <x v="1"/>
    <d v="2023-07-17T00:00:00"/>
    <d v="2023-07-18T00:00:00"/>
    <s v="SL"/>
    <m/>
    <s v="2 SL"/>
    <n v="2"/>
    <m/>
  </r>
  <r>
    <n v="3100"/>
    <x v="71"/>
    <d v="2023-07-19T00:00:00"/>
    <s v="BOFILL ERNA P."/>
    <x v="4"/>
    <x v="1"/>
    <d v="2023-07-06T00:00:00"/>
    <d v="2023-07-07T00:00:00"/>
    <s v="SL"/>
    <m/>
    <s v="2 SL"/>
    <n v="2"/>
    <m/>
  </r>
  <r>
    <n v="3101"/>
    <x v="71"/>
    <d v="2023-07-25T00:00:00"/>
    <s v="SUMAGUI LORENA P."/>
    <x v="30"/>
    <x v="0"/>
    <d v="2023-07-20T00:00:00"/>
    <d v="2023-07-21T00:00:00"/>
    <s v="SL"/>
    <m/>
    <s v="2 SL"/>
    <n v="2"/>
    <m/>
  </r>
  <r>
    <n v="3102"/>
    <x v="71"/>
    <d v="2023-07-25T00:00:00"/>
    <s v="DE CASTRO ROSS EIZALHYNNE A."/>
    <x v="11"/>
    <x v="0"/>
    <d v="2023-07-21T00:00:00"/>
    <d v="2023-07-21T00:00:00"/>
    <s v="SL"/>
    <m/>
    <s v="1 SL"/>
    <n v="1"/>
    <m/>
  </r>
  <r>
    <n v="3103"/>
    <x v="71"/>
    <d v="2023-07-25T00:00:00"/>
    <s v="ANGELES ANNABEL D."/>
    <x v="5"/>
    <x v="1"/>
    <d v="2023-07-07T00:00:00"/>
    <d v="2023-07-07T00:00:00"/>
    <s v="SL"/>
    <m/>
    <s v="1 SL"/>
    <n v="1"/>
    <m/>
  </r>
  <r>
    <n v="3103"/>
    <x v="71"/>
    <d v="2023-07-25T00:00:00"/>
    <s v="ANGELES ANNABEL D."/>
    <x v="5"/>
    <x v="1"/>
    <d v="2023-07-20T00:00:00"/>
    <d v="2023-07-21T00:00:00"/>
    <s v="SL"/>
    <m/>
    <s v="2 SL"/>
    <n v="2"/>
    <m/>
  </r>
  <r>
    <n v="3104"/>
    <x v="71"/>
    <d v="2023-07-22T00:00:00"/>
    <s v="ACUB MA. MARILYN L."/>
    <x v="7"/>
    <x v="0"/>
    <d v="2023-08-01T00:00:00"/>
    <d v="2023-08-11T00:00:00"/>
    <s v="VL"/>
    <m/>
    <s v="9 VL"/>
    <n v="9"/>
    <m/>
  </r>
  <r>
    <n v="3105"/>
    <x v="71"/>
    <d v="2023-07-25T00:00:00"/>
    <s v="CAGUITLA ELSA A."/>
    <x v="7"/>
    <x v="0"/>
    <d v="2023-07-18T00:00:00"/>
    <d v="2023-07-21T00:00:00"/>
    <s v="SL"/>
    <m/>
    <s v="4 SL"/>
    <n v="4"/>
    <m/>
  </r>
  <r>
    <n v="3106"/>
    <x v="71"/>
    <d v="2023-07-25T00:00:00"/>
    <s v="MIRANDO EDITH B."/>
    <x v="48"/>
    <x v="1"/>
    <d v="2023-08-01T00:00:00"/>
    <d v="2023-08-04T00:00:00"/>
    <s v="VL"/>
    <m/>
    <s v="4 VL"/>
    <n v="4"/>
    <m/>
  </r>
  <r>
    <n v="3107"/>
    <x v="71"/>
    <d v="2023-07-18T00:00:00"/>
    <s v="ANACAY LEVIE B."/>
    <x v="5"/>
    <x v="1"/>
    <d v="2023-07-03T00:00:00"/>
    <d v="2023-07-03T00:00:00"/>
    <s v="SL"/>
    <m/>
    <s v="1 SL"/>
    <n v="1"/>
    <m/>
  </r>
  <r>
    <n v="3107"/>
    <x v="71"/>
    <d v="2023-07-18T00:00:00"/>
    <s v="ANACAY LEVIE B."/>
    <x v="5"/>
    <x v="1"/>
    <d v="2023-07-17T00:00:00"/>
    <d v="2023-07-17T00:00:00"/>
    <s v="SL"/>
    <m/>
    <s v="1 SL"/>
    <n v="1"/>
    <m/>
  </r>
  <r>
    <n v="3108"/>
    <x v="71"/>
    <d v="2023-07-18T00:00:00"/>
    <s v="MAWAK MIA PAULEEN B."/>
    <x v="6"/>
    <x v="1"/>
    <d v="2023-07-17T00:00:00"/>
    <d v="2023-07-17T00:00:00"/>
    <s v="SL"/>
    <m/>
    <s v="1 SL"/>
    <n v="1"/>
    <m/>
  </r>
  <r>
    <n v="3109"/>
    <x v="71"/>
    <d v="2023-07-20T00:00:00"/>
    <s v="ROMILLA MARIBEL P."/>
    <x v="6"/>
    <x v="0"/>
    <d v="2023-07-13T00:00:00"/>
    <d v="2023-07-13T00:00:00"/>
    <s v="SL"/>
    <m/>
    <s v="1 SL"/>
    <n v="1"/>
    <m/>
  </r>
  <r>
    <n v="3109"/>
    <x v="71"/>
    <d v="2023-07-20T00:00:00"/>
    <s v="ROMILLA MARIBEL P."/>
    <x v="6"/>
    <x v="0"/>
    <d v="2023-07-19T00:00:00"/>
    <d v="2023-07-19T00:00:00"/>
    <s v="SL"/>
    <m/>
    <s v="1 SL"/>
    <n v="1"/>
    <m/>
  </r>
  <r>
    <n v="3110"/>
    <x v="71"/>
    <d v="2023-07-25T00:00:00"/>
    <s v="TULIAO FLORDELIZA M."/>
    <x v="6"/>
    <x v="1"/>
    <d v="2023-07-19T00:00:00"/>
    <d v="2023-07-21T00:00:00"/>
    <s v="SL"/>
    <m/>
    <s v="3 SL"/>
    <n v="3"/>
    <m/>
  </r>
  <r>
    <n v="3111"/>
    <x v="71"/>
    <d v="2023-07-20T00:00:00"/>
    <s v="ROMILLA MARIBEL P."/>
    <x v="6"/>
    <x v="0"/>
    <d v="2023-07-28T00:00:00"/>
    <d v="2023-07-28T00:00:00"/>
    <s v="VL"/>
    <m/>
    <s v="1 VL"/>
    <n v="1"/>
    <m/>
  </r>
  <r>
    <n v="3112"/>
    <x v="71"/>
    <d v="2023-07-21T00:00:00"/>
    <s v="AMON RHEALYN O."/>
    <x v="6"/>
    <x v="1"/>
    <d v="2023-07-14T00:00:00"/>
    <d v="2023-07-14T00:00:00"/>
    <s v="SL"/>
    <m/>
    <s v="1 SL"/>
    <n v="1"/>
    <m/>
  </r>
  <r>
    <n v="3113"/>
    <x v="71"/>
    <d v="2023-07-26T00:00:00"/>
    <s v="ENRIQUEZ ANABEL O."/>
    <x v="19"/>
    <x v="0"/>
    <d v="2023-08-01T00:00:00"/>
    <d v="2023-08-01T00:00:00"/>
    <s v="OTHER"/>
    <s v="SEC 21 EO 292- SPECIAL PRIVILEGE"/>
    <s v="1 OTHER"/>
    <n v="1"/>
    <m/>
  </r>
  <r>
    <n v="3114"/>
    <x v="71"/>
    <d v="2023-07-24T00:00:00"/>
    <s v="RODRIGUEZ RAYMUNDO  "/>
    <x v="18"/>
    <x v="0"/>
    <d v="2023-07-21T00:00:00"/>
    <d v="2023-07-22T00:00:00"/>
    <s v="SL"/>
    <m/>
    <s v="1 SL"/>
    <n v="1"/>
    <m/>
  </r>
  <r>
    <n v="3115"/>
    <x v="71"/>
    <d v="2023-07-05T00:00:00"/>
    <s v="LORILLA LOIDA P."/>
    <x v="36"/>
    <x v="0"/>
    <d v="2023-07-03T00:00:00"/>
    <d v="2023-07-04T00:00:00"/>
    <s v="SL"/>
    <m/>
    <s v="2 SL"/>
    <n v="2"/>
    <m/>
  </r>
  <r>
    <n v="3116"/>
    <x v="71"/>
    <d v="2023-07-21T00:00:00"/>
    <s v="RODRIGUEZ NARCISCO E."/>
    <x v="17"/>
    <x v="0"/>
    <d v="2023-08-01T00:00:00"/>
    <d v="2023-08-03T00:00:00"/>
    <s v="VL"/>
    <m/>
    <s v="3 VL"/>
    <n v="3"/>
    <m/>
  </r>
  <r>
    <n v="3117"/>
    <x v="71"/>
    <d v="2023-07-24T00:00:00"/>
    <s v="LORILLA LOIDA P."/>
    <x v="36"/>
    <x v="0"/>
    <d v="2023-07-25T00:00:00"/>
    <d v="2023-07-25T00:00:00"/>
    <s v="OTHER"/>
    <s v="SEC 21 EO 292- SPECIAL PRIVILEGE"/>
    <s v="1 OTHER"/>
    <n v="1"/>
    <m/>
  </r>
  <r>
    <n v="3118"/>
    <x v="71"/>
    <d v="2023-07-20T00:00:00"/>
    <s v="PRIMO GRACE M."/>
    <x v="17"/>
    <x v="0"/>
    <d v="2023-07-27T00:00:00"/>
    <d v="2023-07-28T00:00:00"/>
    <s v="VL"/>
    <m/>
    <s v="2 VL"/>
    <n v="2"/>
    <m/>
  </r>
  <r>
    <n v="3119"/>
    <x v="71"/>
    <d v="2023-05-01T00:00:00"/>
    <s v="RODRIGUEZ RUEL  "/>
    <x v="18"/>
    <x v="1"/>
    <d v="2023-05-01T00:00:00"/>
    <d v="2023-05-31T00:00:00"/>
    <s v="SL"/>
    <m/>
    <s v="22 SL"/>
    <n v="22"/>
    <m/>
  </r>
  <r>
    <n v="3120"/>
    <x v="71"/>
    <d v="2023-07-25T00:00:00"/>
    <s v="FERMA MARIA I."/>
    <x v="4"/>
    <x v="1"/>
    <d v="2023-07-31T00:00:00"/>
    <d v="2023-08-02T00:00:00"/>
    <s v="VL"/>
    <m/>
    <s v="3 VL"/>
    <n v="3"/>
    <m/>
  </r>
  <r>
    <n v="3121"/>
    <x v="71"/>
    <d v="2023-07-25T00:00:00"/>
    <s v="FERMA MARIA I."/>
    <x v="4"/>
    <x v="1"/>
    <d v="2023-07-21T00:00:00"/>
    <d v="2023-07-21T00:00:00"/>
    <s v="SL"/>
    <m/>
    <s v="1 SL"/>
    <n v="1"/>
    <m/>
  </r>
  <r>
    <n v="3122"/>
    <x v="71"/>
    <d v="2023-05-23T00:00:00"/>
    <s v="GUTIERREZ LYDIA C."/>
    <x v="15"/>
    <x v="0"/>
    <d v="2023-08-01T00:00:00"/>
    <d v="2023-08-04T00:00:00"/>
    <s v="VL"/>
    <m/>
    <s v="4 VL"/>
    <n v="4"/>
    <m/>
  </r>
  <r>
    <n v="3123"/>
    <x v="71"/>
    <d v="2023-07-21T00:00:00"/>
    <s v="SEPINO MARIE CHIARRE M."/>
    <x v="10"/>
    <x v="1"/>
    <d v="2023-07-27T00:00:00"/>
    <d v="2023-07-27T00:00:00"/>
    <s v="VL"/>
    <m/>
    <s v="1 VL"/>
    <n v="1"/>
    <m/>
  </r>
  <r>
    <n v="3124"/>
    <x v="71"/>
    <d v="2023-07-20T00:00:00"/>
    <s v="ESTRANGCO MERCY U."/>
    <x v="21"/>
    <x v="1"/>
    <d v="2023-07-24T00:00:00"/>
    <d v="2023-07-24T00:00:00"/>
    <s v="OTHER"/>
    <s v="SEC 21 EO 292- SPECIAL PRIVILEGE"/>
    <s v="1 OTHER"/>
    <n v="1"/>
    <m/>
  </r>
  <r>
    <n v="3125"/>
    <x v="71"/>
    <d v="2023-07-20T00:00:00"/>
    <s v="BAYOT ANISIA P."/>
    <x v="39"/>
    <x v="1"/>
    <d v="2023-07-24T00:00:00"/>
    <d v="2023-07-24T00:00:00"/>
    <s v="OTHER"/>
    <s v="SEC 21 EO 292- SPECIAL PRIVILEGE"/>
    <s v="1 OTHER"/>
    <n v="1"/>
    <m/>
  </r>
  <r>
    <n v="3126"/>
    <x v="71"/>
    <d v="2023-07-20T00:00:00"/>
    <s v="BAYOT ANISIA P."/>
    <x v="39"/>
    <x v="1"/>
    <d v="2023-07-19T00:00:00"/>
    <d v="2023-07-19T00:00:00"/>
    <s v="OTHER"/>
    <s v="SEC 21 EO 292- SPECIAL PRIVILEGE"/>
    <s v="1 OTHER"/>
    <n v="1"/>
    <m/>
  </r>
  <r>
    <n v="3127"/>
    <x v="71"/>
    <d v="2023-07-20T00:00:00"/>
    <s v="ACUB MA. MARILYN L."/>
    <x v="7"/>
    <x v="0"/>
    <d v="2023-07-16T00:00:00"/>
    <d v="2023-07-19T00:00:00"/>
    <s v="SL"/>
    <m/>
    <s v="4 SL"/>
    <n v="4"/>
    <m/>
  </r>
  <r>
    <n v="3128"/>
    <x v="71"/>
    <d v="2023-07-14T00:00:00"/>
    <s v="TORRES ROANNE MAY D."/>
    <x v="43"/>
    <x v="1"/>
    <d v="2023-07-07T00:00:00"/>
    <d v="2023-07-07T00:00:00"/>
    <s v="VL"/>
    <m/>
    <s v="1 VL"/>
    <n v="1"/>
    <m/>
  </r>
  <r>
    <n v="3129"/>
    <x v="71"/>
    <d v="2023-07-25T00:00:00"/>
    <s v="DOGELIO CHRISTIAN B."/>
    <x v="0"/>
    <x v="0"/>
    <d v="2023-07-20T00:00:00"/>
    <d v="2023-07-21T00:00:00"/>
    <s v="SL"/>
    <m/>
    <s v="2 SL"/>
    <n v="2"/>
    <m/>
  </r>
  <r>
    <n v="3130"/>
    <x v="71"/>
    <d v="2023-07-26T00:00:00"/>
    <s v="AMBROCIO MELODY B."/>
    <x v="10"/>
    <x v="0"/>
    <d v="2023-07-18T00:00:00"/>
    <d v="2023-07-18T00:00:00"/>
    <s v="SL"/>
    <m/>
    <s v="1 SL"/>
    <n v="1"/>
    <m/>
  </r>
  <r>
    <n v="3130"/>
    <x v="71"/>
    <d v="2023-07-26T00:00:00"/>
    <s v="AMBROCIO MELODY B."/>
    <x v="10"/>
    <x v="0"/>
    <d v="2023-07-20T00:00:00"/>
    <d v="2023-07-20T00:00:00"/>
    <s v="SL"/>
    <m/>
    <s v="1 SL"/>
    <n v="1"/>
    <m/>
  </r>
  <r>
    <n v="3131"/>
    <x v="71"/>
    <d v="2023-07-26T00:00:00"/>
    <s v="AMBION DORINDA A."/>
    <x v="10"/>
    <x v="1"/>
    <d v="2023-07-20T00:00:00"/>
    <d v="2023-07-20T00:00:00"/>
    <s v="SL"/>
    <m/>
    <s v="1 SL"/>
    <n v="1"/>
    <m/>
  </r>
  <r>
    <n v="3132"/>
    <x v="71"/>
    <d v="2023-07-25T00:00:00"/>
    <s v="OLIMPO SHARIE MAE M."/>
    <x v="10"/>
    <x v="1"/>
    <d v="2023-08-14T00:00:00"/>
    <d v="2023-08-15T00:00:00"/>
    <s v="VL"/>
    <m/>
    <s v="2 VL"/>
    <n v="2"/>
    <m/>
  </r>
  <r>
    <n v="3133"/>
    <x v="71"/>
    <d v="2023-07-25T00:00:00"/>
    <s v="AUSTRIA KIM E."/>
    <x v="5"/>
    <x v="1"/>
    <d v="2023-08-01T00:00:00"/>
    <d v="2023-08-04T00:00:00"/>
    <s v="VL"/>
    <m/>
    <s v="4 VL"/>
    <n v="4"/>
    <m/>
  </r>
  <r>
    <n v="3134"/>
    <x v="71"/>
    <d v="2023-07-14T00:00:00"/>
    <s v="ACERON ANGELU V."/>
    <x v="5"/>
    <x v="1"/>
    <d v="2023-07-20T00:00:00"/>
    <d v="2023-07-20T00:00:00"/>
    <s v="VL"/>
    <m/>
    <s v="1 VL"/>
    <n v="1"/>
    <m/>
  </r>
  <r>
    <n v="3135"/>
    <x v="71"/>
    <d v="2023-07-26T00:00:00"/>
    <s v="EMELO MARYJANE T."/>
    <x v="5"/>
    <x v="1"/>
    <d v="2023-07-24T00:00:00"/>
    <d v="2023-07-24T00:00:00"/>
    <s v="SL"/>
    <m/>
    <s v="1 SL"/>
    <n v="1"/>
    <m/>
  </r>
  <r>
    <n v="3136"/>
    <x v="71"/>
    <d v="2023-07-25T00:00:00"/>
    <s v="FERNANDEZ MILAGROS C."/>
    <x v="39"/>
    <x v="1"/>
    <d v="2023-07-21T00:00:00"/>
    <d v="2023-07-21T00:00:00"/>
    <s v="SL"/>
    <m/>
    <s v="1 SL"/>
    <n v="1"/>
    <m/>
  </r>
  <r>
    <n v="3137"/>
    <x v="71"/>
    <d v="2023-07-27T00:00:00"/>
    <s v="GUAÑEZO MA. GINA P."/>
    <x v="39"/>
    <x v="1"/>
    <d v="2023-07-25T00:00:00"/>
    <d v="2023-07-26T00:00:00"/>
    <s v="SL"/>
    <m/>
    <s v="2 SL"/>
    <n v="2"/>
    <m/>
  </r>
  <r>
    <n v="3138"/>
    <x v="71"/>
    <d v="2023-07-27T00:00:00"/>
    <s v="UNTALAN DIVINA R."/>
    <x v="39"/>
    <x v="1"/>
    <d v="2023-07-17T00:00:00"/>
    <d v="2023-07-21T00:00:00"/>
    <s v="SL"/>
    <m/>
    <s v="5 SL"/>
    <n v="5"/>
    <m/>
  </r>
  <r>
    <n v="3139"/>
    <x v="71"/>
    <d v="2023-07-27T00:00:00"/>
    <s v="UNTALAN DIVINA R."/>
    <x v="39"/>
    <x v="1"/>
    <d v="2023-07-25T00:00:00"/>
    <d v="2023-07-26T00:00:00"/>
    <s v="SL"/>
    <m/>
    <s v="2 SL"/>
    <n v="2"/>
    <m/>
  </r>
  <r>
    <n v="3140"/>
    <x v="71"/>
    <d v="2023-07-26T00:00:00"/>
    <s v="BAUTISTA JANICE M."/>
    <x v="39"/>
    <x v="1"/>
    <d v="2023-07-25T00:00:00"/>
    <d v="2023-07-25T00:00:00"/>
    <s v="SL"/>
    <m/>
    <s v="1 SL"/>
    <n v="1"/>
    <m/>
  </r>
  <r>
    <n v="3141"/>
    <x v="71"/>
    <d v="2023-07-27T00:00:00"/>
    <s v="PENALES GUILLERMA B."/>
    <x v="56"/>
    <x v="1"/>
    <d v="2023-07-17T00:00:00"/>
    <d v="2023-07-17T00:00:00"/>
    <s v="SL"/>
    <m/>
    <s v="1 SL"/>
    <n v="1"/>
    <m/>
  </r>
  <r>
    <n v="3142"/>
    <x v="71"/>
    <d v="2023-07-05T00:00:00"/>
    <s v="MALIGAYA NELITA M."/>
    <x v="12"/>
    <x v="1"/>
    <d v="2023-07-04T00:00:00"/>
    <d v="2023-07-04T00:00:00"/>
    <s v="SL"/>
    <m/>
    <s v="1 SL"/>
    <n v="1"/>
    <m/>
  </r>
  <r>
    <n v="3143"/>
    <x v="71"/>
    <d v="2023-07-17T00:00:00"/>
    <s v="HILARIO CRISTY U."/>
    <x v="90"/>
    <x v="0"/>
    <d v="2023-07-24T00:00:00"/>
    <d v="2023-08-04T00:00:00"/>
    <s v="VL"/>
    <m/>
    <s v="9 VL"/>
    <n v="9"/>
    <m/>
  </r>
  <r>
    <n v="3144"/>
    <x v="72"/>
    <d v="2023-07-24T00:00:00"/>
    <s v="HERNANDEZ JANINE Q."/>
    <x v="96"/>
    <x v="2"/>
    <d v="2023-08-15T00:00:00"/>
    <d v="2023-08-30T00:00:00"/>
    <s v="VL"/>
    <m/>
    <s v="12 VL"/>
    <n v="12"/>
    <m/>
  </r>
  <r>
    <n v="3145"/>
    <x v="72"/>
    <d v="2023-07-21T00:00:00"/>
    <s v="ALMAREZ GRACITA S."/>
    <x v="19"/>
    <x v="2"/>
    <d v="2023-08-03T00:00:00"/>
    <d v="2023-08-07T00:00:00"/>
    <s v="VL"/>
    <s v="VL WITHOUT PAY"/>
    <s v="3 VL"/>
    <n v="3"/>
    <m/>
  </r>
  <r>
    <n v="3146"/>
    <x v="72"/>
    <d v="2023-07-31T00:00:00"/>
    <s v="OPO CONEY V."/>
    <x v="24"/>
    <x v="0"/>
    <d v="2023-07-25T00:00:00"/>
    <d v="2023-07-27T00:00:00"/>
    <s v="SL"/>
    <m/>
    <s v="3 SL"/>
    <n v="3"/>
    <m/>
  </r>
  <r>
    <n v="3147"/>
    <x v="72"/>
    <d v="2023-07-21T00:00:00"/>
    <s v="FLORES MARIA PATRICIA NICOLE C."/>
    <x v="5"/>
    <x v="0"/>
    <d v="2023-08-01T00:00:00"/>
    <d v="2023-08-14T00:00:00"/>
    <s v="VL"/>
    <m/>
    <s v="10 VL"/>
    <n v="10"/>
    <m/>
  </r>
  <r>
    <n v="3148"/>
    <x v="72"/>
    <d v="2023-07-29T00:00:00"/>
    <s v="DIMAANO LEOVIGILDA A."/>
    <x v="7"/>
    <x v="1"/>
    <d v="2023-07-28T00:00:00"/>
    <d v="2023-07-28T00:00:00"/>
    <s v="SL"/>
    <m/>
    <s v="1 SL"/>
    <n v="1"/>
    <m/>
  </r>
  <r>
    <n v="3149"/>
    <x v="72"/>
    <d v="2023-07-26T00:00:00"/>
    <s v="AMULONG GERONIMO M."/>
    <x v="5"/>
    <x v="1"/>
    <d v="2023-07-22T00:00:00"/>
    <d v="2023-07-22T00:00:00"/>
    <s v="SL"/>
    <m/>
    <s v="1 SL"/>
    <n v="1"/>
    <m/>
  </r>
  <r>
    <n v="3150"/>
    <x v="72"/>
    <d v="2023-07-26T00:00:00"/>
    <s v="AMULONG GERONIMO M."/>
    <x v="5"/>
    <x v="1"/>
    <s v="725/2023"/>
    <d v="2023-07-25T00:00:00"/>
    <s v="SL"/>
    <m/>
    <s v="1 SL"/>
    <n v="1"/>
    <m/>
  </r>
  <r>
    <n v="3151"/>
    <x v="72"/>
    <d v="2023-07-31T00:00:00"/>
    <s v="PEREA BABEL G."/>
    <x v="24"/>
    <x v="0"/>
    <d v="2023-07-26T00:00:00"/>
    <d v="2023-07-26T00:00:00"/>
    <s v="SL"/>
    <m/>
    <s v="1 SL"/>
    <n v="1"/>
    <m/>
  </r>
  <r>
    <n v="3152"/>
    <x v="72"/>
    <d v="2023-07-31T00:00:00"/>
    <s v="PEREA BABEL G."/>
    <x v="24"/>
    <x v="0"/>
    <d v="2023-07-28T00:00:00"/>
    <d v="2023-07-28T00:00:00"/>
    <s v="SL"/>
    <m/>
    <s v="1 SL"/>
    <n v="1"/>
    <m/>
  </r>
  <r>
    <n v="3153"/>
    <x v="72"/>
    <d v="2023-07-17T00:00:00"/>
    <s v="NATANAUAN SENANDO C."/>
    <x v="7"/>
    <x v="0"/>
    <d v="2023-08-07T00:00:00"/>
    <d v="2023-08-16T00:00:00"/>
    <s v="VL"/>
    <m/>
    <s v="8 VL"/>
    <n v="8"/>
    <m/>
  </r>
  <r>
    <n v="3154"/>
    <x v="72"/>
    <d v="2023-07-25T00:00:00"/>
    <s v="MANALO CATALINA  "/>
    <x v="69"/>
    <x v="0"/>
    <d v="2023-08-01T00:00:00"/>
    <d v="2023-08-31T00:00:00"/>
    <s v="VL"/>
    <m/>
    <s v="21 VL"/>
    <n v="21"/>
    <m/>
  </r>
  <r>
    <n v="3155"/>
    <x v="72"/>
    <d v="2023-07-26T00:00:00"/>
    <s v="GONZALES MARIO O."/>
    <x v="12"/>
    <x v="0"/>
    <d v="2023-08-03T00:00:00"/>
    <d v="2023-08-04T00:00:00"/>
    <s v="VL"/>
    <m/>
    <s v="2 VL"/>
    <n v="2"/>
    <m/>
  </r>
  <r>
    <n v="3156"/>
    <x v="72"/>
    <d v="2023-07-28T00:00:00"/>
    <s v="OPO CONEY V."/>
    <x v="24"/>
    <x v="0"/>
    <d v="2023-07-20T00:00:00"/>
    <d v="2023-07-21T00:00:00"/>
    <s v="SL"/>
    <m/>
    <s v="2 SL"/>
    <n v="2"/>
    <m/>
  </r>
  <r>
    <n v="3157"/>
    <x v="72"/>
    <d v="2023-07-28T00:00:00"/>
    <s v="FERMA ERIC N."/>
    <x v="12"/>
    <x v="0"/>
    <d v="2023-07-26T00:00:00"/>
    <d v="2023-07-27T00:00:00"/>
    <s v="SL"/>
    <m/>
    <s v="2 SL"/>
    <n v="2"/>
    <m/>
  </r>
  <r>
    <n v="3158"/>
    <x v="72"/>
    <d v="2023-07-28T00:00:00"/>
    <s v="GONZALES CRISTI NERISSE E."/>
    <x v="13"/>
    <x v="0"/>
    <d v="2023-07-26T00:00:00"/>
    <d v="2023-07-27T00:00:00"/>
    <s v="SL"/>
    <m/>
    <s v="2 SL"/>
    <n v="2"/>
    <m/>
  </r>
  <r>
    <n v="3159"/>
    <x v="72"/>
    <d v="2023-07-28T00:00:00"/>
    <s v="VILLANUEVA MARELYN A."/>
    <x v="78"/>
    <x v="0"/>
    <d v="2023-07-11T00:00:00"/>
    <d v="2023-07-11T00:00:00"/>
    <s v="SL"/>
    <m/>
    <s v="1 SL"/>
    <n v="1"/>
    <m/>
  </r>
  <r>
    <n v="3160"/>
    <x v="72"/>
    <d v="2023-07-28T00:00:00"/>
    <s v="VILLANUEVA MARELYN A."/>
    <x v="78"/>
    <x v="0"/>
    <d v="2023-07-17T00:00:00"/>
    <d v="2023-07-17T00:00:00"/>
    <s v="SL"/>
    <m/>
    <s v="1 SL"/>
    <n v="1"/>
    <m/>
  </r>
  <r>
    <n v="3161"/>
    <x v="72"/>
    <d v="2023-07-28T00:00:00"/>
    <s v="VILLANUEVA MARELYN A."/>
    <x v="78"/>
    <x v="0"/>
    <d v="2023-07-27T00:00:00"/>
    <d v="2023-07-27T00:00:00"/>
    <s v="SL"/>
    <m/>
    <s v="1 SL"/>
    <n v="1"/>
    <m/>
  </r>
  <r>
    <n v="3162"/>
    <x v="72"/>
    <d v="2023-07-27T00:00:00"/>
    <s v="BOFILL ERNA P."/>
    <x v="4"/>
    <x v="1"/>
    <d v="2023-07-26T00:00:00"/>
    <d v="2023-07-26T00:00:00"/>
    <s v="SL"/>
    <m/>
    <s v="1 SL"/>
    <n v="1"/>
    <m/>
  </r>
  <r>
    <n v="3163"/>
    <x v="72"/>
    <d v="2023-07-25T00:00:00"/>
    <s v="MANALO ELIADA F."/>
    <x v="11"/>
    <x v="1"/>
    <d v="2023-07-21T00:00:00"/>
    <d v="2023-07-21T00:00:00"/>
    <s v="SL"/>
    <m/>
    <s v="1 SL"/>
    <n v="1"/>
    <m/>
  </r>
  <r>
    <n v="3164"/>
    <x v="72"/>
    <d v="2023-07-25T00:00:00"/>
    <s v="AMON RHEALYN O."/>
    <x v="6"/>
    <x v="1"/>
    <d v="2023-07-18T00:00:00"/>
    <d v="2023-07-18T00:00:00"/>
    <s v="SL"/>
    <m/>
    <s v="1 SL"/>
    <n v="1"/>
    <m/>
  </r>
  <r>
    <n v="3165"/>
    <x v="72"/>
    <d v="2023-07-03T00:00:00"/>
    <s v="DIMARANAN GREGORIA C."/>
    <x v="6"/>
    <x v="1"/>
    <d v="2023-06-20T00:00:00"/>
    <d v="2023-08-20T00:00:00"/>
    <s v="OTHER"/>
    <s v="R.A. NO. 9710/CSC MC NO. 25, S. 2010"/>
    <s v="42 OTHER"/>
    <n v="42"/>
    <m/>
  </r>
  <r>
    <n v="3166"/>
    <x v="72"/>
    <d v="2023-08-01T00:00:00"/>
    <s v="BAYBAY MA. PAZ R."/>
    <x v="34"/>
    <x v="1"/>
    <d v="2023-07-27T00:00:00"/>
    <d v="2023-07-28T00:00:00"/>
    <s v="SL"/>
    <m/>
    <s v="2 SL"/>
    <n v="2"/>
    <m/>
  </r>
  <r>
    <n v="3167"/>
    <x v="72"/>
    <d v="2023-07-23T00:00:00"/>
    <s v="RODRIGUEZ GREGORIO  "/>
    <x v="18"/>
    <x v="1"/>
    <d v="2023-08-07T00:00:00"/>
    <d v="2023-08-09T00:00:00"/>
    <s v="VL"/>
    <m/>
    <s v="3 VL"/>
    <n v="3"/>
    <m/>
  </r>
  <r>
    <n v="3168"/>
    <x v="72"/>
    <d v="2023-07-28T00:00:00"/>
    <s v="PALADAN VICENTE  "/>
    <x v="18"/>
    <x v="1"/>
    <d v="2023-07-27T00:00:00"/>
    <d v="2023-07-27T00:00:00"/>
    <s v="SL"/>
    <m/>
    <s v="1 SL"/>
    <n v="1"/>
    <m/>
  </r>
  <r>
    <n v="3169"/>
    <x v="72"/>
    <d v="2023-07-28T00:00:00"/>
    <s v="OLEGARIO NENITA A."/>
    <x v="16"/>
    <x v="1"/>
    <d v="2023-07-26T00:00:00"/>
    <d v="2023-07-27T00:00:00"/>
    <s v="SL"/>
    <m/>
    <s v="2 SL"/>
    <n v="2"/>
    <m/>
  </r>
  <r>
    <n v="3170"/>
    <x v="72"/>
    <d v="2023-07-25T00:00:00"/>
    <s v="REOSA CECILIA A."/>
    <x v="11"/>
    <x v="1"/>
    <d v="2023-07-21T00:00:00"/>
    <d v="2023-07-21T00:00:00"/>
    <s v="SL"/>
    <m/>
    <s v="1 SL"/>
    <n v="1"/>
    <m/>
  </r>
  <r>
    <n v="3171"/>
    <x v="72"/>
    <d v="2023-07-26T00:00:00"/>
    <s v="MENDOZA NORA A."/>
    <x v="6"/>
    <x v="1"/>
    <d v="2023-07-10T00:00:00"/>
    <d v="2023-07-10T00:00:00"/>
    <s v="SL"/>
    <m/>
    <s v="1 SL"/>
    <n v="1"/>
    <m/>
  </r>
  <r>
    <n v="3172"/>
    <x v="72"/>
    <d v="2023-07-26T00:00:00"/>
    <s v="MENDOZA NORA A."/>
    <x v="6"/>
    <x v="1"/>
    <d v="2023-07-22T00:00:00"/>
    <d v="2023-07-22T00:00:00"/>
    <s v="SL"/>
    <m/>
    <s v="1 SL"/>
    <n v="1"/>
    <m/>
  </r>
  <r>
    <n v="3173"/>
    <x v="72"/>
    <d v="2023-07-28T00:00:00"/>
    <s v="ENMACIO LEILA A."/>
    <x v="6"/>
    <x v="1"/>
    <d v="2023-07-05T00:00:00"/>
    <d v="2023-07-05T00:00:00"/>
    <s v="SL"/>
    <m/>
    <s v="1 SL"/>
    <n v="1"/>
    <m/>
  </r>
  <r>
    <n v="3174"/>
    <x v="72"/>
    <d v="2023-07-28T00:00:00"/>
    <s v="ENMACIO LEILA A."/>
    <x v="6"/>
    <x v="1"/>
    <d v="2023-07-26T00:00:00"/>
    <d v="2023-07-26T00:00:00"/>
    <s v="SL"/>
    <m/>
    <s v="1 SL"/>
    <n v="1"/>
    <m/>
  </r>
  <r>
    <n v="3175"/>
    <x v="72"/>
    <d v="2023-07-29T00:00:00"/>
    <s v="MERCADO RENGIE M."/>
    <x v="4"/>
    <x v="0"/>
    <d v="2023-07-26T00:00:00"/>
    <d v="2023-07-28T00:00:00"/>
    <s v="SL"/>
    <m/>
    <s v="3 SL"/>
    <n v="3"/>
    <m/>
  </r>
  <r>
    <n v="3176"/>
    <x v="72"/>
    <d v="2023-07-28T00:00:00"/>
    <s v="ESTRANGCO MERCY U."/>
    <x v="21"/>
    <x v="1"/>
    <d v="2023-07-26T00:00:00"/>
    <d v="2023-07-26T00:00:00"/>
    <s v="SL"/>
    <m/>
    <s v="1 SL"/>
    <n v="1"/>
    <m/>
  </r>
  <r>
    <n v="3177"/>
    <x v="72"/>
    <d v="2023-07-26T00:00:00"/>
    <s v="VISITACION DENNIS S."/>
    <x v="43"/>
    <x v="1"/>
    <d v="2023-08-01T00:00:00"/>
    <d v="2023-08-30T00:00:00"/>
    <s v="VL"/>
    <m/>
    <s v="18 VL"/>
    <n v="18"/>
    <m/>
  </r>
  <r>
    <n v="3178"/>
    <x v="72"/>
    <d v="2023-08-02T00:00:00"/>
    <s v="MALIGAYO YOLANDA D."/>
    <x v="19"/>
    <x v="1"/>
    <d v="2023-07-31T00:00:00"/>
    <d v="2023-07-31T00:00:00"/>
    <s v="SL"/>
    <m/>
    <s v="1 SL"/>
    <n v="1"/>
    <m/>
  </r>
  <r>
    <n v="3179"/>
    <x v="72"/>
    <d v="2023-07-26T00:00:00"/>
    <s v="DE VILLA MYRNA D."/>
    <x v="12"/>
    <x v="1"/>
    <d v="2023-07-25T00:00:00"/>
    <d v="2023-07-25T00:00:00"/>
    <s v="SL"/>
    <m/>
    <s v="1 SL"/>
    <n v="1"/>
    <m/>
  </r>
  <r>
    <n v="3180"/>
    <x v="72"/>
    <d v="2023-07-19T00:00:00"/>
    <s v="HAYAG JERMAINE JOI D."/>
    <x v="19"/>
    <x v="1"/>
    <d v="2023-07-16T00:00:00"/>
    <d v="2023-07-16T00:00:00"/>
    <s v="SL"/>
    <m/>
    <s v="1 SL"/>
    <n v="1"/>
    <m/>
  </r>
  <r>
    <n v="3181"/>
    <x v="72"/>
    <d v="2023-07-27T00:00:00"/>
    <s v="PASCUA LORENA D."/>
    <x v="5"/>
    <x v="1"/>
    <d v="2023-07-24T00:00:00"/>
    <d v="2023-07-24T00:00:00"/>
    <s v="SL"/>
    <m/>
    <s v="1 SL"/>
    <n v="1"/>
    <m/>
  </r>
  <r>
    <n v="3182"/>
    <x v="72"/>
    <d v="2023-07-26T00:00:00"/>
    <s v="MARUNDAN MARIA FLOR M."/>
    <x v="5"/>
    <x v="1"/>
    <s v="7/25/0223"/>
    <d v="2023-07-25T00:00:00"/>
    <s v="SL"/>
    <m/>
    <s v="1 SL"/>
    <n v="1"/>
    <m/>
  </r>
  <r>
    <n v="3183"/>
    <x v="72"/>
    <d v="2023-07-26T00:00:00"/>
    <s v="SUMAGUI DESZERIE ANN A."/>
    <x v="5"/>
    <x v="1"/>
    <d v="2023-08-18T00:00:00"/>
    <d v="2023-08-20T00:00:00"/>
    <s v="VL"/>
    <m/>
    <s v="3 VL"/>
    <n v="3"/>
    <m/>
  </r>
  <r>
    <n v="3184"/>
    <x v="72"/>
    <d v="2023-07-26T00:00:00"/>
    <s v="SUMAGUI DESZERIE ANN A."/>
    <x v="5"/>
    <x v="1"/>
    <d v="2023-08-24T00:00:00"/>
    <d v="2023-08-27T00:00:00"/>
    <s v="VL"/>
    <m/>
    <s v="2 VL"/>
    <n v="2"/>
    <m/>
  </r>
  <r>
    <n v="3185"/>
    <x v="72"/>
    <d v="2023-07-26T00:00:00"/>
    <s v="SUMAGUI DESZERIE ANN A."/>
    <x v="5"/>
    <x v="1"/>
    <d v="2023-08-31T00:00:00"/>
    <d v="2023-08-31T00:00:00"/>
    <s v="VL"/>
    <m/>
    <s v="1 VL"/>
    <n v="1"/>
    <m/>
  </r>
  <r>
    <n v="3186"/>
    <x v="72"/>
    <d v="2023-07-29T00:00:00"/>
    <s v="DOMINGO RACHEL L."/>
    <x v="7"/>
    <x v="1"/>
    <d v="2023-08-07T00:00:00"/>
    <d v="2023-08-08T00:00:00"/>
    <s v="OTHER"/>
    <s v="SEC 21 EO 292- SPECIAL PRIVILEGE"/>
    <s v="2 OTHER"/>
    <n v="2"/>
    <m/>
  </r>
  <r>
    <n v="3187"/>
    <x v="72"/>
    <d v="2023-07-31T00:00:00"/>
    <s v="LANDICHO CHARLENE R."/>
    <x v="12"/>
    <x v="0"/>
    <d v="2023-07-27T00:00:00"/>
    <d v="2023-07-28T00:00:00"/>
    <s v="SL"/>
    <m/>
    <s v="2 SL"/>
    <n v="2"/>
    <m/>
  </r>
  <r>
    <n v="3188"/>
    <x v="72"/>
    <d v="2023-07-27T00:00:00"/>
    <s v="MANGUINAO GILBERT  "/>
    <x v="12"/>
    <x v="1"/>
    <d v="2023-07-25T00:00:00"/>
    <d v="2023-07-26T00:00:00"/>
    <s v="SL"/>
    <m/>
    <s v="2 SL"/>
    <n v="2"/>
    <m/>
  </r>
  <r>
    <n v="3189"/>
    <x v="72"/>
    <d v="2023-07-26T00:00:00"/>
    <s v="DE VILLA MYRNA D."/>
    <x v="12"/>
    <x v="1"/>
    <d v="2023-08-04T00:00:00"/>
    <d v="2023-08-08T00:00:00"/>
    <s v="VL"/>
    <m/>
    <s v="3 VL"/>
    <n v="3"/>
    <m/>
  </r>
  <r>
    <n v="3190"/>
    <x v="72"/>
    <d v="2023-07-31T00:00:00"/>
    <s v="ALCAZAR ZENAIDA S."/>
    <x v="53"/>
    <x v="1"/>
    <d v="2023-08-16T00:00:00"/>
    <d v="2023-08-16T00:00:00"/>
    <s v="VL"/>
    <m/>
    <s v="1 VL"/>
    <n v="1"/>
    <m/>
  </r>
  <r>
    <n v="3191"/>
    <x v="72"/>
    <d v="2023-08-02T00:00:00"/>
    <s v="MALIGAYO YOLANDA D."/>
    <x v="19"/>
    <x v="1"/>
    <d v="2023-08-01T00:00:00"/>
    <d v="2023-08-01T00:00:00"/>
    <s v="SL"/>
    <m/>
    <s v="1 SL"/>
    <n v="1"/>
    <m/>
  </r>
  <r>
    <n v="3192"/>
    <x v="72"/>
    <d v="2023-07-28T00:00:00"/>
    <s v="DIMAPILIS ARIEL M."/>
    <x v="39"/>
    <x v="1"/>
    <d v="2023-08-05T00:00:00"/>
    <d v="2023-08-05T00:00:00"/>
    <s v="OTHER"/>
    <s v="SEC 21 EO 292- SPECIAL PRIVILEGE"/>
    <s v="1 OTHER"/>
    <n v="1"/>
    <m/>
  </r>
  <r>
    <n v="3193"/>
    <x v="72"/>
    <d v="2023-07-31T00:00:00"/>
    <s v="DE GRANO MA. ERLINDA F."/>
    <x v="39"/>
    <x v="1"/>
    <d v="2023-07-28T00:00:00"/>
    <d v="2023-07-28T00:00:00"/>
    <s v="SL"/>
    <m/>
    <s v="1 SL"/>
    <n v="1"/>
    <m/>
  </r>
  <r>
    <n v="3194"/>
    <x v="72"/>
    <d v="2023-08-01T00:00:00"/>
    <s v="DE VILLA MARITES D."/>
    <x v="10"/>
    <x v="1"/>
    <d v="2023-08-02T00:00:00"/>
    <d v="2023-08-03T00:00:00"/>
    <s v="OTHER"/>
    <s v="RA NO. 8972/CSC MC NO. 8, S. 2004 - SOLO PARENT LEAVE"/>
    <s v="2 OTHER"/>
    <n v="2"/>
    <m/>
  </r>
  <r>
    <n v="3195"/>
    <x v="72"/>
    <d v="2023-07-28T00:00:00"/>
    <s v="MALIGAYA NELITA M."/>
    <x v="12"/>
    <x v="1"/>
    <d v="2023-07-25T00:00:00"/>
    <d v="2023-07-25T00:00:00"/>
    <s v="SL"/>
    <m/>
    <s v="1 SL"/>
    <n v="1"/>
    <m/>
  </r>
  <r>
    <n v="3196"/>
    <x v="72"/>
    <d v="2023-08-01T00:00:00"/>
    <s v="MONTENEGRO HELEN L."/>
    <x v="35"/>
    <x v="1"/>
    <d v="2023-07-28T00:00:00"/>
    <d v="2023-07-28T00:00:00"/>
    <s v="SL"/>
    <m/>
    <s v="1 SL"/>
    <n v="1"/>
    <m/>
  </r>
  <r>
    <n v="3197"/>
    <x v="72"/>
    <d v="2023-07-31T00:00:00"/>
    <s v="MAGUINAO NIÑA F."/>
    <x v="5"/>
    <x v="0"/>
    <d v="2023-07-25T00:00:00"/>
    <d v="2023-07-25T00:00:00"/>
    <s v="SL"/>
    <m/>
    <s v="1 SL"/>
    <n v="1"/>
    <m/>
  </r>
  <r>
    <n v="3198"/>
    <x v="72"/>
    <d v="2023-07-31T00:00:00"/>
    <s v="PANALIGAN GIL L."/>
    <x v="8"/>
    <x v="1"/>
    <d v="2023-07-27T00:00:00"/>
    <d v="2023-07-27T00:00:00"/>
    <s v="SL"/>
    <m/>
    <s v="1 SL"/>
    <n v="1"/>
    <m/>
  </r>
  <r>
    <n v="3199"/>
    <x v="72"/>
    <d v="2023-07-31T00:00:00"/>
    <s v="DE OCAMPO MARISSA B."/>
    <x v="66"/>
    <x v="1"/>
    <d v="2023-07-20T00:00:00"/>
    <d v="2023-07-20T00:00:00"/>
    <s v="SL"/>
    <m/>
    <s v="1 SL"/>
    <n v="1"/>
    <m/>
  </r>
  <r>
    <n v="3200"/>
    <x v="72"/>
    <d v="2023-07-31T00:00:00"/>
    <s v="DE OCAMPO MARISSA B."/>
    <x v="66"/>
    <x v="1"/>
    <d v="2023-07-26T00:00:00"/>
    <d v="2023-07-28T00:00:00"/>
    <s v="SL"/>
    <m/>
    <s v="3 SL"/>
    <n v="3"/>
    <m/>
  </r>
  <r>
    <n v="3201"/>
    <x v="72"/>
    <d v="2023-08-01T00:00:00"/>
    <s v="MERCADO ARLENNIE D."/>
    <x v="9"/>
    <x v="0"/>
    <d v="2023-07-31T00:00:00"/>
    <d v="2023-07-31T00:00:00"/>
    <s v="SL"/>
    <m/>
    <s v="1 SL"/>
    <n v="1"/>
    <m/>
  </r>
  <r>
    <n v="3202"/>
    <x v="72"/>
    <d v="2023-07-26T00:00:00"/>
    <s v="MERCADO ARLENNIE D."/>
    <x v="9"/>
    <x v="0"/>
    <d v="2023-07-25T00:00:00"/>
    <d v="2023-07-25T00:00:00"/>
    <s v="SL"/>
    <m/>
    <s v="1 SL"/>
    <n v="1"/>
    <m/>
  </r>
  <r>
    <n v="3203"/>
    <x v="72"/>
    <d v="2023-07-21T00:00:00"/>
    <s v="HERNANDEZ DONATO Q."/>
    <x v="5"/>
    <x v="1"/>
    <d v="2023-08-01T00:00:00"/>
    <d v="2023-08-14T00:00:00"/>
    <s v="VL"/>
    <m/>
    <s v="10 VL"/>
    <n v="10"/>
    <m/>
  </r>
  <r>
    <n v="3204"/>
    <x v="72"/>
    <d v="2023-07-27T00:00:00"/>
    <s v="CONSTANTE FLORAVILLA R."/>
    <x v="10"/>
    <x v="1"/>
    <d v="2023-07-31T00:00:00"/>
    <d v="2023-07-31T00:00:00"/>
    <s v="OTHER"/>
    <s v="SEC 21 EO 292- SPECIAL PRIVILEGE"/>
    <s v="1 OTHER"/>
    <n v="1"/>
    <m/>
  </r>
  <r>
    <n v="3205"/>
    <x v="72"/>
    <d v="2023-07-27T00:00:00"/>
    <s v="PELIMBERGO MICHELLE A."/>
    <x v="10"/>
    <x v="1"/>
    <d v="2023-08-01T00:00:00"/>
    <d v="2023-08-01T00:00:00"/>
    <s v="OTHER"/>
    <s v="SEC 21 EO 292- SPECIAL PRIVILEGE"/>
    <s v="1 OTHER"/>
    <n v="1"/>
    <m/>
  </r>
  <r>
    <n v="3206"/>
    <x v="72"/>
    <d v="2023-07-27T00:00:00"/>
    <s v="PELIMBERGO MICHELLE A."/>
    <x v="10"/>
    <x v="1"/>
    <d v="2023-07-25T00:00:00"/>
    <d v="2023-07-26T00:00:00"/>
    <s v="SL"/>
    <m/>
    <s v="2 SL"/>
    <n v="2"/>
    <m/>
  </r>
  <r>
    <n v="3207"/>
    <x v="72"/>
    <d v="2023-08-01T00:00:00"/>
    <s v="VILLANUEVA CHRISTIANNE FAYE A."/>
    <x v="13"/>
    <x v="0"/>
    <d v="2023-07-31T00:00:00"/>
    <d v="2023-07-31T00:00:00"/>
    <s v="SL"/>
    <m/>
    <s v="1 SL"/>
    <n v="1"/>
    <m/>
  </r>
  <r>
    <n v="3208"/>
    <x v="72"/>
    <d v="2023-08-01T00:00:00"/>
    <s v="ANACAY ANICETA P."/>
    <x v="5"/>
    <x v="1"/>
    <d v="2023-07-31T00:00:00"/>
    <d v="2023-07-31T00:00:00"/>
    <s v="SL"/>
    <m/>
    <s v="1 SL"/>
    <n v="1"/>
    <m/>
  </r>
  <r>
    <n v="3209"/>
    <x v="72"/>
    <d v="2023-08-01T00:00:00"/>
    <s v="ANGCAYA ANA B."/>
    <x v="5"/>
    <x v="1"/>
    <d v="2023-08-11T00:00:00"/>
    <d v="2023-08-11T00:00:00"/>
    <s v="VL"/>
    <m/>
    <s v="1 VL"/>
    <n v="1"/>
    <m/>
  </r>
  <r>
    <n v="3210"/>
    <x v="72"/>
    <d v="2023-07-24T00:00:00"/>
    <s v="SARDINOLA  GINABLETH J."/>
    <x v="34"/>
    <x v="1"/>
    <d v="2023-07-28T00:00:00"/>
    <d v="2023-07-28T00:00:00"/>
    <s v="VL"/>
    <m/>
    <s v="1 VL"/>
    <n v="1"/>
    <m/>
  </r>
  <r>
    <n v="3211"/>
    <x v="72"/>
    <d v="2023-07-26T00:00:00"/>
    <s v="BAY AMIE  "/>
    <x v="39"/>
    <x v="1"/>
    <d v="2023-08-04T00:00:00"/>
    <d v="2023-08-04T00:00:00"/>
    <s v="VL"/>
    <m/>
    <s v="1 VL"/>
    <n v="1"/>
    <m/>
  </r>
  <r>
    <n v="3212"/>
    <x v="72"/>
    <d v="2023-07-26T00:00:00"/>
    <s v="BAY AMIE  "/>
    <x v="39"/>
    <x v="1"/>
    <d v="2023-08-08T00:00:00"/>
    <d v="2023-08-08T00:00:00"/>
    <s v="VL"/>
    <m/>
    <s v="1 VL"/>
    <n v="1"/>
    <m/>
  </r>
  <r>
    <n v="3213"/>
    <x v="72"/>
    <d v="2023-07-26T00:00:00"/>
    <s v="BAY AMIE  "/>
    <x v="39"/>
    <x v="1"/>
    <d v="2023-08-11T00:00:00"/>
    <d v="2023-08-11T00:00:00"/>
    <s v="VL"/>
    <m/>
    <s v="1 VL"/>
    <n v="1"/>
    <m/>
  </r>
  <r>
    <n v="3214"/>
    <x v="72"/>
    <d v="2023-07-26T00:00:00"/>
    <s v="BAY AMIE  "/>
    <x v="39"/>
    <x v="1"/>
    <d v="2023-08-18T00:00:00"/>
    <d v="2023-08-18T00:00:00"/>
    <s v="VL"/>
    <m/>
    <s v="1 VL"/>
    <n v="1"/>
    <m/>
  </r>
  <r>
    <n v="3215"/>
    <x v="72"/>
    <d v="2023-07-26T00:00:00"/>
    <s v="BAY AMIE  "/>
    <x v="39"/>
    <x v="1"/>
    <d v="2023-08-25T00:00:00"/>
    <d v="2023-08-25T00:00:00"/>
    <s v="VL"/>
    <m/>
    <s v="1 VL"/>
    <n v="1"/>
    <m/>
  </r>
  <r>
    <n v="3216"/>
    <x v="72"/>
    <d v="2023-07-26T00:00:00"/>
    <s v="BAY AMIE  "/>
    <x v="39"/>
    <x v="1"/>
    <d v="2023-08-31T00:00:00"/>
    <d v="2023-08-31T00:00:00"/>
    <s v="VL"/>
    <m/>
    <s v="1 VL"/>
    <n v="1"/>
    <m/>
  </r>
  <r>
    <n v="3217"/>
    <x v="72"/>
    <d v="2023-07-27T00:00:00"/>
    <s v="RODRIGUEZ RAYMUNDO  "/>
    <x v="18"/>
    <x v="0"/>
    <d v="2023-08-03T00:00:00"/>
    <d v="2023-08-05T00:00:00"/>
    <s v="VL"/>
    <m/>
    <s v="3 VL"/>
    <n v="3"/>
    <m/>
  </r>
  <r>
    <n v="3218"/>
    <x v="72"/>
    <d v="2023-07-28T00:00:00"/>
    <s v="FLORES RICHARD  "/>
    <x v="18"/>
    <x v="0"/>
    <d v="2023-07-22T00:00:00"/>
    <d v="2023-07-22T00:00:00"/>
    <s v="SL"/>
    <m/>
    <s v="1 SL"/>
    <n v="1"/>
    <m/>
  </r>
  <r>
    <n v="3219"/>
    <x v="72"/>
    <d v="2023-07-28T00:00:00"/>
    <s v="FLORES RICHARD  "/>
    <x v="18"/>
    <x v="0"/>
    <d v="2023-07-27T00:00:00"/>
    <d v="2023-07-27T00:00:00"/>
    <s v="SL"/>
    <m/>
    <s v="1 SL"/>
    <n v="1"/>
    <m/>
  </r>
  <r>
    <n v="3220"/>
    <x v="72"/>
    <d v="2023-07-28T00:00:00"/>
    <s v="HERNANDEZ MARIO A."/>
    <x v="21"/>
    <x v="1"/>
    <d v="2023-08-04T00:00:00"/>
    <d v="2023-08-07T00:00:00"/>
    <s v="VL"/>
    <m/>
    <s v="4 VL"/>
    <n v="4"/>
    <m/>
  </r>
  <r>
    <n v="3221"/>
    <x v="72"/>
    <d v="2023-07-25T00:00:00"/>
    <s v="DIMAILIG ARLYN R."/>
    <x v="7"/>
    <x v="1"/>
    <d v="2023-08-02T00:00:00"/>
    <d v="2023-08-02T00:00:00"/>
    <s v="OTHER"/>
    <s v="SEC 21 EO 292- SPECIAL PRIVILEGE"/>
    <s v="1 OTHER"/>
    <n v="1"/>
    <m/>
  </r>
  <r>
    <n v="3222"/>
    <x v="72"/>
    <d v="2023-07-25T00:00:00"/>
    <s v="DIMARANAN PERPETUA F."/>
    <x v="67"/>
    <x v="1"/>
    <d v="2023-07-21T00:00:00"/>
    <d v="2023-07-21T00:00:00"/>
    <s v="SL"/>
    <m/>
    <s v="1 SL"/>
    <n v="1"/>
    <m/>
  </r>
  <r>
    <n v="3223"/>
    <x v="72"/>
    <d v="2023-07-27T00:00:00"/>
    <s v="VILLANUEVA MARILYN L."/>
    <x v="23"/>
    <x v="0"/>
    <d v="2023-07-24T00:00:00"/>
    <d v="2023-07-26T00:00:00"/>
    <s v="SL"/>
    <m/>
    <s v="2 SL"/>
    <n v="2"/>
    <m/>
  </r>
  <r>
    <n v="3224"/>
    <x v="72"/>
    <d v="2023-07-26T00:00:00"/>
    <s v="RODRIGUEZ JOSEPHINE R."/>
    <x v="23"/>
    <x v="0"/>
    <d v="2023-07-20T00:00:00"/>
    <d v="2023-07-21T00:00:00"/>
    <s v="SL"/>
    <m/>
    <s v="2 SL"/>
    <n v="2"/>
    <m/>
  </r>
  <r>
    <n v="3225"/>
    <x v="72"/>
    <d v="2023-07-28T00:00:00"/>
    <s v="DIMAILIG ARLYN R."/>
    <x v="7"/>
    <x v="1"/>
    <d v="2023-07-27T00:00:00"/>
    <d v="2023-07-27T00:00:00"/>
    <s v="SL"/>
    <m/>
    <s v="1 SL"/>
    <n v="1"/>
    <m/>
  </r>
  <r>
    <n v="3226"/>
    <x v="72"/>
    <d v="2023-07-27T00:00:00"/>
    <s v="DAVID MELANIE D."/>
    <x v="1"/>
    <x v="0"/>
    <d v="2023-08-02T00:00:00"/>
    <d v="2023-08-04T00:00:00"/>
    <s v="VL"/>
    <m/>
    <s v="3 VL"/>
    <n v="3"/>
    <m/>
  </r>
  <r>
    <n v="3227"/>
    <x v="72"/>
    <d v="2023-07-24T00:00:00"/>
    <s v="REGINALDO MARISSA C."/>
    <x v="1"/>
    <x v="2"/>
    <d v="2023-07-31T00:00:00"/>
    <d v="2023-08-02T00:00:00"/>
    <s v="VL"/>
    <m/>
    <s v="3 VL"/>
    <n v="3"/>
    <m/>
  </r>
  <r>
    <n v="3228"/>
    <x v="72"/>
    <d v="2023-08-02T00:00:00"/>
    <s v="CUIZON DAYLIN M."/>
    <x v="15"/>
    <x v="0"/>
    <d v="2023-08-14T00:00:00"/>
    <d v="2023-08-18T00:00:00"/>
    <s v="VL"/>
    <m/>
    <s v="5 VL"/>
    <n v="5"/>
    <m/>
  </r>
  <r>
    <n v="3229"/>
    <x v="72"/>
    <d v="2023-08-02T00:00:00"/>
    <s v="CUIZON DAYLIN M."/>
    <x v="15"/>
    <x v="0"/>
    <d v="2023-08-22T00:00:00"/>
    <d v="2023-08-25T00:00:00"/>
    <s v="VL"/>
    <m/>
    <s v="4 VL"/>
    <n v="4"/>
    <m/>
  </r>
  <r>
    <n v="3230"/>
    <x v="72"/>
    <d v="2023-07-03T00:00:00"/>
    <s v="GATPANDAN NENITA M."/>
    <x v="16"/>
    <x v="1"/>
    <d v="2023-06-05T00:00:00"/>
    <d v="2023-06-05T00:00:00"/>
    <s v="SL"/>
    <m/>
    <s v="1 SL"/>
    <n v="1"/>
    <m/>
  </r>
  <r>
    <n v="3231"/>
    <x v="72"/>
    <d v="2023-07-03T00:00:00"/>
    <s v="GATPANDAN NENITA M."/>
    <x v="16"/>
    <x v="1"/>
    <d v="2023-06-14T00:00:00"/>
    <d v="2023-06-14T00:00:00"/>
    <s v="SL"/>
    <m/>
    <s v="1 SL"/>
    <n v="1"/>
    <m/>
  </r>
  <r>
    <n v="3232"/>
    <x v="72"/>
    <d v="2023-07-03T00:00:00"/>
    <s v="GATPANDAN NENITA M."/>
    <x v="16"/>
    <x v="1"/>
    <d v="2023-06-30T00:00:00"/>
    <d v="2023-06-30T00:00:00"/>
    <s v="SL"/>
    <m/>
    <s v="1 SL"/>
    <n v="1"/>
    <m/>
  </r>
  <r>
    <n v="3233"/>
    <x v="72"/>
    <d v="2023-07-31T00:00:00"/>
    <s v="DIAZ CAROLINA P."/>
    <x v="11"/>
    <x v="0"/>
    <d v="2023-08-08T00:00:00"/>
    <d v="2023-08-10T00:00:00"/>
    <s v="OTHER"/>
    <s v="SEC 21 EO 292- SPECIAL PRIVILEGE"/>
    <s v="3 OTHER"/>
    <n v="3"/>
    <m/>
  </r>
  <r>
    <n v="3234"/>
    <x v="72"/>
    <d v="2023-07-03T00:00:00"/>
    <s v="MARQUEZ HENSLEY B."/>
    <x v="87"/>
    <x v="1"/>
    <d v="2023-07-12T00:00:00"/>
    <d v="2023-07-12T00:00:00"/>
    <s v="VL"/>
    <m/>
    <s v="1 VL"/>
    <n v="1"/>
    <m/>
  </r>
  <r>
    <n v="3235"/>
    <x v="72"/>
    <d v="2023-07-03T00:00:00"/>
    <s v="MARQUEZ HENSLEY B."/>
    <x v="87"/>
    <x v="1"/>
    <d v="2023-07-20T00:00:00"/>
    <d v="2023-07-20T00:00:00"/>
    <s v="VL"/>
    <m/>
    <s v="1 VL"/>
    <n v="1"/>
    <m/>
  </r>
  <r>
    <n v="3236"/>
    <x v="72"/>
    <d v="2023-05-25T00:00:00"/>
    <s v="JAVIER MARIANNE V."/>
    <x v="97"/>
    <x v="2"/>
    <d v="2023-02-22T00:00:00"/>
    <d v="2023-02-22T00:00:00"/>
    <s v="SL"/>
    <m/>
    <s v="1 SL"/>
    <n v="1"/>
    <m/>
  </r>
  <r>
    <n v="3237"/>
    <x v="72"/>
    <d v="2023-05-25T00:00:00"/>
    <s v="JAVIER MARIANNE V."/>
    <x v="97"/>
    <x v="2"/>
    <d v="2023-02-27T00:00:00"/>
    <d v="2023-02-27T00:00:00"/>
    <s v="SL"/>
    <m/>
    <s v="1 SL"/>
    <n v="1"/>
    <m/>
  </r>
  <r>
    <n v="3238"/>
    <x v="72"/>
    <d v="2023-05-25T00:00:00"/>
    <s v="JAVIER MARIANNE V."/>
    <x v="97"/>
    <x v="2"/>
    <d v="2023-03-27T00:00:00"/>
    <d v="2023-03-27T00:00:00"/>
    <s v="SL"/>
    <m/>
    <s v="1 SL"/>
    <n v="1"/>
    <m/>
  </r>
  <r>
    <n v="3239"/>
    <x v="72"/>
    <d v="2023-05-25T00:00:00"/>
    <s v="JAVIER MARIANNE V."/>
    <x v="97"/>
    <x v="2"/>
    <d v="2023-05-18T00:00:00"/>
    <d v="2023-05-19T00:00:00"/>
    <s v="SL"/>
    <m/>
    <s v="2 SL"/>
    <n v="2"/>
    <m/>
  </r>
  <r>
    <n v="3240"/>
    <x v="72"/>
    <d v="2023-07-20T00:00:00"/>
    <s v="COSTANTE HERBERT F."/>
    <x v="9"/>
    <x v="2"/>
    <d v="2023-07-14T00:00:00"/>
    <d v="2023-07-19T00:00:00"/>
    <s v="SL"/>
    <m/>
    <s v="4 SL"/>
    <n v="4"/>
    <m/>
  </r>
  <r>
    <n v="3241"/>
    <x v="72"/>
    <d v="2023-07-15T00:00:00"/>
    <s v="LOGROÑO JONATHAN C."/>
    <x v="17"/>
    <x v="2"/>
    <d v="2023-07-10T00:00:00"/>
    <d v="2023-07-13T00:00:00"/>
    <s v="SL"/>
    <m/>
    <s v="4 SL"/>
    <n v="4"/>
    <m/>
  </r>
  <r>
    <n v="3242"/>
    <x v="72"/>
    <d v="2023-07-17T00:00:00"/>
    <s v="BAYOT JASMINE A."/>
    <x v="98"/>
    <x v="2"/>
    <d v="2023-07-17T00:00:00"/>
    <d v="2023-08-08T00:00:00"/>
    <s v="VL"/>
    <m/>
    <s v="16 VL"/>
    <n v="16"/>
    <m/>
  </r>
  <r>
    <n v="3243"/>
    <x v="72"/>
    <d v="2023-08-01T00:00:00"/>
    <s v="RAMA RAQUEL J."/>
    <x v="44"/>
    <x v="0"/>
    <d v="2023-07-31T00:00:00"/>
    <d v="2023-07-31T00:00:00"/>
    <s v="SL"/>
    <m/>
    <s v="1 SL"/>
    <n v="1"/>
    <m/>
  </r>
  <r>
    <n v="3244"/>
    <x v="72"/>
    <d v="2023-07-26T00:00:00"/>
    <s v="MONTENEGRO HENRY S."/>
    <x v="11"/>
    <x v="1"/>
    <d v="2023-07-25T00:00:00"/>
    <d v="2023-07-25T00:00:00"/>
    <s v="SL"/>
    <m/>
    <s v="1 SL"/>
    <n v="1"/>
    <m/>
  </r>
  <r>
    <n v="3245"/>
    <x v="72"/>
    <d v="2023-08-01T00:00:00"/>
    <s v="DESINGAŃO PURIFICACION A."/>
    <x v="11"/>
    <x v="0"/>
    <d v="2023-08-01T00:00:00"/>
    <d v="2023-08-01T00:00:00"/>
    <s v="VL"/>
    <m/>
    <s v="1 VL"/>
    <n v="1"/>
    <m/>
  </r>
  <r>
    <n v="3246"/>
    <x v="72"/>
    <d v="2023-08-01T00:00:00"/>
    <s v="DESINGAŃO PURIFICACION A."/>
    <x v="11"/>
    <x v="0"/>
    <d v="2023-08-04T00:00:00"/>
    <d v="2023-08-04T00:00:00"/>
    <s v="VL"/>
    <m/>
    <s v="1 VL"/>
    <n v="1"/>
    <m/>
  </r>
  <r>
    <n v="3247"/>
    <x v="72"/>
    <d v="2023-08-01T00:00:00"/>
    <s v="DESINGAŃO PURIFICACION A."/>
    <x v="11"/>
    <x v="0"/>
    <d v="2023-08-08T00:00:00"/>
    <d v="2023-08-08T00:00:00"/>
    <s v="VL"/>
    <m/>
    <s v="1 VL"/>
    <n v="1"/>
    <m/>
  </r>
  <r>
    <n v="3248"/>
    <x v="72"/>
    <d v="2023-08-01T00:00:00"/>
    <s v="DESINGAŃO PURIFICACION A."/>
    <x v="11"/>
    <x v="0"/>
    <d v="2023-08-11T00:00:00"/>
    <d v="2023-08-11T00:00:00"/>
    <s v="VL"/>
    <m/>
    <s v="1 VL"/>
    <n v="1"/>
    <m/>
  </r>
  <r>
    <n v="3249"/>
    <x v="72"/>
    <d v="2023-08-01T00:00:00"/>
    <s v="DESINGAŃO PURIFICACION A."/>
    <x v="11"/>
    <x v="0"/>
    <d v="2023-08-15T00:00:00"/>
    <d v="2023-08-15T00:00:00"/>
    <s v="VL"/>
    <m/>
    <s v="1 VL"/>
    <n v="1"/>
    <m/>
  </r>
  <r>
    <n v="3250"/>
    <x v="72"/>
    <d v="2023-08-01T00:00:00"/>
    <s v="DESINGAŃO PURIFICACION A."/>
    <x v="11"/>
    <x v="0"/>
    <d v="2023-08-18T00:00:00"/>
    <d v="2023-08-18T00:00:00"/>
    <s v="VL"/>
    <m/>
    <s v="1 VL"/>
    <n v="1"/>
    <m/>
  </r>
  <r>
    <n v="3251"/>
    <x v="72"/>
    <d v="2023-08-01T00:00:00"/>
    <s v="DESINGAŃO PURIFICACION A."/>
    <x v="11"/>
    <x v="0"/>
    <d v="2023-08-22T00:00:00"/>
    <d v="2023-08-22T00:00:00"/>
    <s v="VL"/>
    <m/>
    <s v="1 VL"/>
    <n v="1"/>
    <m/>
  </r>
  <r>
    <n v="3252"/>
    <x v="72"/>
    <d v="2023-08-01T00:00:00"/>
    <s v="DESINGAŃO PURIFICACION A."/>
    <x v="11"/>
    <x v="0"/>
    <d v="2023-08-25T00:00:00"/>
    <d v="2023-08-25T00:00:00"/>
    <s v="VL"/>
    <m/>
    <s v="1 VL"/>
    <n v="1"/>
    <m/>
  </r>
  <r>
    <n v="3253"/>
    <x v="72"/>
    <d v="2023-08-01T00:00:00"/>
    <s v="DESINGAŃO PURIFICACION A."/>
    <x v="11"/>
    <x v="0"/>
    <d v="2023-08-29T00:00:00"/>
    <d v="2023-08-29T00:00:00"/>
    <s v="VL"/>
    <m/>
    <s v="1 VL"/>
    <n v="1"/>
    <m/>
  </r>
  <r>
    <n v="3254"/>
    <x v="72"/>
    <d v="2023-08-01T00:00:00"/>
    <s v="DESINGAŃO PURIFICACION A."/>
    <x v="11"/>
    <x v="0"/>
    <d v="2023-08-31T00:00:00"/>
    <d v="2023-08-31T00:00:00"/>
    <s v="VL"/>
    <m/>
    <s v="1 VL"/>
    <n v="1"/>
    <m/>
  </r>
  <r>
    <n v="3255"/>
    <x v="72"/>
    <d v="2023-07-18T00:00:00"/>
    <s v="SARDIÑOLA REBECCA C."/>
    <x v="11"/>
    <x v="0"/>
    <d v="2023-07-27T00:00:00"/>
    <d v="2023-07-28T00:00:00"/>
    <s v="OTHER"/>
    <s v="SEC 21 EO 292- SPECIAL PRIVILEGE"/>
    <s v="2 OTHER"/>
    <n v="2"/>
    <m/>
  </r>
  <r>
    <n v="3256"/>
    <x v="72"/>
    <d v="2023-07-26T00:00:00"/>
    <s v="MARINDUQUE AURORA A."/>
    <x v="62"/>
    <x v="1"/>
    <d v="2023-07-25T00:00:00"/>
    <d v="2023-07-25T00:00:00"/>
    <s v="SL"/>
    <m/>
    <s v="1 SL"/>
    <n v="1"/>
    <m/>
  </r>
  <r>
    <n v="3257"/>
    <x v="72"/>
    <d v="2023-07-31T00:00:00"/>
    <s v="DE OCAMPO MA. ELENA D."/>
    <x v="11"/>
    <x v="1"/>
    <d v="2023-07-27T00:00:00"/>
    <d v="2023-07-28T00:00:00"/>
    <s v="SL"/>
    <m/>
    <s v="2 SL"/>
    <n v="2"/>
    <m/>
  </r>
  <r>
    <n v="3258"/>
    <x v="72"/>
    <d v="2023-07-27T00:00:00"/>
    <s v="DE SAGUN NANCY D."/>
    <x v="11"/>
    <x v="0"/>
    <d v="2023-07-26T00:00:00"/>
    <d v="2023-07-26T00:00:00"/>
    <s v="SL"/>
    <m/>
    <s v="1 SL"/>
    <n v="1"/>
    <m/>
  </r>
  <r>
    <n v="3259"/>
    <x v="72"/>
    <d v="2023-07-31T00:00:00"/>
    <s v="DIAZ CAROLINA P."/>
    <x v="11"/>
    <x v="0"/>
    <d v="2023-08-11T00:00:00"/>
    <d v="2023-08-15T00:00:00"/>
    <s v="VL"/>
    <m/>
    <s v="3 VL"/>
    <n v="3"/>
    <m/>
  </r>
  <r>
    <n v="3260"/>
    <x v="72"/>
    <d v="2023-07-31T00:00:00"/>
    <s v="FERNANDEZ MILAGROS C."/>
    <x v="39"/>
    <x v="1"/>
    <d v="2023-07-28T00:00:00"/>
    <d v="2023-07-28T00:00:00"/>
    <s v="SL"/>
    <m/>
    <s v="1 SL"/>
    <n v="1"/>
    <m/>
  </r>
  <r>
    <n v="3261"/>
    <x v="72"/>
    <d v="2023-08-02T00:00:00"/>
    <s v="DE ASIS JANETTE D."/>
    <x v="9"/>
    <x v="0"/>
    <d v="2023-07-31T00:00:00"/>
    <d v="2023-08-02T00:00:00"/>
    <s v="SL"/>
    <m/>
    <s v="3 SL"/>
    <n v="3"/>
    <m/>
  </r>
  <r>
    <n v="3262"/>
    <x v="72"/>
    <d v="2023-07-17T00:00:00"/>
    <s v="RENDORA RAFFY G."/>
    <x v="97"/>
    <x v="0"/>
    <d v="2023-07-03T00:00:00"/>
    <d v="2023-07-03T00:00:00"/>
    <s v="SL"/>
    <m/>
    <s v="1 SL"/>
    <n v="1"/>
    <m/>
  </r>
  <r>
    <n v="3263"/>
    <x v="72"/>
    <d v="2023-07-17T00:00:00"/>
    <s v="RENDORA RAFFY G."/>
    <x v="97"/>
    <x v="0"/>
    <d v="2023-07-11T00:00:00"/>
    <d v="2023-07-11T00:00:00"/>
    <s v="SL"/>
    <m/>
    <s v="1 SL"/>
    <n v="1"/>
    <m/>
  </r>
  <r>
    <n v="3264"/>
    <x v="72"/>
    <d v="2023-07-17T00:00:00"/>
    <s v="RENDORA RAFFY G."/>
    <x v="97"/>
    <x v="0"/>
    <d v="2023-07-14T00:00:00"/>
    <d v="2023-07-14T00:00:00"/>
    <s v="SL"/>
    <m/>
    <s v="1 SL"/>
    <n v="1"/>
    <m/>
  </r>
  <r>
    <n v="3265"/>
    <x v="73"/>
    <d v="2023-08-07T00:00:00"/>
    <s v="DELA CRUZ EVANGELINE P."/>
    <x v="71"/>
    <x v="1"/>
    <d v="2023-08-03T00:00:00"/>
    <d v="2023-08-05T00:00:00"/>
    <s v="SL"/>
    <m/>
    <s v="3 SL"/>
    <n v="3"/>
    <m/>
  </r>
  <r>
    <n v="3266"/>
    <x v="73"/>
    <d v="2023-08-02T00:00:00"/>
    <s v="DELA CRUZ EVANGELINE P."/>
    <x v="71"/>
    <x v="1"/>
    <d v="2023-07-27T00:00:00"/>
    <d v="2023-07-27T00:00:00"/>
    <s v="SL"/>
    <m/>
    <s v="1 SL"/>
    <n v="1"/>
    <m/>
  </r>
  <r>
    <n v="3267"/>
    <x v="73"/>
    <d v="2023-08-03T00:00:00"/>
    <s v="PANALIGAN GIL L."/>
    <x v="8"/>
    <x v="1"/>
    <d v="2023-08-02T00:00:00"/>
    <d v="2023-08-02T00:00:00"/>
    <s v="SL"/>
    <m/>
    <s v="1 SL"/>
    <n v="1"/>
    <m/>
  </r>
  <r>
    <n v="3268"/>
    <x v="73"/>
    <d v="2023-07-25T00:00:00"/>
    <s v="ESPIRITU RONALD M."/>
    <x v="39"/>
    <x v="1"/>
    <d v="2023-08-08T00:00:00"/>
    <d v="2023-08-08T00:00:00"/>
    <s v="VL"/>
    <m/>
    <s v="1 VL"/>
    <n v="1"/>
    <m/>
  </r>
  <r>
    <n v="3269"/>
    <x v="73"/>
    <d v="2023-08-02T00:00:00"/>
    <s v="COSME MA VICTORIA M."/>
    <x v="7"/>
    <x v="1"/>
    <d v="2023-07-31T00:00:00"/>
    <d v="2023-07-31T00:00:00"/>
    <s v="SL"/>
    <m/>
    <s v="1 SL"/>
    <n v="1"/>
    <m/>
  </r>
  <r>
    <n v="3270"/>
    <x v="73"/>
    <d v="2023-08-02T00:00:00"/>
    <s v="OLEGARIO LEONARD ERIC B."/>
    <x v="13"/>
    <x v="1"/>
    <d v="2023-08-09T00:00:00"/>
    <d v="2023-08-09T00:00:00"/>
    <s v="VL"/>
    <m/>
    <s v="1 VL"/>
    <n v="1"/>
    <m/>
  </r>
  <r>
    <n v="3271"/>
    <x v="73"/>
    <d v="2023-07-31T00:00:00"/>
    <s v="PERIDO BEVERLY T."/>
    <x v="39"/>
    <x v="1"/>
    <d v="2023-08-02T00:00:00"/>
    <d v="2023-08-02T00:00:00"/>
    <s v="SL"/>
    <m/>
    <s v="1 SL"/>
    <n v="1"/>
    <m/>
  </r>
  <r>
    <n v="3272"/>
    <x v="73"/>
    <d v="2023-08-03T00:00:00"/>
    <s v="ALEGA ESTELITA M."/>
    <x v="53"/>
    <x v="1"/>
    <d v="2023-08-01T00:00:00"/>
    <d v="2023-08-02T00:00:00"/>
    <s v="SL"/>
    <m/>
    <s v="2 SL"/>
    <n v="2"/>
    <m/>
  </r>
  <r>
    <n v="3273"/>
    <x v="73"/>
    <d v="2023-07-31T00:00:00"/>
    <s v="ANACAY ABNER M."/>
    <x v="5"/>
    <x v="1"/>
    <d v="2023-07-17T00:00:00"/>
    <d v="2023-07-21T00:00:00"/>
    <s v="SL"/>
    <m/>
    <s v="5 SL"/>
    <n v="5"/>
    <m/>
  </r>
  <r>
    <n v="3274"/>
    <x v="73"/>
    <d v="2023-07-31T00:00:00"/>
    <s v="ANACAY ABNER M."/>
    <x v="5"/>
    <x v="1"/>
    <d v="2023-07-25T00:00:00"/>
    <d v="2023-07-28T00:00:00"/>
    <s v="SL"/>
    <m/>
    <s v="4 SL"/>
    <n v="4"/>
    <m/>
  </r>
  <r>
    <n v="3275"/>
    <x v="73"/>
    <d v="2023-07-31T00:00:00"/>
    <s v="ANACAY ABNER M."/>
    <x v="5"/>
    <x v="1"/>
    <d v="2023-07-31T00:00:00"/>
    <d v="2023-08-15T00:00:00"/>
    <s v="SL"/>
    <m/>
    <s v="12 SL"/>
    <n v="12"/>
    <m/>
  </r>
  <r>
    <n v="3276"/>
    <x v="73"/>
    <d v="2023-08-02T00:00:00"/>
    <s v="CALANOG ALMA P."/>
    <x v="62"/>
    <x v="1"/>
    <d v="2023-07-26T00:00:00"/>
    <d v="2023-07-26T00:00:00"/>
    <s v="SL"/>
    <m/>
    <s v="1 SL"/>
    <n v="1"/>
    <m/>
  </r>
  <r>
    <n v="3277"/>
    <x v="73"/>
    <d v="2023-08-02T00:00:00"/>
    <s v="CALANOG ALMA P."/>
    <x v="62"/>
    <x v="1"/>
    <d v="2023-07-31T00:00:00"/>
    <d v="2023-07-31T00:00:00"/>
    <s v="SL"/>
    <m/>
    <s v="1 SL"/>
    <n v="1"/>
    <m/>
  </r>
  <r>
    <n v="3278"/>
    <x v="73"/>
    <d v="2023-08-03T00:00:00"/>
    <s v="DIMAPILIS JONNA T."/>
    <x v="49"/>
    <x v="1"/>
    <d v="2023-08-02T00:00:00"/>
    <d v="2023-08-02T00:00:00"/>
    <s v="SL"/>
    <m/>
    <s v="1 SL"/>
    <n v="1"/>
    <m/>
  </r>
  <r>
    <n v="3279"/>
    <x v="73"/>
    <d v="2023-08-02T00:00:00"/>
    <s v="BURAZON CARIDAD A."/>
    <x v="39"/>
    <x v="1"/>
    <d v="2023-08-01T00:00:00"/>
    <d v="2023-08-01T00:00:00"/>
    <s v="SL"/>
    <m/>
    <s v="1 SL"/>
    <n v="1"/>
    <m/>
  </r>
  <r>
    <n v="3280"/>
    <x v="73"/>
    <d v="2023-08-02T00:00:00"/>
    <s v="FERRY FRANCIS R."/>
    <x v="5"/>
    <x v="1"/>
    <d v="2023-08-22T00:00:00"/>
    <d v="2023-08-28T00:00:00"/>
    <s v="VL"/>
    <m/>
    <s v="5 VL"/>
    <n v="5"/>
    <m/>
  </r>
  <r>
    <n v="3281"/>
    <x v="73"/>
    <d v="2023-08-03T00:00:00"/>
    <s v="DE VILLA MYRNA D."/>
    <x v="12"/>
    <x v="1"/>
    <d v="2023-08-02T00:00:00"/>
    <d v="2023-08-02T00:00:00"/>
    <s v="OTHER"/>
    <s v="SEC 21 EO 292- SPECIAL PRIVILEGE"/>
    <s v="1 OTHER"/>
    <n v="1"/>
    <m/>
  </r>
  <r>
    <n v="3282"/>
    <x v="73"/>
    <d v="2023-07-24T00:00:00"/>
    <s v="MABUTI ANA MARIE C."/>
    <x v="39"/>
    <x v="1"/>
    <d v="2023-07-28T00:00:00"/>
    <d v="2023-07-28T00:00:00"/>
    <s v="OTHER"/>
    <s v="SEC 21 EO 292- SPECIAL PRIVILEGE"/>
    <s v="1 OTHER"/>
    <n v="1"/>
    <m/>
  </r>
  <r>
    <n v="3283"/>
    <x v="73"/>
    <d v="2023-08-02T00:00:00"/>
    <s v="VELUZ DORMILUNA E."/>
    <x v="31"/>
    <x v="1"/>
    <d v="2023-08-01T00:00:00"/>
    <d v="2023-08-01T00:00:00"/>
    <s v="SL"/>
    <m/>
    <s v="1 SL"/>
    <n v="1"/>
    <m/>
  </r>
  <r>
    <n v="3284"/>
    <x v="73"/>
    <d v="2023-07-21T00:00:00"/>
    <s v="VELUZ DORMILUNA E."/>
    <x v="31"/>
    <x v="1"/>
    <d v="2023-08-08T00:00:00"/>
    <d v="2023-08-11T00:00:00"/>
    <s v="VL"/>
    <m/>
    <s v="4 VL"/>
    <n v="4"/>
    <m/>
  </r>
  <r>
    <n v="3285"/>
    <x v="73"/>
    <d v="2023-08-02T00:00:00"/>
    <s v="VERGARA ANACIETA M."/>
    <x v="10"/>
    <x v="1"/>
    <d v="2023-08-01T00:00:00"/>
    <d v="2023-08-01T00:00:00"/>
    <s v="SL"/>
    <m/>
    <s v="1 SL"/>
    <n v="1"/>
    <m/>
  </r>
  <r>
    <n v="3286"/>
    <x v="73"/>
    <d v="2023-08-01T00:00:00"/>
    <s v="PEÑAFLORIDA LORYN B."/>
    <x v="10"/>
    <x v="1"/>
    <d v="2023-08-10T00:00:00"/>
    <d v="2023-08-11T00:00:00"/>
    <s v="OTHER"/>
    <s v="SEC 21 EO 292- SPECIAL PRIVILEGE"/>
    <s v="2 OTHER"/>
    <n v="2"/>
    <m/>
  </r>
  <r>
    <n v="3287"/>
    <x v="73"/>
    <d v="2023-08-04T00:00:00"/>
    <s v="ARCULLO MELISSA A."/>
    <x v="5"/>
    <x v="1"/>
    <d v="2023-07-31T00:00:00"/>
    <d v="2023-08-01T00:00:00"/>
    <s v="SL"/>
    <m/>
    <s v="2 SL"/>
    <n v="2"/>
    <m/>
  </r>
  <r>
    <n v="3288"/>
    <x v="73"/>
    <d v="2023-08-07T00:00:00"/>
    <s v="OCAMPO ORLANDO R."/>
    <x v="13"/>
    <x v="1"/>
    <d v="2023-08-03T00:00:00"/>
    <d v="2023-08-03T00:00:00"/>
    <s v="SL"/>
    <m/>
    <s v="1 SL"/>
    <n v="1"/>
    <m/>
  </r>
  <r>
    <n v="3289"/>
    <x v="73"/>
    <d v="2023-08-02T00:00:00"/>
    <s v="FERNANDEZ MILAGROS C."/>
    <x v="39"/>
    <x v="1"/>
    <d v="2023-08-01T00:00:00"/>
    <d v="2023-08-01T00:00:00"/>
    <s v="SL"/>
    <m/>
    <s v="1 SL"/>
    <n v="1"/>
    <m/>
  </r>
  <r>
    <n v="3290"/>
    <x v="73"/>
    <d v="2023-08-01T00:00:00"/>
    <s v="ANARNA CRISTINA F."/>
    <x v="5"/>
    <x v="1"/>
    <d v="2023-07-29T00:00:00"/>
    <d v="2023-07-30T00:00:00"/>
    <s v="SL"/>
    <m/>
    <s v="2 SL"/>
    <n v="2"/>
    <m/>
  </r>
  <r>
    <n v="3291"/>
    <x v="73"/>
    <d v="2023-07-20T00:00:00"/>
    <s v="COSTANTE HERBERT F."/>
    <x v="9"/>
    <x v="2"/>
    <d v="2023-08-03T00:00:00"/>
    <d v="2023-08-03T00:00:00"/>
    <s v="SL"/>
    <m/>
    <s v="1 SL"/>
    <n v="1"/>
    <m/>
  </r>
  <r>
    <n v="3292"/>
    <x v="73"/>
    <d v="2023-08-03T00:00:00"/>
    <s v="ALEGRE RENZ KARL C."/>
    <x v="48"/>
    <x v="0"/>
    <d v="2023-07-31T00:00:00"/>
    <d v="2023-08-01T00:00:00"/>
    <s v="OTHER"/>
    <s v="R.A. NO. 8187 - PATERNITY"/>
    <s v="2 OTHER"/>
    <n v="2"/>
    <m/>
  </r>
  <r>
    <n v="3293"/>
    <x v="73"/>
    <d v="2023-08-03T00:00:00"/>
    <s v="DOGELIO JEAN MELODY M."/>
    <x v="39"/>
    <x v="2"/>
    <d v="2023-08-02T00:00:00"/>
    <d v="2023-08-02T00:00:00"/>
    <s v="SL"/>
    <m/>
    <s v="1 SL"/>
    <n v="1"/>
    <m/>
  </r>
  <r>
    <n v="3294"/>
    <x v="73"/>
    <d v="2023-07-31T00:00:00"/>
    <s v="DOGELIO JEAN MELODY M."/>
    <x v="39"/>
    <x v="2"/>
    <d v="2023-07-28T00:00:00"/>
    <d v="2023-07-28T00:00:00"/>
    <s v="SL"/>
    <m/>
    <s v="1 SL"/>
    <n v="1"/>
    <m/>
  </r>
  <r>
    <n v="3295"/>
    <x v="73"/>
    <d v="2023-08-02T00:00:00"/>
    <s v="REPILLO AMMY LOU M."/>
    <x v="39"/>
    <x v="1"/>
    <d v="2023-08-01T00:00:00"/>
    <d v="2023-08-01T00:00:00"/>
    <s v="SL"/>
    <m/>
    <s v="1 SL"/>
    <n v="1"/>
    <m/>
  </r>
  <r>
    <n v="3296"/>
    <x v="73"/>
    <d v="2023-07-29T00:00:00"/>
    <s v="PRIMO GRACE M."/>
    <x v="17"/>
    <x v="0"/>
    <d v="2023-07-26T00:00:00"/>
    <d v="2023-07-26T00:00:00"/>
    <s v="SL"/>
    <m/>
    <s v="1 SL"/>
    <n v="1"/>
    <m/>
  </r>
  <r>
    <n v="3297"/>
    <x v="73"/>
    <d v="2023-07-31T00:00:00"/>
    <s v="PRIMO GRACE M."/>
    <x v="17"/>
    <x v="0"/>
    <d v="2023-08-07T00:00:00"/>
    <d v="2023-08-08T00:00:00"/>
    <s v="VL"/>
    <m/>
    <s v="2 VL"/>
    <n v="2"/>
    <m/>
  </r>
  <r>
    <n v="3298"/>
    <x v="73"/>
    <d v="2023-08-04T00:00:00"/>
    <s v="MARDO MELINDA E."/>
    <x v="18"/>
    <x v="0"/>
    <d v="2023-08-02T00:00:00"/>
    <d v="2023-08-03T00:00:00"/>
    <s v="SL"/>
    <m/>
    <s v="2 SL"/>
    <n v="2"/>
    <m/>
  </r>
  <r>
    <n v="3299"/>
    <x v="73"/>
    <d v="2023-07-31T00:00:00"/>
    <s v="MARDO MELINDA E."/>
    <x v="18"/>
    <x v="0"/>
    <d v="2023-08-09T00:00:00"/>
    <d v="2023-08-12T00:00:00"/>
    <s v="VL"/>
    <m/>
    <s v="3 VL"/>
    <n v="3"/>
    <m/>
  </r>
  <r>
    <n v="3300"/>
    <x v="73"/>
    <d v="2023-08-04T00:00:00"/>
    <s v="OPO CONEY V."/>
    <x v="24"/>
    <x v="0"/>
    <d v="2023-08-01T00:00:00"/>
    <d v="2023-08-01T00:00:00"/>
    <s v="SL"/>
    <m/>
    <s v="1 SL"/>
    <n v="1"/>
    <m/>
  </r>
  <r>
    <n v="3301"/>
    <x v="73"/>
    <d v="2023-08-04T00:00:00"/>
    <s v="OPO CONEY V."/>
    <x v="24"/>
    <x v="0"/>
    <d v="2023-08-03T00:00:00"/>
    <d v="2023-08-03T00:00:00"/>
    <s v="SL"/>
    <m/>
    <s v="1 SL"/>
    <n v="1"/>
    <m/>
  </r>
  <r>
    <n v="3302"/>
    <x v="73"/>
    <d v="2023-08-04T00:00:00"/>
    <s v="CAGUITLA ELSA A."/>
    <x v="7"/>
    <x v="0"/>
    <d v="2023-10-03T00:00:00"/>
    <d v="2023-10-06T00:00:00"/>
    <s v="VL"/>
    <m/>
    <s v="4 VL"/>
    <n v="4"/>
    <m/>
  </r>
  <r>
    <n v="3303"/>
    <x v="73"/>
    <d v="2023-08-04T00:00:00"/>
    <s v="CAGUITLA ELSA A."/>
    <x v="7"/>
    <x v="0"/>
    <d v="2023-10-10T00:00:00"/>
    <d v="2023-10-12T00:00:00"/>
    <s v="VL"/>
    <m/>
    <s v="3 VL"/>
    <n v="3"/>
    <m/>
  </r>
  <r>
    <n v="3304"/>
    <x v="73"/>
    <d v="2023-08-03T00:00:00"/>
    <s v="CAGUITLA ELSA A."/>
    <x v="7"/>
    <x v="0"/>
    <d v="2023-09-05T00:00:00"/>
    <d v="2023-09-08T00:00:00"/>
    <s v="VL"/>
    <m/>
    <s v="4 VL"/>
    <n v="4"/>
    <m/>
  </r>
  <r>
    <n v="3305"/>
    <x v="73"/>
    <d v="2023-08-03T00:00:00"/>
    <s v="CAGUITLA ELSA A."/>
    <x v="7"/>
    <x v="0"/>
    <d v="2023-09-12T00:00:00"/>
    <d v="2023-09-15T00:00:00"/>
    <s v="VL"/>
    <m/>
    <s v="4 VL"/>
    <n v="4"/>
    <m/>
  </r>
  <r>
    <n v="3306"/>
    <x v="73"/>
    <d v="2023-08-04T00:00:00"/>
    <s v="JIMENO CHARITY D."/>
    <x v="99"/>
    <x v="0"/>
    <d v="2023-07-31T00:00:00"/>
    <d v="2023-08-02T00:00:00"/>
    <s v="SL"/>
    <m/>
    <s v="3 SL"/>
    <n v="3"/>
    <m/>
  </r>
  <r>
    <n v="3307"/>
    <x v="73"/>
    <d v="2023-08-02T00:00:00"/>
    <s v="PARAISO MARIA LORENA D."/>
    <x v="17"/>
    <x v="0"/>
    <d v="2023-08-15T00:00:00"/>
    <d v="2023-08-15T00:00:00"/>
    <s v="VL"/>
    <m/>
    <s v="1 VL"/>
    <n v="1"/>
    <m/>
  </r>
  <r>
    <n v="3308"/>
    <x v="73"/>
    <d v="2023-08-02T00:00:00"/>
    <s v="DIMAANO LEOVIGILDA A."/>
    <x v="7"/>
    <x v="1"/>
    <d v="2023-08-22T00:00:00"/>
    <d v="2023-08-22T00:00:00"/>
    <s v="VL"/>
    <m/>
    <s v="1 VL"/>
    <n v="1"/>
    <m/>
  </r>
  <r>
    <n v="3309"/>
    <x v="73"/>
    <d v="2023-08-04T00:00:00"/>
    <s v="RAMA RAQUEL J."/>
    <x v="44"/>
    <x v="0"/>
    <d v="2023-08-02T00:00:00"/>
    <d v="2023-08-03T00:00:00"/>
    <s v="SL"/>
    <m/>
    <s v="2 SL"/>
    <n v="2"/>
    <m/>
  </r>
  <r>
    <n v="3310"/>
    <x v="73"/>
    <d v="2023-08-02T00:00:00"/>
    <s v="AMBION MARIETA B."/>
    <x v="18"/>
    <x v="0"/>
    <d v="2023-08-09T00:00:00"/>
    <d v="2023-08-09T00:00:00"/>
    <s v="VL"/>
    <m/>
    <s v="1 VL"/>
    <n v="1"/>
    <m/>
  </r>
  <r>
    <n v="3311"/>
    <x v="73"/>
    <d v="2023-07-25T00:00:00"/>
    <s v="DORADO JULAIDA M."/>
    <x v="18"/>
    <x v="1"/>
    <d v="2023-08-01T00:00:00"/>
    <d v="2023-08-01T00:00:00"/>
    <s v="VL"/>
    <m/>
    <s v="1 VL"/>
    <n v="1"/>
    <m/>
  </r>
  <r>
    <n v="3312"/>
    <x v="73"/>
    <d v="2023-07-25T00:00:00"/>
    <s v="DORADO JULAIDA M."/>
    <x v="18"/>
    <x v="1"/>
    <d v="2023-08-04T00:00:00"/>
    <d v="2023-08-04T00:00:00"/>
    <s v="VL"/>
    <m/>
    <s v="1 VL"/>
    <n v="1"/>
    <m/>
  </r>
  <r>
    <n v="3313"/>
    <x v="73"/>
    <d v="2023-07-25T00:00:00"/>
    <s v="DORADO JULAIDA M."/>
    <x v="18"/>
    <x v="1"/>
    <d v="2023-08-08T00:00:00"/>
    <d v="2023-08-08T00:00:00"/>
    <s v="VL"/>
    <m/>
    <s v="1 VL"/>
    <n v="1"/>
    <m/>
  </r>
  <r>
    <n v="3314"/>
    <x v="73"/>
    <d v="2023-07-25T00:00:00"/>
    <s v="DORADO JULAIDA M."/>
    <x v="18"/>
    <x v="1"/>
    <d v="2023-08-11T00:00:00"/>
    <d v="2023-08-11T00:00:00"/>
    <s v="VL"/>
    <m/>
    <s v="1 VL"/>
    <n v="1"/>
    <m/>
  </r>
  <r>
    <n v="3315"/>
    <x v="73"/>
    <d v="2023-07-25T00:00:00"/>
    <s v="DORADO JULAIDA M."/>
    <x v="18"/>
    <x v="1"/>
    <d v="2023-08-15T00:00:00"/>
    <d v="2023-08-15T00:00:00"/>
    <s v="VL"/>
    <m/>
    <s v="1 VL"/>
    <n v="1"/>
    <m/>
  </r>
  <r>
    <n v="3316"/>
    <x v="73"/>
    <d v="2023-07-25T00:00:00"/>
    <s v="DORADO JULAIDA M."/>
    <x v="18"/>
    <x v="1"/>
    <d v="2023-08-18T00:00:00"/>
    <d v="2023-08-18T00:00:00"/>
    <s v="VL"/>
    <m/>
    <s v="1 VL"/>
    <n v="1"/>
    <m/>
  </r>
  <r>
    <n v="3317"/>
    <x v="73"/>
    <d v="2023-07-25T00:00:00"/>
    <s v="DORADO JULAIDA M."/>
    <x v="18"/>
    <x v="1"/>
    <d v="2023-08-22T00:00:00"/>
    <d v="2023-08-22T00:00:00"/>
    <s v="VL"/>
    <m/>
    <s v="1 VL"/>
    <n v="1"/>
    <m/>
  </r>
  <r>
    <n v="3318"/>
    <x v="73"/>
    <d v="2023-07-25T00:00:00"/>
    <s v="DORADO JULAIDA M."/>
    <x v="18"/>
    <x v="1"/>
    <d v="2023-08-25T00:00:00"/>
    <d v="2023-08-25T00:00:00"/>
    <s v="VL"/>
    <m/>
    <s v="1 VL"/>
    <n v="1"/>
    <m/>
  </r>
  <r>
    <n v="3319"/>
    <x v="73"/>
    <d v="2023-07-25T00:00:00"/>
    <s v="DORADO JULAIDA M."/>
    <x v="18"/>
    <x v="1"/>
    <d v="2023-08-29T00:00:00"/>
    <d v="2023-08-29T00:00:00"/>
    <s v="VL"/>
    <m/>
    <s v="1 VL"/>
    <n v="1"/>
    <m/>
  </r>
  <r>
    <n v="3320"/>
    <x v="73"/>
    <d v="2023-08-03T00:00:00"/>
    <s v="BRIZUELA LENIE E."/>
    <x v="38"/>
    <x v="0"/>
    <d v="2023-07-03T00:00:00"/>
    <d v="2023-07-03T00:00:00"/>
    <s v="SL"/>
    <m/>
    <s v="1 SL"/>
    <n v="1"/>
    <m/>
  </r>
  <r>
    <n v="3321"/>
    <x v="73"/>
    <d v="2023-08-03T00:00:00"/>
    <s v="BRIZUELA LENIE E."/>
    <x v="38"/>
    <x v="0"/>
    <d v="2023-07-10T00:00:00"/>
    <d v="2023-07-11T00:00:00"/>
    <s v="SL"/>
    <m/>
    <s v="2 SL"/>
    <n v="2"/>
    <m/>
  </r>
  <r>
    <n v="3322"/>
    <x v="73"/>
    <d v="2023-08-03T00:00:00"/>
    <s v="BRIZUELA LENIE E."/>
    <x v="38"/>
    <x v="0"/>
    <d v="2023-07-14T00:00:00"/>
    <d v="2023-07-14T00:00:00"/>
    <s v="SL"/>
    <m/>
    <s v="1 SL"/>
    <n v="1"/>
    <m/>
  </r>
  <r>
    <n v="3323"/>
    <x v="73"/>
    <d v="2023-08-03T00:00:00"/>
    <s v="BRIZUELA LENIE E."/>
    <x v="38"/>
    <x v="0"/>
    <d v="2023-07-19T00:00:00"/>
    <d v="2023-07-19T00:00:00"/>
    <s v="SL"/>
    <m/>
    <s v="1 SL"/>
    <n v="1"/>
    <m/>
  </r>
  <r>
    <n v="3324"/>
    <x v="73"/>
    <d v="2023-08-03T00:00:00"/>
    <s v="BRIZUELA LENIE E."/>
    <x v="38"/>
    <x v="0"/>
    <d v="2023-07-25T00:00:00"/>
    <d v="2023-07-25T00:00:00"/>
    <s v="SL"/>
    <m/>
    <s v="1 SL"/>
    <n v="1"/>
    <m/>
  </r>
  <r>
    <n v="3325"/>
    <x v="73"/>
    <d v="2023-08-03T00:00:00"/>
    <s v="BRIZUELA LENIE E."/>
    <x v="38"/>
    <x v="0"/>
    <d v="2023-07-31T00:00:00"/>
    <d v="2023-07-31T00:00:00"/>
    <s v="SL"/>
    <m/>
    <s v="1 SL"/>
    <n v="1"/>
    <m/>
  </r>
  <r>
    <n v="3326"/>
    <x v="73"/>
    <d v="2023-08-07T00:00:00"/>
    <s v="AMORA ELISA S."/>
    <x v="39"/>
    <x v="1"/>
    <d v="2023-08-03T00:00:00"/>
    <d v="2023-08-04T00:00:00"/>
    <s v="VL"/>
    <m/>
    <s v="2 VL"/>
    <n v="2"/>
    <m/>
  </r>
  <r>
    <n v="3327"/>
    <x v="73"/>
    <d v="2023-08-07T00:00:00"/>
    <s v="DIMAPILIS ANTHONY A."/>
    <x v="39"/>
    <x v="1"/>
    <d v="2023-08-02T00:00:00"/>
    <d v="2023-08-04T00:00:00"/>
    <s v="SL"/>
    <m/>
    <s v="3 SL"/>
    <n v="3"/>
    <m/>
  </r>
  <r>
    <n v="3328"/>
    <x v="74"/>
    <d v="2023-08-03T00:00:00"/>
    <s v="ANGCAYA JOHN V."/>
    <x v="5"/>
    <x v="1"/>
    <d v="2023-08-22T00:00:00"/>
    <d v="2023-08-22T00:00:00"/>
    <s v="OTHER"/>
    <s v="SEC 21 EO 292- SPECIAL PRIVILEGE"/>
    <s v="1 OTHER"/>
    <n v="1"/>
    <m/>
  </r>
  <r>
    <n v="3329"/>
    <x v="74"/>
    <d v="2023-08-04T00:00:00"/>
    <s v="AMBION DORINDA A."/>
    <x v="10"/>
    <x v="1"/>
    <d v="2023-08-03T00:00:00"/>
    <d v="2023-08-03T00:00:00"/>
    <s v="SL"/>
    <m/>
    <s v="1 SL"/>
    <n v="1"/>
    <m/>
  </r>
  <r>
    <n v="3330"/>
    <x v="74"/>
    <d v="2023-08-07T00:00:00"/>
    <s v="ERIDAO ROSALINDA P."/>
    <x v="10"/>
    <x v="1"/>
    <d v="2023-08-10T00:00:00"/>
    <d v="2023-08-11T00:00:00"/>
    <s v="VL"/>
    <m/>
    <s v="2 VL"/>
    <n v="2"/>
    <m/>
  </r>
  <r>
    <n v="3331"/>
    <x v="74"/>
    <d v="2023-08-07T00:00:00"/>
    <s v="MULINGTAPANG GUILLERMA O."/>
    <x v="12"/>
    <x v="0"/>
    <d v="2023-08-03T00:00:00"/>
    <d v="2023-08-04T00:00:00"/>
    <s v="SL"/>
    <m/>
    <s v="2 SL"/>
    <n v="2"/>
    <m/>
  </r>
  <r>
    <n v="3332"/>
    <x v="74"/>
    <d v="2023-08-01T00:00:00"/>
    <s v="SARDIÑOLA REBECCA C."/>
    <x v="11"/>
    <x v="0"/>
    <d v="2023-08-10T00:00:00"/>
    <d v="2023-08-11T00:00:00"/>
    <s v="VL"/>
    <m/>
    <s v="2 VL"/>
    <n v="2"/>
    <m/>
  </r>
  <r>
    <n v="3333"/>
    <x v="74"/>
    <d v="2023-08-02T00:00:00"/>
    <s v="ABELA IMELDA C."/>
    <x v="6"/>
    <x v="0"/>
    <d v="2023-08-01T00:00:00"/>
    <d v="2023-08-01T00:00:00"/>
    <s v="SL"/>
    <m/>
    <s v="1 SL"/>
    <n v="1"/>
    <m/>
  </r>
  <r>
    <n v="3334"/>
    <x v="74"/>
    <d v="2023-08-04T00:00:00"/>
    <s v="DIMAANO LEOVIGILDA A."/>
    <x v="7"/>
    <x v="1"/>
    <d v="2023-08-21T00:00:00"/>
    <d v="2023-08-21T00:00:00"/>
    <s v="OTHER"/>
    <s v="RA NO. 8972/CSC MC NO. 8, S. 2004 - SOLO PARENT LEAVE"/>
    <s v="1 OTHER"/>
    <n v="1"/>
    <m/>
  </r>
  <r>
    <n v="3335"/>
    <x v="74"/>
    <d v="2023-08-09T00:00:00"/>
    <s v="LEPARDO ROWENA R."/>
    <x v="31"/>
    <x v="1"/>
    <d v="2023-08-17T00:00:00"/>
    <d v="2023-08-17T00:00:00"/>
    <s v="OTHER"/>
    <s v="RA NO. 8972/CSC MC NO. 8, S. 2004 - SOLO PARENT LEAVE"/>
    <s v="1 OTHER"/>
    <n v="1"/>
    <m/>
  </r>
  <r>
    <n v="3336"/>
    <x v="74"/>
    <d v="2023-08-04T00:00:00"/>
    <s v="TORRES SONIA M."/>
    <x v="64"/>
    <x v="1"/>
    <d v="2023-08-03T00:00:00"/>
    <d v="2023-08-03T00:00:00"/>
    <s v="SL"/>
    <m/>
    <s v="1 SL"/>
    <n v="1"/>
    <m/>
  </r>
  <r>
    <n v="3337"/>
    <x v="74"/>
    <d v="2023-08-07T00:00:00"/>
    <s v="MANALO ELIADA F."/>
    <x v="11"/>
    <x v="1"/>
    <d v="2023-08-04T00:00:00"/>
    <d v="2023-08-04T00:00:00"/>
    <s v="SL"/>
    <m/>
    <s v="1 SL"/>
    <n v="1"/>
    <m/>
  </r>
  <r>
    <n v="3338"/>
    <x v="74"/>
    <d v="2023-08-08T00:00:00"/>
    <s v="REOSA CECILIA A."/>
    <x v="11"/>
    <x v="1"/>
    <d v="2023-08-07T00:00:00"/>
    <d v="2023-08-07T00:00:00"/>
    <s v="SL"/>
    <m/>
    <s v="1 SL"/>
    <n v="1"/>
    <m/>
  </r>
  <r>
    <n v="3339"/>
    <x v="74"/>
    <d v="2023-08-08T00:00:00"/>
    <s v="ATIENZA JULIE ANN A."/>
    <x v="5"/>
    <x v="1"/>
    <d v="2023-08-04T00:00:00"/>
    <d v="2023-08-04T00:00:00"/>
    <s v="SL"/>
    <m/>
    <s v="1 SL"/>
    <n v="1"/>
    <m/>
  </r>
  <r>
    <n v="3340"/>
    <x v="74"/>
    <d v="2023-08-07T00:00:00"/>
    <s v="REYES NORALYN B."/>
    <x v="11"/>
    <x v="1"/>
    <d v="2023-08-15T00:00:00"/>
    <d v="2023-08-16T00:00:00"/>
    <s v="OTHER"/>
    <s v="SEC 21 EO 292- SPECIAL PRIVILEGE"/>
    <s v="2 OTHER"/>
    <n v="2"/>
    <m/>
  </r>
  <r>
    <n v="3341"/>
    <x v="74"/>
    <d v="2023-08-09T00:00:00"/>
    <s v="BUGARIN MA. ANA M."/>
    <x v="4"/>
    <x v="1"/>
    <d v="2023-08-14T00:00:00"/>
    <d v="2023-08-14T00:00:00"/>
    <s v="OTHER"/>
    <s v="SEC 21 EO 292- SPECIAL PRIVILEGE"/>
    <s v="1 OTHER"/>
    <n v="1"/>
    <m/>
  </r>
  <r>
    <n v="3342"/>
    <x v="74"/>
    <d v="2023-08-02T00:00:00"/>
    <s v="BAYLA EVANGELINE C."/>
    <x v="57"/>
    <x v="1"/>
    <d v="2023-07-31T00:00:00"/>
    <d v="2023-07-31T00:00:00"/>
    <s v="SL"/>
    <m/>
    <s v="1 SL"/>
    <n v="1"/>
    <m/>
  </r>
  <r>
    <n v="3343"/>
    <x v="74"/>
    <d v="2023-08-08T00:00:00"/>
    <s v="MEJIA MENERIZA M."/>
    <x v="10"/>
    <x v="1"/>
    <d v="2023-08-14T00:00:00"/>
    <d v="2023-08-14T00:00:00"/>
    <s v="VL"/>
    <m/>
    <s v="1 VL"/>
    <n v="1"/>
    <m/>
  </r>
  <r>
    <n v="3344"/>
    <x v="74"/>
    <d v="2023-08-07T00:00:00"/>
    <s v="BAYLA EVANGELINE C."/>
    <x v="57"/>
    <x v="1"/>
    <d v="2023-08-01T00:00:00"/>
    <d v="2023-08-02T00:00:00"/>
    <s v="SL"/>
    <m/>
    <s v="2 SL"/>
    <n v="2"/>
    <m/>
  </r>
  <r>
    <n v="3345"/>
    <x v="74"/>
    <d v="2023-08-08T00:00:00"/>
    <s v="BAYLA EVANGELINE C."/>
    <x v="57"/>
    <x v="1"/>
    <d v="2023-08-04T00:00:00"/>
    <d v="2023-08-04T00:00:00"/>
    <s v="SL"/>
    <m/>
    <s v="1 SL"/>
    <n v="1"/>
    <m/>
  </r>
  <r>
    <n v="3346"/>
    <x v="74"/>
    <d v="2023-08-08T00:00:00"/>
    <s v="MANGUINAO GILBERT  "/>
    <x v="12"/>
    <x v="1"/>
    <d v="2023-08-18T00:00:00"/>
    <d v="2023-08-18T00:00:00"/>
    <s v="VL"/>
    <m/>
    <s v="1 VL"/>
    <n v="1"/>
    <m/>
  </r>
  <r>
    <n v="3347"/>
    <x v="74"/>
    <d v="2023-08-08T00:00:00"/>
    <s v="JORGE CAROLINA M."/>
    <x v="39"/>
    <x v="1"/>
    <d v="2023-08-07T00:00:00"/>
    <d v="2023-08-07T00:00:00"/>
    <s v="SL"/>
    <m/>
    <s v="1 SL"/>
    <n v="1"/>
    <m/>
  </r>
  <r>
    <n v="3348"/>
    <x v="74"/>
    <d v="2023-08-07T00:00:00"/>
    <s v="LEGASPI DOLORES B."/>
    <x v="19"/>
    <x v="1"/>
    <d v="2023-08-01T00:00:00"/>
    <d v="2023-08-04T00:00:00"/>
    <s v="SL"/>
    <m/>
    <s v="4 SL"/>
    <n v="4"/>
    <m/>
  </r>
  <r>
    <n v="3349"/>
    <x v="74"/>
    <d v="2023-08-04T00:00:00"/>
    <s v="MANALO EDITHA V."/>
    <x v="6"/>
    <x v="1"/>
    <d v="2023-08-10T00:00:00"/>
    <d v="2023-08-10T00:00:00"/>
    <s v="VL"/>
    <m/>
    <s v="1 VL"/>
    <n v="1"/>
    <m/>
  </r>
  <r>
    <n v="3350"/>
    <x v="74"/>
    <d v="2023-07-27T00:00:00"/>
    <s v="MIRANDA MARIA LOIDA M."/>
    <x v="6"/>
    <x v="1"/>
    <d v="2023-07-27T00:00:00"/>
    <d v="2023-07-27T00:00:00"/>
    <s v="SL"/>
    <m/>
    <s v="1 SL"/>
    <n v="1"/>
    <m/>
  </r>
  <r>
    <n v="3351"/>
    <x v="74"/>
    <d v="2023-08-02T00:00:00"/>
    <s v="AMON RHEALYN O."/>
    <x v="6"/>
    <x v="1"/>
    <d v="2023-08-08T00:00:00"/>
    <d v="2023-08-08T00:00:00"/>
    <s v="VL"/>
    <m/>
    <s v="1 VL"/>
    <n v="1"/>
    <m/>
  </r>
  <r>
    <n v="3352"/>
    <x v="74"/>
    <d v="2023-08-02T00:00:00"/>
    <s v="DAÑO ALMA R."/>
    <x v="6"/>
    <x v="1"/>
    <d v="2023-07-27T00:00:00"/>
    <d v="2023-07-27T00:00:00"/>
    <s v="SL"/>
    <m/>
    <s v="1 SL"/>
    <n v="1"/>
    <m/>
  </r>
  <r>
    <n v="3353"/>
    <x v="74"/>
    <d v="2023-08-02T00:00:00"/>
    <s v="TULIAO FLORDELIZA M."/>
    <x v="6"/>
    <x v="1"/>
    <d v="2023-08-01T00:00:00"/>
    <d v="2023-08-01T00:00:00"/>
    <s v="SL"/>
    <m/>
    <s v="1 SL"/>
    <n v="1"/>
    <m/>
  </r>
  <r>
    <n v="3354"/>
    <x v="74"/>
    <d v="2023-08-10T00:00:00"/>
    <s v="DISEPEDA ROMELITO  "/>
    <x v="35"/>
    <x v="1"/>
    <d v="2023-08-01T00:00:00"/>
    <d v="2023-08-21T00:00:00"/>
    <s v="SL"/>
    <m/>
    <s v="15 SL"/>
    <n v="15"/>
    <m/>
  </r>
  <r>
    <n v="3355"/>
    <x v="74"/>
    <d v="2023-08-07T00:00:00"/>
    <s v="MERCADO RENGIE M."/>
    <x v="4"/>
    <x v="0"/>
    <d v="2023-08-03T00:00:00"/>
    <d v="2023-08-03T00:00:00"/>
    <s v="SL"/>
    <m/>
    <s v="1 SL"/>
    <n v="1"/>
    <m/>
  </r>
  <r>
    <n v="3356"/>
    <x v="74"/>
    <d v="2023-08-08T00:00:00"/>
    <s v="MERCADO RENGIE M."/>
    <x v="4"/>
    <x v="0"/>
    <d v="2023-08-07T00:00:00"/>
    <d v="2023-08-07T00:00:00"/>
    <s v="SL"/>
    <m/>
    <s v="1 SL"/>
    <n v="1"/>
    <m/>
  </r>
  <r>
    <n v="3357"/>
    <x v="74"/>
    <d v="2023-08-07T00:00:00"/>
    <s v="VILLANUEVA RICHELLE A."/>
    <x v="23"/>
    <x v="0"/>
    <d v="2023-08-16T00:00:00"/>
    <d v="2023-08-16T00:00:00"/>
    <s v="OTHER"/>
    <s v="SEC 21 EO 292- SPECIAL PRIVILEGE"/>
    <s v="1 OTHER"/>
    <n v="1"/>
    <m/>
  </r>
  <r>
    <n v="3358"/>
    <x v="74"/>
    <d v="2023-08-07T00:00:00"/>
    <s v="JABINES MARIA SHELLY D."/>
    <x v="16"/>
    <x v="0"/>
    <d v="2023-08-03T00:00:00"/>
    <d v="2023-08-04T00:00:00"/>
    <s v="SL"/>
    <m/>
    <s v="2 SL"/>
    <n v="2"/>
    <m/>
  </r>
  <r>
    <n v="3359"/>
    <x v="74"/>
    <d v="2023-08-07T00:00:00"/>
    <s v="JABINES MARIA SHELLY D."/>
    <x v="16"/>
    <x v="0"/>
    <d v="2023-08-14T00:00:00"/>
    <d v="2023-08-16T00:00:00"/>
    <s v="VL"/>
    <m/>
    <s v="3 VL"/>
    <n v="3"/>
    <m/>
  </r>
  <r>
    <n v="3360"/>
    <x v="74"/>
    <d v="2023-08-07T00:00:00"/>
    <s v="FRONDOZO AILEEN D."/>
    <x v="40"/>
    <x v="0"/>
    <d v="2023-08-11T00:00:00"/>
    <d v="2023-08-12T00:00:00"/>
    <s v="VL"/>
    <m/>
    <s v="1 VL"/>
    <n v="1"/>
    <m/>
  </r>
  <r>
    <n v="3361"/>
    <x v="74"/>
    <d v="2023-08-09T00:00:00"/>
    <s v="VALENCIANO MARLYN C."/>
    <x v="86"/>
    <x v="0"/>
    <d v="2023-08-07T00:00:00"/>
    <d v="2023-08-08T00:00:00"/>
    <s v="SL"/>
    <m/>
    <s v="2 SL"/>
    <n v="2"/>
    <m/>
  </r>
  <r>
    <n v="3362"/>
    <x v="74"/>
    <d v="2023-08-07T00:00:00"/>
    <s v="SUMAGUI LORENA P."/>
    <x v="30"/>
    <x v="0"/>
    <d v="2023-08-01T00:00:00"/>
    <d v="2023-08-02T00:00:00"/>
    <s v="SL"/>
    <m/>
    <s v="2 SL"/>
    <n v="2"/>
    <m/>
  </r>
  <r>
    <n v="3363"/>
    <x v="74"/>
    <d v="2023-08-02T00:00:00"/>
    <s v="GONZALES MARIO O."/>
    <x v="12"/>
    <x v="0"/>
    <d v="2023-08-10T00:00:00"/>
    <d v="2023-08-11T00:00:00"/>
    <s v="VL"/>
    <m/>
    <s v="2 VL"/>
    <n v="2"/>
    <m/>
  </r>
  <r>
    <n v="3364"/>
    <x v="74"/>
    <d v="2023-08-07T00:00:00"/>
    <s v="GONZALES MARIO O."/>
    <x v="12"/>
    <x v="0"/>
    <d v="2023-08-17T00:00:00"/>
    <d v="2023-08-18T00:00:00"/>
    <s v="VL"/>
    <m/>
    <s v="2 VL"/>
    <n v="2"/>
    <m/>
  </r>
  <r>
    <n v="3365"/>
    <x v="74"/>
    <d v="2023-08-07T00:00:00"/>
    <s v="GATPANDAN MICHAEL E."/>
    <x v="12"/>
    <x v="0"/>
    <d v="2023-08-22T00:00:00"/>
    <d v="2023-08-25T00:00:00"/>
    <s v="VL"/>
    <m/>
    <s v="4 VL"/>
    <n v="4"/>
    <m/>
  </r>
  <r>
    <n v="3366"/>
    <x v="74"/>
    <d v="2023-08-08T00:00:00"/>
    <s v="GATPANDAN MICHAEL E."/>
    <x v="12"/>
    <x v="0"/>
    <d v="2023-08-29T00:00:00"/>
    <d v="2023-08-31T00:00:00"/>
    <s v="VL"/>
    <m/>
    <s v="3 VL"/>
    <n v="3"/>
    <m/>
  </r>
  <r>
    <n v="3367"/>
    <x v="74"/>
    <d v="2023-08-09T00:00:00"/>
    <s v="BRIZUELA LENIE E."/>
    <x v="38"/>
    <x v="0"/>
    <d v="2023-08-07T00:00:00"/>
    <d v="2023-08-07T00:00:00"/>
    <s v="SL"/>
    <m/>
    <s v="1 SL"/>
    <n v="1"/>
    <m/>
  </r>
  <r>
    <n v="3368"/>
    <x v="74"/>
    <d v="2023-08-09T00:00:00"/>
    <s v="BAYOT ANISIA P."/>
    <x v="39"/>
    <x v="1"/>
    <d v="2023-08-08T00:00:00"/>
    <d v="2023-08-08T00:00:00"/>
    <s v="SL"/>
    <m/>
    <s v="1 SL"/>
    <n v="1"/>
    <m/>
  </r>
  <r>
    <n v="3369"/>
    <x v="74"/>
    <d v="2023-08-10T00:00:00"/>
    <s v="AMBION DORINDA A."/>
    <x v="10"/>
    <x v="1"/>
    <d v="2023-08-09T00:00:00"/>
    <d v="2023-08-09T00:00:00"/>
    <s v="SL"/>
    <m/>
    <s v="1 SL"/>
    <n v="1"/>
    <m/>
  </r>
  <r>
    <n v="3370"/>
    <x v="74"/>
    <d v="2023-08-10T00:00:00"/>
    <s v="GARCIA JINKY A."/>
    <x v="88"/>
    <x v="1"/>
    <d v="2023-08-09T00:00:00"/>
    <d v="2023-08-09T00:00:00"/>
    <s v="SL"/>
    <m/>
    <s v="1 SL"/>
    <n v="1"/>
    <m/>
  </r>
  <r>
    <n v="3371"/>
    <x v="74"/>
    <d v="2023-08-07T00:00:00"/>
    <s v="SUMAGUI GEDRICK M."/>
    <x v="100"/>
    <x v="2"/>
    <d v="2023-08-02T00:00:00"/>
    <d v="2023-08-04T00:00:00"/>
    <s v="SL"/>
    <m/>
    <s v="3 SL"/>
    <n v="3"/>
    <m/>
  </r>
  <r>
    <n v="3372"/>
    <x v="75"/>
    <d v="2023-08-15T00:00:00"/>
    <s v="MALUBAY MELINDA D."/>
    <x v="66"/>
    <x v="1"/>
    <d v="2023-08-01T00:00:00"/>
    <d v="2023-08-11T00:00:00"/>
    <s v="SL"/>
    <m/>
    <s v="9 SL"/>
    <n v="9"/>
    <m/>
  </r>
  <r>
    <n v="3373"/>
    <x v="75"/>
    <d v="2023-08-09T00:00:00"/>
    <s v="ANGELES ANNABEL D."/>
    <x v="5"/>
    <x v="1"/>
    <d v="2023-08-16T00:00:00"/>
    <d v="2023-08-18T00:00:00"/>
    <s v="VL"/>
    <m/>
    <s v="3 VL"/>
    <n v="3"/>
    <m/>
  </r>
  <r>
    <n v="3374"/>
    <x v="75"/>
    <d v="2023-08-09T00:00:00"/>
    <s v="ANGELES ANNABEL D."/>
    <x v="5"/>
    <x v="1"/>
    <d v="2023-08-23T00:00:00"/>
    <d v="2023-08-25T00:00:00"/>
    <s v="VL"/>
    <m/>
    <s v="3 VL"/>
    <n v="3"/>
    <m/>
  </r>
  <r>
    <n v="3375"/>
    <x v="75"/>
    <d v="2023-08-14T00:00:00"/>
    <s v="ANGELES ANNABEL D."/>
    <x v="5"/>
    <x v="1"/>
    <d v="2023-08-03T00:00:00"/>
    <d v="2023-08-03T00:00:00"/>
    <s v="VL"/>
    <m/>
    <s v="1 VL"/>
    <n v="1"/>
    <m/>
  </r>
  <r>
    <n v="3376"/>
    <x v="75"/>
    <d v="2023-08-14T00:00:00"/>
    <s v="ANGELES ANNABEL D."/>
    <x v="5"/>
    <x v="1"/>
    <d v="2023-08-09T00:00:00"/>
    <d v="2023-08-09T00:00:00"/>
    <s v="VL"/>
    <m/>
    <s v="1 VL"/>
    <n v="1"/>
    <m/>
  </r>
  <r>
    <n v="3377"/>
    <x v="75"/>
    <d v="2023-08-14T00:00:00"/>
    <s v="RODRIGUEZ JOSEPHINE R."/>
    <x v="23"/>
    <x v="0"/>
    <d v="2023-08-04T00:00:00"/>
    <d v="2023-08-04T00:00:00"/>
    <s v="SL"/>
    <m/>
    <s v="1 SL"/>
    <n v="1"/>
    <m/>
  </r>
  <r>
    <n v="3378"/>
    <x v="75"/>
    <d v="2023-08-14T00:00:00"/>
    <s v="RODRIGUEZ JOSEPHINE R."/>
    <x v="23"/>
    <x v="0"/>
    <d v="2023-08-11T00:00:00"/>
    <d v="2023-08-11T00:00:00"/>
    <s v="SL"/>
    <m/>
    <s v="1 SL"/>
    <n v="1"/>
    <m/>
  </r>
  <r>
    <n v="3379"/>
    <x v="75"/>
    <d v="2023-08-10T00:00:00"/>
    <s v="FLORES RICHARD  "/>
    <x v="18"/>
    <x v="0"/>
    <d v="2023-08-07T00:00:00"/>
    <d v="2023-08-08T00:00:00"/>
    <s v="SL"/>
    <m/>
    <s v="2 SL"/>
    <n v="2"/>
    <m/>
  </r>
  <r>
    <n v="3380"/>
    <x v="75"/>
    <d v="2023-08-08T00:00:00"/>
    <s v="ANDAG ALEX C."/>
    <x v="5"/>
    <x v="1"/>
    <d v="2023-08-03T00:00:00"/>
    <d v="2023-08-07T00:00:00"/>
    <s v="SL"/>
    <m/>
    <s v="3 SL"/>
    <n v="3"/>
    <m/>
  </r>
  <r>
    <n v="3381"/>
    <x v="75"/>
    <d v="2023-08-08T00:00:00"/>
    <s v="ATIENZA VENUS  "/>
    <x v="5"/>
    <x v="1"/>
    <d v="2023-08-03T00:00:00"/>
    <d v="2023-08-07T00:00:00"/>
    <s v="SL"/>
    <m/>
    <s v="3 SL"/>
    <n v="3"/>
    <m/>
  </r>
  <r>
    <n v="3382"/>
    <x v="75"/>
    <d v="2023-08-09T00:00:00"/>
    <s v="OBINA APOLINARIO B."/>
    <x v="18"/>
    <x v="0"/>
    <d v="2023-08-15T00:00:00"/>
    <d v="2023-08-18T00:00:00"/>
    <s v="VL"/>
    <m/>
    <s v="4 VL"/>
    <n v="4"/>
    <m/>
  </r>
  <r>
    <n v="3383"/>
    <x v="75"/>
    <d v="2023-08-10T00:00:00"/>
    <s v="DERLA APOLONIO JR D."/>
    <x v="18"/>
    <x v="0"/>
    <d v="2023-08-02T00:00:00"/>
    <d v="2023-08-04T00:00:00"/>
    <s v="SL"/>
    <m/>
    <s v="3 SL"/>
    <n v="3"/>
    <m/>
  </r>
  <r>
    <n v="3384"/>
    <x v="75"/>
    <d v="2023-08-10T00:00:00"/>
    <s v="PAZ JOSUE O."/>
    <x v="18"/>
    <x v="0"/>
    <d v="2023-08-08T00:00:00"/>
    <d v="2023-08-08T00:00:00"/>
    <s v="SL"/>
    <m/>
    <s v="1 SL"/>
    <n v="1"/>
    <m/>
  </r>
  <r>
    <n v="3385"/>
    <x v="75"/>
    <d v="2023-08-14T00:00:00"/>
    <s v="RAMA RAQUEL J."/>
    <x v="44"/>
    <x v="0"/>
    <d v="2023-08-08T00:00:00"/>
    <d v="2023-08-08T00:00:00"/>
    <s v="SL"/>
    <m/>
    <s v="1 SL"/>
    <n v="1"/>
    <m/>
  </r>
  <r>
    <n v="3386"/>
    <x v="75"/>
    <d v="2023-08-14T00:00:00"/>
    <s v="RAMA RAQUEL J."/>
    <x v="44"/>
    <x v="0"/>
    <d v="2023-08-10T00:00:00"/>
    <d v="2023-08-11T00:00:00"/>
    <s v="SL"/>
    <m/>
    <s v="2 SL"/>
    <n v="2"/>
    <m/>
  </r>
  <r>
    <n v="3387"/>
    <x v="75"/>
    <d v="2023-08-10T00:00:00"/>
    <s v="DEL MUNDO JONAS B."/>
    <x v="19"/>
    <x v="0"/>
    <d v="2023-08-02T00:00:00"/>
    <d v="2023-08-02T00:00:00"/>
    <s v="SL"/>
    <m/>
    <s v="1 SL"/>
    <n v="1"/>
    <m/>
  </r>
  <r>
    <n v="3388"/>
    <x v="75"/>
    <d v="2023-08-10T00:00:00"/>
    <s v="PEPA ARIEL N."/>
    <x v="19"/>
    <x v="0"/>
    <d v="2023-08-07T00:00:00"/>
    <d v="2023-08-07T00:00:00"/>
    <s v="SL"/>
    <m/>
    <s v="1 SL"/>
    <n v="1"/>
    <m/>
  </r>
  <r>
    <n v="3389"/>
    <x v="75"/>
    <d v="2023-08-15T00:00:00"/>
    <s v="MERCADO RENGIE M."/>
    <x v="4"/>
    <x v="0"/>
    <d v="2023-08-14T00:00:00"/>
    <d v="2023-08-14T00:00:00"/>
    <s v="SL"/>
    <m/>
    <s v="1 SL"/>
    <n v="1"/>
    <m/>
  </r>
  <r>
    <n v="3390"/>
    <x v="75"/>
    <d v="2023-08-10T00:00:00"/>
    <s v="VILLANUEVA ISMAEL D."/>
    <x v="19"/>
    <x v="0"/>
    <d v="2023-08-09T00:00:00"/>
    <d v="2023-08-09T00:00:00"/>
    <s v="SL"/>
    <m/>
    <s v="1 SL"/>
    <n v="1"/>
    <m/>
  </r>
  <r>
    <n v="3391"/>
    <x v="75"/>
    <d v="2023-08-05T00:00:00"/>
    <s v="NATANAUAN SENANDO C."/>
    <x v="7"/>
    <x v="0"/>
    <d v="2023-08-01T00:00:00"/>
    <d v="2023-08-04T00:00:00"/>
    <s v="SL"/>
    <m/>
    <s v="4 SL"/>
    <n v="4"/>
    <m/>
  </r>
  <r>
    <n v="3392"/>
    <x v="75"/>
    <d v="2023-08-14T00:00:00"/>
    <s v="MARASIGAN BIENVENIDO E."/>
    <x v="12"/>
    <x v="0"/>
    <d v="2023-08-11T00:00:00"/>
    <d v="2023-08-11T00:00:00"/>
    <s v="SL"/>
    <m/>
    <s v="1 SL"/>
    <n v="1"/>
    <m/>
  </r>
  <r>
    <n v="3393"/>
    <x v="75"/>
    <d v="2023-08-02T00:00:00"/>
    <s v="MARASIGAN BIENVENIDO E."/>
    <x v="12"/>
    <x v="0"/>
    <d v="2023-07-28T00:00:00"/>
    <d v="2023-08-01T00:00:00"/>
    <s v="SL"/>
    <m/>
    <s v="3 SL"/>
    <n v="3"/>
    <m/>
  </r>
  <r>
    <n v="3394"/>
    <x v="75"/>
    <d v="2023-07-13T00:00:00"/>
    <s v="MARASIGAN BIENVENIDO E."/>
    <x v="12"/>
    <x v="0"/>
    <d v="2023-07-10T00:00:00"/>
    <d v="2023-07-12T00:00:00"/>
    <s v="SL"/>
    <m/>
    <s v="3 SL"/>
    <n v="3"/>
    <m/>
  </r>
  <r>
    <n v="3395"/>
    <x v="75"/>
    <d v="2023-06-26T00:00:00"/>
    <s v="MARASIGAN BIENVENIDO E."/>
    <x v="12"/>
    <x v="0"/>
    <d v="2023-06-23T00:00:00"/>
    <d v="2023-06-23T00:00:00"/>
    <s v="SL"/>
    <m/>
    <s v="1 SL"/>
    <n v="1"/>
    <m/>
  </r>
  <r>
    <n v="3396"/>
    <x v="75"/>
    <d v="2023-08-04T00:00:00"/>
    <s v="RODRIGUEZ ARNEL  "/>
    <x v="18"/>
    <x v="0"/>
    <d v="2023-08-02T00:00:00"/>
    <d v="2023-08-02T00:00:00"/>
    <s v="SL"/>
    <m/>
    <s v="1 SL"/>
    <n v="1"/>
    <m/>
  </r>
  <r>
    <n v="3397"/>
    <x v="75"/>
    <d v="2023-08-04T00:00:00"/>
    <s v="RODRIGUEZ IGNACIO  "/>
    <x v="18"/>
    <x v="1"/>
    <d v="2023-07-14T00:00:00"/>
    <d v="2023-07-14T00:00:00"/>
    <s v="SL"/>
    <m/>
    <s v="1 SL"/>
    <n v="1"/>
    <m/>
  </r>
  <r>
    <n v="3398"/>
    <x v="75"/>
    <d v="2023-08-04T00:00:00"/>
    <s v="RODRIGUEZ IGNACIO  "/>
    <x v="18"/>
    <x v="1"/>
    <d v="2023-07-27T00:00:00"/>
    <d v="2023-07-28T00:00:00"/>
    <s v="SL"/>
    <m/>
    <s v="2 SL"/>
    <n v="2"/>
    <m/>
  </r>
  <r>
    <n v="3399"/>
    <x v="75"/>
    <d v="2023-05-30T00:00:00"/>
    <s v="ROQUITE MARIECAR L."/>
    <x v="31"/>
    <x v="0"/>
    <d v="2023-08-09T00:00:00"/>
    <d v="2023-08-09T00:00:00"/>
    <s v="SL"/>
    <m/>
    <s v="1 SL"/>
    <n v="1"/>
    <m/>
  </r>
  <r>
    <n v="3400"/>
    <x v="75"/>
    <d v="2023-08-05T00:00:00"/>
    <s v="DIMAANO LEOVIGILDA A."/>
    <x v="7"/>
    <x v="1"/>
    <d v="2023-08-12T00:00:00"/>
    <d v="2023-08-12T00:00:00"/>
    <s v="VL"/>
    <m/>
    <s v="1 VL"/>
    <n v="1"/>
    <m/>
  </r>
  <r>
    <n v="3401"/>
    <x v="75"/>
    <d v="2023-08-05T00:00:00"/>
    <s v="DIMAANO LEOVIGILDA A."/>
    <x v="7"/>
    <x v="1"/>
    <d v="2023-08-14T00:00:00"/>
    <d v="2023-08-14T00:00:00"/>
    <s v="VL"/>
    <m/>
    <s v="1 VL"/>
    <n v="1"/>
    <m/>
  </r>
  <r>
    <n v="3402"/>
    <x v="75"/>
    <d v="2023-08-05T00:00:00"/>
    <s v="RODRIGUEZ NARCISCO E."/>
    <x v="17"/>
    <x v="0"/>
    <d v="2023-08-12T00:00:00"/>
    <d v="2023-08-12T00:00:00"/>
    <s v="VL"/>
    <m/>
    <s v="1 VL"/>
    <n v="1"/>
    <m/>
  </r>
  <r>
    <n v="3403"/>
    <x v="75"/>
    <d v="2023-08-05T00:00:00"/>
    <s v="RODRIGUEZ NARCISCO E."/>
    <x v="17"/>
    <x v="0"/>
    <d v="2023-08-15T00:00:00"/>
    <d v="2023-08-15T00:00:00"/>
    <s v="VL"/>
    <m/>
    <s v="1 VL"/>
    <n v="1"/>
    <m/>
  </r>
  <r>
    <n v="3404"/>
    <x v="75"/>
    <d v="2023-08-09T00:00:00"/>
    <s v="RODRIGUEZ NARCISCO E."/>
    <x v="17"/>
    <x v="0"/>
    <d v="2023-08-05T00:00:00"/>
    <d v="2023-08-05T00:00:00"/>
    <s v="SL"/>
    <m/>
    <s v="1 SL"/>
    <n v="1"/>
    <m/>
  </r>
  <r>
    <n v="3405"/>
    <x v="75"/>
    <d v="2023-08-09T00:00:00"/>
    <s v="DIMAPILIS ARIEL M."/>
    <x v="39"/>
    <x v="1"/>
    <d v="2023-08-07T00:00:00"/>
    <d v="2023-08-08T00:00:00"/>
    <s v="SL"/>
    <m/>
    <s v="2 SL"/>
    <n v="2"/>
    <m/>
  </r>
  <r>
    <n v="3406"/>
    <x v="75"/>
    <d v="2023-08-14T00:00:00"/>
    <s v="AMULONG GERONIMO M."/>
    <x v="5"/>
    <x v="1"/>
    <d v="2023-08-10T00:00:00"/>
    <d v="2023-08-12T00:00:00"/>
    <s v="SL"/>
    <m/>
    <s v="2 SL"/>
    <n v="2"/>
    <m/>
  </r>
  <r>
    <n v="3407"/>
    <x v="75"/>
    <d v="2023-08-08T00:00:00"/>
    <s v="RODRIGUEZ JOSEPHINE R."/>
    <x v="23"/>
    <x v="0"/>
    <d v="2023-08-16T00:00:00"/>
    <d v="2023-08-18T00:00:00"/>
    <s v="VL"/>
    <m/>
    <s v="3 VL"/>
    <n v="3"/>
    <m/>
  </r>
  <r>
    <n v="3408"/>
    <x v="75"/>
    <d v="2023-08-07T00:00:00"/>
    <s v="MAALA JOSEPHINE D."/>
    <x v="95"/>
    <x v="1"/>
    <d v="2023-08-04T00:00:00"/>
    <d v="2023-08-04T00:00:00"/>
    <s v="SL"/>
    <m/>
    <s v="1 SL"/>
    <n v="1"/>
    <m/>
  </r>
  <r>
    <n v="3409"/>
    <x v="75"/>
    <d v="2023-08-08T00:00:00"/>
    <s v="DIMARANAN PERPETUA F."/>
    <x v="67"/>
    <x v="1"/>
    <d v="2023-08-04T00:00:00"/>
    <d v="2023-08-04T00:00:00"/>
    <s v="SL"/>
    <m/>
    <s v="1 SL"/>
    <n v="1"/>
    <m/>
  </r>
  <r>
    <n v="3410"/>
    <x v="75"/>
    <d v="2023-08-14T00:00:00"/>
    <s v="OLEGARIO NENITA A."/>
    <x v="16"/>
    <x v="1"/>
    <d v="2023-08-10T00:00:00"/>
    <d v="2023-08-11T00:00:00"/>
    <s v="SL"/>
    <m/>
    <s v="2 SL"/>
    <n v="2"/>
    <m/>
  </r>
  <r>
    <n v="3411"/>
    <x v="75"/>
    <d v="2023-08-15T00:00:00"/>
    <s v="LANDICHO CHARLENE R."/>
    <x v="12"/>
    <x v="0"/>
    <d v="2023-08-14T00:00:00"/>
    <d v="2023-08-14T00:00:00"/>
    <s v="SL"/>
    <m/>
    <s v="1 SL"/>
    <n v="1"/>
    <m/>
  </r>
  <r>
    <n v="3412"/>
    <x v="75"/>
    <d v="2023-08-14T00:00:00"/>
    <s v="MONTENEGRO MARISSA P."/>
    <x v="56"/>
    <x v="1"/>
    <d v="2023-08-11T00:00:00"/>
    <d v="2023-08-11T00:00:00"/>
    <s v="SL"/>
    <m/>
    <s v="1 SL"/>
    <n v="1"/>
    <m/>
  </r>
  <r>
    <n v="3413"/>
    <x v="75"/>
    <d v="2023-08-14T00:00:00"/>
    <s v="TAÑEDO MARIA EVELYN C."/>
    <x v="56"/>
    <x v="1"/>
    <d v="2023-08-11T00:00:00"/>
    <d v="2023-08-11T00:00:00"/>
    <s v="SL"/>
    <m/>
    <s v="1 SL"/>
    <n v="1"/>
    <m/>
  </r>
  <r>
    <n v="3414"/>
    <x v="75"/>
    <d v="2023-08-14T00:00:00"/>
    <s v="PENALES GUILLERMA B."/>
    <x v="56"/>
    <x v="1"/>
    <d v="2023-08-11T00:00:00"/>
    <d v="2023-08-11T00:00:00"/>
    <s v="SL"/>
    <m/>
    <s v="1 SL"/>
    <n v="1"/>
    <m/>
  </r>
  <r>
    <n v="3415"/>
    <x v="75"/>
    <d v="2023-08-14T00:00:00"/>
    <s v="PEÑAFIEL MELISSA Q."/>
    <x v="56"/>
    <x v="1"/>
    <d v="2023-08-11T00:00:00"/>
    <d v="2023-08-11T00:00:00"/>
    <s v="SL"/>
    <m/>
    <s v="1 SL"/>
    <n v="1"/>
    <m/>
  </r>
  <r>
    <n v="3416"/>
    <x v="75"/>
    <d v="2023-08-14T00:00:00"/>
    <s v="MANALO ELIADA F."/>
    <x v="11"/>
    <x v="1"/>
    <d v="2023-08-10T00:00:00"/>
    <d v="2023-08-11T00:00:00"/>
    <s v="SL"/>
    <m/>
    <s v="2 SL"/>
    <n v="2"/>
    <m/>
  </r>
  <r>
    <n v="3417"/>
    <x v="75"/>
    <d v="2023-08-14T00:00:00"/>
    <s v="MALUBAY MELINDA D."/>
    <x v="66"/>
    <x v="1"/>
    <d v="2023-07-17T00:00:00"/>
    <d v="2023-07-28T00:00:00"/>
    <s v="SL"/>
    <m/>
    <s v="10 SL"/>
    <n v="10"/>
    <m/>
  </r>
  <r>
    <n v="3418"/>
    <x v="75"/>
    <d v="2023-08-11T00:00:00"/>
    <s v="COSA PAOLA GRACE P."/>
    <x v="3"/>
    <x v="0"/>
    <d v="2023-08-22T00:00:00"/>
    <d v="2023-08-22T00:00:00"/>
    <s v="VL"/>
    <m/>
    <s v="1 VL"/>
    <n v="1"/>
    <m/>
  </r>
  <r>
    <n v="3419"/>
    <x v="75"/>
    <d v="2023-08-14T00:00:00"/>
    <s v="CARAAN ANNABELLE F."/>
    <x v="19"/>
    <x v="1"/>
    <d v="2023-08-17T00:00:00"/>
    <d v="2023-08-17T00:00:00"/>
    <s v="OTHER"/>
    <s v="SEC 21 EO 292- SPECIAL PRIVILEGE"/>
    <s v="1 OTHER"/>
    <n v="1"/>
    <m/>
  </r>
  <r>
    <n v="3420"/>
    <x v="75"/>
    <d v="2023-08-11T00:00:00"/>
    <s v="BAYHON GEORGE G."/>
    <x v="64"/>
    <x v="1"/>
    <d v="2023-08-18T00:00:00"/>
    <d v="2023-08-18T00:00:00"/>
    <s v="VL"/>
    <m/>
    <s v="1 VL"/>
    <n v="1"/>
    <m/>
  </r>
  <r>
    <n v="3421"/>
    <x v="75"/>
    <d v="2023-08-10T00:00:00"/>
    <s v="ANGCAYA RUFINA P."/>
    <x v="5"/>
    <x v="1"/>
    <d v="2023-08-04T00:00:00"/>
    <d v="2023-08-04T00:00:00"/>
    <s v="SL"/>
    <m/>
    <s v="1 SL"/>
    <n v="1"/>
    <m/>
  </r>
  <r>
    <n v="3422"/>
    <x v="75"/>
    <d v="2023-08-04T00:00:00"/>
    <s v="SANARES DAN T."/>
    <x v="19"/>
    <x v="1"/>
    <d v="2023-08-25T00:00:00"/>
    <d v="2023-08-25T00:00:00"/>
    <s v="VL"/>
    <m/>
    <s v="1 VL"/>
    <n v="1"/>
    <m/>
  </r>
  <r>
    <n v="3423"/>
    <x v="75"/>
    <d v="2023-08-04T00:00:00"/>
    <s v="SANARES DAN T."/>
    <x v="19"/>
    <x v="1"/>
    <d v="2023-08-29T00:00:00"/>
    <d v="2023-08-30T00:00:00"/>
    <s v="VL"/>
    <m/>
    <s v="2 VL"/>
    <n v="2"/>
    <m/>
  </r>
  <r>
    <n v="3424"/>
    <x v="75"/>
    <d v="2023-08-07T00:00:00"/>
    <s v="VILLAVIRAY MA. CANDELARIA D."/>
    <x v="7"/>
    <x v="1"/>
    <d v="2023-08-17T00:00:00"/>
    <d v="2023-08-17T00:00:00"/>
    <s v="VL"/>
    <m/>
    <s v="1 VL"/>
    <n v="1"/>
    <m/>
  </r>
  <r>
    <n v="3425"/>
    <x v="75"/>
    <d v="2023-08-09T00:00:00"/>
    <s v="ANACAY ANICETA P."/>
    <x v="5"/>
    <x v="1"/>
    <d v="2023-08-31T00:00:00"/>
    <d v="2023-08-31T00:00:00"/>
    <s v="OTHER"/>
    <s v="SEC 21 EO 292- SPECIAL PRIVILEGE"/>
    <s v="1 OTHER"/>
    <n v="1"/>
    <m/>
  </r>
  <r>
    <n v="3426"/>
    <x v="75"/>
    <d v="2023-08-11T00:00:00"/>
    <s v="DE VILLA MYRNA D."/>
    <x v="12"/>
    <x v="1"/>
    <d v="2023-08-10T00:00:00"/>
    <d v="2023-08-10T00:00:00"/>
    <s v="SL"/>
    <m/>
    <s v="1 SL"/>
    <n v="1"/>
    <m/>
  </r>
  <r>
    <n v="3427"/>
    <x v="75"/>
    <d v="2023-08-10T00:00:00"/>
    <s v="LANTING AILEEN D."/>
    <x v="50"/>
    <x v="1"/>
    <d v="2023-08-07T00:00:00"/>
    <d v="2023-08-09T00:00:00"/>
    <s v="SL"/>
    <m/>
    <s v="3 SL"/>
    <n v="3"/>
    <m/>
  </r>
  <r>
    <n v="3428"/>
    <x v="75"/>
    <d v="2023-08-10T00:00:00"/>
    <s v="AMBAT MARILOU M."/>
    <x v="63"/>
    <x v="1"/>
    <d v="2023-08-01T00:00:00"/>
    <d v="2023-08-09T00:00:00"/>
    <s v="SL"/>
    <m/>
    <s v="7 SL"/>
    <n v="7"/>
    <m/>
  </r>
  <r>
    <n v="3429"/>
    <x v="75"/>
    <d v="2023-08-10T00:00:00"/>
    <s v="LERIO ROSEMARIE V."/>
    <x v="6"/>
    <x v="1"/>
    <d v="2023-08-30T00:00:00"/>
    <d v="2023-08-30T00:00:00"/>
    <s v="OTHER"/>
    <s v="SEC 21 EO 292- SPECIAL PRIVILEGE"/>
    <s v="1 OTHER"/>
    <n v="1"/>
    <m/>
  </r>
  <r>
    <n v="3430"/>
    <x v="76"/>
    <d v="2023-08-17T00:00:00"/>
    <s v="VALENCIANO MARLYN C."/>
    <x v="86"/>
    <x v="0"/>
    <d v="2023-08-14T00:00:00"/>
    <d v="2023-08-14T00:00:00"/>
    <s v="SL"/>
    <m/>
    <s v="1 SL"/>
    <n v="1"/>
    <m/>
  </r>
  <r>
    <n v="3431"/>
    <x v="76"/>
    <d v="2023-08-17T00:00:00"/>
    <s v="VALENCIANO MARLYN C."/>
    <x v="86"/>
    <x v="0"/>
    <d v="2023-08-16T00:00:00"/>
    <d v="2023-08-16T00:00:00"/>
    <s v="SL"/>
    <m/>
    <s v="1 SL"/>
    <n v="1"/>
    <m/>
  </r>
  <r>
    <n v="3432"/>
    <x v="76"/>
    <d v="2023-08-16T00:00:00"/>
    <s v="GONZALES MARIO O."/>
    <x v="12"/>
    <x v="0"/>
    <d v="2023-08-24T00:00:00"/>
    <d v="2023-08-25T00:00:00"/>
    <s v="VL"/>
    <m/>
    <s v="2 VL"/>
    <n v="2"/>
    <m/>
  </r>
  <r>
    <n v="3433"/>
    <x v="76"/>
    <d v="2023-08-15T00:00:00"/>
    <s v="MULINGTAPANG GUILLERMA O."/>
    <x v="12"/>
    <x v="0"/>
    <d v="2023-08-10T00:00:00"/>
    <d v="2023-08-11T00:00:00"/>
    <s v="SL"/>
    <m/>
    <s v="2 SL"/>
    <n v="2"/>
    <m/>
  </r>
  <r>
    <n v="3434"/>
    <x v="76"/>
    <d v="2023-08-04T00:00:00"/>
    <s v="PATERNO MARIA LOURDERS P."/>
    <x v="27"/>
    <x v="1"/>
    <d v="2023-08-03T00:00:00"/>
    <d v="2023-08-03T00:00:00"/>
    <s v="SL"/>
    <m/>
    <s v="1 SL"/>
    <n v="1"/>
    <m/>
  </r>
  <r>
    <n v="3435"/>
    <x v="76"/>
    <d v="2023-08-15T00:00:00"/>
    <s v="MIRANDA NICOLE MAY B."/>
    <x v="39"/>
    <x v="1"/>
    <d v="2023-08-14T00:00:00"/>
    <d v="2023-08-14T00:00:00"/>
    <s v="SL"/>
    <m/>
    <s v="1 SL"/>
    <n v="1"/>
    <m/>
  </r>
  <r>
    <n v="3436"/>
    <x v="76"/>
    <d v="2023-07-31T00:00:00"/>
    <s v="GARCIA HAIZEL M."/>
    <x v="31"/>
    <x v="1"/>
    <d v="2023-07-28T00:00:00"/>
    <d v="2023-07-28T00:00:00"/>
    <s v="SL"/>
    <m/>
    <s v="1 SL"/>
    <n v="1"/>
    <m/>
  </r>
  <r>
    <n v="3437"/>
    <x v="76"/>
    <d v="2023-08-11T00:00:00"/>
    <s v="GARCIA HAIZEL M."/>
    <x v="31"/>
    <x v="1"/>
    <d v="2023-08-17T00:00:00"/>
    <d v="2023-08-17T00:00:00"/>
    <s v="OTHER"/>
    <s v="SEC 21 EO 292- SPECIAL PRIVILEGE"/>
    <s v="1 OTHER"/>
    <n v="1"/>
    <m/>
  </r>
  <r>
    <n v="3438"/>
    <x v="76"/>
    <d v="2023-08-14T00:00:00"/>
    <s v="SABULAAN MARIA LEAH M."/>
    <x v="28"/>
    <x v="0"/>
    <d v="2023-08-22T00:00:00"/>
    <d v="2023-08-23T00:00:00"/>
    <s v="VL"/>
    <m/>
    <s v="2 VL"/>
    <n v="2"/>
    <m/>
  </r>
  <r>
    <n v="3439"/>
    <x v="76"/>
    <d v="2023-07-25T00:00:00"/>
    <s v="CHACON ELISA G."/>
    <x v="31"/>
    <x v="1"/>
    <d v="2023-07-21T00:00:00"/>
    <d v="2023-07-21T00:00:00"/>
    <s v="SL"/>
    <m/>
    <s v="1 SL"/>
    <n v="1"/>
    <m/>
  </r>
  <r>
    <n v="3440"/>
    <x v="76"/>
    <d v="2023-08-16T00:00:00"/>
    <s v="AUDITOR AILEEN D."/>
    <x v="5"/>
    <x v="1"/>
    <d v="2023-08-15T00:00:00"/>
    <d v="2023-08-15T00:00:00"/>
    <s v="SL"/>
    <m/>
    <s v="1 SL"/>
    <n v="1"/>
    <m/>
  </r>
  <r>
    <n v="3441"/>
    <x v="76"/>
    <d v="2023-08-10T00:00:00"/>
    <s v="LERIO ROSEMARIE V."/>
    <x v="6"/>
    <x v="1"/>
    <d v="2023-08-30T00:00:00"/>
    <d v="2023-08-30T00:00:00"/>
    <s v="OTHER"/>
    <s v="SEC 21 EO 292- SPECIAL PRIVILEGE"/>
    <s v="1 OTHER"/>
    <n v="1"/>
    <m/>
  </r>
  <r>
    <n v="3442"/>
    <x v="77"/>
    <d v="2023-08-05T00:00:00"/>
    <s v="CABANTING AIRA P."/>
    <x v="5"/>
    <x v="0"/>
    <d v="2023-08-18T00:00:00"/>
    <d v="2023-08-18T00:00:00"/>
    <s v="VL"/>
    <m/>
    <s v="1 VL"/>
    <n v="1"/>
    <m/>
  </r>
  <r>
    <n v="3443"/>
    <x v="77"/>
    <d v="2023-08-15T00:00:00"/>
    <s v="SANTERA MARICRIS S."/>
    <x v="5"/>
    <x v="1"/>
    <d v="2023-08-22T00:00:00"/>
    <d v="2023-08-22T00:00:00"/>
    <s v="VL"/>
    <m/>
    <s v="1 VL"/>
    <n v="1"/>
    <m/>
  </r>
  <r>
    <n v="3444"/>
    <x v="77"/>
    <d v="2023-08-15T00:00:00"/>
    <s v="PARRA VICTORIA S."/>
    <x v="63"/>
    <x v="1"/>
    <d v="2023-08-14T00:00:00"/>
    <d v="2023-08-14T00:00:00"/>
    <s v="SL"/>
    <m/>
    <s v="1 SL"/>
    <n v="1"/>
    <m/>
  </r>
  <r>
    <n v="3445"/>
    <x v="77"/>
    <d v="2023-08-15T00:00:00"/>
    <s v="PARRA VICTORIA S."/>
    <x v="63"/>
    <x v="1"/>
    <d v="2023-08-23T00:00:00"/>
    <d v="2023-08-24T00:00:00"/>
    <s v="VL"/>
    <m/>
    <s v="2 VL"/>
    <n v="2"/>
    <m/>
  </r>
  <r>
    <n v="3446"/>
    <x v="77"/>
    <d v="2023-08-17T00:00:00"/>
    <s v="SABULAAN MARIA LEAH M."/>
    <x v="28"/>
    <x v="0"/>
    <d v="2023-08-16T00:00:00"/>
    <d v="2023-08-16T00:00:00"/>
    <s v="SL"/>
    <m/>
    <s v="1 SL"/>
    <n v="1"/>
    <m/>
  </r>
  <r>
    <n v="3447"/>
    <x v="77"/>
    <d v="2023-08-15T00:00:00"/>
    <s v="DIMAPILIS JONNA T."/>
    <x v="49"/>
    <x v="1"/>
    <d v="2023-08-11T00:00:00"/>
    <d v="2023-08-11T00:00:00"/>
    <s v="SL"/>
    <m/>
    <s v="1 SL"/>
    <n v="1"/>
    <m/>
  </r>
  <r>
    <n v="3448"/>
    <x v="77"/>
    <d v="2023-08-15T00:00:00"/>
    <s v="DIMAPILIS ANTHONY A."/>
    <x v="39"/>
    <x v="1"/>
    <d v="2023-08-11T00:00:00"/>
    <d v="2023-08-11T00:00:00"/>
    <s v="SL"/>
    <m/>
    <s v="1 SL"/>
    <n v="1"/>
    <m/>
  </r>
  <r>
    <n v="3449"/>
    <x v="77"/>
    <d v="2023-08-17T00:00:00"/>
    <s v="MAESTRECAMPO LORENA A."/>
    <x v="54"/>
    <x v="1"/>
    <d v="2023-08-30T00:00:00"/>
    <d v="2023-08-30T00:00:00"/>
    <s v="VL"/>
    <m/>
    <s v="1 VL"/>
    <n v="1"/>
    <m/>
  </r>
  <r>
    <n v="3450"/>
    <x v="77"/>
    <d v="2023-08-14T00:00:00"/>
    <s v="ARCULLO MELISSA A."/>
    <x v="5"/>
    <x v="1"/>
    <d v="2023-08-10T00:00:00"/>
    <d v="2023-08-10T00:00:00"/>
    <s v="SL"/>
    <m/>
    <s v="1 SL"/>
    <n v="1"/>
    <m/>
  </r>
  <r>
    <n v="3451"/>
    <x v="77"/>
    <d v="2023-08-14T00:00:00"/>
    <s v="DIMARANAN RODORA G."/>
    <x v="54"/>
    <x v="1"/>
    <d v="2023-08-08T00:00:00"/>
    <d v="2023-08-08T00:00:00"/>
    <s v="SL"/>
    <m/>
    <s v="1 SL"/>
    <n v="1"/>
    <m/>
  </r>
  <r>
    <n v="3452"/>
    <x v="77"/>
    <d v="2023-08-14T00:00:00"/>
    <s v="DIMARANAN RODORA G."/>
    <x v="54"/>
    <x v="1"/>
    <d v="2023-08-10T00:00:00"/>
    <d v="2023-08-10T00:00:00"/>
    <s v="SL"/>
    <m/>
    <s v="1 SL"/>
    <n v="1"/>
    <m/>
  </r>
  <r>
    <n v="3453"/>
    <x v="77"/>
    <d v="2023-08-15T00:00:00"/>
    <s v="PEÑERO LILIBETH B."/>
    <x v="10"/>
    <x v="1"/>
    <d v="2023-08-29T00:00:00"/>
    <d v="2023-08-29T00:00:00"/>
    <s v="VL"/>
    <m/>
    <s v="1 VL"/>
    <n v="1"/>
    <m/>
  </r>
  <r>
    <n v="3454"/>
    <x v="77"/>
    <d v="2023-08-15T00:00:00"/>
    <s v="PEÑERO LILIBETH B."/>
    <x v="10"/>
    <x v="1"/>
    <d v="2023-08-31T00:00:00"/>
    <d v="2023-08-31T00:00:00"/>
    <s v="VL"/>
    <m/>
    <s v="1 VL"/>
    <n v="1"/>
    <m/>
  </r>
  <r>
    <n v="3455"/>
    <x v="77"/>
    <d v="2023-08-11T00:00:00"/>
    <s v="TULIAO FLORDELIZA M."/>
    <x v="6"/>
    <x v="1"/>
    <d v="2023-08-08T00:00:00"/>
    <d v="2023-08-08T00:00:00"/>
    <s v="SL"/>
    <m/>
    <s v="1 SL"/>
    <n v="1"/>
    <m/>
  </r>
  <r>
    <n v="3456"/>
    <x v="77"/>
    <d v="2023-08-11T00:00:00"/>
    <s v="TULIAO FLORDELIZA M."/>
    <x v="6"/>
    <x v="1"/>
    <d v="2023-08-15T00:00:00"/>
    <d v="2023-08-15T00:00:00"/>
    <s v="SL"/>
    <m/>
    <s v="1 SL"/>
    <n v="1"/>
    <m/>
  </r>
  <r>
    <n v="3457"/>
    <x v="77"/>
    <d v="2023-08-22T00:00:00"/>
    <s v="MULINGTAPANG GUILLERMA O."/>
    <x v="12"/>
    <x v="0"/>
    <d v="2023-08-17T00:00:00"/>
    <d v="2023-08-18T00:00:00"/>
    <s v="SL"/>
    <m/>
    <s v="2 SL"/>
    <n v="2"/>
    <m/>
  </r>
  <r>
    <n v="3458"/>
    <x v="77"/>
    <d v="2023-08-18T00:00:00"/>
    <s v="DE OCAMPO MA. ELENA D."/>
    <x v="11"/>
    <x v="1"/>
    <d v="2023-08-16T00:00:00"/>
    <d v="2023-08-17T00:00:00"/>
    <s v="SL"/>
    <m/>
    <s v="2 SL"/>
    <n v="2"/>
    <m/>
  </r>
  <r>
    <n v="3459"/>
    <x v="77"/>
    <d v="2023-08-18T00:00:00"/>
    <s v="GUAÑEZO MA. GINA P."/>
    <x v="39"/>
    <x v="1"/>
    <d v="2023-08-25T00:00:00"/>
    <d v="2023-08-25T00:00:00"/>
    <s v="OTHER"/>
    <s v="SEC 21 EO 292- SPECIAL PRIVILEGE"/>
    <s v="1 OTHER"/>
    <n v="1"/>
    <m/>
  </r>
  <r>
    <n v="3460"/>
    <x v="77"/>
    <d v="2023-08-15T00:00:00"/>
    <s v="GUAÑEZO MA. GINA P."/>
    <x v="39"/>
    <x v="1"/>
    <d v="2023-08-16T00:00:00"/>
    <d v="2023-08-16T00:00:00"/>
    <s v="VL"/>
    <m/>
    <s v="1 VL"/>
    <n v="1"/>
    <m/>
  </r>
  <r>
    <n v="3461"/>
    <x v="77"/>
    <d v="2023-08-15T00:00:00"/>
    <s v="GUAÑEZO MA. GINA P."/>
    <x v="39"/>
    <x v="1"/>
    <d v="2023-08-18T00:00:00"/>
    <d v="2023-08-18T00:00:00"/>
    <s v="VL"/>
    <m/>
    <s v="1 VL"/>
    <n v="1"/>
    <m/>
  </r>
  <r>
    <n v="3462"/>
    <x v="77"/>
    <d v="2023-08-17T00:00:00"/>
    <s v="MENDOZA LOURDES G."/>
    <x v="52"/>
    <x v="1"/>
    <d v="2023-07-17T00:00:00"/>
    <d v="2023-07-17T00:00:00"/>
    <s v="SL"/>
    <m/>
    <s v="1 SL"/>
    <n v="1"/>
    <m/>
  </r>
  <r>
    <n v="3463"/>
    <x v="77"/>
    <d v="2023-08-17T00:00:00"/>
    <s v="ZALDIVIA MIRIAM F."/>
    <x v="52"/>
    <x v="1"/>
    <d v="2023-07-17T00:00:00"/>
    <d v="2023-07-17T00:00:00"/>
    <s v="SL"/>
    <m/>
    <s v="1 SL"/>
    <n v="1"/>
    <m/>
  </r>
  <r>
    <n v="3464"/>
    <x v="77"/>
    <d v="2023-08-17T00:00:00"/>
    <s v="ZALDIVIA MIRIAM F."/>
    <x v="52"/>
    <x v="1"/>
    <d v="2023-07-31T00:00:00"/>
    <d v="2023-07-31T00:00:00"/>
    <s v="SL"/>
    <m/>
    <s v="1 SL"/>
    <n v="1"/>
    <m/>
  </r>
  <r>
    <n v="3465"/>
    <x v="77"/>
    <d v="2023-08-22T00:00:00"/>
    <s v="OPO CONEY V."/>
    <x v="24"/>
    <x v="0"/>
    <d v="2023-08-29T00:00:00"/>
    <d v="2023-08-31T00:00:00"/>
    <s v="VL"/>
    <m/>
    <s v="3 VL"/>
    <n v="3"/>
    <m/>
  </r>
  <r>
    <n v="3466"/>
    <x v="77"/>
    <d v="2023-08-18T00:00:00"/>
    <s v="MENDOZA ARRIES N."/>
    <x v="61"/>
    <x v="1"/>
    <d v="2023-08-29T00:00:00"/>
    <d v="2023-08-29T00:00:00"/>
    <s v="OTHER"/>
    <s v="SEC 21 EO 292- SPECIAL PRIVILEGE"/>
    <s v="1 OTHER"/>
    <n v="1"/>
    <m/>
  </r>
  <r>
    <n v="3467"/>
    <x v="77"/>
    <d v="2023-08-22T00:00:00"/>
    <s v="LABARDA GEMEL N."/>
    <x v="101"/>
    <x v="0"/>
    <d v="2023-08-29T00:00:00"/>
    <d v="2023-09-08T00:00:00"/>
    <s v="VL"/>
    <m/>
    <s v="9 VL"/>
    <n v="9"/>
    <m/>
  </r>
  <r>
    <n v="3468"/>
    <x v="77"/>
    <d v="2023-08-18T00:00:00"/>
    <s v="OPO CONEY V."/>
    <x v="24"/>
    <x v="0"/>
    <d v="2023-08-16T00:00:00"/>
    <d v="2023-08-17T00:00:00"/>
    <s v="SL"/>
    <m/>
    <s v="2 SL"/>
    <n v="2"/>
    <m/>
  </r>
  <r>
    <n v="3469"/>
    <x v="77"/>
    <d v="2023-08-18T00:00:00"/>
    <s v="AMBROCIO MELODY B."/>
    <x v="10"/>
    <x v="0"/>
    <d v="2023-07-27T00:00:00"/>
    <d v="2023-08-01T00:00:00"/>
    <s v="SL"/>
    <m/>
    <s v="4 SL"/>
    <n v="4"/>
    <m/>
  </r>
  <r>
    <n v="3470"/>
    <x v="77"/>
    <d v="2023-08-03T00:00:00"/>
    <s v="PEREA BABEL G."/>
    <x v="24"/>
    <x v="0"/>
    <d v="2023-08-10T00:00:00"/>
    <d v="2023-08-10T00:00:00"/>
    <s v="VL"/>
    <m/>
    <s v="1 VL"/>
    <n v="1"/>
    <m/>
  </r>
  <r>
    <n v="3471"/>
    <x v="77"/>
    <d v="2023-08-14T00:00:00"/>
    <s v="PEREA BABEL G."/>
    <x v="24"/>
    <x v="0"/>
    <d v="2023-08-07T00:00:00"/>
    <d v="2023-08-09T00:00:00"/>
    <s v="SL"/>
    <m/>
    <s v="3 SL"/>
    <n v="3"/>
    <m/>
  </r>
  <r>
    <n v="3472"/>
    <x v="77"/>
    <d v="2023-08-17T00:00:00"/>
    <s v="ACUB MA. MARILYN L."/>
    <x v="7"/>
    <x v="0"/>
    <d v="2023-08-14T00:00:00"/>
    <d v="2023-08-15T00:00:00"/>
    <s v="SL"/>
    <m/>
    <s v="2 SL"/>
    <n v="2"/>
    <m/>
  </r>
  <r>
    <n v="3473"/>
    <x v="77"/>
    <d v="2023-08-15T00:00:00"/>
    <s v="RODRIGUEZ NARCISCO E."/>
    <x v="17"/>
    <x v="0"/>
    <d v="2023-08-22T00:00:00"/>
    <d v="2023-08-24T00:00:00"/>
    <s v="VL"/>
    <m/>
    <s v="3 VL"/>
    <n v="3"/>
    <m/>
  </r>
  <r>
    <n v="3474"/>
    <x v="77"/>
    <d v="2023-08-16T00:00:00"/>
    <s v="RODRIGUEZ NARCISCO E."/>
    <x v="17"/>
    <x v="0"/>
    <d v="2023-08-13T00:00:00"/>
    <d v="2023-08-13T00:00:00"/>
    <s v="SL"/>
    <m/>
    <s v="1 SL"/>
    <n v="1"/>
    <m/>
  </r>
  <r>
    <n v="3475"/>
    <x v="77"/>
    <d v="2023-08-15T00:00:00"/>
    <s v="PRIMO GRACE M."/>
    <x v="17"/>
    <x v="0"/>
    <d v="2023-08-22T00:00:00"/>
    <d v="2023-08-22T00:00:00"/>
    <s v="VL"/>
    <m/>
    <s v="1 VL"/>
    <n v="1"/>
    <m/>
  </r>
  <r>
    <n v="3476"/>
    <x v="77"/>
    <d v="2023-08-15T00:00:00"/>
    <s v="PRIMO GRACE M."/>
    <x v="17"/>
    <x v="0"/>
    <d v="2023-08-24T00:00:00"/>
    <d v="2023-08-25T00:00:00"/>
    <s v="VL"/>
    <m/>
    <s v="2 VL"/>
    <n v="2"/>
    <m/>
  </r>
  <r>
    <n v="3477"/>
    <x v="77"/>
    <d v="2023-08-18T00:00:00"/>
    <s v="MANALO CYNTHIA D."/>
    <x v="5"/>
    <x v="1"/>
    <d v="2023-09-06T00:00:00"/>
    <d v="2023-09-08T00:00:00"/>
    <s v="VL"/>
    <m/>
    <s v="3 VL"/>
    <n v="3"/>
    <m/>
  </r>
  <r>
    <n v="3478"/>
    <x v="77"/>
    <d v="2023-08-18T00:00:00"/>
    <s v="MANALO CYNTHIA D."/>
    <x v="5"/>
    <x v="1"/>
    <d v="2023-09-12T00:00:00"/>
    <d v="2023-09-12T00:00:00"/>
    <s v="VL"/>
    <m/>
    <s v="1 VL"/>
    <n v="1"/>
    <m/>
  </r>
  <r>
    <n v="3479"/>
    <x v="77"/>
    <d v="2023-08-11T00:00:00"/>
    <s v="PEÑANO DARYL BAMBI B."/>
    <x v="5"/>
    <x v="1"/>
    <d v="2023-08-08T00:00:00"/>
    <d v="2023-08-08T00:00:00"/>
    <s v="SL"/>
    <m/>
    <s v="1 SL"/>
    <n v="1"/>
    <m/>
  </r>
  <r>
    <n v="3480"/>
    <x v="77"/>
    <d v="2023-08-18T00:00:00"/>
    <s v="BUGARIN MA. ANA M."/>
    <x v="4"/>
    <x v="1"/>
    <d v="2023-08-15T00:00:00"/>
    <d v="2023-08-15T00:00:00"/>
    <s v="SL"/>
    <m/>
    <s v="1 SL"/>
    <n v="1"/>
    <m/>
  </r>
  <r>
    <n v="3481"/>
    <x v="77"/>
    <d v="2023-08-18T00:00:00"/>
    <s v="JAVIER ELISEO B."/>
    <x v="4"/>
    <x v="1"/>
    <d v="2023-08-16T00:00:00"/>
    <d v="2023-08-17T00:00:00"/>
    <s v="SL"/>
    <m/>
    <s v="2 SL"/>
    <n v="2"/>
    <m/>
  </r>
  <r>
    <n v="3482"/>
    <x v="77"/>
    <d v="2023-08-16T00:00:00"/>
    <s v="RODRIGO ROWENA B."/>
    <x v="10"/>
    <x v="1"/>
    <d v="2023-08-31T00:00:00"/>
    <d v="2023-09-01T00:00:00"/>
    <s v="VL"/>
    <m/>
    <s v="2 VL"/>
    <n v="2"/>
    <m/>
  </r>
  <r>
    <n v="3483"/>
    <x v="77"/>
    <d v="2023-08-11T00:00:00"/>
    <s v="SANGALANG RUPERTA N."/>
    <x v="10"/>
    <x v="0"/>
    <d v="2023-08-09T00:00:00"/>
    <d v="2023-08-10T00:00:00"/>
    <s v="VL"/>
    <m/>
    <s v="2 VL"/>
    <n v="2"/>
    <m/>
  </r>
  <r>
    <n v="3484"/>
    <x v="77"/>
    <d v="2023-08-11T00:00:00"/>
    <s v="SANGALANG RUPERTA N."/>
    <x v="10"/>
    <x v="0"/>
    <d v="2023-08-15T00:00:00"/>
    <d v="2023-08-15T00:00:00"/>
    <s v="VL"/>
    <m/>
    <s v="1 VL"/>
    <n v="1"/>
    <m/>
  </r>
  <r>
    <n v="3485"/>
    <x v="77"/>
    <d v="2023-08-16T00:00:00"/>
    <s v="DIAZ CAROLINA P."/>
    <x v="11"/>
    <x v="0"/>
    <d v="2023-08-01T00:00:00"/>
    <d v="2023-08-07T00:00:00"/>
    <s v="SL"/>
    <m/>
    <s v="4 SL"/>
    <n v="4"/>
    <m/>
  </r>
  <r>
    <n v="3486"/>
    <x v="77"/>
    <d v="2023-08-17T00:00:00"/>
    <s v="DESINGAŃO PURIFICACION A."/>
    <x v="11"/>
    <x v="0"/>
    <d v="2023-08-16T00:00:00"/>
    <d v="2023-08-16T00:00:00"/>
    <s v="SL"/>
    <m/>
    <s v="1 SL"/>
    <n v="1"/>
    <m/>
  </r>
  <r>
    <n v="3487"/>
    <x v="77"/>
    <d v="2023-08-16T00:00:00"/>
    <s v="MANALO EDITHA V."/>
    <x v="6"/>
    <x v="1"/>
    <d v="2023-08-11T00:00:00"/>
    <d v="2023-08-11T00:00:00"/>
    <s v="SL"/>
    <m/>
    <s v="1 SL"/>
    <n v="1"/>
    <m/>
  </r>
  <r>
    <n v="3488"/>
    <x v="77"/>
    <d v="2023-08-14T00:00:00"/>
    <s v="BATHAN FRANNIE P."/>
    <x v="19"/>
    <x v="1"/>
    <d v="2023-08-08T00:00:00"/>
    <d v="2023-08-08T00:00:00"/>
    <s v="SL"/>
    <m/>
    <s v="1 SL"/>
    <n v="1"/>
    <m/>
  </r>
  <r>
    <n v="3489"/>
    <x v="77"/>
    <d v="2023-08-14T00:00:00"/>
    <s v="BATHAN FRANNIE P."/>
    <x v="19"/>
    <x v="1"/>
    <d v="2023-08-10T00:00:00"/>
    <d v="2023-08-10T00:00:00"/>
    <s v="SL"/>
    <m/>
    <s v="1 SL"/>
    <n v="1"/>
    <m/>
  </r>
  <r>
    <n v="3490"/>
    <x v="77"/>
    <d v="2023-08-17T00:00:00"/>
    <s v="MENDOZA MARIA ABIGAIL A."/>
    <x v="19"/>
    <x v="1"/>
    <d v="2023-08-29T00:00:00"/>
    <d v="2023-08-29T00:00:00"/>
    <s v="VL"/>
    <m/>
    <s v="1 VL"/>
    <n v="1"/>
    <m/>
  </r>
  <r>
    <n v="3491"/>
    <x v="77"/>
    <d v="2023-08-17T00:00:00"/>
    <s v="HERNANDEZ DARREL JESUS M."/>
    <x v="19"/>
    <x v="1"/>
    <d v="2023-08-25T00:00:00"/>
    <d v="2023-08-25T00:00:00"/>
    <s v="VL"/>
    <m/>
    <s v="1 VL"/>
    <n v="1"/>
    <m/>
  </r>
  <r>
    <n v="3492"/>
    <x v="77"/>
    <d v="2023-08-03T00:00:00"/>
    <s v="EMELO MARYJANE T."/>
    <x v="5"/>
    <x v="1"/>
    <d v="2023-08-31T00:00:00"/>
    <d v="2023-08-31T00:00:00"/>
    <s v="SL"/>
    <m/>
    <s v="1 SL"/>
    <n v="1"/>
    <m/>
  </r>
  <r>
    <n v="3493"/>
    <x v="77"/>
    <d v="2023-08-08T00:00:00"/>
    <s v="CASTRO VIVIAN A."/>
    <x v="5"/>
    <x v="1"/>
    <d v="2023-08-01T00:00:00"/>
    <d v="2023-08-05T00:00:00"/>
    <s v="SL"/>
    <m/>
    <s v="5 SL"/>
    <n v="5"/>
    <m/>
  </r>
  <r>
    <n v="3494"/>
    <x v="77"/>
    <d v="2023-08-05T00:00:00"/>
    <s v="ACERON ANGELU V."/>
    <x v="5"/>
    <x v="1"/>
    <d v="2023-08-30T00:00:00"/>
    <d v="2023-08-30T00:00:00"/>
    <s v="VL"/>
    <m/>
    <s v="1 VL"/>
    <n v="1"/>
    <m/>
  </r>
  <r>
    <n v="3495"/>
    <x v="77"/>
    <d v="2023-08-05T00:00:00"/>
    <s v="ACERON ANGELU V."/>
    <x v="5"/>
    <x v="1"/>
    <d v="2023-07-30T00:00:00"/>
    <d v="2023-07-30T00:00:00"/>
    <s v="SL"/>
    <m/>
    <s v="1 SL"/>
    <n v="1"/>
    <m/>
  </r>
  <r>
    <n v="3496"/>
    <x v="78"/>
    <d v="2023-08-30T00:00:00"/>
    <s v="SUSA NANETE B."/>
    <x v="5"/>
    <x v="1"/>
    <d v="2023-08-29T00:00:00"/>
    <d v="2023-08-29T00:00:00"/>
    <s v="OTHER"/>
    <s v="SEC 21 EO 292- SPECIAL PRIVILEGE"/>
    <s v="1 OTHER"/>
    <n v="1"/>
    <m/>
  </r>
  <r>
    <n v="3497"/>
    <x v="78"/>
    <d v="2023-08-17T00:00:00"/>
    <s v="DESINGAŃO PURIFICACION A."/>
    <x v="11"/>
    <x v="0"/>
    <d v="2023-08-16T00:00:00"/>
    <d v="2023-08-16T00:00:00"/>
    <s v="SL"/>
    <m/>
    <s v="1 SL"/>
    <n v="1"/>
    <m/>
  </r>
  <r>
    <n v="3498"/>
    <x v="78"/>
    <d v="2023-08-16T00:00:00"/>
    <s v="DIAZ CAROLINA P."/>
    <x v="11"/>
    <x v="0"/>
    <d v="2023-08-01T00:00:00"/>
    <d v="2023-08-01T00:00:00"/>
    <s v="SL"/>
    <m/>
    <s v="1 SL"/>
    <n v="1"/>
    <m/>
  </r>
  <r>
    <n v="3499"/>
    <x v="78"/>
    <d v="2023-08-16T00:00:00"/>
    <s v="DIAZ CAROLINA P."/>
    <x v="11"/>
    <x v="0"/>
    <d v="2023-08-03T00:00:00"/>
    <d v="2023-08-07T00:00:00"/>
    <s v="SL"/>
    <m/>
    <s v="3 SL"/>
    <n v="3"/>
    <m/>
  </r>
  <r>
    <n v="3500"/>
    <x v="78"/>
    <d v="2023-08-15T00:00:00"/>
    <s v="DIMAPILIS JONNA T."/>
    <x v="49"/>
    <x v="1"/>
    <d v="2023-08-11T00:00:00"/>
    <d v="2023-08-11T00:00:00"/>
    <s v="SL"/>
    <m/>
    <s v="1 SL"/>
    <n v="1"/>
    <m/>
  </r>
  <r>
    <n v="3501"/>
    <x v="78"/>
    <d v="2023-08-18T00:00:00"/>
    <s v="DE OCAMPO MA. ELENA D."/>
    <x v="11"/>
    <x v="1"/>
    <d v="2023-08-16T00:00:00"/>
    <d v="2023-08-17T00:00:00"/>
    <s v="SL"/>
    <m/>
    <s v="2 SL"/>
    <n v="2"/>
    <m/>
  </r>
  <r>
    <n v="3502"/>
    <x v="78"/>
    <d v="2023-08-16T00:00:00"/>
    <s v="AUDITOR AILEEN D."/>
    <x v="5"/>
    <x v="1"/>
    <d v="2023-08-15T00:00:00"/>
    <d v="2023-08-15T00:00:00"/>
    <s v="SL"/>
    <m/>
    <s v="1 SL"/>
    <n v="1"/>
    <m/>
  </r>
  <r>
    <n v="3503"/>
    <x v="78"/>
    <d v="2023-08-22T00:00:00"/>
    <s v="AUDITOR AILEEN D."/>
    <x v="5"/>
    <x v="1"/>
    <d v="2023-08-17T00:00:00"/>
    <d v="2023-08-18T00:00:00"/>
    <s v="SL"/>
    <m/>
    <s v="2 SL"/>
    <n v="2"/>
    <m/>
  </r>
  <r>
    <n v="3504"/>
    <x v="78"/>
    <d v="2023-08-30T00:00:00"/>
    <s v="RODRIGUEZ JOSEPHINE R."/>
    <x v="23"/>
    <x v="0"/>
    <d v="2023-09-04T00:00:00"/>
    <d v="2023-09-06T00:00:00"/>
    <s v="VL"/>
    <m/>
    <s v="3 VL"/>
    <n v="3"/>
    <m/>
  </r>
  <r>
    <n v="3505"/>
    <x v="78"/>
    <d v="2023-08-29T00:00:00"/>
    <s v="DE SAGUN NANCY D."/>
    <x v="11"/>
    <x v="0"/>
    <d v="2023-08-25T00:00:00"/>
    <d v="2023-08-25T00:00:00"/>
    <s v="SL"/>
    <m/>
    <s v="1 SL"/>
    <n v="1"/>
    <m/>
  </r>
  <r>
    <n v="3506"/>
    <x v="78"/>
    <d v="2023-08-28T00:00:00"/>
    <s v="MAALA JOSEPHINE D."/>
    <x v="95"/>
    <x v="1"/>
    <d v="2023-08-25T00:00:00"/>
    <d v="2023-08-25T00:00:00"/>
    <s v="SL"/>
    <m/>
    <s v="1 SL"/>
    <n v="1"/>
    <m/>
  </r>
  <r>
    <n v="3507"/>
    <x v="78"/>
    <d v="2023-08-21T00:00:00"/>
    <s v="MAULLON JAENA F."/>
    <x v="11"/>
    <x v="0"/>
    <d v="2023-08-18T00:00:00"/>
    <d v="2023-08-18T00:00:00"/>
    <s v="SL"/>
    <m/>
    <s v="1 SL"/>
    <n v="1"/>
    <m/>
  </r>
  <r>
    <n v="3508"/>
    <x v="78"/>
    <d v="2023-08-22T00:00:00"/>
    <s v="DE SAGUN NANCY D."/>
    <x v="11"/>
    <x v="0"/>
    <d v="2023-08-24T00:00:00"/>
    <d v="2023-08-24T00:00:00"/>
    <s v="VL"/>
    <m/>
    <s v="1 VL"/>
    <n v="1"/>
    <m/>
  </r>
  <r>
    <n v="3509"/>
    <x v="78"/>
    <d v="2023-08-23T00:00:00"/>
    <s v="MONTENEGRO HENRY S."/>
    <x v="11"/>
    <x v="1"/>
    <d v="2023-08-22T00:00:00"/>
    <d v="2023-08-22T00:00:00"/>
    <s v="SL"/>
    <m/>
    <s v="1 SL"/>
    <n v="1"/>
    <m/>
  </r>
  <r>
    <n v="3510"/>
    <x v="78"/>
    <d v="2023-08-29T00:00:00"/>
    <s v="DIMAPILIS DENNIS C."/>
    <x v="35"/>
    <x v="1"/>
    <d v="2023-08-25T00:00:00"/>
    <d v="2023-08-25T00:00:00"/>
    <s v="SL"/>
    <m/>
    <s v="1 SL"/>
    <n v="1"/>
    <m/>
  </r>
  <r>
    <n v="3511"/>
    <x v="78"/>
    <d v="2023-08-22T00:00:00"/>
    <s v="ABENA WINNIE ROSE M."/>
    <x v="10"/>
    <x v="1"/>
    <d v="2023-08-29T00:00:00"/>
    <d v="2023-09-01T00:00:00"/>
    <s v="VL"/>
    <m/>
    <s v="4 VL"/>
    <n v="4"/>
    <m/>
  </r>
  <r>
    <n v="3512"/>
    <x v="78"/>
    <d v="2023-08-29T00:00:00"/>
    <s v="CESICAR JOCHELLE JOAN S."/>
    <x v="26"/>
    <x v="0"/>
    <d v="2023-09-06T00:00:00"/>
    <d v="2023-09-06T00:00:00"/>
    <s v="VL"/>
    <m/>
    <s v="1 VL"/>
    <n v="1"/>
    <m/>
  </r>
  <r>
    <n v="3513"/>
    <x v="78"/>
    <d v="2023-08-29T00:00:00"/>
    <s v="CESICAR JOCHELLE JOAN S."/>
    <x v="26"/>
    <x v="0"/>
    <d v="2023-09-11T00:00:00"/>
    <d v="2023-09-11T00:00:00"/>
    <s v="VL"/>
    <m/>
    <s v="1 VL"/>
    <n v="1"/>
    <m/>
  </r>
  <r>
    <n v="3514"/>
    <x v="78"/>
    <d v="2023-08-15T00:00:00"/>
    <s v="ATIENZA MARVIN G."/>
    <x v="5"/>
    <x v="1"/>
    <d v="2023-08-22T00:00:00"/>
    <d v="2023-08-25T00:00:00"/>
    <s v="VL"/>
    <m/>
    <s v="4 VL"/>
    <n v="4"/>
    <m/>
  </r>
  <r>
    <n v="3515"/>
    <x v="78"/>
    <d v="2023-08-30T00:00:00"/>
    <s v="OLEGARIO NENITA A."/>
    <x v="16"/>
    <x v="1"/>
    <d v="2023-08-29T00:00:00"/>
    <d v="2023-08-29T00:00:00"/>
    <s v="SL"/>
    <m/>
    <s v="1 SL"/>
    <n v="1"/>
    <m/>
  </r>
  <r>
    <n v="3516"/>
    <x v="78"/>
    <d v="2023-08-28T00:00:00"/>
    <s v="FERNANDEZ MILAGROS C."/>
    <x v="39"/>
    <x v="1"/>
    <d v="2023-08-24T00:00:00"/>
    <d v="2023-08-25T00:00:00"/>
    <s v="SL"/>
    <m/>
    <s v="2 SL"/>
    <n v="2"/>
    <m/>
  </r>
  <r>
    <n v="3517"/>
    <x v="78"/>
    <d v="2023-08-23T00:00:00"/>
    <s v="SARDIÑOLA REBECCA C."/>
    <x v="11"/>
    <x v="0"/>
    <d v="2023-08-31T00:00:00"/>
    <d v="2023-09-01T00:00:00"/>
    <s v="VL"/>
    <m/>
    <s v="2 VL"/>
    <n v="2"/>
    <m/>
  </r>
  <r>
    <n v="3518"/>
    <x v="78"/>
    <d v="2023-08-25T00:00:00"/>
    <s v="CESICAR JOCHELLE JOAN S."/>
    <x v="26"/>
    <x v="0"/>
    <d v="2023-08-16T00:00:00"/>
    <d v="2023-08-16T00:00:00"/>
    <s v="SL"/>
    <m/>
    <s v="1 SL"/>
    <n v="1"/>
    <m/>
  </r>
  <r>
    <n v="3519"/>
    <x v="78"/>
    <d v="2023-08-09T00:00:00"/>
    <s v="SARDIÑOLA REBECCA C."/>
    <x v="11"/>
    <x v="0"/>
    <d v="2023-08-17T00:00:00"/>
    <d v="2023-08-18T00:00:00"/>
    <s v="VL"/>
    <m/>
    <s v="2 VL"/>
    <n v="2"/>
    <m/>
  </r>
  <r>
    <n v="3520"/>
    <x v="78"/>
    <d v="2023-08-16T00:00:00"/>
    <s v="SARDIÑOLA REBECCA C."/>
    <x v="11"/>
    <x v="0"/>
    <d v="2023-08-24T00:00:00"/>
    <d v="2023-08-25T00:00:00"/>
    <s v="VL"/>
    <m/>
    <s v="2 VL"/>
    <n v="2"/>
    <m/>
  </r>
  <r>
    <n v="3521"/>
    <x v="78"/>
    <d v="2023-08-28T00:00:00"/>
    <s v="SORIANO FRANCISCO O."/>
    <x v="23"/>
    <x v="0"/>
    <d v="2023-08-25T00:00:00"/>
    <d v="2023-08-25T00:00:00"/>
    <s v="SL"/>
    <m/>
    <s v="1 SL"/>
    <n v="1"/>
    <m/>
  </r>
  <r>
    <n v="3522"/>
    <x v="78"/>
    <d v="2023-08-18T00:00:00"/>
    <s v="COTONER NELIA C."/>
    <x v="65"/>
    <x v="1"/>
    <d v="2023-08-26T00:00:00"/>
    <d v="2023-08-26T00:00:00"/>
    <s v="VL"/>
    <m/>
    <s v="1 VL"/>
    <n v="1"/>
    <m/>
  </r>
  <r>
    <n v="3523"/>
    <x v="78"/>
    <d v="2023-08-28T00:00:00"/>
    <s v="ESPINELI LORETA N."/>
    <x v="7"/>
    <x v="0"/>
    <d v="2023-10-02T00:00:00"/>
    <d v="2023-10-31T00:00:00"/>
    <s v="VL"/>
    <m/>
    <s v="21 VL"/>
    <n v="21"/>
    <m/>
  </r>
  <r>
    <n v="3524"/>
    <x v="78"/>
    <d v="2023-08-29T00:00:00"/>
    <s v="BRIZUELA LENIE E."/>
    <x v="38"/>
    <x v="0"/>
    <d v="2023-08-25T00:00:00"/>
    <d v="2023-08-25T00:00:00"/>
    <s v="SL"/>
    <m/>
    <s v="1 SL"/>
    <n v="1"/>
    <m/>
  </r>
  <r>
    <n v="3525"/>
    <x v="78"/>
    <d v="2023-08-19T00:00:00"/>
    <s v="ROLLE MICHELLYN G."/>
    <x v="5"/>
    <x v="0"/>
    <d v="2023-08-15T00:00:00"/>
    <d v="2023-08-15T00:00:00"/>
    <s v="SL"/>
    <m/>
    <s v="1 SL"/>
    <n v="1"/>
    <m/>
  </r>
  <r>
    <n v="3526"/>
    <x v="78"/>
    <d v="2023-08-24T00:00:00"/>
    <s v="NATANAUAN SENANDO C."/>
    <x v="7"/>
    <x v="0"/>
    <d v="2023-08-17T00:00:00"/>
    <d v="2023-08-18T00:00:00"/>
    <s v="SL"/>
    <m/>
    <s v="2 SL"/>
    <n v="2"/>
    <m/>
  </r>
  <r>
    <n v="3527"/>
    <x v="78"/>
    <d v="2023-08-24T00:00:00"/>
    <s v="NATANAUAN SENANDO C."/>
    <x v="7"/>
    <x v="0"/>
    <d v="2023-08-22T00:00:00"/>
    <d v="2023-08-23T00:00:00"/>
    <s v="SL"/>
    <m/>
    <s v="2 SL"/>
    <n v="2"/>
    <m/>
  </r>
  <r>
    <n v="3528"/>
    <x v="78"/>
    <d v="2023-08-18T00:00:00"/>
    <s v="BAES ELMER P."/>
    <x v="5"/>
    <x v="1"/>
    <d v="2023-08-17T00:00:00"/>
    <d v="2023-08-17T00:00:00"/>
    <s v="SL"/>
    <m/>
    <s v="1 SL"/>
    <n v="1"/>
    <m/>
  </r>
  <r>
    <n v="3529"/>
    <x v="78"/>
    <d v="2023-08-23T00:00:00"/>
    <s v="MARASIGAN BIENVENIDO E."/>
    <x v="12"/>
    <x v="0"/>
    <d v="2023-08-22T00:00:00"/>
    <d v="2023-08-22T00:00:00"/>
    <s v="SL"/>
    <m/>
    <s v="1 SL"/>
    <n v="1"/>
    <m/>
  </r>
  <r>
    <n v="3530"/>
    <x v="78"/>
    <d v="2023-08-24T00:00:00"/>
    <s v="SORIANO FRANCISCO O."/>
    <x v="23"/>
    <x v="0"/>
    <d v="2023-09-04T00:00:00"/>
    <d v="2023-09-04T00:00:00"/>
    <s v="VL"/>
    <m/>
    <s v="1 VL"/>
    <n v="1"/>
    <m/>
  </r>
  <r>
    <n v="3531"/>
    <x v="78"/>
    <d v="2023-08-24T00:00:00"/>
    <s v="SORIANO FRANCISCO O."/>
    <x v="23"/>
    <x v="0"/>
    <d v="2023-09-08T00:00:00"/>
    <d v="2023-09-09T00:00:00"/>
    <s v="VL"/>
    <m/>
    <s v="1 VL"/>
    <n v="1"/>
    <m/>
  </r>
  <r>
    <n v="3532"/>
    <x v="78"/>
    <d v="2023-08-24T00:00:00"/>
    <s v="SORIANO FRANCISCO O."/>
    <x v="23"/>
    <x v="0"/>
    <d v="2023-09-12T00:00:00"/>
    <d v="2023-09-12T00:00:00"/>
    <s v="VL"/>
    <m/>
    <s v="1 VL"/>
    <n v="1"/>
    <m/>
  </r>
  <r>
    <n v="3533"/>
    <x v="78"/>
    <d v="2023-08-23T00:00:00"/>
    <s v="ESMAEL EMRAN  "/>
    <x v="18"/>
    <x v="0"/>
    <d v="2023-08-23T00:00:00"/>
    <d v="2023-08-24T00:00:00"/>
    <s v="OTHER"/>
    <s v="SEC 21 EO 292- SPECIAL PRIVILEGE"/>
    <s v="2 OTHER"/>
    <n v="2"/>
    <m/>
  </r>
  <r>
    <n v="3534"/>
    <x v="78"/>
    <d v="2023-08-22T00:00:00"/>
    <s v="SUMAGUI LORENA P."/>
    <x v="30"/>
    <x v="0"/>
    <d v="2023-08-09T00:00:00"/>
    <d v="2023-08-09T00:00:00"/>
    <s v="SL"/>
    <m/>
    <s v="1 SL"/>
    <n v="1"/>
    <m/>
  </r>
  <r>
    <n v="3535"/>
    <x v="78"/>
    <d v="2023-08-22T00:00:00"/>
    <s v="SUMAGUI LORENA P."/>
    <x v="30"/>
    <x v="0"/>
    <d v="2023-08-17T00:00:00"/>
    <d v="2023-08-18T00:00:00"/>
    <s v="SL"/>
    <m/>
    <s v="2 SL"/>
    <n v="2"/>
    <m/>
  </r>
  <r>
    <n v="3536"/>
    <x v="78"/>
    <d v="2023-08-23T00:00:00"/>
    <s v="RODRIGUEZ MANNY  "/>
    <x v="18"/>
    <x v="0"/>
    <d v="2023-08-25T00:00:00"/>
    <d v="2023-08-27T00:00:00"/>
    <s v="OTHER"/>
    <s v="SEC 21 EO 292- SPECIAL PRIVILEGE"/>
    <s v="3 OTHER"/>
    <n v="3"/>
    <m/>
  </r>
  <r>
    <n v="3537"/>
    <x v="78"/>
    <d v="2023-08-23T00:00:00"/>
    <s v="DERLA ARTHUR D."/>
    <x v="18"/>
    <x v="0"/>
    <d v="2023-08-14T00:00:00"/>
    <d v="2023-08-14T00:00:00"/>
    <s v="SL"/>
    <m/>
    <s v="1 SL"/>
    <n v="1"/>
    <m/>
  </r>
  <r>
    <n v="3538"/>
    <x v="78"/>
    <d v="2023-08-23T00:00:00"/>
    <s v="DERLA ARTHUR D."/>
    <x v="18"/>
    <x v="0"/>
    <d v="2023-08-22T00:00:00"/>
    <d v="2023-08-22T00:00:00"/>
    <s v="SL"/>
    <m/>
    <s v="1 SL"/>
    <n v="1"/>
    <m/>
  </r>
  <r>
    <n v="3539"/>
    <x v="78"/>
    <d v="2023-08-22T00:00:00"/>
    <s v="FRONDOZO AILEEN D."/>
    <x v="40"/>
    <x v="0"/>
    <d v="2023-08-25T00:00:00"/>
    <d v="2023-08-26T00:00:00"/>
    <s v="VL"/>
    <m/>
    <s v="2 VL"/>
    <n v="2"/>
    <m/>
  </r>
  <r>
    <n v="3540"/>
    <x v="78"/>
    <d v="2023-08-22T00:00:00"/>
    <s v="FRONDOZO AILEEN D."/>
    <x v="40"/>
    <x v="0"/>
    <d v="2023-08-19T00:00:00"/>
    <d v="2023-08-19T00:00:00"/>
    <s v="SL"/>
    <m/>
    <s v="1 SL"/>
    <n v="1"/>
    <m/>
  </r>
  <r>
    <n v="3541"/>
    <x v="78"/>
    <d v="2023-08-21T00:00:00"/>
    <s v="MALANAN JENNYLYN R."/>
    <x v="7"/>
    <x v="0"/>
    <d v="2023-09-14T00:00:00"/>
    <d v="2023-09-29T00:00:00"/>
    <s v="VL"/>
    <m/>
    <s v="12 VL"/>
    <n v="12"/>
    <m/>
  </r>
  <r>
    <n v="3542"/>
    <x v="78"/>
    <d v="2023-08-22T00:00:00"/>
    <s v="DELA CRUZ CHARITO A."/>
    <x v="8"/>
    <x v="0"/>
    <d v="2023-08-17T00:00:00"/>
    <d v="2023-08-17T00:00:00"/>
    <s v="SL"/>
    <m/>
    <s v="1 SL"/>
    <n v="1"/>
    <m/>
  </r>
  <r>
    <n v="3543"/>
    <x v="78"/>
    <d v="2023-08-22T00:00:00"/>
    <s v="GONZALES CRISTI NERISSE E."/>
    <x v="13"/>
    <x v="0"/>
    <d v="2023-08-18T00:00:00"/>
    <d v="2023-08-18T00:00:00"/>
    <s v="SL"/>
    <m/>
    <s v="1 SL"/>
    <n v="1"/>
    <m/>
  </r>
  <r>
    <n v="3544"/>
    <x v="78"/>
    <d v="2023-08-23T00:00:00"/>
    <s v="DIMAANO LEOVIGILDA A."/>
    <x v="7"/>
    <x v="1"/>
    <d v="2023-08-31T00:00:00"/>
    <d v="2023-09-01T00:00:00"/>
    <s v="VL"/>
    <m/>
    <s v="2 VL"/>
    <n v="2"/>
    <m/>
  </r>
  <r>
    <n v="3545"/>
    <x v="78"/>
    <d v="2023-08-22T00:00:00"/>
    <s v="GONZALES MARIO O."/>
    <x v="12"/>
    <x v="0"/>
    <d v="2023-08-31T00:00:00"/>
    <d v="2023-09-01T00:00:00"/>
    <s v="VL"/>
    <m/>
    <s v="2 VL"/>
    <n v="2"/>
    <m/>
  </r>
  <r>
    <n v="3546"/>
    <x v="78"/>
    <d v="2023-08-22T00:00:00"/>
    <s v="DIGNO DANILO  "/>
    <x v="18"/>
    <x v="0"/>
    <d v="2023-08-17T00:00:00"/>
    <d v="2023-08-27T00:00:00"/>
    <s v="SL"/>
    <m/>
    <s v="10 SL"/>
    <n v="10"/>
    <m/>
  </r>
  <r>
    <n v="3547"/>
    <x v="78"/>
    <d v="2023-08-22T00:00:00"/>
    <s v="TAPAY EDWARD  "/>
    <x v="18"/>
    <x v="0"/>
    <d v="2023-08-24T00:00:00"/>
    <d v="2023-08-26T00:00:00"/>
    <s v="VL"/>
    <m/>
    <s v="3 VL"/>
    <n v="3"/>
    <m/>
  </r>
  <r>
    <n v="3548"/>
    <x v="78"/>
    <d v="2023-08-22T00:00:00"/>
    <s v="RAMA RAQUEL J."/>
    <x v="44"/>
    <x v="0"/>
    <d v="2023-08-16T00:00:00"/>
    <d v="2023-08-16T00:00:00"/>
    <s v="SL"/>
    <m/>
    <s v="1 SL"/>
    <n v="1"/>
    <m/>
  </r>
  <r>
    <n v="3549"/>
    <x v="78"/>
    <d v="2023-08-18T00:00:00"/>
    <s v="AMBROCIO MELODY B."/>
    <x v="10"/>
    <x v="0"/>
    <d v="2023-08-02T00:00:00"/>
    <d v="2023-08-11T00:00:00"/>
    <s v="VL"/>
    <m/>
    <s v="8 VL"/>
    <n v="8"/>
    <m/>
  </r>
  <r>
    <n v="3550"/>
    <x v="78"/>
    <d v="2023-08-29T00:00:00"/>
    <s v="MULINGTAPANG GUILLERMA O."/>
    <x v="12"/>
    <x v="0"/>
    <d v="2023-08-24T00:00:00"/>
    <d v="2023-08-25T00:00:00"/>
    <s v="SL"/>
    <m/>
    <s v="2 SL"/>
    <n v="2"/>
    <m/>
  </r>
  <r>
    <n v="3551"/>
    <x v="78"/>
    <d v="2023-08-29T00:00:00"/>
    <s v="PATERNO MARIA LOURDERS P."/>
    <x v="27"/>
    <x v="1"/>
    <d v="2023-08-23T00:00:00"/>
    <d v="2023-08-25T00:00:00"/>
    <s v="SL"/>
    <m/>
    <s v="3 SL"/>
    <n v="3"/>
    <m/>
  </r>
  <r>
    <n v="3552"/>
    <x v="78"/>
    <d v="2023-08-20T00:00:00"/>
    <s v="PEREY AIRENE O."/>
    <x v="31"/>
    <x v="1"/>
    <d v="2023-08-20T00:00:00"/>
    <d v="2023-08-20T00:00:00"/>
    <s v="SL"/>
    <m/>
    <s v="1 SL"/>
    <n v="1"/>
    <m/>
  </r>
  <r>
    <n v="3553"/>
    <x v="78"/>
    <d v="2023-08-29T00:00:00"/>
    <s v="AUDITOR AILEEN D."/>
    <x v="5"/>
    <x v="1"/>
    <d v="2023-08-25T00:00:00"/>
    <d v="2023-08-25T00:00:00"/>
    <s v="SL"/>
    <m/>
    <s v="1 SL"/>
    <n v="1"/>
    <m/>
  </r>
  <r>
    <n v="3554"/>
    <x v="78"/>
    <d v="2023-08-25T00:00:00"/>
    <s v="OCAMPO EDRALYN B."/>
    <x v="54"/>
    <x v="1"/>
    <d v="2023-08-24T00:00:00"/>
    <d v="2023-08-24T00:00:00"/>
    <s v="SL"/>
    <m/>
    <s v="1 SL"/>
    <n v="1"/>
    <m/>
  </r>
  <r>
    <n v="3555"/>
    <x v="78"/>
    <d v="2023-08-18T00:00:00"/>
    <s v="DOGELIO CHRISTIAN B."/>
    <x v="0"/>
    <x v="0"/>
    <d v="2023-08-24T00:00:00"/>
    <d v="2023-08-25T00:00:00"/>
    <s v="VL"/>
    <m/>
    <s v="2 VL"/>
    <n v="2"/>
    <m/>
  </r>
  <r>
    <n v="3556"/>
    <x v="78"/>
    <d v="2023-08-29T00:00:00"/>
    <s v="DOGELIO CHRISTIAN B."/>
    <x v="0"/>
    <x v="0"/>
    <d v="2023-08-22T00:00:00"/>
    <d v="2023-08-23T00:00:00"/>
    <s v="SL"/>
    <m/>
    <s v="2 SL"/>
    <n v="2"/>
    <m/>
  </r>
  <r>
    <n v="3557"/>
    <x v="78"/>
    <d v="2023-08-29T00:00:00"/>
    <s v="MONTENEGRO MARISSA P."/>
    <x v="56"/>
    <x v="1"/>
    <d v="2023-08-25T00:00:00"/>
    <d v="2023-08-25T00:00:00"/>
    <s v="SL"/>
    <m/>
    <s v="1 SL"/>
    <n v="1"/>
    <m/>
  </r>
  <r>
    <n v="3558"/>
    <x v="78"/>
    <d v="2023-08-29T00:00:00"/>
    <s v="TAÑEDO MARIA EVELYN C."/>
    <x v="56"/>
    <x v="1"/>
    <d v="2023-08-25T00:00:00"/>
    <d v="2023-08-25T00:00:00"/>
    <s v="SL"/>
    <m/>
    <s v="1 SL"/>
    <n v="1"/>
    <m/>
  </r>
  <r>
    <n v="3559"/>
    <x v="78"/>
    <d v="2023-08-25T00:00:00"/>
    <s v="VILLANUEVA CHRISTIANNE FAYE A."/>
    <x v="13"/>
    <x v="0"/>
    <d v="2023-09-01T00:00:00"/>
    <d v="2023-09-01T00:00:00"/>
    <s v="VL"/>
    <m/>
    <s v="1 VL"/>
    <n v="1"/>
    <m/>
  </r>
  <r>
    <n v="3560"/>
    <x v="78"/>
    <d v="2023-08-18T00:00:00"/>
    <s v="PEJI REGINE B."/>
    <x v="34"/>
    <x v="0"/>
    <d v="2023-08-23T00:00:00"/>
    <d v="2023-08-23T00:00:00"/>
    <s v="OTHER"/>
    <s v="SEC 21 EO 292- SPECIAL PRIVILEGE"/>
    <s v="1 OTHER"/>
    <n v="1"/>
    <m/>
  </r>
  <r>
    <n v="3561"/>
    <x v="78"/>
    <d v="2023-08-18T00:00:00"/>
    <s v="LUNA  FERNANDO  "/>
    <x v="18"/>
    <x v="1"/>
    <d v="2023-08-15T00:00:00"/>
    <d v="2023-08-17T00:00:00"/>
    <s v="SL"/>
    <m/>
    <s v="3 SL"/>
    <n v="3"/>
    <m/>
  </r>
  <r>
    <n v="3562"/>
    <x v="78"/>
    <d v="2023-08-17T00:00:00"/>
    <s v="MAWAK MIA PAULEEN B."/>
    <x v="6"/>
    <x v="1"/>
    <d v="2023-08-29T00:00:00"/>
    <d v="2023-08-29T00:00:00"/>
    <s v="OTHER"/>
    <s v="SEC 21 EO 292- SPECIAL PRIVILEGE"/>
    <s v="1 OTHER"/>
    <n v="1"/>
    <m/>
  </r>
  <r>
    <n v="3563"/>
    <x v="78"/>
    <d v="2023-08-24T00:00:00"/>
    <s v="BAYOT ANABEL D."/>
    <x v="39"/>
    <x v="1"/>
    <d v="2023-08-29T00:00:00"/>
    <d v="2023-09-01T00:00:00"/>
    <s v="VL"/>
    <m/>
    <s v="4 VL"/>
    <n v="4"/>
    <m/>
  </r>
  <r>
    <n v="3564"/>
    <x v="78"/>
    <d v="2023-08-24T00:00:00"/>
    <s v="BAYOT ANISIA P."/>
    <x v="39"/>
    <x v="1"/>
    <d v="2023-08-23T00:00:00"/>
    <d v="2023-08-23T00:00:00"/>
    <s v="SL"/>
    <m/>
    <s v="1 SL"/>
    <n v="1"/>
    <m/>
  </r>
  <r>
    <n v="3565"/>
    <x v="78"/>
    <d v="2023-08-24T00:00:00"/>
    <s v="REPILLO AMMY LOU M."/>
    <x v="39"/>
    <x v="1"/>
    <d v="2023-08-29T00:00:00"/>
    <d v="2023-08-30T00:00:00"/>
    <s v="VL"/>
    <m/>
    <s v="2 VL"/>
    <n v="2"/>
    <m/>
  </r>
  <r>
    <n v="3566"/>
    <x v="78"/>
    <d v="2023-08-24T00:00:00"/>
    <s v="REPILLO AMMY LOU M."/>
    <x v="39"/>
    <x v="1"/>
    <d v="2023-08-22T00:00:00"/>
    <d v="2023-08-22T00:00:00"/>
    <s v="SL"/>
    <m/>
    <s v="1 SL"/>
    <n v="1"/>
    <m/>
  </r>
  <r>
    <n v="3567"/>
    <x v="78"/>
    <d v="2023-08-24T00:00:00"/>
    <s v="UNTALAN DIVINA R."/>
    <x v="39"/>
    <x v="1"/>
    <d v="2023-08-23T00:00:00"/>
    <d v="2023-08-23T00:00:00"/>
    <s v="SL"/>
    <m/>
    <s v="1 SL"/>
    <n v="1"/>
    <m/>
  </r>
  <r>
    <n v="3568"/>
    <x v="78"/>
    <d v="2023-08-22T00:00:00"/>
    <s v="MALIGAYO YOLANDA D."/>
    <x v="19"/>
    <x v="1"/>
    <d v="2023-08-19T00:00:00"/>
    <d v="2023-08-19T00:00:00"/>
    <s v="SL"/>
    <m/>
    <s v="1 SL"/>
    <n v="1"/>
    <m/>
  </r>
  <r>
    <n v="3569"/>
    <x v="78"/>
    <d v="2023-08-22T00:00:00"/>
    <s v="PERIDO MARITES V."/>
    <x v="58"/>
    <x v="1"/>
    <d v="2023-08-15T00:00:00"/>
    <d v="2023-08-15T00:00:00"/>
    <s v="SL"/>
    <m/>
    <s v="1 SL"/>
    <n v="1"/>
    <m/>
  </r>
  <r>
    <n v="3570"/>
    <x v="78"/>
    <d v="2023-08-24T00:00:00"/>
    <s v="ARCULLO MELISSA A."/>
    <x v="5"/>
    <x v="1"/>
    <d v="2023-08-23T00:00:00"/>
    <d v="2023-08-23T00:00:00"/>
    <s v="SL"/>
    <m/>
    <s v="1 SL"/>
    <n v="1"/>
    <m/>
  </r>
  <r>
    <n v="3571"/>
    <x v="78"/>
    <d v="2023-08-24T00:00:00"/>
    <s v="PEREY LUCIANA B."/>
    <x v="69"/>
    <x v="1"/>
    <d v="2023-08-14T00:00:00"/>
    <d v="2023-08-23T00:00:00"/>
    <s v="SL"/>
    <m/>
    <s v="9 SL"/>
    <n v="9"/>
    <m/>
  </r>
  <r>
    <n v="3572"/>
    <x v="78"/>
    <d v="2023-08-24T00:00:00"/>
    <s v="OCAMPO ORLANDO R."/>
    <x v="13"/>
    <x v="1"/>
    <d v="2023-08-23T00:00:00"/>
    <d v="2023-08-23T00:00:00"/>
    <s v="OTHER"/>
    <s v="SEC 21 EO 292- SPECIAL PRIVILEGE"/>
    <s v="1 OTHER"/>
    <n v="1"/>
    <m/>
  </r>
  <r>
    <n v="3573"/>
    <x v="78"/>
    <d v="2023-08-29T00:00:00"/>
    <s v="MALUBAY MELINDA D."/>
    <x v="66"/>
    <x v="1"/>
    <d v="2023-08-25T00:00:00"/>
    <d v="2023-08-25T00:00:00"/>
    <s v="SL"/>
    <m/>
    <s v="1 SL"/>
    <n v="1"/>
    <m/>
  </r>
  <r>
    <n v="3574"/>
    <x v="78"/>
    <d v="2023-08-23T00:00:00"/>
    <s v="GUTIERREZ LYDIA C."/>
    <x v="15"/>
    <x v="0"/>
    <d v="2023-08-25T00:00:00"/>
    <d v="2023-08-25T00:00:00"/>
    <s v="OTHER"/>
    <s v="SEC 21 EO 292- SPECIAL PRIVILEGE"/>
    <s v="1 OTHER"/>
    <n v="1"/>
    <m/>
  </r>
  <r>
    <n v="3575"/>
    <x v="78"/>
    <d v="2023-08-24T00:00:00"/>
    <s v="ABENA WINNIE ROSE M."/>
    <x v="10"/>
    <x v="1"/>
    <d v="2023-08-23T00:00:00"/>
    <d v="2023-08-23T00:00:00"/>
    <s v="SL"/>
    <m/>
    <s v="1 SL"/>
    <n v="1"/>
    <m/>
  </r>
  <r>
    <n v="3576"/>
    <x v="78"/>
    <d v="2023-08-24T00:00:00"/>
    <s v="CACAO ANDREA F."/>
    <x v="10"/>
    <x v="1"/>
    <d v="2023-08-17T00:00:00"/>
    <d v="2023-08-17T00:00:00"/>
    <s v="SL"/>
    <m/>
    <s v="1 SL"/>
    <n v="1"/>
    <m/>
  </r>
  <r>
    <n v="3577"/>
    <x v="78"/>
    <d v="2023-08-24T00:00:00"/>
    <s v="DE CASTRO  CHRISTINE JEAN D."/>
    <x v="10"/>
    <x v="0"/>
    <d v="2023-08-18T00:00:00"/>
    <d v="2023-08-18T00:00:00"/>
    <s v="SL"/>
    <m/>
    <s v="1 SL"/>
    <n v="1"/>
    <m/>
  </r>
  <r>
    <n v="3578"/>
    <x v="78"/>
    <d v="2023-08-24T00:00:00"/>
    <s v="HADAP JONALYN L."/>
    <x v="10"/>
    <x v="1"/>
    <d v="2023-08-29T00:00:00"/>
    <d v="2023-08-29T00:00:00"/>
    <s v="OTHER"/>
    <s v="SEC 21 EO 292- SPECIAL PRIVILEGE"/>
    <s v="1 OTHER"/>
    <n v="1"/>
    <m/>
  </r>
  <r>
    <n v="3579"/>
    <x v="78"/>
    <d v="2023-08-24T00:00:00"/>
    <s v="AMBION DORINDA A."/>
    <x v="10"/>
    <x v="1"/>
    <d v="2023-08-23T00:00:00"/>
    <d v="2023-08-23T00:00:00"/>
    <s v="SL"/>
    <m/>
    <s v="1 SL"/>
    <n v="1"/>
    <m/>
  </r>
  <r>
    <n v="3580"/>
    <x v="78"/>
    <d v="2023-08-23T00:00:00"/>
    <s v="MENDOZA LOURDES G."/>
    <x v="52"/>
    <x v="1"/>
    <d v="2023-09-06T00:00:00"/>
    <d v="2023-09-06T00:00:00"/>
    <s v="OTHER"/>
    <s v="SEC 21 EO 292- SPECIAL PRIVILEGE"/>
    <s v="1 OTHER"/>
    <n v="1"/>
    <m/>
  </r>
  <r>
    <n v="3581"/>
    <x v="78"/>
    <d v="2023-08-23T00:00:00"/>
    <s v="DEL MUNDO ROSALLE A."/>
    <x v="52"/>
    <x v="1"/>
    <d v="2023-09-04T00:00:00"/>
    <d v="2023-09-04T00:00:00"/>
    <s v="OTHER"/>
    <s v="SEC 21 EO 292- SPECIAL PRIVILEGE"/>
    <s v="1 OTHER"/>
    <n v="1"/>
    <m/>
  </r>
  <r>
    <n v="3582"/>
    <x v="78"/>
    <d v="2023-08-29T00:00:00"/>
    <s v="DEL MUNDO ROSALLE A."/>
    <x v="52"/>
    <x v="1"/>
    <d v="2023-09-01T00:00:00"/>
    <d v="2023-09-01T00:00:00"/>
    <s v="OTHER"/>
    <s v="RA NO. 8972/CSC MC NO. 8, S. 2004 - SOLO PARENT LEAVE"/>
    <s v="1 OTHER"/>
    <n v="1"/>
    <m/>
  </r>
  <r>
    <n v="3583"/>
    <x v="78"/>
    <d v="2023-08-29T00:00:00"/>
    <s v="DEL MUNDO ROSALLE A."/>
    <x v="52"/>
    <x v="1"/>
    <d v="2023-09-11T00:00:00"/>
    <d v="2023-09-11T00:00:00"/>
    <s v="OTHER"/>
    <s v="RA NO. 8972/CSC MC NO. 8, S. 2004 - SOLO PARENT LEAVE"/>
    <s v="1 OTHER"/>
    <n v="1"/>
    <m/>
  </r>
  <r>
    <n v="3584"/>
    <x v="78"/>
    <d v="2023-08-22T00:00:00"/>
    <s v="FERMA MARIA I."/>
    <x v="4"/>
    <x v="1"/>
    <d v="2023-08-15T00:00:00"/>
    <d v="2023-08-15T00:00:00"/>
    <s v="SL"/>
    <m/>
    <s v="1 SL"/>
    <n v="1"/>
    <m/>
  </r>
  <r>
    <n v="3585"/>
    <x v="78"/>
    <d v="2023-08-17T00:00:00"/>
    <s v="ANACAY LEVIE B."/>
    <x v="5"/>
    <x v="1"/>
    <d v="2023-08-03T00:00:00"/>
    <d v="2023-08-03T00:00:00"/>
    <s v="SL"/>
    <m/>
    <s v="1 SL"/>
    <n v="1"/>
    <m/>
  </r>
  <r>
    <n v="3586"/>
    <x v="78"/>
    <d v="2023-08-17T00:00:00"/>
    <s v="ANACAY LEVIE B."/>
    <x v="5"/>
    <x v="1"/>
    <d v="2023-08-18T00:00:00"/>
    <d v="2023-08-18T00:00:00"/>
    <s v="SL"/>
    <m/>
    <s v="1 SL"/>
    <n v="1"/>
    <m/>
  </r>
  <r>
    <n v="3587"/>
    <x v="78"/>
    <d v="2023-08-22T00:00:00"/>
    <s v="DAÑO ALMA R."/>
    <x v="6"/>
    <x v="1"/>
    <d v="2023-08-07T00:00:00"/>
    <d v="2023-08-07T00:00:00"/>
    <s v="SL"/>
    <m/>
    <s v="1 SL"/>
    <n v="1"/>
    <m/>
  </r>
  <r>
    <n v="3588"/>
    <x v="78"/>
    <d v="2023-08-22T00:00:00"/>
    <s v="DAÑO ALMA R."/>
    <x v="6"/>
    <x v="1"/>
    <d v="2023-08-29T00:00:00"/>
    <d v="2023-08-29T00:00:00"/>
    <s v="VL"/>
    <m/>
    <s v="1 VL"/>
    <n v="1"/>
    <m/>
  </r>
  <r>
    <n v="3589"/>
    <x v="78"/>
    <d v="2023-08-17T00:00:00"/>
    <s v="ROCILLO CECILLA A."/>
    <x v="6"/>
    <x v="1"/>
    <d v="2023-08-07T00:00:00"/>
    <d v="2023-08-07T00:00:00"/>
    <s v="SL"/>
    <m/>
    <s v="1 SL"/>
    <n v="1"/>
    <m/>
  </r>
  <r>
    <n v="3590"/>
    <x v="78"/>
    <d v="2023-08-17T00:00:00"/>
    <s v="MENDOZA NORA A."/>
    <x v="6"/>
    <x v="1"/>
    <d v="2023-08-04T00:00:00"/>
    <d v="2023-08-04T00:00:00"/>
    <s v="SL"/>
    <m/>
    <s v="1 SL"/>
    <n v="1"/>
    <m/>
  </r>
  <r>
    <n v="3591"/>
    <x v="78"/>
    <d v="2023-08-22T00:00:00"/>
    <s v="AMBION DORINDA A."/>
    <x v="10"/>
    <x v="1"/>
    <d v="2023-08-18T00:00:00"/>
    <d v="2023-08-18T00:00:00"/>
    <s v="SL"/>
    <m/>
    <s v="1 SL"/>
    <n v="1"/>
    <m/>
  </r>
  <r>
    <n v="3592"/>
    <x v="78"/>
    <d v="2023-08-22T00:00:00"/>
    <s v="SEPINO MARIE CHIARRE M."/>
    <x v="10"/>
    <x v="1"/>
    <d v="2023-09-08T00:00:00"/>
    <d v="2023-09-08T00:00:00"/>
    <s v="VL"/>
    <m/>
    <s v="1 VL"/>
    <n v="1"/>
    <m/>
  </r>
  <r>
    <n v="3593"/>
    <x v="78"/>
    <d v="2023-08-17T00:00:00"/>
    <s v="TORRES SONIA M."/>
    <x v="64"/>
    <x v="1"/>
    <d v="2023-08-16T00:00:00"/>
    <d v="2023-08-16T00:00:00"/>
    <s v="SL"/>
    <m/>
    <s v="1 SL"/>
    <n v="1"/>
    <m/>
  </r>
  <r>
    <n v="3594"/>
    <x v="78"/>
    <d v="2023-08-21T00:00:00"/>
    <s v="SALAZAR JOSIELYN G."/>
    <x v="7"/>
    <x v="0"/>
    <d v="2023-09-01T00:00:00"/>
    <d v="2023-09-30T00:00:00"/>
    <s v="VL"/>
    <m/>
    <s v="18 VL"/>
    <n v="18"/>
    <m/>
  </r>
  <r>
    <n v="3595"/>
    <x v="79"/>
    <d v="2023-08-04T00:00:00"/>
    <s v="FLAVIER ADORACION  "/>
    <x v="49"/>
    <x v="1"/>
    <m/>
    <m/>
    <s v="OTHER"/>
    <s v="TERMINAL LEAVE"/>
    <s v="0 OTHER"/>
    <n v="0"/>
    <m/>
  </r>
  <r>
    <n v="3596"/>
    <x v="80"/>
    <d v="2023-09-01T00:00:00"/>
    <s v="MARASIGAN BIENVENIDO E."/>
    <x v="12"/>
    <x v="0"/>
    <d v="2023-08-31T00:00:00"/>
    <d v="2023-08-31T00:00:00"/>
    <s v="SL"/>
    <m/>
    <s v="1 SL"/>
    <n v="1"/>
    <m/>
  </r>
  <r>
    <n v="3597"/>
    <x v="80"/>
    <d v="2023-09-04T00:00:00"/>
    <s v="DOGELIO JEAN MELODY M."/>
    <x v="39"/>
    <x v="2"/>
    <d v="2023-08-14T00:00:00"/>
    <d v="2023-08-31T00:00:00"/>
    <s v="VL"/>
    <m/>
    <s v="14 VL"/>
    <n v="14"/>
    <m/>
  </r>
  <r>
    <n v="3598"/>
    <x v="80"/>
    <d v="2023-09-04T00:00:00"/>
    <s v="DE OCAMPO MARISSA B."/>
    <x v="66"/>
    <x v="1"/>
    <d v="2023-08-31T00:00:00"/>
    <d v="2023-09-01T00:00:00"/>
    <s v="SL"/>
    <m/>
    <s v="2 SL"/>
    <n v="2"/>
    <m/>
  </r>
  <r>
    <n v="3599"/>
    <x v="80"/>
    <d v="2023-09-04T00:00:00"/>
    <s v="ZALDIVIA MIRIAM F."/>
    <x v="52"/>
    <x v="1"/>
    <d v="2023-09-01T00:00:00"/>
    <d v="2023-09-01T00:00:00"/>
    <s v="SL"/>
    <m/>
    <s v="1 SL"/>
    <n v="1"/>
    <m/>
  </r>
  <r>
    <n v="3600"/>
    <x v="80"/>
    <d v="2023-09-04T00:00:00"/>
    <s v="MENDOZA LOURDES G."/>
    <x v="52"/>
    <x v="1"/>
    <d v="2023-09-01T00:00:00"/>
    <d v="2023-09-01T00:00:00"/>
    <s v="SL"/>
    <m/>
    <s v="1 SL"/>
    <n v="1"/>
    <m/>
  </r>
  <r>
    <n v="3601"/>
    <x v="80"/>
    <d v="2023-09-04T00:00:00"/>
    <s v="ANGCAYA OFELIA G."/>
    <x v="5"/>
    <x v="1"/>
    <d v="2023-09-15T00:00:00"/>
    <d v="2023-10-06T00:00:00"/>
    <s v="VL"/>
    <m/>
    <s v="15 VL"/>
    <n v="15"/>
    <m/>
  </r>
  <r>
    <n v="3602"/>
    <x v="80"/>
    <d v="2023-09-01T00:00:00"/>
    <s v="MALIGAYO YOLANDA D."/>
    <x v="19"/>
    <x v="1"/>
    <d v="2023-09-07T00:00:00"/>
    <d v="2023-09-08T00:00:00"/>
    <s v="VL"/>
    <m/>
    <s v="2 VL"/>
    <n v="2"/>
    <m/>
  </r>
  <r>
    <n v="3603"/>
    <x v="80"/>
    <d v="2023-09-01T00:00:00"/>
    <s v="MALIGAYO YOLANDA D."/>
    <x v="19"/>
    <x v="1"/>
    <d v="2023-08-31T00:00:00"/>
    <d v="2023-08-31T00:00:00"/>
    <s v="SL"/>
    <m/>
    <s v="1 SL"/>
    <n v="1"/>
    <m/>
  </r>
  <r>
    <n v="3604"/>
    <x v="80"/>
    <d v="2023-08-31T00:00:00"/>
    <s v="PERENA RUBILINDA C."/>
    <x v="34"/>
    <x v="1"/>
    <d v="2023-08-23T00:00:00"/>
    <d v="2023-08-23T00:00:00"/>
    <s v="SL"/>
    <m/>
    <s v="1 SL"/>
    <n v="1"/>
    <m/>
  </r>
  <r>
    <n v="3605"/>
    <x v="80"/>
    <d v="2023-08-31T00:00:00"/>
    <s v="PERENA RUBILINDA C."/>
    <x v="34"/>
    <x v="1"/>
    <d v="2023-08-30T00:00:00"/>
    <d v="2023-08-30T00:00:00"/>
    <s v="SL"/>
    <m/>
    <s v="1 SL"/>
    <n v="1"/>
    <m/>
  </r>
  <r>
    <n v="3606"/>
    <x v="80"/>
    <d v="2023-09-04T00:00:00"/>
    <s v="ATIENZA JULIE ANN A."/>
    <x v="5"/>
    <x v="1"/>
    <d v="2023-08-30T00:00:00"/>
    <d v="2023-09-01T00:00:00"/>
    <s v="SL"/>
    <m/>
    <s v="3 SL"/>
    <n v="3"/>
    <m/>
  </r>
  <r>
    <n v="3607"/>
    <x v="80"/>
    <d v="2023-09-04T00:00:00"/>
    <s v="ATIENZA JULIE ANN A."/>
    <x v="5"/>
    <x v="1"/>
    <d v="2023-08-25T00:00:00"/>
    <d v="2023-08-25T00:00:00"/>
    <s v="SL"/>
    <m/>
    <s v="1 SL"/>
    <n v="1"/>
    <m/>
  </r>
  <r>
    <n v="3608"/>
    <x v="80"/>
    <d v="2023-08-29T00:00:00"/>
    <s v="MARCIAL RUSTICO B."/>
    <x v="35"/>
    <x v="1"/>
    <d v="2023-08-29T00:00:00"/>
    <d v="2023-09-14T00:00:00"/>
    <s v="SL"/>
    <m/>
    <s v="13 SL"/>
    <n v="13"/>
    <m/>
  </r>
  <r>
    <n v="3609"/>
    <x v="80"/>
    <d v="2023-09-01T00:00:00"/>
    <s v="JIMENO CHARITY D."/>
    <x v="99"/>
    <x v="0"/>
    <d v="2023-08-29T00:00:00"/>
    <d v="2023-08-31T00:00:00"/>
    <s v="SL"/>
    <m/>
    <s v="3 SL"/>
    <n v="3"/>
    <m/>
  </r>
  <r>
    <n v="3610"/>
    <x v="80"/>
    <d v="2023-08-24T00:00:00"/>
    <s v="PRIMO GRACE M."/>
    <x v="17"/>
    <x v="0"/>
    <d v="2023-09-02T00:00:00"/>
    <d v="2023-09-02T00:00:00"/>
    <s v="VL"/>
    <m/>
    <s v="1 VL"/>
    <n v="1"/>
    <m/>
  </r>
  <r>
    <n v="3611"/>
    <x v="80"/>
    <d v="2023-08-26T00:00:00"/>
    <s v="PARAISO MARIA LORENA D."/>
    <x v="17"/>
    <x v="0"/>
    <d v="2023-09-02T00:00:00"/>
    <d v="2023-09-02T00:00:00"/>
    <s v="VL"/>
    <m/>
    <s v="1 VL"/>
    <n v="1"/>
    <m/>
  </r>
  <r>
    <n v="3612"/>
    <x v="80"/>
    <d v="2023-08-26T00:00:00"/>
    <s v="PARAISO MARIA LORENA D."/>
    <x v="17"/>
    <x v="0"/>
    <d v="2023-09-06T00:00:00"/>
    <d v="2023-09-06T00:00:00"/>
    <s v="VL"/>
    <m/>
    <s v="1 VL"/>
    <n v="1"/>
    <m/>
  </r>
  <r>
    <n v="3613"/>
    <x v="80"/>
    <d v="2023-08-30T00:00:00"/>
    <s v="GONZALES MARIO O."/>
    <x v="12"/>
    <x v="0"/>
    <d v="2023-09-07T00:00:00"/>
    <d v="2023-09-08T00:00:00"/>
    <s v="VL"/>
    <m/>
    <s v="2 VL"/>
    <n v="2"/>
    <m/>
  </r>
  <r>
    <n v="3614"/>
    <x v="80"/>
    <d v="2023-08-29T00:00:00"/>
    <s v="ANGCAYA RESTIE A."/>
    <x v="5"/>
    <x v="1"/>
    <d v="2023-09-01T00:00:00"/>
    <d v="2023-09-29T00:00:00"/>
    <s v="VL"/>
    <m/>
    <s v="21 VL"/>
    <n v="21"/>
    <m/>
  </r>
  <r>
    <n v="3615"/>
    <x v="80"/>
    <d v="2023-08-30T00:00:00"/>
    <s v="VILLANUEVA DAVE RONILLO V."/>
    <x v="13"/>
    <x v="0"/>
    <d v="2023-09-06T00:00:00"/>
    <d v="2023-09-06T00:00:00"/>
    <s v="VL"/>
    <m/>
    <s v="1 VL"/>
    <n v="1"/>
    <m/>
  </r>
  <r>
    <n v="3616"/>
    <x v="80"/>
    <d v="2023-09-01T00:00:00"/>
    <s v="DIMAPILIS VILMA T."/>
    <x v="12"/>
    <x v="1"/>
    <d v="2023-09-15T00:00:00"/>
    <d v="2023-09-15T00:00:00"/>
    <s v="VL"/>
    <m/>
    <s v="1 VL"/>
    <n v="1"/>
    <m/>
  </r>
  <r>
    <n v="3617"/>
    <x v="80"/>
    <d v="2023-08-29T00:00:00"/>
    <s v="FERMA ARCELI C."/>
    <x v="44"/>
    <x v="1"/>
    <d v="2023-08-17T00:00:00"/>
    <d v="2023-08-18T00:00:00"/>
    <s v="VL"/>
    <m/>
    <s v="2 VL"/>
    <n v="2"/>
    <m/>
  </r>
  <r>
    <n v="3618"/>
    <x v="80"/>
    <d v="2023-08-29T00:00:00"/>
    <s v="FERMA ARCELI C."/>
    <x v="44"/>
    <x v="1"/>
    <d v="2023-08-22T00:00:00"/>
    <d v="2023-08-25T00:00:00"/>
    <s v="VL"/>
    <m/>
    <s v="4 VL"/>
    <n v="4"/>
    <m/>
  </r>
  <r>
    <n v="3619"/>
    <x v="80"/>
    <d v="2023-08-31T00:00:00"/>
    <s v="AMBION DORINDA A."/>
    <x v="10"/>
    <x v="1"/>
    <d v="2023-08-30T00:00:00"/>
    <d v="2023-08-30T00:00:00"/>
    <s v="SL"/>
    <m/>
    <s v="1 SL"/>
    <n v="1"/>
    <m/>
  </r>
  <r>
    <n v="3620"/>
    <x v="80"/>
    <d v="2023-08-30T00:00:00"/>
    <s v="MONTENEGRO HELEN L."/>
    <x v="35"/>
    <x v="1"/>
    <d v="2023-08-25T00:00:00"/>
    <d v="2023-08-25T00:00:00"/>
    <s v="SL"/>
    <m/>
    <s v="1 SL"/>
    <n v="1"/>
    <m/>
  </r>
  <r>
    <n v="3621"/>
    <x v="80"/>
    <d v="2023-08-30T00:00:00"/>
    <s v="MONTENEGRO HELEN L."/>
    <x v="35"/>
    <x v="1"/>
    <d v="2023-08-29T00:00:00"/>
    <d v="2023-08-29T00:00:00"/>
    <s v="SL"/>
    <m/>
    <s v="1 SL"/>
    <n v="1"/>
    <m/>
  </r>
  <r>
    <n v="3622"/>
    <x v="80"/>
    <d v="2023-08-30T00:00:00"/>
    <s v="MANGUINAO GILBERT  "/>
    <x v="12"/>
    <x v="1"/>
    <d v="2023-08-29T00:00:00"/>
    <d v="2023-08-29T00:00:00"/>
    <s v="SL"/>
    <m/>
    <s v="1 SL"/>
    <n v="1"/>
    <m/>
  </r>
  <r>
    <n v="3623"/>
    <x v="80"/>
    <d v="2023-08-29T00:00:00"/>
    <s v="CAUSAREN JOHN ROBERT C."/>
    <x v="19"/>
    <x v="1"/>
    <d v="2023-08-22T00:00:00"/>
    <d v="2023-08-25T00:00:00"/>
    <s v="VL"/>
    <m/>
    <s v="4 VL"/>
    <n v="4"/>
    <m/>
  </r>
  <r>
    <n v="3624"/>
    <x v="80"/>
    <d v="2023-08-29T00:00:00"/>
    <s v="FELICIDARIO PAMELA C."/>
    <x v="70"/>
    <x v="1"/>
    <d v="2023-08-31T00:00:00"/>
    <d v="2023-08-31T00:00:00"/>
    <s v="OTHER"/>
    <s v="SEC 21 EO 292- SPECIAL PRIVILEGE"/>
    <s v="1 OTHER"/>
    <n v="1"/>
    <m/>
  </r>
  <r>
    <n v="3625"/>
    <x v="80"/>
    <d v="2023-08-31T00:00:00"/>
    <s v="DIMAILIG ARLYN R."/>
    <x v="7"/>
    <x v="1"/>
    <d v="2023-08-29T00:00:00"/>
    <d v="2023-08-29T00:00:00"/>
    <s v="SL"/>
    <m/>
    <s v="1 SL"/>
    <n v="1"/>
    <m/>
  </r>
  <r>
    <n v="3626"/>
    <x v="80"/>
    <d v="2023-08-25T00:00:00"/>
    <s v="MACASPAC JOSE VICTOR P."/>
    <x v="21"/>
    <x v="1"/>
    <d v="2023-08-22T00:00:00"/>
    <d v="2023-08-24T00:00:00"/>
    <s v="SL"/>
    <m/>
    <s v="3 SL"/>
    <n v="3"/>
    <m/>
  </r>
  <r>
    <n v="3627"/>
    <x v="80"/>
    <d v="2023-09-01T00:00:00"/>
    <s v="MANGUINAO GILBERT  "/>
    <x v="12"/>
    <x v="1"/>
    <d v="2023-08-31T00:00:00"/>
    <d v="2023-08-31T00:00:00"/>
    <s v="SL"/>
    <m/>
    <s v="1 SL"/>
    <n v="1"/>
    <m/>
  </r>
  <r>
    <n v="3628"/>
    <x v="80"/>
    <d v="2023-09-01T00:00:00"/>
    <s v="RAMA RAQUEL J."/>
    <x v="44"/>
    <x v="0"/>
    <d v="2023-08-29T00:00:00"/>
    <d v="2023-08-31T00:00:00"/>
    <s v="SL"/>
    <m/>
    <s v="3 SL"/>
    <n v="3"/>
    <m/>
  </r>
  <r>
    <n v="3629"/>
    <x v="80"/>
    <d v="2023-08-29T00:00:00"/>
    <s v="ATIENZA VENUS  "/>
    <x v="5"/>
    <x v="1"/>
    <d v="2023-08-24T00:00:00"/>
    <d v="2023-08-25T00:00:00"/>
    <s v="SL"/>
    <m/>
    <s v="2 SL"/>
    <n v="2"/>
    <m/>
  </r>
  <r>
    <n v="3630"/>
    <x v="80"/>
    <d v="2023-08-29T00:00:00"/>
    <s v="ANDAG ALEX C."/>
    <x v="5"/>
    <x v="1"/>
    <d v="2023-08-24T00:00:00"/>
    <d v="2023-08-25T00:00:00"/>
    <s v="SL"/>
    <m/>
    <s v="2 SL"/>
    <n v="2"/>
    <m/>
  </r>
  <r>
    <n v="3631"/>
    <x v="80"/>
    <d v="2023-08-29T00:00:00"/>
    <s v="CASTILLO ROBENSON  "/>
    <x v="18"/>
    <x v="0"/>
    <d v="2023-08-26T00:00:00"/>
    <d v="2023-08-27T00:00:00"/>
    <s v="SL"/>
    <m/>
    <s v="2 SL"/>
    <n v="2"/>
    <m/>
  </r>
  <r>
    <n v="3632"/>
    <x v="80"/>
    <d v="2023-08-22T00:00:00"/>
    <s v="MARDO MELINDA E."/>
    <x v="18"/>
    <x v="0"/>
    <d v="2023-08-30T00:00:00"/>
    <d v="2023-08-31T00:00:00"/>
    <s v="VL"/>
    <m/>
    <s v="2 VL"/>
    <n v="2"/>
    <m/>
  </r>
  <r>
    <n v="3633"/>
    <x v="80"/>
    <d v="2023-08-30T00:00:00"/>
    <s v="RODRIGUEZ RAYMUNDO  "/>
    <x v="18"/>
    <x v="0"/>
    <d v="2023-08-29T00:00:00"/>
    <d v="2023-08-29T00:00:00"/>
    <s v="SL"/>
    <m/>
    <s v="1 SL"/>
    <n v="1"/>
    <m/>
  </r>
  <r>
    <n v="3634"/>
    <x v="80"/>
    <d v="2023-08-19T00:00:00"/>
    <s v="AMULONG GERONIMO M."/>
    <x v="5"/>
    <x v="1"/>
    <d v="2023-08-16T00:00:00"/>
    <d v="2023-08-18T00:00:00"/>
    <s v="SL"/>
    <m/>
    <s v="3 SL"/>
    <n v="3"/>
    <m/>
  </r>
  <r>
    <n v="3635"/>
    <x v="80"/>
    <d v="2023-08-26T00:00:00"/>
    <s v="AMULONG GERONIMO M."/>
    <x v="5"/>
    <x v="1"/>
    <d v="2023-08-21T00:00:00"/>
    <d v="2023-08-21T00:00:00"/>
    <s v="SL"/>
    <m/>
    <s v="1 SL"/>
    <n v="1"/>
    <m/>
  </r>
  <r>
    <n v="3636"/>
    <x v="80"/>
    <d v="2023-08-26T00:00:00"/>
    <s v="AMULONG GERONIMO M."/>
    <x v="5"/>
    <x v="1"/>
    <d v="2023-08-23T00:00:00"/>
    <d v="2023-08-25T00:00:00"/>
    <s v="SL"/>
    <m/>
    <s v="3 SL"/>
    <n v="3"/>
    <m/>
  </r>
  <r>
    <n v="3637"/>
    <x v="80"/>
    <d v="2023-09-01T00:00:00"/>
    <s v="MALANAN JENNYLYN R."/>
    <x v="7"/>
    <x v="0"/>
    <d v="2023-08-30T00:00:00"/>
    <d v="2023-08-31T00:00:00"/>
    <s v="SL"/>
    <m/>
    <s v="2 SL"/>
    <n v="2"/>
    <m/>
  </r>
  <r>
    <n v="3638"/>
    <x v="80"/>
    <d v="2023-08-30T00:00:00"/>
    <s v="PETIL GLENDA D."/>
    <x v="31"/>
    <x v="1"/>
    <d v="2023-08-29T00:00:00"/>
    <d v="2023-08-29T00:00:00"/>
    <s v="SL"/>
    <m/>
    <s v="1 SL"/>
    <n v="1"/>
    <m/>
  </r>
  <r>
    <n v="3639"/>
    <x v="80"/>
    <d v="2023-09-04T00:00:00"/>
    <s v="MULINGTAPANG GUILLERMA O."/>
    <x v="12"/>
    <x v="0"/>
    <d v="2023-08-31T00:00:00"/>
    <d v="2023-09-01T00:00:00"/>
    <s v="SL"/>
    <m/>
    <s v="2 SL"/>
    <n v="2"/>
    <m/>
  </r>
  <r>
    <n v="3640"/>
    <x v="80"/>
    <d v="2023-09-04T00:00:00"/>
    <s v="MULINGTAPANG GUILLERMA O."/>
    <x v="12"/>
    <x v="0"/>
    <d v="2023-09-07T00:00:00"/>
    <d v="2023-09-08T00:00:00"/>
    <s v="VL"/>
    <m/>
    <s v="2 VL"/>
    <n v="2"/>
    <m/>
  </r>
  <r>
    <n v="3641"/>
    <x v="80"/>
    <d v="2023-09-04T00:00:00"/>
    <s v="MULINGTAPANG GUILLERMA O."/>
    <x v="12"/>
    <x v="0"/>
    <d v="2023-09-14T00:00:00"/>
    <d v="2023-09-15T00:00:00"/>
    <s v="VL"/>
    <m/>
    <s v="2 VL"/>
    <n v="2"/>
    <m/>
  </r>
  <r>
    <n v="3642"/>
    <x v="80"/>
    <d v="2023-09-04T00:00:00"/>
    <s v="MULINGTAPANG GUILLERMA O."/>
    <x v="12"/>
    <x v="0"/>
    <d v="2023-09-21T00:00:00"/>
    <d v="2023-09-22T00:00:00"/>
    <s v="VL"/>
    <m/>
    <s v="2 VL"/>
    <n v="2"/>
    <m/>
  </r>
  <r>
    <n v="3643"/>
    <x v="80"/>
    <d v="2023-09-04T00:00:00"/>
    <s v="MULINGTAPANG GUILLERMA O."/>
    <x v="12"/>
    <x v="0"/>
    <d v="2023-09-28T00:00:00"/>
    <d v="2023-09-29T00:00:00"/>
    <s v="VL"/>
    <m/>
    <s v="2 VL"/>
    <n v="2"/>
    <m/>
  </r>
  <r>
    <n v="3644"/>
    <x v="80"/>
    <d v="2023-09-04T00:00:00"/>
    <s v="MARINDUQUE AURORA A."/>
    <x v="62"/>
    <x v="1"/>
    <d v="2023-08-31T00:00:00"/>
    <d v="2023-08-31T00:00:00"/>
    <s v="SL"/>
    <m/>
    <s v="1 SL"/>
    <n v="1"/>
    <m/>
  </r>
  <r>
    <n v="3645"/>
    <x v="80"/>
    <d v="2023-08-30T00:00:00"/>
    <s v="REOSA CECILIA A."/>
    <x v="11"/>
    <x v="1"/>
    <d v="2023-08-29T00:00:00"/>
    <d v="2023-08-29T00:00:00"/>
    <s v="SL"/>
    <m/>
    <s v="1 SL"/>
    <n v="1"/>
    <m/>
  </r>
  <r>
    <n v="3646"/>
    <x v="80"/>
    <d v="2023-08-29T00:00:00"/>
    <s v="AMBAT JAIME L."/>
    <x v="32"/>
    <x v="0"/>
    <d v="2023-09-06T00:00:00"/>
    <d v="2023-09-08T00:00:00"/>
    <s v="VL"/>
    <m/>
    <s v="3 VL"/>
    <n v="3"/>
    <m/>
  </r>
  <r>
    <n v="3647"/>
    <x v="80"/>
    <d v="2023-08-22T00:00:00"/>
    <s v="DIMARANAN JENELIN B."/>
    <x v="11"/>
    <x v="0"/>
    <d v="2023-08-30T00:00:00"/>
    <d v="2023-08-30T00:00:00"/>
    <s v="VL"/>
    <m/>
    <s v="1 VL"/>
    <n v="1"/>
    <m/>
  </r>
  <r>
    <n v="3648"/>
    <x v="80"/>
    <d v="2023-08-29T00:00:00"/>
    <s v="DIMARANAN JENELIN B."/>
    <x v="11"/>
    <x v="0"/>
    <d v="2023-09-05T00:00:00"/>
    <d v="2023-09-08T00:00:00"/>
    <s v="VL"/>
    <m/>
    <s v="4 VL"/>
    <n v="4"/>
    <m/>
  </r>
  <r>
    <n v="3649"/>
    <x v="80"/>
    <d v="2023-08-31T00:00:00"/>
    <s v="MIRANDO EDITH B."/>
    <x v="48"/>
    <x v="1"/>
    <d v="2023-08-18T00:00:00"/>
    <d v="2023-08-18T00:00:00"/>
    <s v="SL"/>
    <m/>
    <s v="1 SL"/>
    <n v="1"/>
    <m/>
  </r>
  <r>
    <n v="3650"/>
    <x v="80"/>
    <d v="2023-09-01T00:00:00"/>
    <s v="MARINDUQUE GERRY C."/>
    <x v="19"/>
    <x v="1"/>
    <d v="2023-08-31T00:00:00"/>
    <d v="2023-08-31T00:00:00"/>
    <s v="SL"/>
    <m/>
    <s v="1 SL"/>
    <n v="1"/>
    <m/>
  </r>
  <r>
    <n v="3651"/>
    <x v="80"/>
    <d v="2023-09-01T00:00:00"/>
    <s v="ENRIQUEZ ANABEL O."/>
    <x v="19"/>
    <x v="0"/>
    <d v="2023-08-31T00:00:00"/>
    <d v="2023-08-31T00:00:00"/>
    <s v="SL"/>
    <m/>
    <s v="1 SL"/>
    <n v="1"/>
    <m/>
  </r>
  <r>
    <n v="3652"/>
    <x v="80"/>
    <d v="2023-09-01T00:00:00"/>
    <s v="GARCIA JINKY A."/>
    <x v="88"/>
    <x v="1"/>
    <d v="2023-08-31T00:00:00"/>
    <d v="2023-08-31T00:00:00"/>
    <s v="SL"/>
    <m/>
    <s v="1 SL"/>
    <n v="1"/>
    <m/>
  </r>
  <r>
    <n v="3653"/>
    <x v="80"/>
    <d v="2023-08-31T00:00:00"/>
    <s v="ABELA IMELDA C."/>
    <x v="6"/>
    <x v="0"/>
    <d v="2023-08-29T00:00:00"/>
    <d v="2023-08-29T00:00:00"/>
    <s v="SL"/>
    <m/>
    <s v="1 SL"/>
    <n v="1"/>
    <m/>
  </r>
  <r>
    <n v="3654"/>
    <x v="80"/>
    <d v="2023-08-31T00:00:00"/>
    <s v="ROMILLA MARIBEL P."/>
    <x v="6"/>
    <x v="0"/>
    <d v="2023-09-08T00:00:00"/>
    <d v="2023-09-08T00:00:00"/>
    <s v="VL"/>
    <m/>
    <s v="1 VL"/>
    <n v="1"/>
    <m/>
  </r>
  <r>
    <n v="3655"/>
    <x v="80"/>
    <d v="2023-08-31T00:00:00"/>
    <s v="ROMILLA MARIBEL P."/>
    <x v="6"/>
    <x v="0"/>
    <d v="2023-09-19T00:00:00"/>
    <d v="2023-09-19T00:00:00"/>
    <s v="VL"/>
    <m/>
    <s v="1 VL"/>
    <n v="1"/>
    <m/>
  </r>
  <r>
    <n v="3656"/>
    <x v="80"/>
    <d v="2023-08-31T00:00:00"/>
    <s v="ROMILLA MARIBEL P."/>
    <x v="6"/>
    <x v="0"/>
    <d v="2023-09-26T00:00:00"/>
    <d v="2023-09-26T00:00:00"/>
    <s v="VL"/>
    <m/>
    <s v="1 VL"/>
    <n v="1"/>
    <m/>
  </r>
  <r>
    <n v="3657"/>
    <x v="80"/>
    <d v="2023-08-30T00:00:00"/>
    <s v="CHACON ELISA G."/>
    <x v="31"/>
    <x v="1"/>
    <d v="2023-08-29T00:00:00"/>
    <d v="2023-08-29T00:00:00"/>
    <s v="SL"/>
    <m/>
    <s v="1 SL"/>
    <n v="1"/>
    <m/>
  </r>
  <r>
    <n v="3658"/>
    <x v="80"/>
    <d v="2023-08-15T00:00:00"/>
    <s v="BATHAN ELVIRA R."/>
    <x v="23"/>
    <x v="0"/>
    <d v="2023-08-18T00:00:00"/>
    <d v="2023-08-18T00:00:00"/>
    <s v="OTHER"/>
    <s v="SEC 21 EO 292- SPECIAL PRIVILEGE"/>
    <s v="1 OTHER"/>
    <n v="1"/>
    <m/>
  </r>
  <r>
    <n v="3659"/>
    <x v="80"/>
    <d v="2023-08-14T00:00:00"/>
    <s v="DISEPEDA MACARIA P."/>
    <x v="23"/>
    <x v="0"/>
    <d v="2023-08-24T00:00:00"/>
    <d v="2023-08-25T00:00:00"/>
    <s v="VL"/>
    <m/>
    <s v="2 VL"/>
    <n v="2"/>
    <m/>
  </r>
  <r>
    <n v="3660"/>
    <x v="80"/>
    <d v="2023-08-14T00:00:00"/>
    <s v="DISEPEDA MACARIA P."/>
    <x v="23"/>
    <x v="0"/>
    <d v="2023-08-29T00:00:00"/>
    <d v="2023-08-29T00:00:00"/>
    <s v="VL"/>
    <m/>
    <s v="1 VL"/>
    <n v="1"/>
    <m/>
  </r>
  <r>
    <n v="3661"/>
    <x v="80"/>
    <d v="2023-09-08T00:00:00"/>
    <s v="LLORENTE MARIA THERESA O."/>
    <x v="20"/>
    <x v="3"/>
    <d v="2023-09-14T00:00:00"/>
    <d v="2023-09-15T00:00:00"/>
    <s v="VL"/>
    <m/>
    <s v="2 VL"/>
    <n v="2"/>
    <m/>
  </r>
  <r>
    <n v="3662"/>
    <x v="80"/>
    <s v="9/8/2023``"/>
    <s v="HERNANDEZ RODERICK M."/>
    <x v="17"/>
    <x v="0"/>
    <m/>
    <m/>
    <s v="OTHER"/>
    <s v="TERMINAL LEAVE"/>
    <s v="0 OTHER"/>
    <n v="0"/>
    <m/>
  </r>
  <r>
    <n v="3663"/>
    <x v="81"/>
    <d v="2023-08-30T00:00:00"/>
    <s v="VILLANUEVA DAVE RONILLO V."/>
    <x v="13"/>
    <x v="0"/>
    <d v="2023-09-06T00:00:00"/>
    <d v="2023-09-06T00:00:00"/>
    <s v="VL"/>
    <m/>
    <s v="1 VL"/>
    <n v="1"/>
    <m/>
  </r>
  <r>
    <n v="3664"/>
    <x v="81"/>
    <d v="2023-09-05T00:00:00"/>
    <s v="BAYBAY MA. PAZ R."/>
    <x v="34"/>
    <x v="1"/>
    <d v="2023-09-05T00:00:00"/>
    <d v="2023-09-05T00:00:00"/>
    <s v="SL"/>
    <m/>
    <s v="1 SL"/>
    <n v="1"/>
    <m/>
  </r>
  <r>
    <n v="3665"/>
    <x v="81"/>
    <d v="2023-09-06T00:00:00"/>
    <s v="REOSA CECILIA A."/>
    <x v="11"/>
    <x v="1"/>
    <d v="2023-09-05T00:00:00"/>
    <d v="2023-09-05T00:00:00"/>
    <s v="SL"/>
    <m/>
    <s v="1 SL"/>
    <n v="1"/>
    <m/>
  </r>
  <r>
    <n v="3666"/>
    <x v="81"/>
    <d v="2023-09-04T00:00:00"/>
    <s v="BOFILL ERNA P."/>
    <x v="4"/>
    <x v="1"/>
    <d v="2023-08-30T00:00:00"/>
    <d v="2023-08-31T00:00:00"/>
    <s v="SL"/>
    <m/>
    <s v="2 SL"/>
    <n v="2"/>
    <m/>
  </r>
  <r>
    <n v="3667"/>
    <x v="81"/>
    <d v="2023-08-24T00:00:00"/>
    <s v="MACASPAC ELVIRA V."/>
    <x v="65"/>
    <x v="1"/>
    <d v="2023-08-22T00:00:00"/>
    <d v="2023-08-22T00:00:00"/>
    <s v="SL"/>
    <m/>
    <s v="1 SL"/>
    <n v="1"/>
    <m/>
  </r>
  <r>
    <n v="3668"/>
    <x v="81"/>
    <d v="2023-09-06T00:00:00"/>
    <s v="ALCAZAR ZENAIDA S."/>
    <x v="53"/>
    <x v="1"/>
    <d v="2023-09-05T00:00:00"/>
    <d v="2023-09-05T00:00:00"/>
    <s v="SL"/>
    <m/>
    <s v="1 SL"/>
    <n v="1"/>
    <m/>
  </r>
  <r>
    <n v="3669"/>
    <x v="81"/>
    <d v="2023-08-25T00:00:00"/>
    <s v="CALANOG EUGENE V."/>
    <x v="19"/>
    <x v="1"/>
    <d v="2023-09-06T00:00:00"/>
    <d v="2023-09-06T00:00:00"/>
    <s v="OTHER"/>
    <s v="SEC 21 EO 292- SPECIAL PRIVILEGE"/>
    <s v="1 OTHER"/>
    <n v="1"/>
    <m/>
  </r>
  <r>
    <n v="3670"/>
    <x v="81"/>
    <d v="2023-09-04T00:00:00"/>
    <s v="ALCAZAR ZENAIDA S."/>
    <x v="53"/>
    <x v="1"/>
    <d v="2023-08-29T00:00:00"/>
    <d v="2023-08-31T00:00:00"/>
    <s v="SL"/>
    <m/>
    <s v="3 SL"/>
    <n v="3"/>
    <m/>
  </r>
  <r>
    <n v="3671"/>
    <x v="81"/>
    <d v="2023-09-05T00:00:00"/>
    <s v="INOCENCIO REYMARK S."/>
    <x v="102"/>
    <x v="1"/>
    <d v="2023-08-11T00:00:00"/>
    <d v="2023-08-11T00:00:00"/>
    <s v="SL"/>
    <m/>
    <s v="1 SL"/>
    <n v="1"/>
    <m/>
  </r>
  <r>
    <n v="3672"/>
    <x v="81"/>
    <d v="2023-09-04T00:00:00"/>
    <s v="ARCULLO MELISSA A."/>
    <x v="5"/>
    <x v="1"/>
    <d v="2023-09-07T00:00:00"/>
    <d v="2023-09-07T00:00:00"/>
    <s v="VL"/>
    <m/>
    <s v="1 VL"/>
    <n v="1"/>
    <m/>
  </r>
  <r>
    <n v="3673"/>
    <x v="81"/>
    <d v="2023-09-01T00:00:00"/>
    <s v="UNTALAN DIVINA R."/>
    <x v="39"/>
    <x v="1"/>
    <d v="2023-09-07T00:00:00"/>
    <d v="2023-09-07T00:00:00"/>
    <s v="VL"/>
    <m/>
    <s v="1 VL"/>
    <n v="1"/>
    <m/>
  </r>
  <r>
    <n v="3674"/>
    <x v="81"/>
    <d v="2023-09-04T00:00:00"/>
    <s v="DIMAPILIS ANTHONY A."/>
    <x v="39"/>
    <x v="1"/>
    <d v="2023-08-31T00:00:00"/>
    <d v="2023-08-31T00:00:00"/>
    <s v="SL"/>
    <m/>
    <s v="1 SL"/>
    <n v="1"/>
    <m/>
  </r>
  <r>
    <n v="3675"/>
    <x v="81"/>
    <d v="2023-09-05T00:00:00"/>
    <s v="OPO CORAZON R."/>
    <x v="7"/>
    <x v="0"/>
    <d v="2023-09-16T00:00:00"/>
    <d v="2023-09-22T00:00:00"/>
    <s v="VL"/>
    <m/>
    <s v="6 VL"/>
    <n v="6"/>
    <m/>
  </r>
  <r>
    <n v="3676"/>
    <x v="81"/>
    <d v="2023-09-05T00:00:00"/>
    <s v="FELICIDARIO PAMELA C."/>
    <x v="70"/>
    <x v="1"/>
    <d v="2023-09-04T00:00:00"/>
    <d v="2023-09-04T00:00:00"/>
    <s v="SL"/>
    <m/>
    <s v="1 SL"/>
    <n v="1"/>
    <m/>
  </r>
  <r>
    <n v="3677"/>
    <x v="81"/>
    <d v="2023-09-04T00:00:00"/>
    <s v="RODRIGUEZ GREGORIO  "/>
    <x v="18"/>
    <x v="1"/>
    <d v="2023-08-30T00:00:00"/>
    <d v="2023-08-31T00:00:00"/>
    <s v="SL"/>
    <m/>
    <s v="2 SL"/>
    <n v="2"/>
    <m/>
  </r>
  <r>
    <n v="3678"/>
    <x v="81"/>
    <d v="2023-09-04T00:00:00"/>
    <s v="DOCTORA ZENAIDA  "/>
    <x v="18"/>
    <x v="1"/>
    <d v="2023-09-11T00:00:00"/>
    <d v="2023-09-13T00:00:00"/>
    <s v="VL"/>
    <m/>
    <s v="3 VL"/>
    <n v="3"/>
    <m/>
  </r>
  <r>
    <n v="3679"/>
    <x v="81"/>
    <d v="2023-09-04T00:00:00"/>
    <s v="MACAPUNO FELIX  "/>
    <x v="18"/>
    <x v="1"/>
    <d v="2023-08-31T00:00:00"/>
    <d v="2023-08-31T00:00:00"/>
    <s v="SL"/>
    <m/>
    <s v="1 SL"/>
    <n v="1"/>
    <m/>
  </r>
  <r>
    <n v="3680"/>
    <x v="81"/>
    <d v="2023-09-05T00:00:00"/>
    <s v="DELA CRUZ EVANGELINE P."/>
    <x v="71"/>
    <x v="1"/>
    <d v="2023-09-01T00:00:00"/>
    <d v="2023-09-01T00:00:00"/>
    <s v="SL"/>
    <m/>
    <s v="1 SL"/>
    <n v="1"/>
    <m/>
  </r>
  <r>
    <n v="3681"/>
    <x v="81"/>
    <d v="2023-09-05T00:00:00"/>
    <s v="ALEGA ESTELITA M."/>
    <x v="53"/>
    <x v="1"/>
    <d v="2023-08-31T00:00:00"/>
    <d v="2023-08-31T00:00:00"/>
    <s v="SL"/>
    <m/>
    <s v="1 SL"/>
    <n v="1"/>
    <m/>
  </r>
  <r>
    <n v="3682"/>
    <x v="81"/>
    <d v="2023-09-05T00:00:00"/>
    <s v="ALEGA ESTELITA M."/>
    <x v="53"/>
    <x v="1"/>
    <d v="2023-09-01T00:00:00"/>
    <d v="2023-09-01T00:00:00"/>
    <s v="SL"/>
    <m/>
    <s v="1 SL"/>
    <n v="1"/>
    <m/>
  </r>
  <r>
    <n v="3683"/>
    <x v="81"/>
    <d v="2023-09-01T00:00:00"/>
    <s v="CAPUPUS LIZA FE F."/>
    <x v="19"/>
    <x v="1"/>
    <d v="2023-09-07T00:00:00"/>
    <d v="2023-09-08T00:00:00"/>
    <s v="OTHER"/>
    <s v="SEC 21 EO 292- SPECIAL PRIVILEGE"/>
    <s v="2 OTHER"/>
    <n v="2"/>
    <m/>
  </r>
  <r>
    <n v="3684"/>
    <x v="81"/>
    <d v="2023-09-05T00:00:00"/>
    <s v="AMBION DORINDA A."/>
    <x v="10"/>
    <x v="1"/>
    <d v="2023-09-04T00:00:00"/>
    <d v="2023-09-04T00:00:00"/>
    <s v="SL"/>
    <m/>
    <s v="1 SL"/>
    <n v="1"/>
    <m/>
  </r>
  <r>
    <n v="3685"/>
    <x v="81"/>
    <d v="2023-09-01T00:00:00"/>
    <s v="AGUSTIN MARIA LUISA F."/>
    <x v="54"/>
    <x v="1"/>
    <d v="2023-08-18T00:00:00"/>
    <d v="2023-08-18T00:00:00"/>
    <s v="SL"/>
    <m/>
    <s v="1 SL"/>
    <n v="1"/>
    <m/>
  </r>
  <r>
    <n v="3685"/>
    <x v="81"/>
    <d v="2023-09-01T00:00:00"/>
    <s v="AGUSTIN MARIA LUISA F."/>
    <x v="54"/>
    <x v="1"/>
    <d v="2023-08-31T00:00:00"/>
    <d v="2023-08-31T00:00:00"/>
    <s v="SL"/>
    <m/>
    <s v="1 SL"/>
    <n v="1"/>
    <m/>
  </r>
  <r>
    <n v="3686"/>
    <x v="81"/>
    <d v="2023-09-05T00:00:00"/>
    <s v="CORTEZ FIDELA B."/>
    <x v="58"/>
    <x v="1"/>
    <d v="2023-09-11T00:00:00"/>
    <d v="2023-09-11T00:00:00"/>
    <s v="OTHER"/>
    <s v="SEC 21 EO 292- SPECIAL PRIVILEGE"/>
    <s v="1 OTHER"/>
    <n v="1"/>
    <m/>
  </r>
  <r>
    <n v="3687"/>
    <x v="81"/>
    <d v="2023-09-05T00:00:00"/>
    <s v="LEPARDO ROWENA R."/>
    <x v="31"/>
    <x v="1"/>
    <d v="2023-09-12T00:00:00"/>
    <d v="2023-09-12T00:00:00"/>
    <s v="VL"/>
    <m/>
    <s v="1 VL"/>
    <n v="1"/>
    <m/>
  </r>
  <r>
    <n v="3688"/>
    <x v="81"/>
    <d v="2023-09-01T00:00:00"/>
    <s v="ESTRANGCO MERCY U."/>
    <x v="21"/>
    <x v="1"/>
    <d v="2023-09-04T00:00:00"/>
    <d v="2023-09-04T00:00:00"/>
    <s v="OTHER"/>
    <s v="SEC 21 EO 292- SPECIAL PRIVILEGE"/>
    <s v="1 OTHER"/>
    <n v="1"/>
    <m/>
  </r>
  <r>
    <n v="3689"/>
    <x v="81"/>
    <d v="2023-08-15T00:00:00"/>
    <s v="MANGUINAO JOVELYN A."/>
    <x v="103"/>
    <x v="1"/>
    <d v="2023-08-18T00:00:00"/>
    <d v="2023-08-18T00:00:00"/>
    <s v="OTHER"/>
    <s v="SEC 21 EO 292- SPECIAL PRIVILEGE"/>
    <s v="1 OTHER"/>
    <n v="1"/>
    <m/>
  </r>
  <r>
    <n v="3690"/>
    <x v="81"/>
    <d v="2023-09-04T00:00:00"/>
    <s v="FRONDOZO AILEEN D."/>
    <x v="40"/>
    <x v="0"/>
    <d v="2023-09-07T00:00:00"/>
    <d v="2023-09-08T00:00:00"/>
    <s v="VL"/>
    <m/>
    <s v="2 VL"/>
    <n v="2"/>
    <m/>
  </r>
  <r>
    <n v="3691"/>
    <x v="81"/>
    <d v="2023-09-04T00:00:00"/>
    <s v="FRONDOZO AILEEN D."/>
    <x v="40"/>
    <x v="0"/>
    <d v="2023-09-01T00:00:00"/>
    <d v="2023-09-01T00:00:00"/>
    <s v="SL"/>
    <m/>
    <s v="1 SL"/>
    <n v="1"/>
    <m/>
  </r>
  <r>
    <n v="3692"/>
    <x v="81"/>
    <d v="2023-09-04T00:00:00"/>
    <s v="DIMAPILIS ELVIRA S."/>
    <x v="39"/>
    <x v="1"/>
    <d v="2023-09-15T00:00:00"/>
    <d v="2023-09-15T00:00:00"/>
    <s v="VL"/>
    <m/>
    <s v="1 VL"/>
    <n v="1"/>
    <m/>
  </r>
  <r>
    <n v="3692"/>
    <x v="81"/>
    <d v="2023-09-04T00:00:00"/>
    <s v="DIMAPILIS ELVIRA S."/>
    <x v="39"/>
    <x v="1"/>
    <d v="2023-09-22T00:00:00"/>
    <d v="2023-09-22T00:00:00"/>
    <s v="VL"/>
    <m/>
    <s v="1 VL"/>
    <n v="1"/>
    <m/>
  </r>
  <r>
    <n v="3693"/>
    <x v="81"/>
    <d v="2023-09-11T00:00:00"/>
    <s v="MONTEALEGRE GRETEL MAE T."/>
    <x v="48"/>
    <x v="1"/>
    <d v="2023-09-22T00:00:00"/>
    <d v="2023-09-22T00:00:00"/>
    <s v="OTHER"/>
    <s v="SEC 21 EO 292- SPECIAL PRIVILEGE"/>
    <s v="1 OTHER"/>
    <n v="1"/>
    <m/>
  </r>
  <r>
    <n v="3694"/>
    <x v="81"/>
    <d v="2023-09-11T00:00:00"/>
    <s v="ENMACIO LEILA A."/>
    <x v="6"/>
    <x v="1"/>
    <d v="2023-09-07T00:00:00"/>
    <d v="2023-09-08T00:00:00"/>
    <s v="SL"/>
    <m/>
    <s v="2 SL"/>
    <n v="2"/>
    <m/>
  </r>
  <r>
    <n v="3695"/>
    <x v="81"/>
    <d v="2023-08-29T00:00:00"/>
    <s v="CABANTING AIRA P."/>
    <x v="5"/>
    <x v="0"/>
    <d v="2023-09-07T00:00:00"/>
    <d v="2023-09-07T00:00:00"/>
    <s v="OTHER"/>
    <s v="SEC 21 EO 292- SPECIAL PRIVILEGE"/>
    <s v="1 OTHER"/>
    <n v="1"/>
    <m/>
  </r>
  <r>
    <n v="3695"/>
    <x v="81"/>
    <d v="2023-08-29T00:00:00"/>
    <s v="CABANTING AIRA P."/>
    <x v="5"/>
    <x v="0"/>
    <d v="2023-09-14T00:00:00"/>
    <d v="2023-09-14T00:00:00"/>
    <s v="OTHER"/>
    <s v="SEC 21 EO 292- SPECIAL PRIVILEGE"/>
    <s v="1 OTHER"/>
    <n v="1"/>
    <m/>
  </r>
  <r>
    <n v="3696"/>
    <x v="81"/>
    <d v="2023-08-27T00:00:00"/>
    <s v="ACERON ANGELU V."/>
    <x v="5"/>
    <x v="1"/>
    <d v="2023-09-13T00:00:00"/>
    <d v="2023-09-13T00:00:00"/>
    <s v="VL"/>
    <m/>
    <s v="1 VL"/>
    <n v="1"/>
    <m/>
  </r>
  <r>
    <n v="3697"/>
    <x v="81"/>
    <d v="2023-09-04T00:00:00"/>
    <s v="MARUNDAN MARIA FLOR M."/>
    <x v="5"/>
    <x v="1"/>
    <d v="2023-09-02T00:00:00"/>
    <d v="2023-09-02T00:00:00"/>
    <s v="SL"/>
    <m/>
    <s v="1 SL"/>
    <n v="1"/>
    <m/>
  </r>
  <r>
    <n v="3698"/>
    <x v="81"/>
    <d v="2023-09-04T00:00:00"/>
    <s v="VILLAPANDO JENITA M."/>
    <x v="5"/>
    <x v="1"/>
    <d v="2023-09-11T00:00:00"/>
    <d v="2023-09-20T00:00:00"/>
    <s v="VL"/>
    <m/>
    <s v="8 VL"/>
    <n v="8"/>
    <m/>
  </r>
  <r>
    <n v="3699"/>
    <x v="81"/>
    <d v="2023-09-06T00:00:00"/>
    <s v="ESTIGOY BEVERLY ANNE P."/>
    <x v="5"/>
    <x v="1"/>
    <d v="2023-08-30T00:00:00"/>
    <d v="2023-08-30T00:00:00"/>
    <s v="SL"/>
    <m/>
    <s v="1 SL"/>
    <n v="1"/>
    <m/>
  </r>
  <r>
    <n v="3700"/>
    <x v="81"/>
    <d v="2023-09-06T00:00:00"/>
    <s v="AUDITOR AILEEN D."/>
    <x v="5"/>
    <x v="1"/>
    <d v="2023-09-05T00:00:00"/>
    <d v="2023-09-05T00:00:00"/>
    <s v="SL"/>
    <m/>
    <s v="1 SL"/>
    <n v="1"/>
    <m/>
  </r>
  <r>
    <n v="3701"/>
    <x v="81"/>
    <d v="2023-09-08T00:00:00"/>
    <s v="DELA CRUZ CHARITO A."/>
    <x v="8"/>
    <x v="0"/>
    <d v="2023-09-07T00:00:00"/>
    <d v="2023-09-07T00:00:00"/>
    <s v="SL"/>
    <m/>
    <s v="1 SL"/>
    <n v="1"/>
    <m/>
  </r>
  <r>
    <n v="3702"/>
    <x v="81"/>
    <d v="2023-09-08T00:00:00"/>
    <s v="MABUTI ANA MARIE C."/>
    <x v="39"/>
    <x v="1"/>
    <d v="2023-09-07T00:00:00"/>
    <d v="2023-09-07T00:00:00"/>
    <s v="VL"/>
    <m/>
    <s v="1 VL"/>
    <n v="1"/>
    <m/>
  </r>
  <r>
    <n v="3703"/>
    <x v="81"/>
    <d v="2023-09-11T00:00:00"/>
    <s v="ANGCAYA RUFINA P."/>
    <x v="5"/>
    <x v="1"/>
    <d v="2023-09-08T00:00:00"/>
    <d v="2023-09-08T00:00:00"/>
    <s v="SL"/>
    <m/>
    <s v="1 SL"/>
    <n v="1"/>
    <m/>
  </r>
  <r>
    <n v="3704"/>
    <x v="81"/>
    <d v="2023-09-11T00:00:00"/>
    <s v="FERMA MARIA I."/>
    <x v="4"/>
    <x v="1"/>
    <d v="2023-09-08T00:00:00"/>
    <d v="2023-09-08T00:00:00"/>
    <s v="SL"/>
    <m/>
    <s v="1 SL"/>
    <n v="1"/>
    <m/>
  </r>
  <r>
    <n v="3705"/>
    <x v="81"/>
    <d v="2023-09-08T00:00:00"/>
    <s v="MANALO EDITHA V."/>
    <x v="6"/>
    <x v="1"/>
    <d v="2023-09-15T00:00:00"/>
    <d v="2023-09-15T00:00:00"/>
    <s v="VL"/>
    <m/>
    <s v="1 VL"/>
    <n v="1"/>
    <m/>
  </r>
  <r>
    <n v="3706"/>
    <x v="81"/>
    <d v="2023-09-11T00:00:00"/>
    <s v="MACASPAC ELVIRA V."/>
    <x v="65"/>
    <x v="1"/>
    <d v="2023-09-08T00:00:00"/>
    <d v="2023-09-08T00:00:00"/>
    <s v="SL"/>
    <m/>
    <s v="1 SL"/>
    <n v="1"/>
    <m/>
  </r>
  <r>
    <n v="3707"/>
    <x v="81"/>
    <d v="2023-08-18T00:00:00"/>
    <s v="GATPANDAN NENITA M."/>
    <x v="16"/>
    <x v="1"/>
    <d v="2023-08-17T00:00:00"/>
    <d v="2023-08-17T00:00:00"/>
    <s v="SL"/>
    <m/>
    <s v="1 SL"/>
    <n v="1"/>
    <m/>
  </r>
  <r>
    <n v="3708"/>
    <x v="81"/>
    <d v="2023-09-11T00:00:00"/>
    <s v="PERIDO EDWIN A."/>
    <x v="12"/>
    <x v="1"/>
    <d v="2023-09-08T00:00:00"/>
    <d v="2023-09-08T00:00:00"/>
    <s v="SL"/>
    <m/>
    <s v="1 SL"/>
    <n v="1"/>
    <m/>
  </r>
  <r>
    <n v="3709"/>
    <x v="81"/>
    <d v="2023-09-11T00:00:00"/>
    <s v="DE OCAMPO MARISSA B."/>
    <x v="66"/>
    <x v="1"/>
    <d v="2023-09-08T00:00:00"/>
    <d v="2023-09-08T00:00:00"/>
    <s v="SL"/>
    <m/>
    <s v="1 SL"/>
    <n v="1"/>
    <m/>
  </r>
  <r>
    <n v="3710"/>
    <x v="81"/>
    <d v="2023-09-11T00:00:00"/>
    <s v="MALUBAY MELINDA D."/>
    <x v="66"/>
    <x v="1"/>
    <d v="2023-09-04T00:00:00"/>
    <d v="2023-09-08T00:00:00"/>
    <s v="SL"/>
    <m/>
    <s v="5 SL"/>
    <n v="5"/>
    <m/>
  </r>
  <r>
    <n v="3711"/>
    <x v="81"/>
    <d v="2023-09-09T00:00:00"/>
    <s v="BAURILE LOURDES Q."/>
    <x v="7"/>
    <x v="1"/>
    <d v="2023-09-21T00:00:00"/>
    <d v="2023-09-21T00:00:00"/>
    <s v="OTHER"/>
    <s v="SEC 21 EO 292- SPECIAL PRIVILEGE"/>
    <s v="1 OTHER"/>
    <n v="1"/>
    <m/>
  </r>
  <r>
    <n v="3712"/>
    <x v="81"/>
    <d v="2023-09-11T00:00:00"/>
    <s v="MACASPAC JOSE VICTOR P."/>
    <x v="21"/>
    <x v="1"/>
    <d v="2023-09-08T00:00:00"/>
    <d v="2023-09-08T00:00:00"/>
    <s v="SL"/>
    <m/>
    <s v="1 SL"/>
    <n v="1"/>
    <m/>
  </r>
  <r>
    <n v="3713"/>
    <x v="81"/>
    <d v="2023-09-08T00:00:00"/>
    <s v="ANGCAYA FRANCIS A."/>
    <x v="5"/>
    <x v="1"/>
    <d v="2023-09-04T00:00:00"/>
    <d v="2023-09-04T00:00:00"/>
    <s v="SL"/>
    <m/>
    <s v="1 SL"/>
    <n v="1"/>
    <m/>
  </r>
  <r>
    <n v="3714"/>
    <x v="81"/>
    <d v="2023-09-11T00:00:00"/>
    <s v="MANGUINAO JOVELYN A."/>
    <x v="103"/>
    <x v="1"/>
    <d v="2023-09-13T00:00:00"/>
    <d v="2023-09-13T00:00:00"/>
    <s v="OTHER"/>
    <s v="SEC 21 EO 292- SPECIAL PRIVILEGE"/>
    <s v="1 OTHER"/>
    <n v="1"/>
    <m/>
  </r>
  <r>
    <n v="3715"/>
    <x v="81"/>
    <d v="2023-09-05T00:00:00"/>
    <s v="SARMIENTO MARIA TERESA E."/>
    <x v="5"/>
    <x v="0"/>
    <d v="2023-09-26T00:00:00"/>
    <d v="2023-09-30T00:00:00"/>
    <s v="VL"/>
    <m/>
    <s v="5 VL"/>
    <n v="5"/>
    <m/>
  </r>
  <r>
    <n v="3716"/>
    <x v="81"/>
    <d v="2023-08-29T00:00:00"/>
    <s v="OSTONAL IVY S."/>
    <x v="5"/>
    <x v="1"/>
    <d v="2023-09-08T00:00:00"/>
    <d v="2023-09-08T00:00:00"/>
    <s v="OTHER"/>
    <s v="SEC 21 EO 292- SPECIAL PRIVILEGE"/>
    <s v="1 OTHER"/>
    <n v="1"/>
    <m/>
  </r>
  <r>
    <n v="3717"/>
    <x v="81"/>
    <d v="2023-09-01T00:00:00"/>
    <s v="ROCILLO CECILLA A."/>
    <x v="6"/>
    <x v="1"/>
    <d v="2023-08-29T00:00:00"/>
    <d v="2023-08-29T00:00:00"/>
    <s v="OTHER"/>
    <s v="SEC 21 EO 292- SPECIAL PRIVILEGE"/>
    <s v="1 OTHER"/>
    <n v="1"/>
    <m/>
  </r>
  <r>
    <n v="3718"/>
    <x v="81"/>
    <d v="2023-08-29T00:00:00"/>
    <s v="MARASIGAN GINALYN D."/>
    <x v="6"/>
    <x v="1"/>
    <d v="2023-08-25T00:00:00"/>
    <d v="2023-08-25T00:00:00"/>
    <s v="SL"/>
    <m/>
    <s v="1 SL"/>
    <n v="1"/>
    <m/>
  </r>
  <r>
    <n v="3719"/>
    <x v="81"/>
    <d v="2023-09-04T00:00:00"/>
    <s v="DIMAPILIS JONNA T."/>
    <x v="49"/>
    <x v="1"/>
    <d v="2023-08-31T00:00:00"/>
    <d v="2023-08-31T00:00:00"/>
    <s v="SL"/>
    <m/>
    <s v="1 SL"/>
    <n v="1"/>
    <m/>
  </r>
  <r>
    <n v="3720"/>
    <x v="81"/>
    <d v="2023-09-06T00:00:00"/>
    <s v="ENMACIO LEILA A."/>
    <x v="6"/>
    <x v="1"/>
    <d v="2023-09-01T00:00:00"/>
    <d v="2023-09-05T00:00:00"/>
    <s v="SL"/>
    <m/>
    <s v="3 SL"/>
    <n v="3"/>
    <m/>
  </r>
  <r>
    <n v="3721"/>
    <x v="81"/>
    <d v="2023-09-06T00:00:00"/>
    <s v="ENMACIO LEILA A."/>
    <x v="6"/>
    <x v="1"/>
    <d v="2023-08-24T00:00:00"/>
    <d v="2023-08-25T00:00:00"/>
    <s v="SL"/>
    <m/>
    <s v="2 SL"/>
    <n v="2"/>
    <m/>
  </r>
  <r>
    <n v="3721"/>
    <x v="81"/>
    <d v="2023-09-06T00:00:00"/>
    <s v="ENMACIO LEILA A."/>
    <x v="6"/>
    <x v="1"/>
    <d v="2023-08-29T00:00:00"/>
    <d v="2023-08-31T00:00:00"/>
    <s v="SL"/>
    <m/>
    <s v="3 SL"/>
    <n v="3"/>
    <m/>
  </r>
  <r>
    <n v="3722"/>
    <x v="81"/>
    <d v="2023-09-06T00:00:00"/>
    <s v="ANACAY LEVIE B."/>
    <x v="5"/>
    <x v="1"/>
    <d v="2023-08-16T00:00:00"/>
    <d v="2023-08-16T00:00:00"/>
    <s v="SL"/>
    <m/>
    <s v="1 SL"/>
    <n v="1"/>
    <m/>
  </r>
  <r>
    <n v="3722"/>
    <x v="81"/>
    <d v="2023-09-06T00:00:00"/>
    <s v="ANACAY LEVIE B."/>
    <x v="5"/>
    <x v="1"/>
    <d v="2023-08-29T00:00:00"/>
    <d v="2023-08-29T00:00:00"/>
    <s v="SL"/>
    <m/>
    <s v="1 SL"/>
    <n v="1"/>
    <m/>
  </r>
  <r>
    <n v="3723"/>
    <x v="81"/>
    <d v="2023-08-31T00:00:00"/>
    <s v="DIMARANAN GREGORIA C."/>
    <x v="6"/>
    <x v="1"/>
    <d v="2023-08-22T00:00:00"/>
    <d v="2023-09-30T00:00:00"/>
    <s v="SL"/>
    <m/>
    <s v="28 SL"/>
    <n v="28"/>
    <m/>
  </r>
  <r>
    <n v="3724"/>
    <x v="81"/>
    <d v="2023-08-05T00:00:00"/>
    <s v="MIRANDA MARIA LOIDA M."/>
    <x v="6"/>
    <x v="1"/>
    <d v="2023-08-04T00:00:00"/>
    <d v="2023-08-04T00:00:00"/>
    <s v="SL"/>
    <m/>
    <s v="1 SL"/>
    <n v="1"/>
    <m/>
  </r>
  <r>
    <n v="3725"/>
    <x v="81"/>
    <d v="2023-08-29T00:00:00"/>
    <s v="FERMA MARIA VICTORIA D."/>
    <x v="31"/>
    <x v="1"/>
    <d v="2023-08-25T00:00:00"/>
    <d v="2023-08-25T00:00:00"/>
    <s v="SL"/>
    <m/>
    <s v="1 SL"/>
    <n v="1"/>
    <m/>
  </r>
  <r>
    <n v="3726"/>
    <x v="81"/>
    <d v="2023-09-07T00:00:00"/>
    <s v="DE VILLA MYRNA D."/>
    <x v="12"/>
    <x v="1"/>
    <d v="2023-09-06T00:00:00"/>
    <d v="2023-09-06T00:00:00"/>
    <s v="SL"/>
    <m/>
    <s v="1 SL"/>
    <n v="1"/>
    <m/>
  </r>
  <r>
    <n v="3727"/>
    <x v="81"/>
    <d v="2023-09-06T00:00:00"/>
    <s v="MANGUINAO GILBERT  "/>
    <x v="12"/>
    <x v="1"/>
    <d v="2023-09-05T00:00:00"/>
    <d v="2023-09-05T00:00:00"/>
    <s v="SL"/>
    <m/>
    <s v="1 SL"/>
    <n v="1"/>
    <m/>
  </r>
  <r>
    <n v="3728"/>
    <x v="81"/>
    <d v="2023-09-06T00:00:00"/>
    <s v="PERIDO EDWIN A."/>
    <x v="12"/>
    <x v="1"/>
    <d v="2023-09-05T00:00:00"/>
    <d v="2023-09-05T00:00:00"/>
    <s v="SL"/>
    <m/>
    <s v="1 SL"/>
    <n v="1"/>
    <m/>
  </r>
  <r>
    <n v="3729"/>
    <x v="81"/>
    <d v="2023-09-07T00:00:00"/>
    <s v="PANGANIBAN CRISTETA M."/>
    <x v="55"/>
    <x v="1"/>
    <d v="2023-09-12T00:00:00"/>
    <d v="2023-09-13T00:00:00"/>
    <s v="VL"/>
    <m/>
    <s v="2 VL"/>
    <n v="2"/>
    <m/>
  </r>
  <r>
    <n v="3730"/>
    <x v="81"/>
    <d v="2023-09-07T00:00:00"/>
    <s v="TORRES SONIA M."/>
    <x v="64"/>
    <x v="1"/>
    <d v="2023-09-04T00:00:00"/>
    <d v="2023-09-06T00:00:00"/>
    <s v="SL"/>
    <m/>
    <s v="3 SL"/>
    <n v="3"/>
    <m/>
  </r>
  <r>
    <n v="3731"/>
    <x v="81"/>
    <d v="2023-09-01T00:00:00"/>
    <s v="DE CASTRO JENELYN I."/>
    <x v="23"/>
    <x v="1"/>
    <d v="2023-09-20T00:00:00"/>
    <d v="2023-09-21T00:00:00"/>
    <s v="VL"/>
    <m/>
    <s v="2 VL"/>
    <n v="2"/>
    <m/>
  </r>
  <r>
    <n v="3731"/>
    <x v="81"/>
    <d v="2023-09-01T00:00:00"/>
    <s v="DE CASTRO JENELYN I."/>
    <x v="23"/>
    <x v="1"/>
    <d v="2023-09-23T00:00:00"/>
    <d v="2023-09-23T00:00:00"/>
    <s v="VL"/>
    <m/>
    <s v="1 VL"/>
    <n v="1"/>
    <m/>
  </r>
  <r>
    <n v="3732"/>
    <x v="81"/>
    <d v="2023-09-08T00:00:00"/>
    <s v="GATPANDAN MICHAEL E."/>
    <x v="12"/>
    <x v="0"/>
    <d v="2023-09-14T00:00:00"/>
    <d v="2023-09-15T00:00:00"/>
    <s v="VL"/>
    <m/>
    <s v="2 VL"/>
    <n v="2"/>
    <m/>
  </r>
  <r>
    <n v="3733"/>
    <x v="81"/>
    <d v="2023-09-08T00:00:00"/>
    <s v="AALA MELODY M."/>
    <x v="12"/>
    <x v="0"/>
    <d v="2023-09-07T00:00:00"/>
    <d v="2023-09-07T00:00:00"/>
    <s v="SL"/>
    <m/>
    <s v="1 SL"/>
    <n v="1"/>
    <m/>
  </r>
  <r>
    <n v="3734"/>
    <x v="82"/>
    <d v="2023-09-04T00:00:00"/>
    <s v="PARAISO MARIA LORENA D."/>
    <x v="17"/>
    <x v="0"/>
    <d v="2023-10-03T00:00:00"/>
    <d v="2023-10-04T00:00:00"/>
    <s v="VL"/>
    <m/>
    <s v="2 VL"/>
    <n v="2"/>
    <m/>
  </r>
  <r>
    <n v="3735"/>
    <x v="82"/>
    <d v="2023-09-08T00:00:00"/>
    <s v="RAMA RAQUEL J."/>
    <x v="44"/>
    <x v="0"/>
    <d v="2023-09-06T00:00:00"/>
    <d v="2023-09-07T00:00:00"/>
    <s v="SL"/>
    <m/>
    <s v="2 SL"/>
    <n v="2"/>
    <m/>
  </r>
  <r>
    <n v="3736"/>
    <x v="82"/>
    <d v="2023-09-11T00:00:00"/>
    <s v="DIMARANAN PERPETUA F."/>
    <x v="67"/>
    <x v="1"/>
    <d v="2023-09-08T00:00:00"/>
    <d v="2023-09-08T00:00:00"/>
    <s v="SL"/>
    <m/>
    <s v="1 SL"/>
    <n v="1"/>
    <m/>
  </r>
  <r>
    <n v="3737"/>
    <x v="82"/>
    <d v="2023-09-06T00:00:00"/>
    <s v="BAY AMIE  "/>
    <x v="39"/>
    <x v="1"/>
    <d v="2023-09-12T00:00:00"/>
    <d v="2023-09-12T00:00:00"/>
    <s v="VL"/>
    <m/>
    <s v="1 VL"/>
    <n v="1"/>
    <m/>
  </r>
  <r>
    <n v="3737"/>
    <x v="82"/>
    <d v="2023-09-06T00:00:00"/>
    <s v="BAY AMIE  "/>
    <x v="39"/>
    <x v="1"/>
    <d v="2023-09-15T00:00:00"/>
    <d v="2023-09-15T00:00:00"/>
    <s v="VL"/>
    <m/>
    <s v="1 VL"/>
    <n v="1"/>
    <m/>
  </r>
  <r>
    <n v="3737"/>
    <x v="82"/>
    <d v="2023-09-06T00:00:00"/>
    <s v="BAY AMIE  "/>
    <x v="39"/>
    <x v="1"/>
    <d v="2023-09-19T00:00:00"/>
    <d v="2023-09-19T00:00:00"/>
    <s v="VL"/>
    <m/>
    <s v="1 VL"/>
    <n v="1"/>
    <m/>
  </r>
  <r>
    <n v="3737"/>
    <x v="82"/>
    <d v="2023-09-06T00:00:00"/>
    <s v="BAY AMIE  "/>
    <x v="39"/>
    <x v="1"/>
    <d v="2023-09-23T00:00:00"/>
    <d v="2023-09-23T00:00:00"/>
    <s v="VL"/>
    <m/>
    <s v="1 VL"/>
    <n v="1"/>
    <m/>
  </r>
  <r>
    <n v="3737"/>
    <x v="82"/>
    <d v="2023-09-06T00:00:00"/>
    <s v="BAY AMIE  "/>
    <x v="39"/>
    <x v="1"/>
    <d v="2023-09-26T00:00:00"/>
    <d v="2023-09-26T00:00:00"/>
    <s v="VL"/>
    <m/>
    <s v="1 VL"/>
    <n v="1"/>
    <m/>
  </r>
  <r>
    <n v="3737"/>
    <x v="82"/>
    <d v="2023-09-06T00:00:00"/>
    <s v="BAY AMIE  "/>
    <x v="39"/>
    <x v="1"/>
    <d v="2023-09-29T00:00:00"/>
    <d v="2023-09-29T00:00:00"/>
    <s v="VL"/>
    <m/>
    <s v="1 VL"/>
    <n v="1"/>
    <m/>
  </r>
  <r>
    <n v="3738"/>
    <x v="82"/>
    <d v="2023-08-28T00:00:00"/>
    <s v="DORADO JULAIDA M."/>
    <x v="18"/>
    <x v="1"/>
    <d v="2023-09-01T00:00:00"/>
    <d v="2023-09-01T00:00:00"/>
    <s v="VL"/>
    <m/>
    <s v="1 VL"/>
    <n v="1"/>
    <m/>
  </r>
  <r>
    <n v="3738"/>
    <x v="82"/>
    <d v="2023-08-28T00:00:00"/>
    <s v="DORADO JULAIDA M."/>
    <x v="18"/>
    <x v="1"/>
    <d v="2023-09-05T00:00:00"/>
    <d v="2023-09-05T00:00:00"/>
    <s v="VL"/>
    <m/>
    <s v="1 VL"/>
    <n v="1"/>
    <m/>
  </r>
  <r>
    <n v="3738"/>
    <x v="82"/>
    <d v="2023-08-28T00:00:00"/>
    <s v="DORADO JULAIDA M."/>
    <x v="18"/>
    <x v="1"/>
    <d v="2023-09-08T00:00:00"/>
    <d v="2023-09-08T00:00:00"/>
    <s v="VL"/>
    <m/>
    <s v="1 VL"/>
    <n v="1"/>
    <m/>
  </r>
  <r>
    <n v="3738"/>
    <x v="82"/>
    <d v="2023-08-28T00:00:00"/>
    <s v="DORADO JULAIDA M."/>
    <x v="18"/>
    <x v="1"/>
    <d v="2023-09-14T00:00:00"/>
    <d v="2023-09-15T00:00:00"/>
    <s v="VL"/>
    <m/>
    <s v="2 VL"/>
    <n v="2"/>
    <m/>
  </r>
  <r>
    <n v="3738"/>
    <x v="82"/>
    <d v="2023-08-28T00:00:00"/>
    <s v="DORADO JULAIDA M."/>
    <x v="18"/>
    <x v="1"/>
    <d v="2023-09-19T00:00:00"/>
    <d v="2023-09-19T00:00:00"/>
    <s v="VL"/>
    <m/>
    <s v="1 VL"/>
    <n v="1"/>
    <m/>
  </r>
  <r>
    <n v="3738"/>
    <x v="82"/>
    <d v="2023-08-28T00:00:00"/>
    <s v="DORADO JULAIDA M."/>
    <x v="18"/>
    <x v="1"/>
    <d v="2023-09-22T00:00:00"/>
    <d v="2023-09-22T00:00:00"/>
    <s v="VL"/>
    <m/>
    <s v="1 VL"/>
    <n v="1"/>
    <m/>
  </r>
  <r>
    <n v="3738"/>
    <x v="82"/>
    <d v="2023-08-28T00:00:00"/>
    <s v="DORADO JULAIDA M."/>
    <x v="18"/>
    <x v="1"/>
    <d v="2023-09-26T00:00:00"/>
    <d v="2023-09-26T00:00:00"/>
    <s v="VL"/>
    <m/>
    <s v="1 VL"/>
    <n v="1"/>
    <m/>
  </r>
  <r>
    <n v="3738"/>
    <x v="82"/>
    <d v="2023-08-28T00:00:00"/>
    <s v="DORADO JULAIDA M."/>
    <x v="18"/>
    <x v="1"/>
    <d v="2023-09-29T00:00:00"/>
    <d v="2023-09-29T00:00:00"/>
    <s v="VL"/>
    <m/>
    <s v="1 VL"/>
    <n v="1"/>
    <m/>
  </r>
  <r>
    <n v="3739"/>
    <x v="82"/>
    <d v="2023-09-02T00:00:00"/>
    <s v="AMULONG GERONIMO M."/>
    <x v="5"/>
    <x v="1"/>
    <d v="2023-08-28T00:00:00"/>
    <d v="2023-08-28T00:00:00"/>
    <s v="SL"/>
    <m/>
    <s v="1 SL"/>
    <n v="1"/>
    <m/>
  </r>
  <r>
    <n v="3739"/>
    <x v="82"/>
    <d v="2023-09-02T00:00:00"/>
    <s v="AMULONG GERONIMO M."/>
    <x v="5"/>
    <x v="1"/>
    <d v="2023-08-30T00:00:00"/>
    <d v="2023-09-01T00:00:00"/>
    <s v="SL"/>
    <m/>
    <s v="3 SL"/>
    <n v="3"/>
    <m/>
  </r>
  <r>
    <n v="3740"/>
    <x v="82"/>
    <d v="2023-09-04T00:00:00"/>
    <s v="AMULONG GERONIMO M."/>
    <x v="5"/>
    <x v="1"/>
    <d v="2023-09-11T00:00:00"/>
    <d v="2023-09-11T00:00:00"/>
    <s v="VL"/>
    <m/>
    <s v="1 VL"/>
    <n v="1"/>
    <m/>
  </r>
  <r>
    <n v="3740"/>
    <x v="82"/>
    <d v="2023-09-04T00:00:00"/>
    <s v="AMULONG GERONIMO M."/>
    <x v="5"/>
    <x v="1"/>
    <d v="2023-09-13T00:00:00"/>
    <d v="2023-09-14T00:00:00"/>
    <s v="VL"/>
    <m/>
    <s v="2 VL"/>
    <n v="2"/>
    <m/>
  </r>
  <r>
    <n v="3741"/>
    <x v="82"/>
    <d v="2023-08-31T00:00:00"/>
    <s v="PARAISO MARIA LORENA D."/>
    <x v="17"/>
    <x v="0"/>
    <d v="2023-08-30T00:00:00"/>
    <d v="2023-08-30T00:00:00"/>
    <s v="SL"/>
    <m/>
    <s v="1 SL"/>
    <n v="1"/>
    <m/>
  </r>
  <r>
    <n v="3742"/>
    <x v="82"/>
    <d v="2023-09-04T00:00:00"/>
    <s v="ANGCAYA IRENE V."/>
    <x v="5"/>
    <x v="1"/>
    <d v="2023-09-28T00:00:00"/>
    <d v="2023-09-28T00:00:00"/>
    <s v="OTHER"/>
    <s v="SEC 21 EO 292- SPECIAL PRIVILEGE"/>
    <s v="1 OTHER"/>
    <n v="1"/>
    <m/>
  </r>
  <r>
    <n v="3743"/>
    <x v="82"/>
    <d v="2023-09-04T00:00:00"/>
    <s v="DILIDILI AIREEN M."/>
    <x v="7"/>
    <x v="1"/>
    <d v="2023-09-18T00:00:00"/>
    <d v="2023-09-18T00:00:00"/>
    <s v="OTHER"/>
    <s v="SEC 21 EO 292- SPECIAL PRIVILEGE"/>
    <s v="1 OTHER"/>
    <n v="1"/>
    <m/>
  </r>
  <r>
    <n v="3744"/>
    <x v="82"/>
    <d v="2023-09-04T00:00:00"/>
    <s v="ANGCAYA IRENE V."/>
    <x v="5"/>
    <x v="1"/>
    <d v="2023-09-15T00:00:00"/>
    <d v="2023-09-15T00:00:00"/>
    <s v="VL"/>
    <m/>
    <s v="1 VL"/>
    <n v="1"/>
    <m/>
  </r>
  <r>
    <n v="3744"/>
    <x v="82"/>
    <d v="2023-09-04T00:00:00"/>
    <s v="ANGCAYA IRENE V."/>
    <x v="5"/>
    <x v="1"/>
    <d v="2023-09-22T00:00:00"/>
    <d v="2023-09-22T00:00:00"/>
    <s v="VL"/>
    <m/>
    <s v="1 VL"/>
    <n v="1"/>
    <m/>
  </r>
  <r>
    <n v="3744"/>
    <x v="82"/>
    <d v="2023-09-04T00:00:00"/>
    <s v="ANGCAYA IRENE V."/>
    <x v="5"/>
    <x v="1"/>
    <d v="2023-09-25T00:00:00"/>
    <d v="2023-09-25T00:00:00"/>
    <s v="VL"/>
    <m/>
    <s v="1 VL"/>
    <n v="1"/>
    <m/>
  </r>
  <r>
    <n v="3745"/>
    <x v="82"/>
    <d v="2023-09-04T00:00:00"/>
    <s v="ANGCAYA IRENE V."/>
    <x v="5"/>
    <x v="1"/>
    <d v="2023-09-26T00:00:00"/>
    <d v="2023-09-26T00:00:00"/>
    <s v="OTHER"/>
    <s v="SEC 21 EO 292- SPECIAL PRIVILEGE"/>
    <s v="1 OTHER"/>
    <n v="1"/>
    <m/>
  </r>
  <r>
    <n v="3746"/>
    <x v="82"/>
    <d v="2023-09-12T00:00:00"/>
    <s v="VILLANUEVA MARILYN L."/>
    <x v="23"/>
    <x v="0"/>
    <d v="2023-09-11T00:00:00"/>
    <d v="2023-09-11T00:00:00"/>
    <s v="SL"/>
    <m/>
    <s v="1 SL"/>
    <n v="1"/>
    <m/>
  </r>
  <r>
    <n v="3747"/>
    <x v="82"/>
    <d v="2023-09-13T00:00:00"/>
    <s v="CORTEZ FIDELA B."/>
    <x v="58"/>
    <x v="1"/>
    <d v="2023-09-12T00:00:00"/>
    <d v="2023-09-12T00:00:00"/>
    <s v="VL"/>
    <m/>
    <s v="1 VL"/>
    <n v="1"/>
    <m/>
  </r>
  <r>
    <n v="3748"/>
    <x v="82"/>
    <d v="2023-09-12T00:00:00"/>
    <s v="VILLANUEVA RICHELLE A."/>
    <x v="23"/>
    <x v="0"/>
    <d v="2023-09-08T00:00:00"/>
    <d v="2023-09-08T00:00:00"/>
    <s v="SL"/>
    <m/>
    <s v="1 SL"/>
    <n v="1"/>
    <m/>
  </r>
  <r>
    <n v="3749"/>
    <x v="82"/>
    <d v="2023-09-08T00:00:00"/>
    <s v="DE OCAMPO MA. ELENA D."/>
    <x v="11"/>
    <x v="1"/>
    <d v="2023-09-06T00:00:00"/>
    <d v="2023-09-07T00:00:00"/>
    <s v="SL"/>
    <m/>
    <s v="2 SL"/>
    <n v="2"/>
    <m/>
  </r>
  <r>
    <n v="3750"/>
    <x v="82"/>
    <d v="2023-09-11T00:00:00"/>
    <s v="SARDIÑOLA REBECCA C."/>
    <x v="11"/>
    <x v="0"/>
    <d v="2023-09-06T00:00:00"/>
    <d v="2023-09-06T00:00:00"/>
    <s v="SL"/>
    <m/>
    <s v="1 SL"/>
    <n v="1"/>
    <m/>
  </r>
  <r>
    <n v="3751"/>
    <x v="82"/>
    <d v="2023-09-07T00:00:00"/>
    <s v="JIMENO CHARITY D."/>
    <x v="99"/>
    <x v="0"/>
    <d v="2023-09-11T00:00:00"/>
    <d v="2023-09-15T00:00:00"/>
    <s v="VL"/>
    <m/>
    <s v="5 VL"/>
    <n v="5"/>
    <m/>
  </r>
  <r>
    <n v="3752"/>
    <x v="82"/>
    <d v="2023-09-05T00:00:00"/>
    <s v="ANGELES ANNABEL D."/>
    <x v="5"/>
    <x v="1"/>
    <d v="2023-08-30T00:00:00"/>
    <d v="2023-08-30T00:00:00"/>
    <s v="VL"/>
    <m/>
    <s v="1 VL"/>
    <n v="1"/>
    <m/>
  </r>
  <r>
    <n v="3752"/>
    <x v="82"/>
    <d v="2023-09-05T00:00:00"/>
    <s v="ANGELES ANNABEL D."/>
    <x v="5"/>
    <x v="1"/>
    <d v="2023-09-04T00:00:00"/>
    <d v="2023-09-04T00:00:00"/>
    <s v="VL"/>
    <m/>
    <s v="1 VL"/>
    <n v="1"/>
    <m/>
  </r>
  <r>
    <n v="3753"/>
    <x v="82"/>
    <d v="2023-09-01T00:00:00"/>
    <s v="DESINGAŃO PURIFICACION A."/>
    <x v="11"/>
    <x v="0"/>
    <d v="2023-09-01T00:00:00"/>
    <d v="2023-09-01T00:00:00"/>
    <s v="VL"/>
    <m/>
    <s v="1 VL"/>
    <n v="1"/>
    <m/>
  </r>
  <r>
    <n v="3753"/>
    <x v="82"/>
    <d v="2023-09-01T00:00:00"/>
    <s v="DESINGAŃO PURIFICACION A."/>
    <x v="11"/>
    <x v="0"/>
    <d v="2023-09-06T00:00:00"/>
    <d v="2023-09-08T00:00:00"/>
    <s v="VL"/>
    <m/>
    <s v="3 VL"/>
    <n v="3"/>
    <m/>
  </r>
  <r>
    <n v="3753"/>
    <x v="82"/>
    <d v="2023-09-01T00:00:00"/>
    <s v="DESINGAŃO PURIFICACION A."/>
    <x v="11"/>
    <x v="0"/>
    <d v="2023-09-13T00:00:00"/>
    <d v="2023-09-15T00:00:00"/>
    <s v="VL"/>
    <m/>
    <s v="3 VL"/>
    <n v="3"/>
    <m/>
  </r>
  <r>
    <n v="3753"/>
    <x v="82"/>
    <d v="2023-09-01T00:00:00"/>
    <s v="DESINGAŃO PURIFICACION A."/>
    <x v="11"/>
    <x v="0"/>
    <d v="2023-09-20T00:00:00"/>
    <d v="2023-09-22T00:00:00"/>
    <s v="VL"/>
    <m/>
    <s v="3 VL"/>
    <n v="3"/>
    <m/>
  </r>
  <r>
    <n v="3753"/>
    <x v="82"/>
    <d v="2023-09-01T00:00:00"/>
    <s v="DESINGAŃO PURIFICACION A."/>
    <x v="11"/>
    <x v="0"/>
    <d v="2023-09-27T00:00:00"/>
    <d v="2023-09-29T00:00:00"/>
    <s v="VL"/>
    <m/>
    <s v="3 VL"/>
    <n v="3"/>
    <m/>
  </r>
  <r>
    <n v="3754"/>
    <x v="82"/>
    <d v="2023-09-01T00:00:00"/>
    <s v="SARDIÑOLA REBECCA C."/>
    <x v="11"/>
    <x v="0"/>
    <d v="2023-09-07T00:00:00"/>
    <d v="2023-09-08T00:00:00"/>
    <s v="VL"/>
    <m/>
    <s v="2 VL"/>
    <n v="2"/>
    <m/>
  </r>
  <r>
    <n v="3754"/>
    <x v="82"/>
    <d v="2023-09-01T00:00:00"/>
    <s v="SARDIÑOLA REBECCA C."/>
    <x v="11"/>
    <x v="0"/>
    <d v="2023-09-14T00:00:00"/>
    <d v="2023-09-15T00:00:00"/>
    <s v="VL"/>
    <m/>
    <s v="2 VL"/>
    <n v="2"/>
    <m/>
  </r>
  <r>
    <n v="3754"/>
    <x v="82"/>
    <d v="2023-09-01T00:00:00"/>
    <s v="SARDIÑOLA REBECCA C."/>
    <x v="11"/>
    <x v="0"/>
    <d v="2023-09-21T00:00:00"/>
    <d v="2023-09-22T00:00:00"/>
    <s v="VL"/>
    <m/>
    <s v="2 VL"/>
    <n v="2"/>
    <m/>
  </r>
  <r>
    <n v="3754"/>
    <x v="82"/>
    <d v="2023-09-01T00:00:00"/>
    <s v="SARDIÑOLA REBECCA C."/>
    <x v="11"/>
    <x v="0"/>
    <d v="2023-09-28T00:00:00"/>
    <d v="2023-09-29T00:00:00"/>
    <s v="VL"/>
    <m/>
    <s v="2 VL"/>
    <n v="2"/>
    <m/>
  </r>
  <r>
    <n v="3755"/>
    <x v="82"/>
    <d v="2023-09-12T00:00:00"/>
    <s v="VILLANUEVA RICHELLE A."/>
    <x v="23"/>
    <x v="0"/>
    <d v="2023-09-26T00:00:00"/>
    <d v="2023-09-26T00:00:00"/>
    <s v="VL"/>
    <m/>
    <s v="1 VL"/>
    <n v="1"/>
    <m/>
  </r>
  <r>
    <n v="3756"/>
    <x v="82"/>
    <d v="2023-09-12T00:00:00"/>
    <s v="MERJILLA JEANETTE B."/>
    <x v="23"/>
    <x v="0"/>
    <d v="2023-09-11T00:00:00"/>
    <d v="2023-09-11T00:00:00"/>
    <s v="SL"/>
    <m/>
    <s v="1 SL"/>
    <n v="1"/>
    <m/>
  </r>
  <r>
    <n v="3757"/>
    <x v="82"/>
    <d v="2023-09-12T00:00:00"/>
    <s v="MERJILLA JEANETTE B."/>
    <x v="23"/>
    <x v="0"/>
    <d v="2023-09-19T00:00:00"/>
    <d v="2023-09-19T00:00:00"/>
    <s v="VL"/>
    <m/>
    <s v="1 VL"/>
    <n v="1"/>
    <m/>
  </r>
  <r>
    <n v="3758"/>
    <x v="82"/>
    <d v="2023-09-11T00:00:00"/>
    <s v="RODRIGUEZ MANNY  "/>
    <x v="18"/>
    <x v="0"/>
    <d v="2023-09-10T00:00:00"/>
    <d v="2023-09-10T00:00:00"/>
    <s v="SL"/>
    <m/>
    <s v="1 SL"/>
    <n v="1"/>
    <m/>
  </r>
  <r>
    <n v="3759"/>
    <x v="82"/>
    <d v="2023-09-12T00:00:00"/>
    <s v="VILLANUEVA ISMAEL D."/>
    <x v="19"/>
    <x v="0"/>
    <d v="2023-09-11T00:00:00"/>
    <d v="2023-09-11T00:00:00"/>
    <s v="SL"/>
    <m/>
    <s v="1 SL"/>
    <n v="1"/>
    <m/>
  </r>
  <r>
    <n v="3760"/>
    <x v="82"/>
    <d v="2023-09-12T00:00:00"/>
    <s v="PEPA ARIEL N."/>
    <x v="19"/>
    <x v="0"/>
    <d v="2023-09-07T00:00:00"/>
    <d v="2023-09-08T00:00:00"/>
    <s v="SL"/>
    <m/>
    <s v="2 SL"/>
    <n v="2"/>
    <m/>
  </r>
  <r>
    <n v="3761"/>
    <x v="82"/>
    <d v="2023-09-12T00:00:00"/>
    <s v="MARINDUQUE GERRY C."/>
    <x v="19"/>
    <x v="1"/>
    <d v="2023-09-11T00:00:00"/>
    <d v="2023-09-11T00:00:00"/>
    <s v="SL"/>
    <m/>
    <s v="1 SL"/>
    <n v="1"/>
    <m/>
  </r>
  <r>
    <n v="3762"/>
    <x v="82"/>
    <d v="2023-09-12T00:00:00"/>
    <s v="OCAMPO NOVELYN U."/>
    <x v="10"/>
    <x v="0"/>
    <d v="2023-09-13T00:00:00"/>
    <d v="2023-09-15T00:00:00"/>
    <s v="VL"/>
    <m/>
    <s v="3 VL"/>
    <n v="3"/>
    <m/>
  </r>
  <r>
    <n v="3763"/>
    <x v="82"/>
    <d v="2023-09-12T00:00:00"/>
    <s v="VERGARA CATHERINE R."/>
    <x v="10"/>
    <x v="1"/>
    <d v="2023-09-14T00:00:00"/>
    <d v="2023-09-14T00:00:00"/>
    <s v="VL"/>
    <m/>
    <s v="1 VL"/>
    <n v="1"/>
    <m/>
  </r>
  <r>
    <n v="3764"/>
    <x v="82"/>
    <d v="2023-09-13T00:00:00"/>
    <s v="VALENCIANO MARLYN C."/>
    <x v="86"/>
    <x v="0"/>
    <d v="2023-09-11T00:00:00"/>
    <d v="2023-09-12T00:00:00"/>
    <s v="SL"/>
    <m/>
    <s v="2 SL"/>
    <n v="2"/>
    <m/>
  </r>
  <r>
    <n v="3765"/>
    <x v="82"/>
    <d v="2023-09-04T00:00:00"/>
    <s v="RODRIGUEZ NARCISCO E."/>
    <x v="17"/>
    <x v="0"/>
    <d v="2023-08-31T00:00:00"/>
    <d v="2023-08-31T00:00:00"/>
    <s v="SL"/>
    <m/>
    <s v="1 SL"/>
    <n v="1"/>
    <m/>
  </r>
  <r>
    <n v="3765"/>
    <x v="82"/>
    <d v="2023-09-04T00:00:00"/>
    <s v="RODRIGUEZ NARCISCO E."/>
    <x v="17"/>
    <x v="0"/>
    <d v="2023-09-02T00:00:00"/>
    <d v="2023-09-02T00:00:00"/>
    <s v="SL"/>
    <m/>
    <s v="1 SL"/>
    <n v="1"/>
    <m/>
  </r>
  <r>
    <n v="3766"/>
    <x v="82"/>
    <d v="2023-09-13T00:00:00"/>
    <s v="MERCADO ARLENNIE D."/>
    <x v="9"/>
    <x v="0"/>
    <d v="2023-09-07T00:00:00"/>
    <d v="2023-09-07T00:00:00"/>
    <s v="SL"/>
    <m/>
    <s v="1 SL"/>
    <n v="1"/>
    <m/>
  </r>
  <r>
    <n v="3766"/>
    <x v="82"/>
    <d v="2023-09-13T00:00:00"/>
    <s v="MERCADO ARLENNIE D."/>
    <x v="9"/>
    <x v="0"/>
    <d v="2023-09-12T00:00:00"/>
    <d v="2023-09-12T00:00:00"/>
    <s v="SL"/>
    <m/>
    <s v="1 SL"/>
    <n v="1"/>
    <m/>
  </r>
  <r>
    <n v="3767"/>
    <x v="82"/>
    <d v="2023-09-12T00:00:00"/>
    <s v="MENDOZA ARRIES N."/>
    <x v="61"/>
    <x v="1"/>
    <d v="2023-09-08T00:00:00"/>
    <d v="2023-09-08T00:00:00"/>
    <s v="SL"/>
    <m/>
    <s v="1 SL"/>
    <n v="1"/>
    <m/>
  </r>
  <r>
    <n v="3768"/>
    <x v="82"/>
    <d v="2023-09-12T00:00:00"/>
    <s v="MERCADO RENGIE M."/>
    <x v="4"/>
    <x v="0"/>
    <d v="2023-09-07T00:00:00"/>
    <d v="2023-09-07T00:00:00"/>
    <s v="SL"/>
    <m/>
    <s v="1 SL"/>
    <n v="1"/>
    <m/>
  </r>
  <r>
    <n v="3769"/>
    <x v="82"/>
    <d v="2023-09-14T00:00:00"/>
    <s v="MENDOZA PRESCILA S."/>
    <x v="13"/>
    <x v="1"/>
    <d v="2023-09-20T00:00:00"/>
    <d v="2023-09-21T00:00:00"/>
    <s v="VL"/>
    <m/>
    <s v="2 VL"/>
    <n v="2"/>
    <m/>
  </r>
  <r>
    <n v="3770"/>
    <x v="82"/>
    <d v="2023-09-12T00:00:00"/>
    <s v="GONZALES MARY JANE D."/>
    <x v="10"/>
    <x v="0"/>
    <d v="2023-09-11T00:00:00"/>
    <d v="2023-09-11T00:00:00"/>
    <s v="SL"/>
    <m/>
    <s v="1 SL"/>
    <n v="1"/>
    <m/>
  </r>
  <r>
    <n v="3771"/>
    <x v="82"/>
    <d v="2023-09-13T00:00:00"/>
    <s v="MARTINEZ BELEN B."/>
    <x v="56"/>
    <x v="1"/>
    <d v="2023-09-11T00:00:00"/>
    <d v="2023-09-12T00:00:00"/>
    <s v="SL"/>
    <m/>
    <s v="2 SL"/>
    <n v="2"/>
    <m/>
  </r>
  <r>
    <n v="3772"/>
    <x v="82"/>
    <d v="2023-09-12T00:00:00"/>
    <s v="MARASIGAN BIENVENIDO E."/>
    <x v="12"/>
    <x v="0"/>
    <d v="2023-09-18T00:00:00"/>
    <d v="2023-09-19T00:00:00"/>
    <s v="VL"/>
    <m/>
    <s v="2 VL"/>
    <n v="2"/>
    <m/>
  </r>
  <r>
    <n v="3773"/>
    <x v="82"/>
    <d v="2023-09-12T00:00:00"/>
    <s v="MARASIGAN BIENVENIDO E."/>
    <x v="12"/>
    <x v="0"/>
    <d v="2023-09-08T00:00:00"/>
    <d v="2023-09-08T00:00:00"/>
    <s v="SL"/>
    <m/>
    <s v="1 SL"/>
    <n v="1"/>
    <m/>
  </r>
  <r>
    <n v="3773"/>
    <x v="82"/>
    <d v="2023-09-12T00:00:00"/>
    <s v="MARASIGAN BIENVENIDO E."/>
    <x v="12"/>
    <x v="0"/>
    <d v="2023-09-11T00:00:00"/>
    <d v="2023-09-11T00:00:00"/>
    <s v="SL"/>
    <m/>
    <s v="1 SL"/>
    <n v="1"/>
    <m/>
  </r>
  <r>
    <n v="3774"/>
    <x v="82"/>
    <d v="2023-08-02T00:00:00"/>
    <s v="EREÑO MELANIE B."/>
    <x v="9"/>
    <x v="1"/>
    <d v="2023-09-11T00:00:00"/>
    <d v="2023-09-11T00:00:00"/>
    <s v="SL"/>
    <m/>
    <s v="1 SL"/>
    <n v="1"/>
    <m/>
  </r>
  <r>
    <n v="3775"/>
    <x v="82"/>
    <d v="2023-09-09T00:00:00"/>
    <s v="MANALO CATALINA  "/>
    <x v="69"/>
    <x v="0"/>
    <d v="2023-09-18T00:00:00"/>
    <d v="2023-09-29T00:00:00"/>
    <s v="VL"/>
    <m/>
    <s v="10 VL"/>
    <n v="10"/>
    <m/>
  </r>
  <r>
    <n v="3776"/>
    <x v="82"/>
    <d v="2023-09-09T00:00:00"/>
    <s v="MANALO CATALINA  "/>
    <x v="69"/>
    <x v="0"/>
    <d v="2023-10-02T00:00:00"/>
    <d v="2023-10-31T00:00:00"/>
    <s v="VL"/>
    <m/>
    <s v="21 VL"/>
    <n v="21"/>
    <m/>
  </r>
  <r>
    <n v="3777"/>
    <x v="82"/>
    <d v="2023-09-15T00:00:00"/>
    <s v="TIBAYAN EUFEMIA O."/>
    <x v="19"/>
    <x v="0"/>
    <d v="2023-09-04T00:00:00"/>
    <d v="2023-09-08T00:00:00"/>
    <s v="SL"/>
    <m/>
    <s v="5 SL"/>
    <n v="5"/>
    <m/>
  </r>
  <r>
    <n v="3778"/>
    <x v="82"/>
    <d v="2023-09-11T00:00:00"/>
    <s v="DISEPEDA MACARIA P."/>
    <x v="23"/>
    <x v="0"/>
    <d v="2023-08-27T00:00:00"/>
    <d v="2023-08-27T00:00:00"/>
    <s v="SL"/>
    <m/>
    <s v="1 SL"/>
    <n v="1"/>
    <m/>
  </r>
  <r>
    <n v="3778"/>
    <x v="82"/>
    <d v="2023-09-11T00:00:00"/>
    <s v="DISEPEDA MACARIA P."/>
    <x v="23"/>
    <x v="0"/>
    <d v="2023-08-31T00:00:00"/>
    <d v="2023-08-31T00:00:00"/>
    <s v="SL"/>
    <m/>
    <s v="1 SL"/>
    <n v="1"/>
    <m/>
  </r>
  <r>
    <n v="3779"/>
    <x v="82"/>
    <d v="2023-09-05T00:00:00"/>
    <s v="PANGANIBAN CAROLINA L."/>
    <x v="23"/>
    <x v="0"/>
    <d v="2023-08-04T00:00:00"/>
    <d v="2023-08-04T00:00:00"/>
    <s v="SL"/>
    <m/>
    <s v="1 SL"/>
    <n v="1"/>
    <m/>
  </r>
  <r>
    <n v="3780"/>
    <x v="82"/>
    <d v="2023-09-05T00:00:00"/>
    <s v="PANGANIBAN CAROLINA L."/>
    <x v="23"/>
    <x v="0"/>
    <d v="2023-08-22T00:00:00"/>
    <d v="2023-08-22T00:00:00"/>
    <s v="SL"/>
    <m/>
    <s v="1 SL"/>
    <n v="1"/>
    <m/>
  </r>
  <r>
    <n v="3781"/>
    <x v="82"/>
    <d v="2023-09-08T00:00:00"/>
    <s v="BAES ELMER P."/>
    <x v="5"/>
    <x v="1"/>
    <d v="2023-09-05T00:00:00"/>
    <d v="2023-09-07T00:00:00"/>
    <s v="SL"/>
    <m/>
    <s v="3 SL"/>
    <n v="3"/>
    <m/>
  </r>
  <r>
    <n v="3782"/>
    <x v="82"/>
    <d v="2023-09-11T00:00:00"/>
    <s v="GONZALES MARIO O."/>
    <x v="12"/>
    <x v="0"/>
    <d v="2023-09-21T00:00:00"/>
    <d v="2023-09-22T00:00:00"/>
    <s v="VL"/>
    <m/>
    <s v="2 VL"/>
    <n v="2"/>
    <m/>
  </r>
  <r>
    <n v="3783"/>
    <x v="82"/>
    <d v="2023-09-11T00:00:00"/>
    <s v="PEREA BABEL G."/>
    <x v="24"/>
    <x v="0"/>
    <d v="2023-09-07T00:00:00"/>
    <d v="2023-09-07T00:00:00"/>
    <s v="SL"/>
    <m/>
    <s v="1 SL"/>
    <n v="1"/>
    <m/>
  </r>
  <r>
    <n v="3784"/>
    <x v="82"/>
    <d v="2023-09-01T00:00:00"/>
    <s v="JABINES MARIA SHELLY D."/>
    <x v="16"/>
    <x v="0"/>
    <d v="2023-08-30T00:00:00"/>
    <d v="2023-08-30T00:00:00"/>
    <s v="OTHER"/>
    <s v="SEC 21 EO 292- SPECIAL PRIVILEGE"/>
    <s v="1 OTHER"/>
    <n v="1"/>
    <m/>
  </r>
  <r>
    <n v="3785"/>
    <x v="82"/>
    <d v="2023-09-05T00:00:00"/>
    <s v="JABINES MARIA SHELLY D."/>
    <x v="16"/>
    <x v="0"/>
    <d v="2023-09-04T00:00:00"/>
    <d v="2023-09-04T00:00:00"/>
    <s v="SL"/>
    <m/>
    <s v="1 SL"/>
    <n v="1"/>
    <m/>
  </r>
  <r>
    <n v="3786"/>
    <x v="82"/>
    <d v="2023-09-08T00:00:00"/>
    <s v="CHACON ELISA G."/>
    <x v="31"/>
    <x v="1"/>
    <d v="2023-09-07T00:00:00"/>
    <d v="2023-09-07T00:00:00"/>
    <s v="SL"/>
    <m/>
    <s v="1 SL"/>
    <n v="1"/>
    <m/>
  </r>
  <r>
    <n v="3787"/>
    <x v="82"/>
    <d v="2023-09-11T00:00:00"/>
    <s v="ZAFRA REYNANTE B."/>
    <x v="23"/>
    <x v="0"/>
    <d v="2023-09-07T00:00:00"/>
    <d v="2023-09-08T00:00:00"/>
    <s v="SL"/>
    <m/>
    <s v="2 SL"/>
    <n v="2"/>
    <m/>
  </r>
  <r>
    <n v="3788"/>
    <x v="82"/>
    <d v="2023-09-08T00:00:00"/>
    <s v="ROQUITE MARIECAR L."/>
    <x v="31"/>
    <x v="0"/>
    <d v="2023-09-06T00:00:00"/>
    <d v="2023-09-06T00:00:00"/>
    <s v="SL"/>
    <m/>
    <s v="1 SL"/>
    <n v="1"/>
    <m/>
  </r>
  <r>
    <n v="3789"/>
    <x v="82"/>
    <d v="2023-09-08T00:00:00"/>
    <s v="MARDO MELINDA E."/>
    <x v="18"/>
    <x v="0"/>
    <d v="2023-09-06T00:00:00"/>
    <d v="2023-09-07T00:00:00"/>
    <s v="SL"/>
    <m/>
    <s v="2 SL"/>
    <n v="2"/>
    <m/>
  </r>
  <r>
    <n v="3790"/>
    <x v="82"/>
    <d v="2023-09-01T00:00:00"/>
    <s v="DISEPEDA MACARIA P."/>
    <x v="23"/>
    <x v="0"/>
    <d v="2023-09-14T00:00:00"/>
    <d v="2023-09-15T00:00:00"/>
    <s v="VL"/>
    <m/>
    <s v="2 VL"/>
    <n v="2"/>
    <m/>
  </r>
  <r>
    <n v="3791"/>
    <x v="82"/>
    <d v="2023-09-07T00:00:00"/>
    <s v="RAMOS EULOGIA A."/>
    <x v="23"/>
    <x v="0"/>
    <d v="2023-09-26T00:00:00"/>
    <d v="2023-09-28T00:00:00"/>
    <s v="VL"/>
    <m/>
    <s v="3 VL"/>
    <n v="3"/>
    <m/>
  </r>
  <r>
    <n v="3792"/>
    <x v="82"/>
    <d v="2023-09-07T00:00:00"/>
    <s v="VILLANUEVA MARILYN L."/>
    <x v="23"/>
    <x v="0"/>
    <d v="2023-09-04T00:00:00"/>
    <d v="2023-09-05T00:00:00"/>
    <s v="SL"/>
    <m/>
    <s v="2 SL"/>
    <n v="2"/>
    <m/>
  </r>
  <r>
    <n v="3793"/>
    <x v="82"/>
    <d v="2023-09-07T00:00:00"/>
    <s v="DILIDILI AIREEN M."/>
    <x v="7"/>
    <x v="1"/>
    <d v="2023-09-05T00:00:00"/>
    <d v="2023-09-05T00:00:00"/>
    <s v="SL"/>
    <m/>
    <s v="1 SL"/>
    <n v="1"/>
    <m/>
  </r>
  <r>
    <n v="3794"/>
    <x v="82"/>
    <d v="2023-09-04T00:00:00"/>
    <s v="DIMAILIG ARLYN R."/>
    <x v="7"/>
    <x v="1"/>
    <d v="2023-09-01T00:00:00"/>
    <d v="2023-09-01T00:00:00"/>
    <s v="SL"/>
    <m/>
    <s v="1 SL"/>
    <n v="1"/>
    <m/>
  </r>
  <r>
    <n v="3795"/>
    <x v="82"/>
    <d v="2023-09-05T00:00:00"/>
    <s v="CABANLIT ZOSIMA M."/>
    <x v="21"/>
    <x v="0"/>
    <d v="2023-09-04T00:00:00"/>
    <d v="2023-09-04T00:00:00"/>
    <s v="SL"/>
    <m/>
    <s v="1 SL"/>
    <n v="1"/>
    <m/>
  </r>
  <r>
    <n v="3796"/>
    <x v="82"/>
    <d v="2023-09-07T00:00:00"/>
    <s v="ACUB MA. MARILYN L."/>
    <x v="7"/>
    <x v="0"/>
    <d v="2023-09-01T00:00:00"/>
    <d v="2023-09-03T00:00:00"/>
    <s v="SL"/>
    <m/>
    <s v="1 SL"/>
    <n v="1"/>
    <m/>
  </r>
  <r>
    <n v="3797"/>
    <x v="82"/>
    <d v="2023-09-06T00:00:00"/>
    <s v="ANACAY ANICETA P."/>
    <x v="5"/>
    <x v="1"/>
    <d v="2023-08-25T00:00:00"/>
    <d v="2023-08-25T00:00:00"/>
    <s v="SL"/>
    <m/>
    <s v="1 SL"/>
    <n v="1"/>
    <m/>
  </r>
  <r>
    <n v="3797"/>
    <x v="82"/>
    <d v="2023-09-06T00:00:00"/>
    <s v="ANACAY ANICETA P."/>
    <x v="5"/>
    <x v="1"/>
    <d v="2023-08-29T00:00:00"/>
    <d v="2023-09-30T00:00:00"/>
    <s v="SL"/>
    <m/>
    <s v="24 SL"/>
    <n v="24"/>
    <m/>
  </r>
  <r>
    <n v="3798"/>
    <x v="82"/>
    <d v="2023-09-04T00:00:00"/>
    <s v="TOLENTINO FE M."/>
    <x v="7"/>
    <x v="1"/>
    <d v="2023-09-26T00:00:00"/>
    <d v="2023-09-27T00:00:00"/>
    <s v="VL"/>
    <m/>
    <s v="2 VL"/>
    <n v="2"/>
    <m/>
  </r>
  <r>
    <n v="3799"/>
    <x v="82"/>
    <d v="2023-09-06T00:00:00"/>
    <s v="BAYBAY EDLYN L."/>
    <x v="7"/>
    <x v="0"/>
    <d v="2023-10-16T00:00:00"/>
    <d v="2023-10-17T00:00:00"/>
    <s v="OTHER"/>
    <s v="SEC 21 EO 292- SPECIAL PRIVILEGE"/>
    <s v="2 OTHER"/>
    <n v="2"/>
    <m/>
  </r>
  <r>
    <n v="3800"/>
    <x v="82"/>
    <d v="2023-09-06T00:00:00"/>
    <s v="BAYBAY EDLYN L."/>
    <x v="7"/>
    <x v="0"/>
    <d v="2023-10-18T00:00:00"/>
    <d v="2023-10-31T00:00:00"/>
    <s v="VL"/>
    <m/>
    <s v="9 VL"/>
    <n v="9"/>
    <m/>
  </r>
  <r>
    <n v="3801"/>
    <x v="82"/>
    <d v="2023-09-05T00:00:00"/>
    <s v="MARASIGAN CHRISTIAN M."/>
    <x v="34"/>
    <x v="0"/>
    <d v="2023-09-04T00:00:00"/>
    <d v="2023-09-04T00:00:00"/>
    <s v="SL"/>
    <m/>
    <s v="1 SL"/>
    <n v="1"/>
    <m/>
  </r>
  <r>
    <n v="3802"/>
    <x v="82"/>
    <d v="2023-08-02T00:00:00"/>
    <s v="DE ASIS JANETTE D."/>
    <x v="9"/>
    <x v="0"/>
    <d v="2023-09-01T00:00:00"/>
    <d v="2023-09-01T00:00:00"/>
    <s v="SL"/>
    <m/>
    <s v="1 SL"/>
    <n v="1"/>
    <m/>
  </r>
  <r>
    <n v="3803"/>
    <x v="82"/>
    <d v="2023-09-04T00:00:00"/>
    <s v="MARDO MELINDA E."/>
    <x v="18"/>
    <x v="0"/>
    <d v="2023-09-13T00:00:00"/>
    <d v="2023-09-14T00:00:00"/>
    <s v="VL"/>
    <m/>
    <s v="2 VL"/>
    <n v="2"/>
    <m/>
  </r>
  <r>
    <n v="3804"/>
    <x v="82"/>
    <d v="2023-09-05T00:00:00"/>
    <s v="MARASIGAN BIENVENIDO E."/>
    <x v="12"/>
    <x v="0"/>
    <d v="2023-09-04T00:00:00"/>
    <d v="2023-09-04T00:00:00"/>
    <s v="SL"/>
    <m/>
    <s v="1 SL"/>
    <n v="1"/>
    <m/>
  </r>
  <r>
    <n v="3805"/>
    <x v="82"/>
    <d v="2023-09-05T00:00:00"/>
    <s v="GONZALES MARIO O."/>
    <x v="12"/>
    <x v="0"/>
    <d v="2023-09-04T00:00:00"/>
    <d v="2023-09-04T00:00:00"/>
    <s v="SL"/>
    <m/>
    <s v="1 SL"/>
    <n v="1"/>
    <m/>
  </r>
  <r>
    <n v="3806"/>
    <x v="82"/>
    <d v="2023-09-05T00:00:00"/>
    <s v="GONZALES MARIO O."/>
    <x v="12"/>
    <x v="0"/>
    <d v="2023-09-14T00:00:00"/>
    <d v="2023-09-15T00:00:00"/>
    <s v="VL"/>
    <m/>
    <s v="2 VL"/>
    <n v="2"/>
    <m/>
  </r>
  <r>
    <n v="3807"/>
    <x v="82"/>
    <d v="2023-09-05T00:00:00"/>
    <s v="GATPANDAN MICHAEL E."/>
    <x v="12"/>
    <x v="0"/>
    <d v="2023-09-01T00:00:00"/>
    <d v="2023-09-01T00:00:00"/>
    <s v="SL"/>
    <m/>
    <s v="1 SL"/>
    <n v="1"/>
    <m/>
  </r>
  <r>
    <n v="3807"/>
    <x v="82"/>
    <d v="2023-09-05T00:00:00"/>
    <s v="GATPANDAN MICHAEL E."/>
    <x v="12"/>
    <x v="0"/>
    <d v="2023-09-04T00:00:00"/>
    <d v="2023-09-04T00:00:00"/>
    <s v="SL"/>
    <m/>
    <s v="1 SL"/>
    <n v="1"/>
    <m/>
  </r>
  <r>
    <n v="3808"/>
    <x v="82"/>
    <d v="2023-08-29T00:00:00"/>
    <s v="MERCADO RENGIE M."/>
    <x v="4"/>
    <x v="0"/>
    <d v="2023-08-22T00:00:00"/>
    <d v="2023-08-22T00:00:00"/>
    <s v="SL"/>
    <m/>
    <s v="1 SL"/>
    <n v="1"/>
    <m/>
  </r>
  <r>
    <n v="3809"/>
    <x v="82"/>
    <d v="2023-09-05T00:00:00"/>
    <s v="MERCADO RENGIE M."/>
    <x v="4"/>
    <x v="0"/>
    <d v="2023-08-31T00:00:00"/>
    <d v="2023-08-31T00:00:00"/>
    <s v="SL"/>
    <m/>
    <s v="1 SL"/>
    <n v="1"/>
    <m/>
  </r>
  <r>
    <n v="3809"/>
    <x v="82"/>
    <d v="2023-09-05T00:00:00"/>
    <s v="MERCADO RENGIE M."/>
    <x v="4"/>
    <x v="0"/>
    <d v="2023-09-04T00:00:00"/>
    <d v="2023-09-04T00:00:00"/>
    <s v="SL"/>
    <m/>
    <s v="1 SL"/>
    <n v="1"/>
    <m/>
  </r>
  <r>
    <n v="3810"/>
    <x v="82"/>
    <d v="2023-09-05T00:00:00"/>
    <s v="LORILLA LOIDA P."/>
    <x v="36"/>
    <x v="0"/>
    <d v="2023-09-07T00:00:00"/>
    <d v="2023-09-07T00:00:00"/>
    <s v="VL"/>
    <m/>
    <s v="1 VL"/>
    <n v="1"/>
    <m/>
  </r>
  <r>
    <n v="3810"/>
    <x v="82"/>
    <d v="2023-09-05T00:00:00"/>
    <s v="LORILLA LOIDA P."/>
    <x v="36"/>
    <x v="0"/>
    <d v="2023-09-13T00:00:00"/>
    <d v="2023-09-14T00:00:00"/>
    <s v="VL"/>
    <m/>
    <s v="2 VL"/>
    <n v="2"/>
    <m/>
  </r>
  <r>
    <n v="3810"/>
    <x v="82"/>
    <d v="2023-09-05T00:00:00"/>
    <s v="LORILLA LOIDA P."/>
    <x v="36"/>
    <x v="0"/>
    <d v="2023-09-19T00:00:00"/>
    <d v="2023-09-20T00:00:00"/>
    <s v="VL"/>
    <m/>
    <s v="2 VL"/>
    <n v="2"/>
    <m/>
  </r>
  <r>
    <n v="3810"/>
    <x v="82"/>
    <d v="2023-09-05T00:00:00"/>
    <s v="LORILLA LOIDA P."/>
    <x v="36"/>
    <x v="0"/>
    <d v="2023-09-26T00:00:00"/>
    <d v="2023-09-28T00:00:00"/>
    <s v="VL"/>
    <m/>
    <s v="3 VL"/>
    <n v="3"/>
    <m/>
  </r>
  <r>
    <n v="3811"/>
    <x v="82"/>
    <d v="2023-09-05T00:00:00"/>
    <s v="DISEPEDA ALDWIN  "/>
    <x v="18"/>
    <x v="0"/>
    <d v="2023-08-31T00:00:00"/>
    <d v="2023-08-31T00:00:00"/>
    <s v="SL"/>
    <m/>
    <s v="1 SL"/>
    <n v="1"/>
    <m/>
  </r>
  <r>
    <n v="3811"/>
    <x v="82"/>
    <d v="2023-09-05T00:00:00"/>
    <s v="DISEPEDA ALDWIN  "/>
    <x v="18"/>
    <x v="0"/>
    <d v="2023-09-04T00:00:00"/>
    <d v="2023-09-04T00:00:00"/>
    <s v="SL"/>
    <m/>
    <s v="1 SL"/>
    <n v="1"/>
    <m/>
  </r>
  <r>
    <n v="3812"/>
    <x v="82"/>
    <d v="2023-09-05T00:00:00"/>
    <s v="ANGCAYA JENNY ROSE S."/>
    <x v="5"/>
    <x v="1"/>
    <d v="2023-09-01T00:00:00"/>
    <d v="2023-09-04T00:00:00"/>
    <s v="SL"/>
    <m/>
    <s v="2 SL"/>
    <n v="2"/>
    <m/>
  </r>
  <r>
    <n v="3813"/>
    <x v="82"/>
    <d v="2023-09-05T00:00:00"/>
    <s v="SUMAGUI LORENA P."/>
    <x v="30"/>
    <x v="0"/>
    <d v="2023-08-31T00:00:00"/>
    <d v="2023-09-01T00:00:00"/>
    <s v="SL"/>
    <m/>
    <s v="2 SL"/>
    <n v="2"/>
    <m/>
  </r>
  <r>
    <n v="3814"/>
    <x v="82"/>
    <d v="2023-09-05T00:00:00"/>
    <s v="AMBROCIO MELODY B."/>
    <x v="10"/>
    <x v="0"/>
    <d v="2023-09-04T00:00:00"/>
    <d v="2023-09-04T00:00:00"/>
    <s v="OTHER"/>
    <s v="SEC 21 EO 292- SPECIAL PRIVILEGE"/>
    <s v="1 OTHER"/>
    <n v="1"/>
    <m/>
  </r>
  <r>
    <n v="3815"/>
    <x v="83"/>
    <d v="2023-09-15T00:00:00"/>
    <s v="AMBION DORINDA A."/>
    <x v="10"/>
    <x v="1"/>
    <d v="2023-09-13T00:00:00"/>
    <d v="2023-09-13T00:00:00"/>
    <s v="SL"/>
    <m/>
    <s v="1 SL"/>
    <n v="1"/>
    <m/>
  </r>
  <r>
    <n v="3816"/>
    <x v="83"/>
    <d v="2023-09-15T00:00:00"/>
    <s v="CRUZADA MAGDALENA A."/>
    <x v="65"/>
    <x v="1"/>
    <d v="2023-09-25T00:00:00"/>
    <d v="2023-09-27T00:00:00"/>
    <s v="VL"/>
    <m/>
    <s v="3 VL"/>
    <n v="3"/>
    <m/>
  </r>
  <r>
    <n v="3817"/>
    <x v="83"/>
    <d v="2023-09-18T00:00:00"/>
    <s v="MARCIAL RUSTICO B."/>
    <x v="35"/>
    <x v="1"/>
    <d v="2023-09-15T00:00:00"/>
    <d v="2023-10-16T00:00:00"/>
    <s v="SL"/>
    <m/>
    <s v="22 SL"/>
    <n v="22"/>
    <m/>
  </r>
  <r>
    <n v="3818"/>
    <x v="83"/>
    <d v="2023-09-15T00:00:00"/>
    <s v="LUMENARIO ZARAH A."/>
    <x v="74"/>
    <x v="1"/>
    <d v="2023-09-14T00:00:00"/>
    <d v="2023-09-14T00:00:00"/>
    <s v="OTHER"/>
    <s v="SEC 21 EO 292- SPECIAL PRIVILEGE"/>
    <s v="1 OTHER"/>
    <n v="1"/>
    <m/>
  </r>
  <r>
    <n v="3819"/>
    <x v="83"/>
    <d v="2023-09-18T00:00:00"/>
    <s v="DOGELIO CHRISTIAN B."/>
    <x v="0"/>
    <x v="0"/>
    <d v="2023-09-11T00:00:00"/>
    <d v="2023-09-11T00:00:00"/>
    <s v="SL"/>
    <m/>
    <s v="1 SL"/>
    <n v="1"/>
    <m/>
  </r>
  <r>
    <n v="3819"/>
    <x v="83"/>
    <d v="2023-09-18T00:00:00"/>
    <s v="DOGELIO CHRISTIAN B."/>
    <x v="0"/>
    <x v="0"/>
    <d v="2023-09-14T00:00:00"/>
    <d v="2023-09-15T00:00:00"/>
    <s v="SL"/>
    <m/>
    <s v="2 SL"/>
    <n v="2"/>
    <m/>
  </r>
  <r>
    <n v="3820"/>
    <x v="83"/>
    <d v="2023-09-18T00:00:00"/>
    <s v="DIMAPILIS VILMA T."/>
    <x v="12"/>
    <x v="1"/>
    <d v="2023-09-14T00:00:00"/>
    <d v="2023-09-14T00:00:00"/>
    <s v="SL"/>
    <m/>
    <s v="1 SL"/>
    <n v="1"/>
    <m/>
  </r>
  <r>
    <n v="3821"/>
    <x v="83"/>
    <d v="2023-09-18T00:00:00"/>
    <s v="AUDITOR AILEEN D."/>
    <x v="5"/>
    <x v="1"/>
    <d v="2023-09-11T00:00:00"/>
    <d v="2023-09-15T00:00:00"/>
    <s v="SL"/>
    <m/>
    <s v="5 SL"/>
    <n v="5"/>
    <m/>
  </r>
  <r>
    <n v="3822"/>
    <x v="83"/>
    <d v="2023-09-14T00:00:00"/>
    <s v="LANTING AILEEN D."/>
    <x v="50"/>
    <x v="1"/>
    <d v="2023-09-13T00:00:00"/>
    <d v="2023-09-13T00:00:00"/>
    <s v="SL"/>
    <m/>
    <s v="1 SL"/>
    <n v="1"/>
    <m/>
  </r>
  <r>
    <n v="3823"/>
    <x v="83"/>
    <d v="2023-09-13T00:00:00"/>
    <s v="GATPANDAN NENITA M."/>
    <x v="16"/>
    <x v="1"/>
    <d v="2023-09-12T00:00:00"/>
    <d v="2023-09-12T00:00:00"/>
    <s v="SL"/>
    <m/>
    <s v="1 SL"/>
    <n v="1"/>
    <m/>
  </r>
  <r>
    <n v="3824"/>
    <x v="83"/>
    <d v="2023-09-08T00:00:00"/>
    <s v="HAYAG JERMAINE JOI D."/>
    <x v="19"/>
    <x v="1"/>
    <d v="2023-08-25T00:00:00"/>
    <d v="2023-09-06T00:00:00"/>
    <s v="SL"/>
    <m/>
    <s v="9 SL"/>
    <n v="9"/>
    <m/>
  </r>
  <r>
    <n v="3825"/>
    <x v="83"/>
    <d v="2023-09-18T00:00:00"/>
    <s v="HERNANDEZ DARREL JESUS M."/>
    <x v="19"/>
    <x v="1"/>
    <d v="2023-10-05T00:00:00"/>
    <d v="2023-10-06T00:00:00"/>
    <s v="VL"/>
    <m/>
    <s v="2 VL"/>
    <n v="2"/>
    <m/>
  </r>
  <r>
    <n v="3826"/>
    <x v="83"/>
    <d v="2023-09-15T00:00:00"/>
    <s v="MENDOZA MARIA ABIGAIL A."/>
    <x v="19"/>
    <x v="1"/>
    <d v="2023-09-27T00:00:00"/>
    <d v="2023-09-27T00:00:00"/>
    <s v="VL"/>
    <m/>
    <s v="1 VL"/>
    <n v="1"/>
    <m/>
  </r>
  <r>
    <n v="3827"/>
    <x v="83"/>
    <d v="2023-09-18T00:00:00"/>
    <s v="FERMA JOSEFA O."/>
    <x v="49"/>
    <x v="1"/>
    <d v="2023-10-03T00:00:00"/>
    <d v="2023-10-05T00:00:00"/>
    <s v="VL"/>
    <m/>
    <s v="3 VL"/>
    <n v="3"/>
    <m/>
  </r>
  <r>
    <n v="3828"/>
    <x v="83"/>
    <d v="2023-09-18T00:00:00"/>
    <s v="DE CASTRO  CHRISTINE JEAN D."/>
    <x v="10"/>
    <x v="0"/>
    <d v="2023-09-14T00:00:00"/>
    <d v="2023-09-15T00:00:00"/>
    <s v="SL"/>
    <m/>
    <s v="2 SL"/>
    <n v="2"/>
    <m/>
  </r>
  <r>
    <n v="3829"/>
    <x v="83"/>
    <d v="2023-09-18T00:00:00"/>
    <s v="GONZALES MARY JANE D."/>
    <x v="10"/>
    <x v="0"/>
    <d v="2023-09-14T00:00:00"/>
    <d v="2023-09-15T00:00:00"/>
    <s v="SL"/>
    <m/>
    <s v="2 SL"/>
    <n v="2"/>
    <m/>
  </r>
  <r>
    <n v="3830"/>
    <x v="83"/>
    <d v="2023-09-11T00:00:00"/>
    <s v="JAVIER HILARIO  "/>
    <x v="7"/>
    <x v="1"/>
    <d v="2023-08-29T00:00:00"/>
    <d v="2023-08-29T00:00:00"/>
    <s v="SL"/>
    <m/>
    <s v="1 SL"/>
    <n v="1"/>
    <m/>
  </r>
  <r>
    <n v="3831"/>
    <x v="83"/>
    <d v="2023-09-18T00:00:00"/>
    <s v="DIMARANAN RODORA G."/>
    <x v="54"/>
    <x v="1"/>
    <d v="2023-09-01T00:00:00"/>
    <d v="2023-09-01T00:00:00"/>
    <s v="SL"/>
    <m/>
    <s v="1 SL"/>
    <n v="1"/>
    <m/>
  </r>
  <r>
    <n v="3831"/>
    <x v="83"/>
    <d v="2023-09-18T00:00:00"/>
    <s v="DIMARANAN RODORA G."/>
    <x v="54"/>
    <x v="1"/>
    <d v="2023-09-15T00:00:00"/>
    <d v="2023-09-15T00:00:00"/>
    <s v="SL"/>
    <m/>
    <s v="1 SL"/>
    <n v="1"/>
    <m/>
  </r>
  <r>
    <n v="3832"/>
    <x v="83"/>
    <d v="2023-09-18T00:00:00"/>
    <s v="PERIDO MARITES V."/>
    <x v="58"/>
    <x v="1"/>
    <d v="2023-09-05T00:00:00"/>
    <d v="2023-09-13T00:00:00"/>
    <s v="VL"/>
    <m/>
    <s v="7 VL"/>
    <n v="7"/>
    <m/>
  </r>
  <r>
    <n v="3833"/>
    <x v="83"/>
    <d v="2023-09-06T00:00:00"/>
    <s v="DE GRANO  RONALEI P."/>
    <x v="69"/>
    <x v="0"/>
    <d v="2023-08-06T00:00:00"/>
    <d v="2023-08-07T00:00:00"/>
    <s v="SL"/>
    <m/>
    <s v="2 SL"/>
    <n v="2"/>
    <m/>
  </r>
  <r>
    <n v="3834"/>
    <x v="83"/>
    <d v="2023-09-18T00:00:00"/>
    <s v="DIMARANAN RODORA G."/>
    <x v="54"/>
    <x v="1"/>
    <d v="2023-10-03T00:00:00"/>
    <d v="2023-10-05T00:00:00"/>
    <s v="VL"/>
    <m/>
    <s v="3 VL"/>
    <n v="3"/>
    <m/>
  </r>
  <r>
    <n v="3835"/>
    <x v="83"/>
    <d v="2023-09-07T00:00:00"/>
    <s v="BERNALDEZ MARLONE P."/>
    <x v="22"/>
    <x v="1"/>
    <d v="2023-09-17T00:00:00"/>
    <d v="2023-09-19T00:00:00"/>
    <s v="OTHER"/>
    <s v="SEC 21 EO 292- SPECIAL PRIVILEGE"/>
    <s v="3 OTHER"/>
    <n v="3"/>
    <m/>
  </r>
  <r>
    <n v="3836"/>
    <x v="83"/>
    <d v="2023-09-15T00:00:00"/>
    <s v="SANTERA MARICRIS S."/>
    <x v="5"/>
    <x v="1"/>
    <d v="2023-09-23T00:00:00"/>
    <d v="2023-09-23T00:00:00"/>
    <s v="OTHER"/>
    <s v="SEC 21 EO 292- SPECIAL PRIVILEGE"/>
    <s v="1 OTHER"/>
    <n v="1"/>
    <m/>
  </r>
  <r>
    <n v="3837"/>
    <x v="83"/>
    <d v="2023-09-13T00:00:00"/>
    <s v="CABANTING AIRA P."/>
    <x v="5"/>
    <x v="0"/>
    <d v="2023-09-21T00:00:00"/>
    <d v="2023-09-21T00:00:00"/>
    <s v="VL"/>
    <m/>
    <s v="1 VL"/>
    <n v="1"/>
    <m/>
  </r>
  <r>
    <n v="3837"/>
    <x v="83"/>
    <d v="2023-09-13T00:00:00"/>
    <s v="CABANTING AIRA P."/>
    <x v="5"/>
    <x v="0"/>
    <d v="2023-09-28T00:00:00"/>
    <d v="2023-09-28T00:00:00"/>
    <s v="VL"/>
    <m/>
    <s v="1 VL"/>
    <n v="1"/>
    <m/>
  </r>
  <r>
    <n v="3838"/>
    <x v="83"/>
    <d v="2023-09-08T00:00:00"/>
    <s v="MANALO STEPHANIE C."/>
    <x v="69"/>
    <x v="1"/>
    <d v="2023-09-26T00:00:00"/>
    <d v="2023-09-26T00:00:00"/>
    <s v="VL"/>
    <m/>
    <s v="1 VL"/>
    <n v="1"/>
    <m/>
  </r>
  <r>
    <n v="3839"/>
    <x v="83"/>
    <d v="2023-09-07T00:00:00"/>
    <s v="MARASIGAN JANINE C."/>
    <x v="5"/>
    <x v="1"/>
    <d v="2023-10-11T00:00:00"/>
    <d v="2023-10-11T00:00:00"/>
    <s v="OTHER"/>
    <s v="SEC 21 EO 292- SPECIAL PRIVILEGE"/>
    <s v="1 OTHER"/>
    <n v="1"/>
    <m/>
  </r>
  <r>
    <n v="3840"/>
    <x v="83"/>
    <d v="2023-09-07T00:00:00"/>
    <s v="MARASIGAN JANINE C."/>
    <x v="5"/>
    <x v="1"/>
    <d v="2023-10-17T00:00:00"/>
    <d v="2023-10-19T00:00:00"/>
    <s v="VL"/>
    <m/>
    <s v="3 VL"/>
    <n v="3"/>
    <m/>
  </r>
  <r>
    <n v="3841"/>
    <x v="83"/>
    <d v="2023-09-07T00:00:00"/>
    <s v="LUNA GUILLERMA J."/>
    <x v="69"/>
    <x v="1"/>
    <d v="2023-09-21T00:00:00"/>
    <d v="2023-09-25T00:00:00"/>
    <s v="VL"/>
    <m/>
    <s v="5 VL"/>
    <n v="5"/>
    <m/>
  </r>
  <r>
    <n v="3842"/>
    <x v="83"/>
    <d v="2023-09-18T00:00:00"/>
    <s v="FERMA ERIC N."/>
    <x v="12"/>
    <x v="0"/>
    <d v="2023-09-15T00:00:00"/>
    <d v="2023-09-15T00:00:00"/>
    <s v="SL"/>
    <m/>
    <s v="1 SL"/>
    <n v="1"/>
    <m/>
  </r>
  <r>
    <n v="3843"/>
    <x v="83"/>
    <d v="2023-09-18T00:00:00"/>
    <s v="GONZALES MARIO O."/>
    <x v="12"/>
    <x v="0"/>
    <d v="2023-09-28T00:00:00"/>
    <d v="2023-09-29T00:00:00"/>
    <s v="VL"/>
    <m/>
    <s v="2 VL"/>
    <n v="2"/>
    <m/>
  </r>
  <r>
    <n v="3844"/>
    <x v="83"/>
    <d v="2023-09-15T00:00:00"/>
    <s v="ENRIQUEZ ANABEL O."/>
    <x v="19"/>
    <x v="0"/>
    <d v="2023-09-25T00:00:00"/>
    <d v="2023-09-26T00:00:00"/>
    <s v="VL"/>
    <m/>
    <s v="2 VL"/>
    <n v="2"/>
    <m/>
  </r>
  <r>
    <n v="3845"/>
    <x v="83"/>
    <d v="2023-09-18T00:00:00"/>
    <s v="DEL MUNDO ROSALLE A."/>
    <x v="52"/>
    <x v="1"/>
    <d v="2023-09-21T00:00:00"/>
    <d v="2023-09-21T00:00:00"/>
    <s v="OTHER"/>
    <s v="RA NO. 8972/CSC MC NO. 8, S. 2004 - SOLO PARENT LEAVE"/>
    <s v="1 OTHER"/>
    <n v="1"/>
    <m/>
  </r>
  <r>
    <n v="3846"/>
    <x v="83"/>
    <d v="2023-09-18T00:00:00"/>
    <s v="ROMILLA MARIBEL P."/>
    <x v="6"/>
    <x v="0"/>
    <d v="2023-09-27T00:00:00"/>
    <d v="2023-09-27T00:00:00"/>
    <s v="VL"/>
    <m/>
    <s v="1 VL"/>
    <n v="1"/>
    <m/>
  </r>
  <r>
    <n v="3847"/>
    <x v="83"/>
    <d v="2023-09-18T00:00:00"/>
    <s v="ABELA IMELDA C."/>
    <x v="6"/>
    <x v="0"/>
    <d v="2023-09-15T00:00:00"/>
    <d v="2023-09-15T00:00:00"/>
    <s v="SL"/>
    <m/>
    <s v="1 SL"/>
    <n v="1"/>
    <m/>
  </r>
  <r>
    <n v="3848"/>
    <x v="83"/>
    <d v="2023-09-18T00:00:00"/>
    <s v="DESEPEDA ADELAIDA R."/>
    <x v="12"/>
    <x v="0"/>
    <d v="2023-09-14T00:00:00"/>
    <d v="2023-09-15T00:00:00"/>
    <s v="SL"/>
    <m/>
    <s v="2 SL"/>
    <n v="2"/>
    <m/>
  </r>
  <r>
    <n v="3849"/>
    <x v="83"/>
    <d v="2023-07-08T00:00:00"/>
    <s v="AYCARDO JOEL M."/>
    <x v="5"/>
    <x v="1"/>
    <d v="2023-07-08T00:00:00"/>
    <d v="2023-10-09T00:00:00"/>
    <s v="OTHER"/>
    <s v="REHABILITATION PRIVILEGE"/>
    <s v="90 OTHER"/>
    <n v="90"/>
    <m/>
  </r>
  <r>
    <n v="3850"/>
    <x v="83"/>
    <d v="2023-09-14T00:00:00"/>
    <s v="OPO CONEY V."/>
    <x v="24"/>
    <x v="0"/>
    <d v="2023-09-20T00:00:00"/>
    <d v="2023-09-21T00:00:00"/>
    <s v="VL"/>
    <m/>
    <s v="2 VL"/>
    <n v="2"/>
    <m/>
  </r>
  <r>
    <n v="3851"/>
    <x v="83"/>
    <d v="2023-09-14T00:00:00"/>
    <s v="OPO CONEY V."/>
    <x v="24"/>
    <x v="0"/>
    <d v="2023-09-12T00:00:00"/>
    <d v="2023-09-13T00:00:00"/>
    <s v="SL"/>
    <m/>
    <s v="2 SL"/>
    <n v="2"/>
    <m/>
  </r>
  <r>
    <n v="3852"/>
    <x v="83"/>
    <d v="2023-09-19T00:00:00"/>
    <s v="LIMBOC FLORDELIZA J."/>
    <x v="4"/>
    <x v="1"/>
    <d v="2023-09-18T00:00:00"/>
    <d v="2023-09-18T00:00:00"/>
    <s v="SL"/>
    <m/>
    <s v="1 SL"/>
    <n v="1"/>
    <m/>
  </r>
  <r>
    <n v="3853"/>
    <x v="83"/>
    <d v="2023-09-15T00:00:00"/>
    <s v="PEREA BABEL G."/>
    <x v="24"/>
    <x v="0"/>
    <d v="2023-09-14T00:00:00"/>
    <d v="2023-09-14T00:00:00"/>
    <s v="SL"/>
    <m/>
    <s v="1 SL"/>
    <n v="1"/>
    <m/>
  </r>
  <r>
    <n v="3854"/>
    <x v="83"/>
    <d v="2023-09-14T00:00:00"/>
    <s v="PAJENAGO FRANCIS B."/>
    <x v="10"/>
    <x v="0"/>
    <d v="2023-09-21T00:00:00"/>
    <d v="2023-09-22T00:00:00"/>
    <s v="VL"/>
    <m/>
    <s v="2 VL"/>
    <n v="2"/>
    <m/>
  </r>
  <r>
    <n v="3855"/>
    <x v="83"/>
    <d v="2023-09-13T00:00:00"/>
    <s v="DIGNO DANILO  "/>
    <x v="18"/>
    <x v="0"/>
    <d v="2023-09-08T00:00:00"/>
    <d v="2023-09-10T00:00:00"/>
    <s v="SL"/>
    <m/>
    <s v="3 SL"/>
    <n v="3"/>
    <m/>
  </r>
  <r>
    <n v="3856"/>
    <x v="83"/>
    <d v="2023-09-14T00:00:00"/>
    <s v="ANGCAYA JENNY ROSE S."/>
    <x v="5"/>
    <x v="1"/>
    <d v="2023-09-11T00:00:00"/>
    <d v="2023-09-13T00:00:00"/>
    <s v="OTHER"/>
    <s v="SEC 21 EO 292- SPECIAL PRIVILEGE"/>
    <s v="3 OTHER"/>
    <n v="3"/>
    <m/>
  </r>
  <r>
    <n v="3857"/>
    <x v="83"/>
    <d v="2023-09-13T00:00:00"/>
    <s v="COSA PAOLA GRACE P."/>
    <x v="3"/>
    <x v="0"/>
    <d v="2023-09-21T00:00:00"/>
    <d v="2023-09-21T00:00:00"/>
    <s v="VL"/>
    <m/>
    <s v="1 VL"/>
    <n v="1"/>
    <m/>
  </r>
  <r>
    <n v="3858"/>
    <x v="83"/>
    <d v="2023-09-13T00:00:00"/>
    <s v="COSA PAOLA GRACE P."/>
    <x v="3"/>
    <x v="0"/>
    <d v="2023-09-11T00:00:00"/>
    <d v="2023-09-12T00:00:00"/>
    <s v="SL"/>
    <m/>
    <s v="2 SL"/>
    <n v="2"/>
    <m/>
  </r>
  <r>
    <n v="3859"/>
    <x v="83"/>
    <d v="2023-09-13T00:00:00"/>
    <s v="GATPANDAN MICHAEL E."/>
    <x v="12"/>
    <x v="0"/>
    <d v="2023-09-21T00:00:00"/>
    <d v="2023-09-22T00:00:00"/>
    <s v="VL"/>
    <m/>
    <s v="2 VL"/>
    <n v="2"/>
    <m/>
  </r>
  <r>
    <n v="3860"/>
    <x v="83"/>
    <d v="2023-09-11T00:00:00"/>
    <s v="ACUB MA. MARILYN L."/>
    <x v="7"/>
    <x v="0"/>
    <d v="2023-09-09T00:00:00"/>
    <d v="2023-09-09T00:00:00"/>
    <s v="SL"/>
    <m/>
    <s v="1 SL"/>
    <n v="1"/>
    <m/>
  </r>
  <r>
    <n v="3861"/>
    <x v="83"/>
    <d v="2023-09-11T00:00:00"/>
    <s v="VILLANUEVA MARTINA D."/>
    <x v="7"/>
    <x v="0"/>
    <d v="2023-09-16T00:00:00"/>
    <d v="2023-09-30T00:00:00"/>
    <s v="VL"/>
    <m/>
    <s v="11 VL"/>
    <n v="11"/>
    <m/>
  </r>
  <r>
    <n v="3862"/>
    <x v="83"/>
    <d v="2023-09-18T00:00:00"/>
    <s v="RODRIGUEZ NARCISCO E."/>
    <x v="17"/>
    <x v="0"/>
    <d v="2023-09-27T00:00:00"/>
    <d v="2023-09-29T00:00:00"/>
    <s v="VL"/>
    <m/>
    <s v="3 VL"/>
    <n v="3"/>
    <m/>
  </r>
  <r>
    <n v="3863"/>
    <x v="83"/>
    <d v="2023-09-15T00:00:00"/>
    <s v="PERENA RUBILINDA C."/>
    <x v="34"/>
    <x v="1"/>
    <d v="2023-09-12T00:00:00"/>
    <d v="2023-09-13T00:00:00"/>
    <s v="SL"/>
    <m/>
    <s v="2 SL"/>
    <n v="2"/>
    <m/>
  </r>
  <r>
    <n v="3864"/>
    <x v="83"/>
    <d v="2023-09-20T00:00:00"/>
    <s v="DIMAANO LEOVIGILDA A."/>
    <x v="7"/>
    <x v="1"/>
    <d v="2023-09-15T00:00:00"/>
    <d v="2023-09-18T00:00:00"/>
    <s v="SL"/>
    <m/>
    <s v="2 SL"/>
    <n v="2"/>
    <m/>
  </r>
  <r>
    <n v="3865"/>
    <x v="83"/>
    <d v="2023-09-14T00:00:00"/>
    <s v="DIMAANO LEOVIGILDA A."/>
    <x v="7"/>
    <x v="1"/>
    <d v="2023-09-21T00:00:00"/>
    <d v="2023-09-22T00:00:00"/>
    <s v="VL"/>
    <m/>
    <s v="2 VL"/>
    <n v="2"/>
    <m/>
  </r>
  <r>
    <n v="3866"/>
    <x v="83"/>
    <d v="2023-09-18T00:00:00"/>
    <s v="FRONDOZO AILEEN D."/>
    <x v="40"/>
    <x v="0"/>
    <d v="2023-09-21T00:00:00"/>
    <d v="2023-09-22T00:00:00"/>
    <s v="VL"/>
    <m/>
    <s v="2 VL"/>
    <n v="2"/>
    <m/>
  </r>
  <r>
    <n v="3866"/>
    <x v="83"/>
    <d v="2023-09-18T00:00:00"/>
    <s v="FRONDOZO AILEEN D."/>
    <x v="40"/>
    <x v="0"/>
    <d v="2023-09-28T00:00:00"/>
    <d v="2023-09-29T00:00:00"/>
    <s v="VL"/>
    <m/>
    <s v="2 VL"/>
    <n v="2"/>
    <m/>
  </r>
  <r>
    <n v="3867"/>
    <x v="83"/>
    <d v="2023-09-13T00:00:00"/>
    <s v="VELUZ DORMILUNA E."/>
    <x v="31"/>
    <x v="1"/>
    <d v="2023-09-12T00:00:00"/>
    <d v="2023-09-12T00:00:00"/>
    <s v="SL"/>
    <m/>
    <s v="1 SL"/>
    <n v="1"/>
    <m/>
  </r>
  <r>
    <n v="3868"/>
    <x v="83"/>
    <d v="2023-09-25T00:00:00"/>
    <s v="VELUZ DORMILUNA E."/>
    <x v="31"/>
    <x v="1"/>
    <d v="2023-10-04T00:00:00"/>
    <d v="2023-10-06T00:00:00"/>
    <s v="VL"/>
    <m/>
    <s v="3 VL"/>
    <n v="3"/>
    <m/>
  </r>
  <r>
    <n v="3869"/>
    <x v="83"/>
    <d v="2023-09-18T00:00:00"/>
    <s v="RAMA RAQUEL J."/>
    <x v="44"/>
    <x v="0"/>
    <d v="2023-09-11T00:00:00"/>
    <d v="2023-09-11T00:00:00"/>
    <s v="SL"/>
    <m/>
    <s v="1 SL"/>
    <n v="1"/>
    <m/>
  </r>
  <r>
    <n v="3869"/>
    <x v="83"/>
    <d v="2023-09-18T00:00:00"/>
    <s v="RAMA RAQUEL J."/>
    <x v="44"/>
    <x v="0"/>
    <d v="2023-09-14T00:00:00"/>
    <d v="2023-09-15T00:00:00"/>
    <s v="SL"/>
    <m/>
    <s v="2 SL"/>
    <n v="2"/>
    <m/>
  </r>
  <r>
    <n v="3870"/>
    <x v="83"/>
    <d v="2023-09-18T00:00:00"/>
    <s v="FRONDOZO AILEEN D."/>
    <x v="40"/>
    <x v="0"/>
    <d v="2023-09-14T00:00:00"/>
    <d v="2023-09-15T00:00:00"/>
    <s v="SL"/>
    <m/>
    <s v="2 SL"/>
    <n v="2"/>
    <m/>
  </r>
  <r>
    <n v="3871"/>
    <x v="83"/>
    <d v="2023-09-14T00:00:00"/>
    <s v="MALANAN JENNYLYN R."/>
    <x v="7"/>
    <x v="0"/>
    <d v="2023-09-08T00:00:00"/>
    <d v="2023-09-13T00:00:00"/>
    <s v="SL"/>
    <m/>
    <s v="4 SL"/>
    <n v="4"/>
    <m/>
  </r>
  <r>
    <n v="3872"/>
    <x v="83"/>
    <d v="2023-09-18T00:00:00"/>
    <s v="LACIBAL RYAN G."/>
    <x v="25"/>
    <x v="0"/>
    <d v="2023-09-13T00:00:00"/>
    <d v="2023-09-13T00:00:00"/>
    <s v="SL"/>
    <m/>
    <s v="1 SL"/>
    <n v="1"/>
    <m/>
  </r>
  <r>
    <n v="3873"/>
    <x v="83"/>
    <d v="2023-09-18T00:00:00"/>
    <s v="RODRIGUEZ JOSEPHINE R."/>
    <x v="23"/>
    <x v="0"/>
    <d v="2023-09-13T00:00:00"/>
    <d v="2023-09-15T00:00:00"/>
    <s v="SL"/>
    <m/>
    <s v="3 SL"/>
    <n v="3"/>
    <m/>
  </r>
  <r>
    <n v="3874"/>
    <x v="83"/>
    <d v="2023-09-18T00:00:00"/>
    <s v="DIGNO DANILO  "/>
    <x v="18"/>
    <x v="0"/>
    <d v="2023-09-26T00:00:00"/>
    <d v="2023-10-06T00:00:00"/>
    <s v="VL"/>
    <m/>
    <s v="10 VL"/>
    <n v="10"/>
    <m/>
  </r>
  <r>
    <n v="3875"/>
    <x v="83"/>
    <d v="2023-09-18T00:00:00"/>
    <s v="FERMA RAYMOND  "/>
    <x v="18"/>
    <x v="0"/>
    <d v="2023-09-15T00:00:00"/>
    <d v="2023-09-15T00:00:00"/>
    <s v="SL"/>
    <m/>
    <s v="1 SL"/>
    <n v="1"/>
    <m/>
  </r>
  <r>
    <n v="3876"/>
    <x v="83"/>
    <d v="2023-09-18T00:00:00"/>
    <s v="OPO CONEY V."/>
    <x v="24"/>
    <x v="0"/>
    <d v="2023-09-26T00:00:00"/>
    <d v="2023-09-28T00:00:00"/>
    <s v="VL"/>
    <m/>
    <s v="3 VL"/>
    <n v="3"/>
    <m/>
  </r>
  <r>
    <n v="3877"/>
    <x v="83"/>
    <d v="2023-09-07T00:00:00"/>
    <s v="BERGADO MARILOU B."/>
    <x v="5"/>
    <x v="0"/>
    <d v="2023-10-18T00:00:00"/>
    <d v="2023-10-31T00:00:00"/>
    <s v="VL"/>
    <m/>
    <s v="9 VL"/>
    <n v="9"/>
    <m/>
  </r>
  <r>
    <n v="3878"/>
    <x v="83"/>
    <d v="2023-09-07T00:00:00"/>
    <s v="MANGUINAO NIÑA P."/>
    <x v="69"/>
    <x v="1"/>
    <d v="2023-09-25T00:00:00"/>
    <d v="2023-09-25T00:00:00"/>
    <s v="OTHER"/>
    <s v="SEC 21 EO 292- SPECIAL PRIVILEGE"/>
    <s v="1 OTHER"/>
    <n v="1"/>
    <m/>
  </r>
  <r>
    <n v="3879"/>
    <x v="83"/>
    <d v="2023-09-18T00:00:00"/>
    <s v="LLRENA JANEEN V."/>
    <x v="69"/>
    <x v="0"/>
    <d v="2023-09-21T00:00:00"/>
    <d v="2023-09-21T00:00:00"/>
    <s v="VL"/>
    <m/>
    <s v="1 VL"/>
    <n v="1"/>
    <m/>
  </r>
  <r>
    <n v="3880"/>
    <x v="83"/>
    <d v="2023-09-14T00:00:00"/>
    <s v="LLRENA JANEEN V."/>
    <x v="69"/>
    <x v="0"/>
    <d v="2023-09-22T00:00:00"/>
    <d v="2023-09-23T00:00:00"/>
    <s v="VL"/>
    <m/>
    <s v="2 VL"/>
    <n v="2"/>
    <m/>
  </r>
  <r>
    <n v="3881"/>
    <x v="83"/>
    <d v="2023-09-14T00:00:00"/>
    <s v="PERIDO EDWIN A."/>
    <x v="12"/>
    <x v="1"/>
    <d v="2023-09-13T00:00:00"/>
    <d v="2023-09-13T00:00:00"/>
    <s v="SL"/>
    <m/>
    <s v="1 SL"/>
    <n v="1"/>
    <m/>
  </r>
  <r>
    <n v="3882"/>
    <x v="83"/>
    <d v="2023-09-13T00:00:00"/>
    <s v="OLEGARIO TEOFISTA B."/>
    <x v="39"/>
    <x v="1"/>
    <d v="2023-09-20T00:00:00"/>
    <d v="2023-09-20T00:00:00"/>
    <s v="VL"/>
    <m/>
    <s v="1 VL"/>
    <n v="1"/>
    <m/>
  </r>
  <r>
    <n v="3883"/>
    <x v="83"/>
    <d v="2023-09-13T00:00:00"/>
    <s v="UNTALAN DIVINA R."/>
    <x v="39"/>
    <x v="1"/>
    <d v="2023-09-21T00:00:00"/>
    <d v="2023-09-21T00:00:00"/>
    <s v="VL"/>
    <m/>
    <s v="1 VL"/>
    <n v="1"/>
    <m/>
  </r>
  <r>
    <n v="3884"/>
    <x v="83"/>
    <d v="2023-09-13T00:00:00"/>
    <s v="MARINDUQUE AURORA A."/>
    <x v="62"/>
    <x v="1"/>
    <d v="2023-09-11T00:00:00"/>
    <d v="2023-09-11T00:00:00"/>
    <s v="SL"/>
    <m/>
    <s v="1 SL"/>
    <n v="1"/>
    <m/>
  </r>
  <r>
    <n v="3885"/>
    <x v="83"/>
    <d v="2023-09-14T00:00:00"/>
    <s v="MANALO ELIADA F."/>
    <x v="11"/>
    <x v="1"/>
    <d v="2023-09-20T00:00:00"/>
    <d v="2023-09-21T00:00:00"/>
    <s v="VL"/>
    <m/>
    <s v="2 VL"/>
    <n v="2"/>
    <m/>
  </r>
  <r>
    <n v="3886"/>
    <x v="83"/>
    <d v="2023-09-12T00:00:00"/>
    <s v="DESINGAŃO PURIFICACION A."/>
    <x v="11"/>
    <x v="0"/>
    <d v="2023-09-11T00:00:00"/>
    <d v="2023-09-11T00:00:00"/>
    <s v="SL"/>
    <m/>
    <s v="1 SL"/>
    <n v="1"/>
    <m/>
  </r>
  <r>
    <n v="3887"/>
    <x v="83"/>
    <d v="2023-09-01T00:00:00"/>
    <s v="ANGELES ANNABEL D."/>
    <x v="5"/>
    <x v="1"/>
    <d v="2023-09-05T00:00:00"/>
    <d v="2023-09-05T00:00:00"/>
    <s v="VL"/>
    <m/>
    <s v="1 VL"/>
    <n v="1"/>
    <m/>
  </r>
  <r>
    <n v="3887"/>
    <x v="83"/>
    <d v="2023-09-01T00:00:00"/>
    <s v="ANGELES ANNABEL D."/>
    <x v="5"/>
    <x v="1"/>
    <d v="2023-09-07T00:00:00"/>
    <d v="2023-09-08T00:00:00"/>
    <s v="VL"/>
    <m/>
    <s v="2 VL"/>
    <n v="2"/>
    <m/>
  </r>
  <r>
    <n v="3887"/>
    <x v="83"/>
    <d v="2023-09-01T00:00:00"/>
    <s v="ANGELES ANNABEL D."/>
    <x v="5"/>
    <x v="1"/>
    <d v="2023-09-12T00:00:00"/>
    <d v="2023-09-12T00:00:00"/>
    <s v="VL"/>
    <m/>
    <s v="1 VL"/>
    <n v="1"/>
    <m/>
  </r>
  <r>
    <n v="3887"/>
    <x v="83"/>
    <d v="2023-09-01T00:00:00"/>
    <s v="ANGELES ANNABEL D."/>
    <x v="5"/>
    <x v="1"/>
    <d v="2023-09-14T00:00:00"/>
    <d v="2023-09-15T00:00:00"/>
    <s v="VL"/>
    <m/>
    <s v="2 VL"/>
    <n v="2"/>
    <m/>
  </r>
  <r>
    <n v="3888"/>
    <x v="83"/>
    <d v="2023-09-14T00:00:00"/>
    <s v="OLEGARIO NENITA A."/>
    <x v="16"/>
    <x v="1"/>
    <d v="2023-09-27T00:00:00"/>
    <d v="2023-09-29T00:00:00"/>
    <s v="VL"/>
    <m/>
    <s v="3 VL"/>
    <n v="3"/>
    <m/>
  </r>
  <r>
    <n v="3889"/>
    <x v="83"/>
    <d v="2023-09-14T00:00:00"/>
    <s v="MAESTRECAMPO LORENA A."/>
    <x v="54"/>
    <x v="1"/>
    <d v="2023-09-29T00:00:00"/>
    <d v="2023-09-29T00:00:00"/>
    <s v="VL"/>
    <m/>
    <s v="1 VL"/>
    <n v="1"/>
    <m/>
  </r>
  <r>
    <n v="3890"/>
    <x v="83"/>
    <d v="2023-09-14T00:00:00"/>
    <s v="MAESTRECAMPO LORENA A."/>
    <x v="54"/>
    <x v="1"/>
    <d v="2023-09-15T00:00:00"/>
    <d v="2023-09-15T00:00:00"/>
    <s v="OTHER"/>
    <s v="SEC 21 EO 292- SPECIAL PRIVILEGE"/>
    <s v="1 OTHER"/>
    <n v="1"/>
    <m/>
  </r>
  <r>
    <n v="3891"/>
    <x v="83"/>
    <d v="2023-09-08T00:00:00"/>
    <s v="DE CASTRO JOSEPH NHOEL T."/>
    <x v="10"/>
    <x v="1"/>
    <d v="2023-09-30T00:00:00"/>
    <d v="2023-09-30T00:00:00"/>
    <s v="VL"/>
    <m/>
    <s v="1 VL"/>
    <n v="1"/>
    <m/>
  </r>
  <r>
    <n v="3892"/>
    <x v="83"/>
    <d v="2023-09-12T00:00:00"/>
    <s v="NAVARRO RITA A."/>
    <x v="25"/>
    <x v="1"/>
    <d v="2023-09-11T00:00:00"/>
    <d v="2023-09-11T00:00:00"/>
    <s v="SL"/>
    <m/>
    <s v="1 SL"/>
    <n v="1"/>
    <m/>
  </r>
  <r>
    <n v="3893"/>
    <x v="83"/>
    <d v="2023-09-15T00:00:00"/>
    <s v="ZAFRA REYNANTE B."/>
    <x v="23"/>
    <x v="0"/>
    <d v="2023-09-14T00:00:00"/>
    <d v="2023-09-14T00:00:00"/>
    <s v="VL"/>
    <m/>
    <s v="1 VL"/>
    <n v="1"/>
    <m/>
  </r>
  <r>
    <n v="3894"/>
    <x v="83"/>
    <d v="2023-09-11T00:00:00"/>
    <s v="CALANOG ALMA P."/>
    <x v="62"/>
    <x v="1"/>
    <d v="2023-09-04T00:00:00"/>
    <d v="2023-09-05T00:00:00"/>
    <s v="SL"/>
    <m/>
    <s v="2 SL"/>
    <n v="2"/>
    <m/>
  </r>
  <r>
    <n v="3895"/>
    <x v="83"/>
    <d v="2023-09-15T00:00:00"/>
    <s v="OBINA JAIME  "/>
    <x v="18"/>
    <x v="0"/>
    <d v="2023-09-13T00:00:00"/>
    <d v="2023-09-14T00:00:00"/>
    <s v="SL"/>
    <m/>
    <s v="2 SL"/>
    <n v="2"/>
    <m/>
  </r>
  <r>
    <n v="3896"/>
    <x v="83"/>
    <d v="2023-09-08T00:00:00"/>
    <s v="DE VILLA MARITES D."/>
    <x v="10"/>
    <x v="1"/>
    <d v="2023-09-13T00:00:00"/>
    <d v="2023-09-14T00:00:00"/>
    <s v="OTHER"/>
    <s v="RA NO. 8972/CSC MC NO. 8, S. 2004 - SOLO PARENT LEAVE"/>
    <s v="2 OTHER"/>
    <n v="2"/>
    <m/>
  </r>
  <r>
    <n v="3897"/>
    <x v="83"/>
    <d v="2023-08-25T00:00:00"/>
    <s v="ANACAY ABNER M."/>
    <x v="5"/>
    <x v="1"/>
    <d v="2023-08-31T00:00:00"/>
    <d v="2023-08-31T00:00:00"/>
    <s v="OTHER"/>
    <s v="SEC 21 EO 292- SPECIAL PRIVILEGE"/>
    <s v="1 OTHER"/>
    <n v="1"/>
    <m/>
  </r>
  <r>
    <n v="3898"/>
    <x v="83"/>
    <d v="2023-09-13T00:00:00"/>
    <s v="ANACAY ABNER M."/>
    <x v="5"/>
    <x v="1"/>
    <d v="2023-08-16T00:00:00"/>
    <d v="2023-08-18T00:00:00"/>
    <s v="SL"/>
    <m/>
    <s v="3 SL"/>
    <n v="3"/>
    <m/>
  </r>
  <r>
    <n v="3898"/>
    <x v="83"/>
    <d v="2023-09-13T00:00:00"/>
    <s v="ANACAY ABNER M."/>
    <x v="5"/>
    <x v="1"/>
    <d v="2023-08-22T00:00:00"/>
    <d v="2023-08-25T00:00:00"/>
    <s v="SL"/>
    <m/>
    <s v="4 SL"/>
    <n v="4"/>
    <m/>
  </r>
  <r>
    <n v="3898"/>
    <x v="83"/>
    <d v="2023-09-13T00:00:00"/>
    <s v="ANACAY ABNER M."/>
    <x v="5"/>
    <x v="1"/>
    <d v="2023-08-29T00:00:00"/>
    <d v="2023-08-30T00:00:00"/>
    <s v="SL"/>
    <m/>
    <s v="2 SL"/>
    <n v="2"/>
    <m/>
  </r>
  <r>
    <n v="3898"/>
    <x v="83"/>
    <d v="2023-09-13T00:00:00"/>
    <s v="ANACAY ABNER M."/>
    <x v="5"/>
    <x v="1"/>
    <d v="2023-09-01T00:00:00"/>
    <d v="2023-09-01T00:00:00"/>
    <s v="SL"/>
    <m/>
    <s v="1 SL"/>
    <n v="1"/>
    <m/>
  </r>
  <r>
    <n v="3898"/>
    <x v="83"/>
    <d v="2023-09-13T00:00:00"/>
    <s v="ANACAY ABNER M."/>
    <x v="5"/>
    <x v="1"/>
    <d v="2023-09-04T00:00:00"/>
    <d v="2023-09-08T00:00:00"/>
    <s v="SL"/>
    <m/>
    <s v="5 SL"/>
    <n v="5"/>
    <m/>
  </r>
  <r>
    <n v="3898"/>
    <x v="83"/>
    <d v="2023-09-13T00:00:00"/>
    <s v="ANACAY ABNER M."/>
    <x v="5"/>
    <x v="1"/>
    <d v="2023-09-11T00:00:00"/>
    <d v="2023-09-15T00:00:00"/>
    <s v="SL"/>
    <m/>
    <s v="5 SL"/>
    <n v="5"/>
    <m/>
  </r>
  <r>
    <n v="3899"/>
    <x v="84"/>
    <d v="2023-09-14T00:00:00"/>
    <s v="DOLOT JESUS JR. D."/>
    <x v="52"/>
    <x v="1"/>
    <d v="2023-09-13T00:00:00"/>
    <d v="2023-09-13T00:00:00"/>
    <s v="SL"/>
    <m/>
    <s v="1 SL"/>
    <n v="1"/>
    <m/>
  </r>
  <r>
    <n v="3900"/>
    <x v="84"/>
    <d v="2023-09-18T00:00:00"/>
    <s v="MENDOZA LOURDES G."/>
    <x v="52"/>
    <x v="1"/>
    <d v="2023-09-15T00:00:00"/>
    <d v="2023-09-15T00:00:00"/>
    <s v="SL"/>
    <m/>
    <s v="1 SL"/>
    <n v="1"/>
    <m/>
  </r>
  <r>
    <n v="3901"/>
    <x v="84"/>
    <d v="2023-09-18T00:00:00"/>
    <s v="DIMAPILIS JONNA T."/>
    <x v="49"/>
    <x v="1"/>
    <d v="2023-09-28T00:00:00"/>
    <d v="2023-09-28T00:00:00"/>
    <s v="OTHER"/>
    <s v="SEC 21 EO 292- SPECIAL PRIVILEGE"/>
    <s v="1 OTHER"/>
    <n v="1"/>
    <m/>
  </r>
  <r>
    <n v="3902"/>
    <x v="84"/>
    <d v="2023-09-14T00:00:00"/>
    <s v="BAUTISTA JANICE M."/>
    <x v="39"/>
    <x v="1"/>
    <d v="2023-09-18T00:00:00"/>
    <d v="2023-09-18T00:00:00"/>
    <s v="OTHER"/>
    <s v="SEC 21 EO 292- SPECIAL PRIVILEGE"/>
    <s v="1 OTHER"/>
    <n v="1"/>
    <m/>
  </r>
  <r>
    <n v="3903"/>
    <x v="84"/>
    <d v="2023-09-19T00:00:00"/>
    <s v="DE OCAMPO MARISSA B."/>
    <x v="66"/>
    <x v="1"/>
    <d v="2023-09-26T00:00:00"/>
    <d v="2023-09-26T00:00:00"/>
    <s v="VL"/>
    <m/>
    <s v="1 VL"/>
    <n v="1"/>
    <m/>
  </r>
  <r>
    <n v="3904"/>
    <x v="84"/>
    <d v="2023-09-18T00:00:00"/>
    <s v="DIMAPILIS ANTHONY A."/>
    <x v="39"/>
    <x v="1"/>
    <d v="2023-09-28T00:00:00"/>
    <d v="2023-09-28T00:00:00"/>
    <s v="OTHER"/>
    <s v="SEC 21 EO 292- SPECIAL PRIVILEGE"/>
    <s v="1 OTHER"/>
    <n v="1"/>
    <m/>
  </r>
  <r>
    <n v="3905"/>
    <x v="84"/>
    <d v="2023-09-18T00:00:00"/>
    <s v="REPILLO AMMY LOU M."/>
    <x v="39"/>
    <x v="1"/>
    <d v="2023-09-15T00:00:00"/>
    <d v="2023-09-15T00:00:00"/>
    <s v="SL"/>
    <m/>
    <s v="1 SL"/>
    <n v="1"/>
    <m/>
  </r>
  <r>
    <n v="3906"/>
    <x v="84"/>
    <d v="2023-09-19T00:00:00"/>
    <s v="DELA CRUZ EVANGELINE P."/>
    <x v="71"/>
    <x v="1"/>
    <d v="2023-09-06T00:00:00"/>
    <d v="2023-09-06T00:00:00"/>
    <s v="SL"/>
    <m/>
    <s v="1 SL"/>
    <n v="1"/>
    <m/>
  </r>
  <r>
    <n v="3906"/>
    <x v="84"/>
    <d v="2023-09-19T00:00:00"/>
    <s v="DELA CRUZ EVANGELINE P."/>
    <x v="71"/>
    <x v="1"/>
    <d v="2023-09-12T00:00:00"/>
    <d v="2023-09-12T00:00:00"/>
    <s v="SL"/>
    <m/>
    <s v="1 SL"/>
    <n v="1"/>
    <m/>
  </r>
  <r>
    <n v="3907"/>
    <x v="84"/>
    <d v="2023-09-18T00:00:00"/>
    <s v="TULIAO FLORDELIZA M."/>
    <x v="6"/>
    <x v="1"/>
    <d v="2023-09-13T00:00:00"/>
    <d v="2023-09-14T00:00:00"/>
    <s v="SL"/>
    <m/>
    <s v="2 SL"/>
    <n v="2"/>
    <m/>
  </r>
  <r>
    <n v="3908"/>
    <x v="84"/>
    <d v="2023-09-18T00:00:00"/>
    <s v="DELA GRACIA MA. CECILIA P."/>
    <x v="6"/>
    <x v="1"/>
    <d v="2023-09-14T00:00:00"/>
    <d v="2023-09-14T00:00:00"/>
    <s v="SL"/>
    <m/>
    <s v="1 SL"/>
    <n v="1"/>
    <m/>
  </r>
  <r>
    <n v="3909"/>
    <x v="84"/>
    <d v="2023-09-15T00:00:00"/>
    <s v="BAYHON GEORGE G."/>
    <x v="64"/>
    <x v="1"/>
    <d v="2023-09-14T00:00:00"/>
    <d v="2023-09-14T00:00:00"/>
    <s v="OTHER"/>
    <s v="SEC 21 EO 292- SPECIAL PRIVILEGE"/>
    <s v="1 OTHER"/>
    <n v="1"/>
    <m/>
  </r>
  <r>
    <n v="3910"/>
    <x v="84"/>
    <d v="2023-09-18T00:00:00"/>
    <s v="HERNANDEZ MARIO A."/>
    <x v="21"/>
    <x v="1"/>
    <d v="2023-09-16T00:00:00"/>
    <d v="2023-09-17T00:00:00"/>
    <s v="SL"/>
    <m/>
    <s v="1 SL"/>
    <n v="1"/>
    <m/>
  </r>
  <r>
    <n v="3911"/>
    <x v="84"/>
    <d v="2023-09-14T00:00:00"/>
    <s v="ESTRANGCO MERCY U."/>
    <x v="21"/>
    <x v="1"/>
    <d v="2023-09-13T00:00:00"/>
    <d v="2023-09-13T00:00:00"/>
    <s v="SL"/>
    <m/>
    <s v="1 SL"/>
    <n v="1"/>
    <m/>
  </r>
  <r>
    <n v="3912"/>
    <x v="84"/>
    <d v="2023-09-20T00:00:00"/>
    <s v="AMORA ELISA S."/>
    <x v="39"/>
    <x v="1"/>
    <d v="2023-09-19T00:00:00"/>
    <d v="2023-09-19T00:00:00"/>
    <s v="SL"/>
    <m/>
    <s v="1 SL"/>
    <n v="1"/>
    <m/>
  </r>
  <r>
    <n v="3913"/>
    <x v="84"/>
    <d v="2023-09-20T00:00:00"/>
    <s v="TAÑEDO MARIA EVELYN C."/>
    <x v="56"/>
    <x v="1"/>
    <d v="2023-09-19T00:00:00"/>
    <d v="2023-09-19T00:00:00"/>
    <s v="SL"/>
    <m/>
    <s v="1 SL"/>
    <n v="1"/>
    <m/>
  </r>
  <r>
    <n v="3914"/>
    <x v="84"/>
    <d v="2023-09-20T00:00:00"/>
    <s v="MANALO EDITHA V."/>
    <x v="6"/>
    <x v="1"/>
    <d v="2023-09-14T00:00:00"/>
    <d v="2023-09-14T00:00:00"/>
    <s v="SL"/>
    <m/>
    <s v="1 SL"/>
    <n v="1"/>
    <m/>
  </r>
  <r>
    <n v="3915"/>
    <x v="84"/>
    <d v="2023-09-20T00:00:00"/>
    <s v="DELA GRACIA MA. CECILIA P."/>
    <x v="6"/>
    <x v="1"/>
    <d v="2023-09-29T00:00:00"/>
    <d v="2023-09-29T00:00:00"/>
    <s v="VL"/>
    <m/>
    <s v="1 VL"/>
    <n v="1"/>
    <m/>
  </r>
  <r>
    <n v="3916"/>
    <x v="84"/>
    <d v="2023-09-21T00:00:00"/>
    <s v="MALUBAY MELINDA D."/>
    <x v="66"/>
    <x v="1"/>
    <d v="2023-09-22T00:00:00"/>
    <d v="2023-09-22T00:00:00"/>
    <s v="VL"/>
    <m/>
    <s v="1 VL"/>
    <n v="1"/>
    <m/>
  </r>
  <r>
    <n v="3917"/>
    <x v="84"/>
    <d v="2023-09-15T00:00:00"/>
    <s v="CREUS SAMUEL A."/>
    <x v="77"/>
    <x v="1"/>
    <d v="2023-06-05T00:00:00"/>
    <d v="2023-06-05T00:00:00"/>
    <s v="SL"/>
    <m/>
    <s v="1 SL"/>
    <n v="1"/>
    <m/>
  </r>
  <r>
    <n v="3917"/>
    <x v="84"/>
    <d v="2023-09-15T00:00:00"/>
    <s v="CREUS SAMUEL A."/>
    <x v="77"/>
    <x v="1"/>
    <d v="2023-06-13T00:00:00"/>
    <d v="2023-06-14T00:00:00"/>
    <s v="SL"/>
    <m/>
    <s v="2 SL"/>
    <n v="2"/>
    <m/>
  </r>
  <r>
    <n v="3918"/>
    <x v="84"/>
    <d v="2023-09-15T00:00:00"/>
    <s v="CREUS SAMUEL A."/>
    <x v="77"/>
    <x v="1"/>
    <d v="2023-07-06T00:00:00"/>
    <d v="2023-07-06T00:00:00"/>
    <s v="SL"/>
    <m/>
    <s v="1 SL"/>
    <n v="1"/>
    <m/>
  </r>
  <r>
    <n v="3918"/>
    <x v="84"/>
    <d v="2023-09-15T00:00:00"/>
    <s v="CREUS SAMUEL A."/>
    <x v="77"/>
    <x v="1"/>
    <d v="2023-07-18T00:00:00"/>
    <d v="2023-07-18T00:00:00"/>
    <s v="SL"/>
    <m/>
    <s v="1 SL"/>
    <n v="1"/>
    <m/>
  </r>
  <r>
    <n v="3919"/>
    <x v="84"/>
    <d v="2023-09-15T00:00:00"/>
    <s v="CREUS SAMUEL A."/>
    <x v="77"/>
    <x v="1"/>
    <d v="2023-08-08T00:00:00"/>
    <d v="2023-08-08T00:00:00"/>
    <s v="VL"/>
    <m/>
    <s v="1 VL"/>
    <n v="1"/>
    <m/>
  </r>
  <r>
    <n v="3919"/>
    <x v="84"/>
    <d v="2023-09-15T00:00:00"/>
    <s v="CREUS SAMUEL A."/>
    <x v="77"/>
    <x v="1"/>
    <d v="2023-08-10T00:00:00"/>
    <d v="2023-08-10T00:00:00"/>
    <s v="VL"/>
    <m/>
    <s v="1 VL"/>
    <n v="1"/>
    <m/>
  </r>
  <r>
    <n v="3919"/>
    <x v="84"/>
    <d v="2023-09-15T00:00:00"/>
    <s v="CREUS SAMUEL A."/>
    <x v="77"/>
    <x v="1"/>
    <d v="2023-08-17T00:00:00"/>
    <d v="2023-08-18T00:00:00"/>
    <s v="VL"/>
    <m/>
    <s v="2 VL"/>
    <n v="2"/>
    <m/>
  </r>
  <r>
    <n v="3919"/>
    <x v="84"/>
    <d v="2023-09-15T00:00:00"/>
    <s v="CREUS SAMUEL A."/>
    <x v="77"/>
    <x v="1"/>
    <d v="2023-08-23T00:00:00"/>
    <d v="2023-08-25T00:00:00"/>
    <s v="VL"/>
    <m/>
    <s v="3 VL"/>
    <n v="3"/>
    <m/>
  </r>
  <r>
    <n v="3920"/>
    <x v="84"/>
    <d v="2023-09-16T00:00:00"/>
    <s v="BRIZUELA LENIE E."/>
    <x v="38"/>
    <x v="0"/>
    <d v="2023-09-15T00:00:00"/>
    <d v="2023-09-15T00:00:00"/>
    <s v="SL"/>
    <m/>
    <s v="1 SL"/>
    <n v="1"/>
    <m/>
  </r>
  <r>
    <n v="3921"/>
    <x v="84"/>
    <d v="2023-09-18T00:00:00"/>
    <s v="SUMAGUI LORENA P."/>
    <x v="30"/>
    <x v="0"/>
    <d v="2023-09-06T00:00:00"/>
    <d v="2023-09-06T00:00:00"/>
    <s v="SL"/>
    <m/>
    <s v="1 SL"/>
    <n v="1"/>
    <m/>
  </r>
  <r>
    <n v="3921"/>
    <x v="84"/>
    <d v="2023-09-18T00:00:00"/>
    <s v="SUMAGUI LORENA P."/>
    <x v="30"/>
    <x v="0"/>
    <d v="2023-09-12T00:00:00"/>
    <d v="2023-09-12T00:00:00"/>
    <s v="SL"/>
    <m/>
    <s v="1 SL"/>
    <n v="1"/>
    <m/>
  </r>
  <r>
    <n v="3922"/>
    <x v="84"/>
    <d v="2023-09-20T00:00:00"/>
    <s v="TORRES MOISES Q."/>
    <x v="21"/>
    <x v="0"/>
    <d v="2023-09-19T00:00:00"/>
    <d v="2023-09-19T00:00:00"/>
    <s v="SL"/>
    <m/>
    <s v="1 SL"/>
    <n v="1"/>
    <m/>
  </r>
  <r>
    <n v="3923"/>
    <x v="84"/>
    <d v="2023-09-19T00:00:00"/>
    <s v="CABANLIT ZOSIMA M."/>
    <x v="21"/>
    <x v="0"/>
    <d v="2023-09-16T00:00:00"/>
    <d v="2023-09-18T00:00:00"/>
    <s v="SL"/>
    <m/>
    <s v="3 SL"/>
    <n v="3"/>
    <m/>
  </r>
  <r>
    <n v="3924"/>
    <x v="84"/>
    <d v="2023-09-21T00:00:00"/>
    <s v="BAES ELMER P."/>
    <x v="5"/>
    <x v="1"/>
    <d v="2023-09-18T00:00:00"/>
    <d v="2023-09-20T00:00:00"/>
    <s v="SL"/>
    <m/>
    <s v="3 SL"/>
    <n v="3"/>
    <m/>
  </r>
  <r>
    <n v="3925"/>
    <x v="84"/>
    <d v="2023-09-20T00:00:00"/>
    <s v="AMBION MARIETA B."/>
    <x v="18"/>
    <x v="0"/>
    <d v="2023-09-27T00:00:00"/>
    <d v="2023-09-27T00:00:00"/>
    <s v="VL"/>
    <m/>
    <s v="1 VL"/>
    <n v="1"/>
    <m/>
  </r>
  <r>
    <n v="3926"/>
    <x v="84"/>
    <d v="2023-09-21T00:00:00"/>
    <s v="FLORES RICHARD  "/>
    <x v="18"/>
    <x v="0"/>
    <d v="2023-09-18T00:00:00"/>
    <d v="2023-09-20T00:00:00"/>
    <s v="SL"/>
    <m/>
    <s v="3 SL"/>
    <n v="3"/>
    <m/>
  </r>
  <r>
    <n v="3927"/>
    <x v="84"/>
    <d v="2023-09-18T00:00:00"/>
    <s v="MARDO MELINDA E."/>
    <x v="18"/>
    <x v="0"/>
    <d v="2023-09-28T00:00:00"/>
    <d v="2023-09-30T00:00:00"/>
    <s v="VL"/>
    <m/>
    <s v="3 VL"/>
    <n v="3"/>
    <m/>
  </r>
  <r>
    <n v="3928"/>
    <x v="84"/>
    <d v="2023-09-21T00:00:00"/>
    <s v="MARASIGAN BIENVENIDO E."/>
    <x v="12"/>
    <x v="0"/>
    <d v="2023-09-20T00:00:00"/>
    <d v="2023-09-20T00:00:00"/>
    <s v="SL"/>
    <m/>
    <s v="1 SL"/>
    <n v="1"/>
    <m/>
  </r>
  <r>
    <n v="3929"/>
    <x v="84"/>
    <d v="2023-09-21T00:00:00"/>
    <s v="DE VILLA MYRNA D."/>
    <x v="12"/>
    <x v="1"/>
    <d v="2023-09-19T00:00:00"/>
    <d v="2023-09-20T00:00:00"/>
    <s v="OTHER"/>
    <s v="SEC 21 EO 292- SPECIAL PRIVILEGE"/>
    <s v="2 OTHER"/>
    <n v="2"/>
    <m/>
  </r>
  <r>
    <n v="3930"/>
    <x v="84"/>
    <d v="2023-09-21T00:00:00"/>
    <s v="AALA MELODY M."/>
    <x v="12"/>
    <x v="0"/>
    <d v="2023-09-20T00:00:00"/>
    <d v="2023-09-20T00:00:00"/>
    <s v="SL"/>
    <m/>
    <s v="1 SL"/>
    <n v="1"/>
    <m/>
  </r>
  <r>
    <n v="3931"/>
    <x v="85"/>
    <d v="2023-09-25T00:00:00"/>
    <s v="OPO CONEY V."/>
    <x v="24"/>
    <x v="0"/>
    <d v="2023-10-02T00:00:00"/>
    <d v="2023-10-04T00:00:00"/>
    <s v="VL"/>
    <m/>
    <s v="3 VL"/>
    <n v="3"/>
    <m/>
  </r>
  <r>
    <n v="3931"/>
    <x v="85"/>
    <d v="2023-09-25T00:00:00"/>
    <s v="OPO CONEY V."/>
    <x v="24"/>
    <x v="0"/>
    <d v="2023-10-10T00:00:00"/>
    <d v="2023-10-12T00:00:00"/>
    <s v="VL"/>
    <m/>
    <s v="3 VL"/>
    <n v="3"/>
    <m/>
  </r>
  <r>
    <n v="3932"/>
    <x v="85"/>
    <d v="2023-09-22T00:00:00"/>
    <s v="GONZALES CRISTI NERISSE E."/>
    <x v="13"/>
    <x v="0"/>
    <d v="2023-09-21T00:00:00"/>
    <d v="2023-09-21T00:00:00"/>
    <s v="SL"/>
    <m/>
    <s v="1 SL"/>
    <n v="1"/>
    <m/>
  </r>
  <r>
    <n v="3933"/>
    <x v="85"/>
    <d v="2023-09-25T00:00:00"/>
    <s v="GATPANDAN MICHAEL E."/>
    <x v="12"/>
    <x v="0"/>
    <d v="2023-10-05T00:00:00"/>
    <d v="2023-10-06T00:00:00"/>
    <s v="VL"/>
    <m/>
    <s v="2 VL"/>
    <n v="2"/>
    <m/>
  </r>
  <r>
    <n v="3934"/>
    <x v="85"/>
    <d v="2023-09-25T00:00:00"/>
    <s v="VALENCIANO MARLYN C."/>
    <x v="86"/>
    <x v="0"/>
    <d v="2023-09-19T00:00:00"/>
    <d v="2023-09-19T00:00:00"/>
    <s v="SL"/>
    <m/>
    <s v="1 SL"/>
    <n v="1"/>
    <m/>
  </r>
  <r>
    <n v="3934"/>
    <x v="85"/>
    <d v="2023-09-25T00:00:00"/>
    <s v="VALENCIANO MARLYN C."/>
    <x v="86"/>
    <x v="0"/>
    <d v="2023-09-21T00:00:00"/>
    <d v="2023-09-21T00:00:00"/>
    <s v="SL"/>
    <m/>
    <s v="1 SL"/>
    <n v="1"/>
    <m/>
  </r>
  <r>
    <n v="3935"/>
    <x v="85"/>
    <d v="2023-09-22T00:00:00"/>
    <s v="ERIDAO ROSALINDA P."/>
    <x v="10"/>
    <x v="1"/>
    <d v="2023-09-21T00:00:00"/>
    <d v="2023-09-21T00:00:00"/>
    <s v="SL"/>
    <m/>
    <s v="1 SL"/>
    <n v="1"/>
    <m/>
  </r>
  <r>
    <n v="3936"/>
    <x v="85"/>
    <d v="2023-09-13T00:00:00"/>
    <s v="BRON FLORENCIO L."/>
    <x v="17"/>
    <x v="0"/>
    <d v="2023-09-08T00:00:00"/>
    <d v="2023-09-08T00:00:00"/>
    <s v="SL"/>
    <m/>
    <s v="1 SL"/>
    <n v="1"/>
    <m/>
  </r>
  <r>
    <n v="3937"/>
    <x v="85"/>
    <d v="2023-09-09T00:00:00"/>
    <s v="PRIMO GRACE M."/>
    <x v="17"/>
    <x v="0"/>
    <d v="2023-09-18T00:00:00"/>
    <d v="2023-09-18T00:00:00"/>
    <s v="VL"/>
    <m/>
    <s v="1 VL"/>
    <n v="1"/>
    <m/>
  </r>
  <r>
    <n v="3937"/>
    <x v="85"/>
    <d v="2023-09-09T00:00:00"/>
    <s v="PRIMO GRACE M."/>
    <x v="17"/>
    <x v="0"/>
    <d v="2023-09-21T00:00:00"/>
    <d v="2023-09-22T00:00:00"/>
    <s v="VL"/>
    <m/>
    <s v="2 VL"/>
    <n v="2"/>
    <m/>
  </r>
  <r>
    <n v="3937"/>
    <x v="85"/>
    <d v="2023-09-09T00:00:00"/>
    <s v="PRIMO GRACE M."/>
    <x v="17"/>
    <x v="0"/>
    <d v="2023-09-25T00:00:00"/>
    <d v="2023-09-25T00:00:00"/>
    <s v="VL"/>
    <m/>
    <s v="1 VL"/>
    <n v="1"/>
    <m/>
  </r>
  <r>
    <n v="3938"/>
    <x v="85"/>
    <d v="2023-09-09T00:00:00"/>
    <s v="PARAISO MARIA LORENA D."/>
    <x v="17"/>
    <x v="0"/>
    <d v="2023-09-07T00:00:00"/>
    <d v="2023-09-08T00:00:00"/>
    <s v="SL"/>
    <m/>
    <s v="2 SL"/>
    <n v="2"/>
    <m/>
  </r>
  <r>
    <n v="3939"/>
    <x v="85"/>
    <d v="2023-09-09T00:00:00"/>
    <s v="AMULONG GERONIMO M."/>
    <x v="5"/>
    <x v="1"/>
    <d v="2023-09-08T00:00:00"/>
    <d v="2023-09-08T00:00:00"/>
    <s v="SL"/>
    <m/>
    <s v="1 SL"/>
    <n v="1"/>
    <m/>
  </r>
  <r>
    <n v="3940"/>
    <x v="85"/>
    <d v="2023-09-09T00:00:00"/>
    <s v="RODRIGUEZ NARCISCO E."/>
    <x v="17"/>
    <x v="0"/>
    <d v="2023-09-19T00:00:00"/>
    <d v="2023-09-21T00:00:00"/>
    <s v="VL"/>
    <m/>
    <s v="3 VL"/>
    <n v="3"/>
    <m/>
  </r>
  <r>
    <n v="3941"/>
    <x v="85"/>
    <d v="2023-09-21T00:00:00"/>
    <s v="AMBROCIO MELODY B."/>
    <x v="10"/>
    <x v="0"/>
    <d v="2023-09-19T00:00:00"/>
    <d v="2023-09-20T00:00:00"/>
    <s v="SL"/>
    <m/>
    <s v="2 SL"/>
    <n v="2"/>
    <m/>
  </r>
  <r>
    <n v="3942"/>
    <x v="85"/>
    <d v="2023-09-21T00:00:00"/>
    <s v="VARGAS MELINDA M."/>
    <x v="10"/>
    <x v="0"/>
    <d v="2023-09-20T00:00:00"/>
    <d v="2023-09-20T00:00:00"/>
    <s v="SL"/>
    <m/>
    <s v="1 SL"/>
    <n v="1"/>
    <m/>
  </r>
  <r>
    <n v="3943"/>
    <x v="85"/>
    <d v="2023-09-28T00:00:00"/>
    <s v="LACIBAL RYAN G."/>
    <x v="25"/>
    <x v="0"/>
    <d v="2023-09-26T00:00:00"/>
    <d v="2023-09-27T00:00:00"/>
    <s v="SL"/>
    <m/>
    <s v="2 SL"/>
    <n v="2"/>
    <m/>
  </r>
  <r>
    <n v="3944"/>
    <x v="85"/>
    <d v="2023-09-25T00:00:00"/>
    <s v="JUNILLER ALTHEA JANINE A."/>
    <x v="9"/>
    <x v="0"/>
    <d v="2023-09-26T00:00:00"/>
    <d v="2023-09-26T00:00:00"/>
    <s v="OTHER"/>
    <s v="SEC 21 EO 292- SPECIAL PRIVILEGE"/>
    <s v="1 OTHER"/>
    <n v="1"/>
    <m/>
  </r>
  <r>
    <n v="3945"/>
    <x v="85"/>
    <d v="2023-09-15T00:00:00"/>
    <s v="COSME CORAZON O."/>
    <x v="1"/>
    <x v="0"/>
    <d v="2023-09-20T00:00:00"/>
    <d v="2023-09-21T00:00:00"/>
    <s v="VL"/>
    <m/>
    <s v="2 VL"/>
    <n v="2"/>
    <m/>
  </r>
  <r>
    <n v="3946"/>
    <x v="85"/>
    <d v="2023-09-27T00:00:00"/>
    <s v="PEREA BABEL G."/>
    <x v="24"/>
    <x v="0"/>
    <d v="2023-09-18T00:00:00"/>
    <d v="2023-09-18T00:00:00"/>
    <s v="SL"/>
    <m/>
    <s v="1 SL"/>
    <n v="1"/>
    <m/>
  </r>
  <r>
    <n v="3946"/>
    <x v="85"/>
    <d v="2023-09-27T00:00:00"/>
    <s v="PEREA BABEL G."/>
    <x v="24"/>
    <x v="0"/>
    <d v="2023-09-21T00:00:00"/>
    <d v="2023-09-21T00:00:00"/>
    <s v="SL"/>
    <m/>
    <s v="1 SL"/>
    <n v="1"/>
    <m/>
  </r>
  <r>
    <n v="3947"/>
    <x v="85"/>
    <d v="2023-09-20T00:00:00"/>
    <s v="AMULONG GERONIMO M."/>
    <x v="5"/>
    <x v="1"/>
    <d v="2023-09-18T00:00:00"/>
    <d v="2023-09-18T00:00:00"/>
    <s v="SL"/>
    <m/>
    <s v="1 SL"/>
    <n v="1"/>
    <m/>
  </r>
  <r>
    <n v="3948"/>
    <x v="85"/>
    <d v="2023-09-25T00:00:00"/>
    <s v="DIMAANO LEOVIGILDA A."/>
    <x v="7"/>
    <x v="1"/>
    <d v="2023-10-09T00:00:00"/>
    <d v="2023-10-10T00:00:00"/>
    <s v="VL"/>
    <m/>
    <s v="2 VL"/>
    <n v="2"/>
    <m/>
  </r>
  <r>
    <n v="3949"/>
    <x v="85"/>
    <d v="2023-09-25T00:00:00"/>
    <s v="DIMAANO LEOVIGILDA A."/>
    <x v="7"/>
    <x v="1"/>
    <d v="2023-10-03T00:00:00"/>
    <d v="2023-10-03T00:00:00"/>
    <s v="SL"/>
    <m/>
    <s v="1 SL"/>
    <n v="1"/>
    <m/>
  </r>
  <r>
    <n v="3949"/>
    <x v="85"/>
    <d v="2023-09-25T00:00:00"/>
    <s v="DIMAANO LEOVIGILDA A."/>
    <x v="7"/>
    <x v="1"/>
    <d v="2023-10-05T00:00:00"/>
    <d v="2023-10-06T00:00:00"/>
    <s v="SL"/>
    <m/>
    <s v="2 SL"/>
    <n v="2"/>
    <m/>
  </r>
  <r>
    <n v="3950"/>
    <x v="85"/>
    <d v="2023-09-20T00:00:00"/>
    <s v="DIMAANO LEOVIGILDA A."/>
    <x v="7"/>
    <x v="1"/>
    <d v="2023-09-26T00:00:00"/>
    <d v="2023-09-26T00:00:00"/>
    <s v="SL"/>
    <m/>
    <s v="1 SL"/>
    <n v="1"/>
    <m/>
  </r>
  <r>
    <n v="3950"/>
    <x v="85"/>
    <d v="2023-09-20T00:00:00"/>
    <s v="DIMAANO LEOVIGILDA A."/>
    <x v="7"/>
    <x v="1"/>
    <d v="2023-09-28T00:00:00"/>
    <d v="2023-09-29T00:00:00"/>
    <s v="SL"/>
    <m/>
    <s v="2 SL"/>
    <n v="2"/>
    <m/>
  </r>
  <r>
    <n v="3951"/>
    <x v="85"/>
    <d v="2023-09-27T00:00:00"/>
    <s v="PARAISO MARIA LORENA D."/>
    <x v="17"/>
    <x v="0"/>
    <d v="2023-09-25T00:00:00"/>
    <d v="2023-09-26T00:00:00"/>
    <s v="SL"/>
    <m/>
    <s v="2 SL"/>
    <n v="2"/>
    <m/>
  </r>
  <r>
    <n v="3952"/>
    <x v="85"/>
    <d v="2023-09-27T00:00:00"/>
    <s v="AMULONG GERONIMO M."/>
    <x v="5"/>
    <x v="1"/>
    <d v="2023-09-22T00:00:00"/>
    <d v="2023-09-25T00:00:00"/>
    <s v="SL"/>
    <m/>
    <s v="4 SL"/>
    <n v="4"/>
    <m/>
  </r>
  <r>
    <n v="3953"/>
    <x v="85"/>
    <d v="2023-09-25T00:00:00"/>
    <s v="DE CASTRO JOSEPH NHOEL T."/>
    <x v="10"/>
    <x v="1"/>
    <d v="2023-10-02T00:00:00"/>
    <d v="2023-12-29T00:00:00"/>
    <s v="VL"/>
    <m/>
    <s v="59 VL"/>
    <n v="59"/>
    <m/>
  </r>
  <r>
    <n v="3954"/>
    <x v="85"/>
    <d v="2023-09-25T00:00:00"/>
    <s v="SUMAGUI LORENA P."/>
    <x v="30"/>
    <x v="0"/>
    <d v="2023-09-19T00:00:00"/>
    <d v="2023-09-19T00:00:00"/>
    <s v="SL"/>
    <m/>
    <s v="1 SL"/>
    <n v="1"/>
    <m/>
  </r>
  <r>
    <n v="3954"/>
    <x v="85"/>
    <d v="2023-09-25T00:00:00"/>
    <s v="SUMAGUI LORENA P."/>
    <x v="30"/>
    <x v="0"/>
    <d v="2023-09-21T00:00:00"/>
    <d v="2023-09-21T00:00:00"/>
    <s v="SL"/>
    <m/>
    <s v="1 SL"/>
    <n v="1"/>
    <m/>
  </r>
  <r>
    <n v="3955"/>
    <x v="85"/>
    <d v="2023-09-25T00:00:00"/>
    <s v="COSA PAOLA GRACE P."/>
    <x v="3"/>
    <x v="0"/>
    <d v="2023-09-22T00:00:00"/>
    <d v="2023-09-22T00:00:00"/>
    <s v="SL"/>
    <m/>
    <s v="1 SL"/>
    <n v="1"/>
    <m/>
  </r>
  <r>
    <n v="3956"/>
    <x v="85"/>
    <d v="2023-09-26T00:00:00"/>
    <s v="JIMENO CHARITY D."/>
    <x v="99"/>
    <x v="0"/>
    <d v="2023-09-21T00:00:00"/>
    <d v="2023-09-21T00:00:00"/>
    <s v="VL"/>
    <m/>
    <s v="1 VL"/>
    <n v="1"/>
    <m/>
  </r>
  <r>
    <n v="3957"/>
    <x v="85"/>
    <d v="2023-09-26T00:00:00"/>
    <s v="JIMENO CHARITY D."/>
    <x v="99"/>
    <x v="0"/>
    <d v="2023-10-23T00:00:00"/>
    <d v="2023-10-25T00:00:00"/>
    <s v="VL"/>
    <m/>
    <s v="3 VL"/>
    <n v="3"/>
    <m/>
  </r>
  <r>
    <n v="3958"/>
    <x v="85"/>
    <d v="2023-09-26T00:00:00"/>
    <s v="VALENCIANO MARLYN C."/>
    <x v="86"/>
    <x v="0"/>
    <d v="2023-10-03T00:00:00"/>
    <d v="2023-10-03T00:00:00"/>
    <s v="VL"/>
    <m/>
    <s v="1 VL"/>
    <n v="1"/>
    <m/>
  </r>
  <r>
    <n v="3958"/>
    <x v="85"/>
    <d v="2023-09-26T00:00:00"/>
    <s v="VALENCIANO MARLYN C."/>
    <x v="86"/>
    <x v="0"/>
    <d v="2023-10-05T00:00:00"/>
    <d v="2023-10-06T00:00:00"/>
    <s v="VL"/>
    <m/>
    <s v="2 VL"/>
    <n v="2"/>
    <m/>
  </r>
  <r>
    <n v="3959"/>
    <x v="85"/>
    <d v="2023-09-13T00:00:00"/>
    <s v="ZAFRA CHEYSSER A."/>
    <x v="20"/>
    <x v="0"/>
    <d v="2023-10-18T00:00:00"/>
    <d v="2023-10-18T00:00:00"/>
    <s v="VL"/>
    <m/>
    <s v="1 VL"/>
    <n v="1"/>
    <m/>
  </r>
  <r>
    <n v="3960"/>
    <x v="85"/>
    <d v="2023-09-20T00:00:00"/>
    <s v="ACOSTA MARIETA A."/>
    <x v="90"/>
    <x v="0"/>
    <d v="2023-09-25T00:00:00"/>
    <d v="2023-10-05T00:00:00"/>
    <s v="VL"/>
    <m/>
    <s v="10 VL"/>
    <n v="10"/>
    <m/>
  </r>
  <r>
    <n v="3961"/>
    <x v="85"/>
    <s v="9/25.2023"/>
    <s v="BAES ELMER P."/>
    <x v="5"/>
    <x v="1"/>
    <d v="2023-09-22T00:00:00"/>
    <d v="2023-09-22T00:00:00"/>
    <s v="SL"/>
    <m/>
    <s v="1 SL"/>
    <n v="1"/>
    <m/>
  </r>
  <r>
    <n v="3962"/>
    <x v="85"/>
    <d v="2023-09-26T00:00:00"/>
    <s v="DE ASIS JANETTE D."/>
    <x v="9"/>
    <x v="0"/>
    <d v="2023-09-25T00:00:00"/>
    <d v="2023-09-25T00:00:00"/>
    <s v="SL"/>
    <m/>
    <s v="1 SL"/>
    <n v="1"/>
    <m/>
  </r>
  <r>
    <n v="3963"/>
    <x v="85"/>
    <d v="2023-09-20T00:00:00"/>
    <s v="MARINDUQUE AURORA A."/>
    <x v="62"/>
    <x v="1"/>
    <d v="2023-09-18T00:00:00"/>
    <d v="2023-09-18T00:00:00"/>
    <s v="SL"/>
    <m/>
    <s v="1 SL"/>
    <n v="1"/>
    <m/>
  </r>
  <r>
    <n v="3964"/>
    <x v="85"/>
    <d v="2023-09-21T00:00:00"/>
    <s v="AMBAT JAIME L."/>
    <x v="32"/>
    <x v="0"/>
    <d v="2023-09-20T00:00:00"/>
    <d v="2023-09-21T00:00:00"/>
    <s v="SL"/>
    <m/>
    <s v="2 SL"/>
    <n v="2"/>
    <m/>
  </r>
  <r>
    <n v="3965"/>
    <x v="85"/>
    <d v="2023-09-21T00:00:00"/>
    <s v="MAULLON JAENA F."/>
    <x v="11"/>
    <x v="0"/>
    <d v="2023-09-18T00:00:00"/>
    <d v="2023-09-18T00:00:00"/>
    <s v="SL"/>
    <m/>
    <s v="1 SL"/>
    <n v="1"/>
    <m/>
  </r>
  <r>
    <n v="3966"/>
    <x v="85"/>
    <d v="2023-09-25T00:00:00"/>
    <s v="DE CASTRO ROSS EIZALHYNNE A."/>
    <x v="11"/>
    <x v="0"/>
    <d v="2023-09-22T00:00:00"/>
    <d v="2023-09-22T00:00:00"/>
    <s v="SL"/>
    <m/>
    <s v="1 SL"/>
    <n v="1"/>
    <m/>
  </r>
  <r>
    <n v="3967"/>
    <x v="85"/>
    <d v="2023-09-08T00:00:00"/>
    <s v="ANGELES ANNABEL D."/>
    <x v="5"/>
    <x v="1"/>
    <d v="2023-09-13T00:00:00"/>
    <d v="2023-09-13T00:00:00"/>
    <s v="VL"/>
    <m/>
    <s v="1 VL"/>
    <n v="1"/>
    <m/>
  </r>
  <r>
    <n v="3968"/>
    <x v="85"/>
    <d v="2023-09-08T00:00:00"/>
    <s v="ANGELES ANNABEL D."/>
    <x v="5"/>
    <x v="1"/>
    <d v="2023-09-18T00:00:00"/>
    <d v="2023-09-18T00:00:00"/>
    <s v="VL"/>
    <m/>
    <s v="1 VL"/>
    <n v="1"/>
    <m/>
  </r>
  <r>
    <n v="3969"/>
    <x v="85"/>
    <d v="2023-09-29T00:00:00"/>
    <s v="ALEGA ESTELITA M."/>
    <x v="53"/>
    <x v="1"/>
    <d v="2023-09-26T00:00:00"/>
    <d v="2023-09-27T00:00:00"/>
    <s v="SL"/>
    <m/>
    <s v="2 SL"/>
    <n v="2"/>
    <m/>
  </r>
  <r>
    <n v="3970"/>
    <x v="85"/>
    <d v="2023-09-25T00:00:00"/>
    <s v="MARDO MELINDA E."/>
    <x v="18"/>
    <x v="0"/>
    <d v="2023-09-20T00:00:00"/>
    <d v="2023-09-21T00:00:00"/>
    <s v="SL"/>
    <m/>
    <s v="2 SL"/>
    <n v="2"/>
    <m/>
  </r>
  <r>
    <n v="3971"/>
    <x v="85"/>
    <d v="2023-09-22T00:00:00"/>
    <s v="RODRIGUEZ ARNEL  "/>
    <x v="18"/>
    <x v="0"/>
    <d v="2023-09-28T00:00:00"/>
    <d v="2023-09-29T00:00:00"/>
    <s v="VL"/>
    <m/>
    <s v="2 VL"/>
    <n v="2"/>
    <m/>
  </r>
  <r>
    <n v="3972"/>
    <x v="85"/>
    <d v="2023-09-27T00:00:00"/>
    <s v="DORADO JULAIDA M."/>
    <x v="18"/>
    <x v="1"/>
    <d v="2023-10-03T00:00:00"/>
    <d v="2023-10-03T00:00:00"/>
    <s v="VL"/>
    <m/>
    <s v="1 VL"/>
    <n v="1"/>
    <m/>
  </r>
  <r>
    <n v="3972"/>
    <x v="85"/>
    <d v="2023-09-27T00:00:00"/>
    <s v="DORADO JULAIDA M."/>
    <x v="18"/>
    <x v="1"/>
    <d v="2023-10-06T00:00:00"/>
    <d v="2023-10-06T00:00:00"/>
    <s v="VL"/>
    <m/>
    <s v="1 VL"/>
    <n v="1"/>
    <m/>
  </r>
  <r>
    <n v="3972"/>
    <x v="85"/>
    <d v="2023-09-27T00:00:00"/>
    <s v="DORADO JULAIDA M."/>
    <x v="18"/>
    <x v="1"/>
    <d v="2023-10-10T00:00:00"/>
    <d v="2023-10-10T00:00:00"/>
    <s v="VL"/>
    <m/>
    <s v="1 VL"/>
    <n v="1"/>
    <m/>
  </r>
  <r>
    <n v="3972"/>
    <x v="85"/>
    <d v="2023-09-27T00:00:00"/>
    <s v="DORADO JULAIDA M."/>
    <x v="18"/>
    <x v="1"/>
    <d v="2023-10-13T00:00:00"/>
    <d v="2023-10-13T00:00:00"/>
    <s v="VL"/>
    <m/>
    <s v="1 VL"/>
    <n v="1"/>
    <m/>
  </r>
  <r>
    <n v="3972"/>
    <x v="85"/>
    <d v="2023-09-27T00:00:00"/>
    <s v="DORADO JULAIDA M."/>
    <x v="18"/>
    <x v="1"/>
    <d v="2023-10-17T00:00:00"/>
    <d v="2023-10-17T00:00:00"/>
    <s v="VL"/>
    <m/>
    <s v="1 VL"/>
    <n v="1"/>
    <m/>
  </r>
  <r>
    <n v="3972"/>
    <x v="85"/>
    <d v="2023-09-27T00:00:00"/>
    <s v="DORADO JULAIDA M."/>
    <x v="18"/>
    <x v="1"/>
    <d v="2023-10-24T00:00:00"/>
    <d v="2023-10-24T00:00:00"/>
    <s v="VL"/>
    <m/>
    <s v="1 VL"/>
    <n v="1"/>
    <m/>
  </r>
  <r>
    <n v="3972"/>
    <x v="85"/>
    <d v="2023-09-27T00:00:00"/>
    <s v="DORADO JULAIDA M."/>
    <x v="18"/>
    <x v="1"/>
    <d v="2023-10-27T00:00:00"/>
    <d v="2023-10-27T00:00:00"/>
    <s v="VL"/>
    <m/>
    <s v="1 VL"/>
    <n v="1"/>
    <m/>
  </r>
  <r>
    <n v="3972"/>
    <x v="85"/>
    <d v="2023-09-27T00:00:00"/>
    <s v="DORADO JULAIDA M."/>
    <x v="18"/>
    <x v="1"/>
    <d v="2023-10-31T00:00:00"/>
    <d v="2023-10-31T00:00:00"/>
    <s v="VL"/>
    <m/>
    <s v="1 VL"/>
    <n v="1"/>
    <m/>
  </r>
  <r>
    <n v="3973"/>
    <x v="85"/>
    <d v="2023-09-27T00:00:00"/>
    <s v="DOCTORA ZENAIDA  "/>
    <x v="18"/>
    <x v="1"/>
    <d v="2023-09-14T00:00:00"/>
    <d v="2023-09-14T00:00:00"/>
    <s v="SL"/>
    <m/>
    <s v="1 SL"/>
    <n v="1"/>
    <m/>
  </r>
  <r>
    <n v="3973"/>
    <x v="85"/>
    <d v="2023-09-27T00:00:00"/>
    <s v="DOCTORA ZENAIDA  "/>
    <x v="18"/>
    <x v="1"/>
    <d v="2023-09-20T00:00:00"/>
    <d v="2023-09-20T00:00:00"/>
    <s v="SL"/>
    <m/>
    <s v="1 SL"/>
    <n v="1"/>
    <m/>
  </r>
  <r>
    <n v="3974"/>
    <x v="85"/>
    <d v="2023-09-27T00:00:00"/>
    <s v="OCAMPO NOVELYN U."/>
    <x v="10"/>
    <x v="0"/>
    <d v="2023-09-18T00:00:00"/>
    <d v="2023-09-21T00:00:00"/>
    <s v="SL"/>
    <m/>
    <s v="4 SL"/>
    <n v="4"/>
    <m/>
  </r>
  <r>
    <n v="3975"/>
    <x v="85"/>
    <d v="2023-09-27T00:00:00"/>
    <s v="GONZALES MARY JANE D."/>
    <x v="10"/>
    <x v="0"/>
    <d v="2023-09-25T00:00:00"/>
    <d v="2023-09-26T00:00:00"/>
    <s v="SL"/>
    <m/>
    <s v="2 SL"/>
    <n v="2"/>
    <m/>
  </r>
  <r>
    <n v="3976"/>
    <x v="85"/>
    <d v="2023-09-29T00:00:00"/>
    <s v="ROMILLA MARIBEL P."/>
    <x v="6"/>
    <x v="0"/>
    <d v="2023-09-28T00:00:00"/>
    <d v="2023-09-28T00:00:00"/>
    <s v="OTHER"/>
    <s v="SEC 21 EO 292- SPECIAL PRIVILEGE"/>
    <s v="1 OTHER"/>
    <n v="1"/>
    <m/>
  </r>
  <r>
    <n v="3977"/>
    <x v="85"/>
    <d v="2023-09-29T00:00:00"/>
    <s v="MIRANDA MARIA LOIDA M."/>
    <x v="6"/>
    <x v="1"/>
    <d v="2023-10-28T00:00:00"/>
    <d v="2023-10-28T00:00:00"/>
    <s v="SL"/>
    <m/>
    <s v="0 SL"/>
    <n v="0"/>
    <m/>
  </r>
  <r>
    <n v="3978"/>
    <x v="85"/>
    <d v="2023-09-28T00:00:00"/>
    <s v="MAWAK MIA PAULEEN B."/>
    <x v="6"/>
    <x v="1"/>
    <d v="2023-09-27T00:00:00"/>
    <d v="2023-09-27T00:00:00"/>
    <s v="SL"/>
    <m/>
    <s v="1 SL"/>
    <n v="1"/>
    <m/>
  </r>
  <r>
    <n v="3979"/>
    <x v="85"/>
    <d v="2023-09-28T00:00:00"/>
    <s v="LORILLA LOIDA P."/>
    <x v="36"/>
    <x v="0"/>
    <d v="2023-10-03T00:00:00"/>
    <d v="2023-10-03T00:00:00"/>
    <s v="VL"/>
    <m/>
    <s v="1 VL"/>
    <n v="1"/>
    <m/>
  </r>
  <r>
    <n v="3979"/>
    <x v="85"/>
    <d v="2023-09-28T00:00:00"/>
    <s v="LORILLA LOIDA P."/>
    <x v="36"/>
    <x v="0"/>
    <d v="2023-10-11T00:00:00"/>
    <d v="2023-10-12T00:00:00"/>
    <s v="VL"/>
    <m/>
    <s v="2 VL"/>
    <n v="2"/>
    <m/>
  </r>
  <r>
    <n v="3979"/>
    <x v="85"/>
    <d v="2023-09-28T00:00:00"/>
    <s v="LORILLA LOIDA P."/>
    <x v="36"/>
    <x v="0"/>
    <d v="2023-10-19T00:00:00"/>
    <d v="2023-10-20T00:00:00"/>
    <s v="VL"/>
    <m/>
    <s v="2 VL"/>
    <n v="2"/>
    <m/>
  </r>
  <r>
    <n v="3979"/>
    <x v="85"/>
    <d v="2023-09-28T00:00:00"/>
    <s v="LORILLA LOIDA P."/>
    <x v="36"/>
    <x v="0"/>
    <d v="2023-10-24T00:00:00"/>
    <d v="2023-10-26T00:00:00"/>
    <s v="VL"/>
    <m/>
    <s v="3 VL"/>
    <n v="3"/>
    <m/>
  </r>
  <r>
    <n v="3980"/>
    <x v="85"/>
    <d v="2023-09-19T00:00:00"/>
    <s v="JABINES MARIA SHELLY D."/>
    <x v="16"/>
    <x v="0"/>
    <d v="2023-09-18T00:00:00"/>
    <d v="2023-09-18T00:00:00"/>
    <s v="SL"/>
    <m/>
    <s v="1 SL"/>
    <n v="1"/>
    <m/>
  </r>
  <r>
    <n v="3981"/>
    <x v="85"/>
    <d v="2023-09-21T00:00:00"/>
    <s v="PEJI REGINE B."/>
    <x v="34"/>
    <x v="0"/>
    <d v="2023-09-19T00:00:00"/>
    <d v="2023-09-20T00:00:00"/>
    <s v="SL"/>
    <m/>
    <s v="2 SL"/>
    <n v="2"/>
    <m/>
  </r>
  <r>
    <n v="3982"/>
    <x v="85"/>
    <d v="2023-09-22T00:00:00"/>
    <s v="PEJI REGINE B."/>
    <x v="34"/>
    <x v="0"/>
    <d v="2023-09-27T00:00:00"/>
    <d v="2023-09-27T00:00:00"/>
    <s v="VL"/>
    <m/>
    <s v="1 VL"/>
    <n v="1"/>
    <m/>
  </r>
  <r>
    <n v="3983"/>
    <x v="85"/>
    <d v="2023-09-28T00:00:00"/>
    <s v="CAPACIA JASON A."/>
    <x v="23"/>
    <x v="0"/>
    <d v="2023-10-02T00:00:00"/>
    <d v="2023-10-02T00:00:00"/>
    <s v="OTHER"/>
    <s v="SEC 21 EO 292- SPECIAL PRIVILEGE"/>
    <s v="1 OTHER"/>
    <n v="1"/>
    <m/>
  </r>
  <r>
    <n v="3984"/>
    <x v="85"/>
    <d v="2023-09-28T00:00:00"/>
    <s v="CORTEZ FIDELA B."/>
    <x v="58"/>
    <x v="1"/>
    <d v="2023-09-27T00:00:00"/>
    <d v="2023-09-27T00:00:00"/>
    <s v="SL"/>
    <m/>
    <s v="1 SL"/>
    <n v="1"/>
    <m/>
  </r>
  <r>
    <n v="3985"/>
    <x v="85"/>
    <d v="2023-09-28T00:00:00"/>
    <s v="PEREÑA VERGILIO R."/>
    <x v="23"/>
    <x v="0"/>
    <d v="2023-09-27T00:00:00"/>
    <d v="2023-09-27T00:00:00"/>
    <s v="SL"/>
    <m/>
    <s v="1 SL"/>
    <n v="1"/>
    <m/>
  </r>
  <r>
    <n v="3986"/>
    <x v="85"/>
    <d v="2023-09-22T00:00:00"/>
    <s v="LEPARDO ROWENA R."/>
    <x v="31"/>
    <x v="1"/>
    <d v="2023-09-21T00:00:00"/>
    <d v="2023-09-21T00:00:00"/>
    <s v="SL"/>
    <m/>
    <s v="1 SL"/>
    <n v="1"/>
    <m/>
  </r>
  <r>
    <n v="3987"/>
    <x v="85"/>
    <d v="2023-09-25T00:00:00"/>
    <s v="BAYOT ANISIA P."/>
    <x v="39"/>
    <x v="1"/>
    <d v="2023-09-15T00:00:00"/>
    <d v="2023-09-15T00:00:00"/>
    <s v="SL"/>
    <m/>
    <s v="1 SL"/>
    <n v="1"/>
    <m/>
  </r>
  <r>
    <n v="3988"/>
    <x v="85"/>
    <d v="2023-09-25T00:00:00"/>
    <s v="BAYOT ANISIA P."/>
    <x v="39"/>
    <x v="1"/>
    <d v="2023-09-18T00:00:00"/>
    <d v="2023-09-22T00:00:00"/>
    <s v="SL"/>
    <m/>
    <s v="5 SL"/>
    <n v="5"/>
    <m/>
  </r>
  <r>
    <n v="3989"/>
    <x v="85"/>
    <d v="2023-09-22T00:00:00"/>
    <s v="EGASAN DELIA J."/>
    <x v="19"/>
    <x v="1"/>
    <d v="2023-09-18T00:00:00"/>
    <d v="2023-09-18T00:00:00"/>
    <s v="SL"/>
    <m/>
    <s v="1 SL"/>
    <n v="1"/>
    <m/>
  </r>
  <r>
    <n v="3990"/>
    <x v="85"/>
    <d v="2023-09-16T00:00:00"/>
    <s v="ACERON ANGELU V."/>
    <x v="5"/>
    <x v="1"/>
    <d v="2023-10-04T00:00:00"/>
    <d v="2023-10-04T00:00:00"/>
    <s v="VL"/>
    <m/>
    <s v="1 VL"/>
    <n v="1"/>
    <m/>
  </r>
  <r>
    <n v="3991"/>
    <x v="85"/>
    <d v="2023-09-16T00:00:00"/>
    <s v="ACERON ANGELU V."/>
    <x v="5"/>
    <x v="1"/>
    <d v="2023-09-26T00:00:00"/>
    <d v="2023-09-26T00:00:00"/>
    <s v="VL"/>
    <m/>
    <s v="1 VL"/>
    <n v="1"/>
    <m/>
  </r>
  <r>
    <n v="3992"/>
    <x v="85"/>
    <d v="2023-09-16T00:00:00"/>
    <s v="DOGNIDON MARLYN P."/>
    <x v="5"/>
    <x v="1"/>
    <d v="2023-10-17T00:00:00"/>
    <d v="2023-10-19T00:00:00"/>
    <s v="VL"/>
    <m/>
    <s v="3 VL"/>
    <n v="3"/>
    <m/>
  </r>
  <r>
    <n v="3993"/>
    <x v="85"/>
    <d v="2023-09-16T00:00:00"/>
    <s v="GARCIA JOAN B."/>
    <x v="5"/>
    <x v="0"/>
    <d v="2023-10-21T00:00:00"/>
    <d v="2023-10-21T00:00:00"/>
    <s v="OTHER"/>
    <s v="SEC 21 EO 292- SPECIAL PRIVILEGE"/>
    <s v="0 OTHER"/>
    <n v="0"/>
    <m/>
  </r>
  <r>
    <n v="3994"/>
    <x v="85"/>
    <d v="2023-09-21T00:00:00"/>
    <s v="ROLLE CARIZA P."/>
    <x v="19"/>
    <x v="0"/>
    <d v="2023-10-10T00:00:00"/>
    <d v="2023-10-10T00:00:00"/>
    <s v="OTHER"/>
    <s v="SEC 21 EO 292- SPECIAL PRIVILEGE"/>
    <s v="1 OTHER"/>
    <n v="1"/>
    <m/>
  </r>
  <r>
    <n v="3995"/>
    <x v="85"/>
    <d v="2023-09-16T00:00:00"/>
    <s v="GARCIA JOAN B."/>
    <x v="5"/>
    <x v="0"/>
    <d v="2023-10-19T00:00:00"/>
    <d v="2023-10-20T00:00:00"/>
    <s v="VL"/>
    <m/>
    <s v="2 VL"/>
    <n v="2"/>
    <m/>
  </r>
  <r>
    <n v="3996"/>
    <x v="85"/>
    <d v="2023-09-25T00:00:00"/>
    <s v="TORRES SONIA M."/>
    <x v="64"/>
    <x v="1"/>
    <d v="2023-09-13T00:00:00"/>
    <d v="2023-09-15T00:00:00"/>
    <s v="VL"/>
    <m/>
    <s v="3 VL"/>
    <n v="3"/>
    <m/>
  </r>
  <r>
    <n v="3997"/>
    <x v="85"/>
    <d v="2023-09-25T00:00:00"/>
    <s v="TORRES SONIA M."/>
    <x v="64"/>
    <x v="1"/>
    <d v="2023-09-18T00:00:00"/>
    <d v="2023-09-22T00:00:00"/>
    <s v="VL"/>
    <m/>
    <s v="5 VL"/>
    <n v="5"/>
    <m/>
  </r>
  <r>
    <n v="3998"/>
    <x v="85"/>
    <d v="2023-09-22T00:00:00"/>
    <s v="DIMARANAN JOEL M."/>
    <x v="23"/>
    <x v="2"/>
    <d v="2023-10-03T00:00:00"/>
    <d v="2023-10-04T00:00:00"/>
    <s v="VL"/>
    <m/>
    <s v="2 VL"/>
    <n v="2"/>
    <m/>
  </r>
  <r>
    <n v="3999"/>
    <x v="85"/>
    <d v="2023-09-21T00:00:00"/>
    <s v="AMBROCIO MELODY B."/>
    <x v="10"/>
    <x v="0"/>
    <d v="2023-09-22T00:00:00"/>
    <d v="2023-09-22T00:00:00"/>
    <s v="VL"/>
    <m/>
    <s v="1 VL"/>
    <n v="1"/>
    <m/>
  </r>
  <r>
    <n v="4000"/>
    <x v="85"/>
    <d v="2023-09-22T00:00:00"/>
    <s v="PATAWE ELMA M."/>
    <x v="27"/>
    <x v="1"/>
    <d v="2023-10-03T00:00:00"/>
    <d v="2023-10-04T00:00:00"/>
    <s v="VL"/>
    <m/>
    <s v="2 VL"/>
    <n v="2"/>
    <m/>
  </r>
  <r>
    <n v="4001"/>
    <x v="85"/>
    <d v="2023-09-21T00:00:00"/>
    <s v="DAÑO ALMA R."/>
    <x v="6"/>
    <x v="1"/>
    <d v="2023-09-20T00:00:00"/>
    <d v="2023-09-20T00:00:00"/>
    <s v="SL"/>
    <m/>
    <s v="1 SL"/>
    <n v="1"/>
    <m/>
  </r>
  <r>
    <n v="4002"/>
    <x v="85"/>
    <d v="2023-09-21T00:00:00"/>
    <s v="DAÑO ALMA R."/>
    <x v="6"/>
    <x v="1"/>
    <d v="2023-10-03T00:00:00"/>
    <d v="2023-10-04T00:00:00"/>
    <s v="VL"/>
    <m/>
    <s v="2 VL"/>
    <n v="2"/>
    <m/>
  </r>
  <r>
    <n v="4003"/>
    <x v="85"/>
    <d v="2023-09-27T00:00:00"/>
    <s v="ANACAY LEVIE B."/>
    <x v="5"/>
    <x v="1"/>
    <d v="2023-09-01T00:00:00"/>
    <d v="2023-09-01T00:00:00"/>
    <s v="SL"/>
    <m/>
    <s v="1 SL"/>
    <n v="1"/>
    <m/>
  </r>
  <r>
    <n v="4004"/>
    <x v="85"/>
    <d v="2023-09-21T00:00:00"/>
    <s v="MIRANDA MARIA LOIDA M."/>
    <x v="6"/>
    <x v="1"/>
    <d v="2023-10-04T00:00:00"/>
    <d v="2023-10-04T00:00:00"/>
    <s v="OTHER"/>
    <s v="SEC 21 EO 292- SPECIAL PRIVILEGE"/>
    <s v="1 OTHER"/>
    <n v="1"/>
    <m/>
  </r>
  <r>
    <n v="4005"/>
    <x v="85"/>
    <d v="2023-09-21T00:00:00"/>
    <s v="ATIENZA JULIE ANN A."/>
    <x v="5"/>
    <x v="1"/>
    <d v="2023-09-21T00:00:00"/>
    <d v="2023-09-21T00:00:00"/>
    <s v="SL"/>
    <m/>
    <s v="1 SL"/>
    <n v="1"/>
    <m/>
  </r>
  <r>
    <n v="4006"/>
    <x v="85"/>
    <d v="2023-09-20T00:00:00"/>
    <s v="MARASIGAN AGUINO D."/>
    <x v="37"/>
    <x v="0"/>
    <d v="2023-09-28T00:00:00"/>
    <d v="2023-09-29T00:00:00"/>
    <s v="VL"/>
    <m/>
    <s v="2 VL"/>
    <n v="2"/>
    <m/>
  </r>
  <r>
    <n v="4007"/>
    <x v="85"/>
    <d v="2023-09-04T00:00:00"/>
    <s v="CONSTANTE FLORAVILLA R."/>
    <x v="10"/>
    <x v="1"/>
    <d v="2023-09-22T00:00:00"/>
    <d v="2023-09-22T00:00:00"/>
    <s v="OTHER"/>
    <s v="SEC 21 EO 292- SPECIAL PRIVILEGE"/>
    <s v="1 OTHER"/>
    <n v="1"/>
    <m/>
  </r>
  <r>
    <n v="4008"/>
    <x v="85"/>
    <d v="2023-09-21T00:00:00"/>
    <s v="PERENA RUBILINDA C."/>
    <x v="34"/>
    <x v="1"/>
    <d v="2023-09-20T00:00:00"/>
    <d v="2023-09-20T00:00:00"/>
    <s v="SL"/>
    <m/>
    <s v="1 SL"/>
    <n v="1"/>
    <m/>
  </r>
  <r>
    <n v="4009"/>
    <x v="85"/>
    <d v="2023-09-28T00:00:00"/>
    <s v="REYES NORALYN B."/>
    <x v="11"/>
    <x v="1"/>
    <d v="2023-09-25T00:00:00"/>
    <d v="2023-09-27T00:00:00"/>
    <s v="SL"/>
    <m/>
    <s v="3 SL"/>
    <n v="3"/>
    <m/>
  </r>
  <r>
    <n v="4010"/>
    <x v="85"/>
    <d v="2023-09-22T00:00:00"/>
    <s v="JORGE CAROLINA M."/>
    <x v="39"/>
    <x v="1"/>
    <d v="2023-09-29T00:00:00"/>
    <d v="2023-09-29T00:00:00"/>
    <s v="OTHER"/>
    <s v="SEC 21 EO 292- SPECIAL PRIVILEGE"/>
    <s v="1 OTHER"/>
    <n v="1"/>
    <m/>
  </r>
  <r>
    <n v="4011"/>
    <x v="85"/>
    <d v="2023-09-26T00:00:00"/>
    <s v="PENALES GUILLERMA B."/>
    <x v="56"/>
    <x v="1"/>
    <d v="2023-09-25T00:00:00"/>
    <d v="2023-09-25T00:00:00"/>
    <s v="SL"/>
    <m/>
    <s v="1 SL"/>
    <n v="1"/>
    <m/>
  </r>
  <r>
    <n v="4012"/>
    <x v="85"/>
    <d v="2023-09-26T00:00:00"/>
    <s v="SALONGA LUCY M."/>
    <x v="63"/>
    <x v="1"/>
    <d v="2023-09-29T00:00:00"/>
    <d v="2023-09-29T00:00:00"/>
    <s v="VL"/>
    <m/>
    <s v="1 VL"/>
    <n v="1"/>
    <m/>
  </r>
  <r>
    <n v="4013"/>
    <x v="85"/>
    <d v="2023-09-26T00:00:00"/>
    <s v="SALONGA LUCY M."/>
    <x v="63"/>
    <x v="1"/>
    <d v="2023-10-03T00:00:00"/>
    <d v="2023-10-03T00:00:00"/>
    <s v="VL"/>
    <m/>
    <s v="1 VL"/>
    <n v="1"/>
    <m/>
  </r>
  <r>
    <n v="4014"/>
    <x v="85"/>
    <d v="2023-09-26T00:00:00"/>
    <s v="ENMACIO LEILA A."/>
    <x v="6"/>
    <x v="1"/>
    <d v="2023-08-04T00:00:00"/>
    <d v="2023-08-04T00:00:00"/>
    <s v="SL"/>
    <m/>
    <s v="1 SL"/>
    <n v="1"/>
    <m/>
  </r>
  <r>
    <n v="4015"/>
    <x v="85"/>
    <d v="2023-09-26T00:00:00"/>
    <s v="ENMACIO LEILA A."/>
    <x v="6"/>
    <x v="1"/>
    <d v="2023-08-14T00:00:00"/>
    <d v="2023-08-14T00:00:00"/>
    <s v="SL"/>
    <m/>
    <s v="1 SL"/>
    <n v="1"/>
    <m/>
  </r>
  <r>
    <n v="4016"/>
    <x v="85"/>
    <d v="2023-09-26T00:00:00"/>
    <s v="MANGUINAO GILBERT  "/>
    <x v="12"/>
    <x v="1"/>
    <d v="2023-09-25T00:00:00"/>
    <d v="2023-09-25T00:00:00"/>
    <s v="SL"/>
    <m/>
    <s v="1 SL"/>
    <n v="1"/>
    <m/>
  </r>
  <r>
    <n v="4017"/>
    <x v="85"/>
    <d v="2023-09-26T00:00:00"/>
    <s v="ANGCAYA ANA B."/>
    <x v="5"/>
    <x v="1"/>
    <d v="2023-09-25T00:00:00"/>
    <d v="2023-09-25T00:00:00"/>
    <s v="SL"/>
    <m/>
    <s v="1 SL"/>
    <n v="1"/>
    <m/>
  </r>
  <r>
    <n v="4018"/>
    <x v="85"/>
    <d v="2023-09-25T00:00:00"/>
    <s v="DE VILLA MYRNA D."/>
    <x v="12"/>
    <x v="1"/>
    <d v="2023-10-02T00:00:00"/>
    <d v="2023-10-03T00:00:00"/>
    <s v="VL"/>
    <m/>
    <s v="2 VL"/>
    <n v="2"/>
    <m/>
  </r>
  <r>
    <n v="4019"/>
    <x v="85"/>
    <d v="2023-09-20T00:00:00"/>
    <s v="GUAÑEZO MA. GINA P."/>
    <x v="39"/>
    <x v="1"/>
    <d v="2023-09-22T00:00:00"/>
    <d v="2023-09-22T00:00:00"/>
    <s v="VL"/>
    <m/>
    <s v="1 VL"/>
    <n v="1"/>
    <m/>
  </r>
  <r>
    <n v="4020"/>
    <x v="85"/>
    <d v="2023-09-26T00:00:00"/>
    <s v="SEPINO MARIE CHIARRE M."/>
    <x v="10"/>
    <x v="1"/>
    <d v="2023-09-25T00:00:00"/>
    <d v="2023-09-25T00:00:00"/>
    <s v="SL"/>
    <m/>
    <s v="1 SL"/>
    <n v="1"/>
    <m/>
  </r>
  <r>
    <n v="4021"/>
    <x v="85"/>
    <d v="2023-09-21T00:00:00"/>
    <s v="ESTRANGCO MERCY U."/>
    <x v="21"/>
    <x v="1"/>
    <d v="2023-09-28T00:00:00"/>
    <d v="2023-09-28T00:00:00"/>
    <s v="OTHER"/>
    <s v="SEC 21 EO 292- SPECIAL PRIVILEGE"/>
    <s v="1 OTHER"/>
    <n v="1"/>
    <m/>
  </r>
  <r>
    <n v="4022"/>
    <x v="85"/>
    <d v="2023-09-25T00:00:00"/>
    <s v="MENDOZA PRESCILA S."/>
    <x v="13"/>
    <x v="1"/>
    <d v="2023-09-22T00:00:00"/>
    <d v="2023-09-22T00:00:00"/>
    <s v="SL"/>
    <m/>
    <s v="1 SL"/>
    <n v="1"/>
    <m/>
  </r>
  <r>
    <n v="4023"/>
    <x v="85"/>
    <d v="2023-09-25T00:00:00"/>
    <s v="PETIL GLENDA D."/>
    <x v="31"/>
    <x v="1"/>
    <d v="2023-09-15T00:00:00"/>
    <d v="2023-09-15T00:00:00"/>
    <s v="SL"/>
    <m/>
    <s v="1 SL"/>
    <n v="1"/>
    <m/>
  </r>
  <r>
    <n v="4023"/>
    <x v="85"/>
    <d v="2023-09-25T00:00:00"/>
    <s v="PETIL GLENDA D."/>
    <x v="31"/>
    <x v="1"/>
    <d v="2023-09-21T00:00:00"/>
    <d v="2023-09-21T00:00:00"/>
    <s v="SL"/>
    <m/>
    <s v="1 SL"/>
    <n v="1"/>
    <m/>
  </r>
  <r>
    <n v="4024"/>
    <x v="85"/>
    <d v="2023-09-25T00:00:00"/>
    <s v="BAUTISTA JANICE M."/>
    <x v="39"/>
    <x v="1"/>
    <d v="2023-09-29T00:00:00"/>
    <d v="2023-09-29T00:00:00"/>
    <s v="VL"/>
    <m/>
    <s v="1 VL"/>
    <n v="1"/>
    <m/>
  </r>
  <r>
    <n v="4025"/>
    <x v="85"/>
    <d v="2023-09-27T00:00:00"/>
    <s v="DE GRANO MA. ERLINDA F."/>
    <x v="39"/>
    <x v="1"/>
    <d v="2023-10-04T00:00:00"/>
    <d v="2023-10-04T00:00:00"/>
    <s v="VL"/>
    <m/>
    <s v="1 VL"/>
    <n v="1"/>
    <m/>
  </r>
  <r>
    <n v="4026"/>
    <x v="85"/>
    <d v="2023-09-28T00:00:00"/>
    <s v="BORJA EDWIN G."/>
    <x v="58"/>
    <x v="1"/>
    <d v="2023-10-24T00:00:00"/>
    <d v="2023-10-24T00:00:00"/>
    <s v="VL"/>
    <m/>
    <s v="1 VL"/>
    <n v="1"/>
    <m/>
  </r>
  <r>
    <n v="4026"/>
    <x v="85"/>
    <d v="2023-09-28T00:00:00"/>
    <s v="BORJA EDWIN G."/>
    <x v="58"/>
    <x v="1"/>
    <d v="2023-10-31T00:00:00"/>
    <d v="2023-10-31T00:00:00"/>
    <s v="VL"/>
    <m/>
    <s v="1 VL"/>
    <n v="1"/>
    <m/>
  </r>
  <r>
    <n v="4026"/>
    <x v="85"/>
    <d v="2023-09-28T00:00:00"/>
    <s v="BORJA EDWIN G."/>
    <x v="58"/>
    <x v="1"/>
    <d v="2023-11-03T00:00:00"/>
    <d v="2023-11-03T00:00:00"/>
    <s v="VL"/>
    <m/>
    <s v="1 VL"/>
    <n v="1"/>
    <m/>
  </r>
  <r>
    <n v="4027"/>
    <x v="85"/>
    <d v="2023-09-25T00:00:00"/>
    <s v="BAYLA EVANGELINE C."/>
    <x v="57"/>
    <x v="1"/>
    <d v="2023-09-29T00:00:00"/>
    <d v="2023-09-29T00:00:00"/>
    <s v="VL"/>
    <m/>
    <s v="1 VL"/>
    <n v="1"/>
    <m/>
  </r>
  <r>
    <n v="4028"/>
    <x v="85"/>
    <d v="2023-09-27T00:00:00"/>
    <s v="VILLANUEVA CHRISTIANNE FAYE A."/>
    <x v="13"/>
    <x v="0"/>
    <d v="2023-09-26T00:00:00"/>
    <d v="2023-09-26T00:00:00"/>
    <s v="SL"/>
    <m/>
    <s v="1 SL"/>
    <n v="1"/>
    <m/>
  </r>
  <r>
    <n v="4029"/>
    <x v="85"/>
    <d v="2023-09-26T00:00:00"/>
    <s v="LERIO ROSEMARIE V."/>
    <x v="6"/>
    <x v="1"/>
    <d v="2023-10-10T00:00:00"/>
    <d v="2023-10-10T00:00:00"/>
    <s v="OTHER"/>
    <s v="SEC 21 EO 292- SPECIAL PRIVILEGE"/>
    <s v="1 OTHER"/>
    <n v="1"/>
    <m/>
  </r>
  <r>
    <n v="4030"/>
    <x v="85"/>
    <d v="2023-09-22T00:00:00"/>
    <s v="CAPUPUS LIZA FE F."/>
    <x v="19"/>
    <x v="1"/>
    <d v="2023-09-20T00:00:00"/>
    <d v="2023-09-21T00:00:00"/>
    <s v="SL"/>
    <m/>
    <s v="2 SL"/>
    <n v="2"/>
    <m/>
  </r>
  <r>
    <n v="4031"/>
    <x v="86"/>
    <m/>
    <m/>
    <x v="104"/>
    <x v="4"/>
    <m/>
    <m/>
    <m/>
    <m/>
    <s v="0 "/>
    <n v="0"/>
    <m/>
  </r>
  <r>
    <n v="4032"/>
    <x v="86"/>
    <m/>
    <m/>
    <x v="104"/>
    <x v="4"/>
    <m/>
    <m/>
    <m/>
    <m/>
    <s v="0 "/>
    <n v="0"/>
    <m/>
  </r>
  <r>
    <n v="4033"/>
    <x v="86"/>
    <m/>
    <m/>
    <x v="104"/>
    <x v="4"/>
    <m/>
    <m/>
    <m/>
    <m/>
    <s v="0 "/>
    <n v="0"/>
    <m/>
  </r>
  <r>
    <n v="4034"/>
    <x v="86"/>
    <m/>
    <m/>
    <x v="104"/>
    <x v="4"/>
    <m/>
    <m/>
    <m/>
    <m/>
    <s v="0 "/>
    <n v="0"/>
    <m/>
  </r>
  <r>
    <n v="4035"/>
    <x v="86"/>
    <m/>
    <m/>
    <x v="104"/>
    <x v="4"/>
    <m/>
    <m/>
    <m/>
    <m/>
    <s v="0 "/>
    <n v="0"/>
    <m/>
  </r>
  <r>
    <n v="4036"/>
    <x v="86"/>
    <m/>
    <m/>
    <x v="104"/>
    <x v="4"/>
    <m/>
    <m/>
    <m/>
    <m/>
    <s v="0 "/>
    <n v="0"/>
    <m/>
  </r>
  <r>
    <n v="4037"/>
    <x v="86"/>
    <m/>
    <m/>
    <x v="104"/>
    <x v="4"/>
    <m/>
    <m/>
    <m/>
    <m/>
    <s v="0 "/>
    <n v="0"/>
    <m/>
  </r>
  <r>
    <n v="4038"/>
    <x v="86"/>
    <m/>
    <m/>
    <x v="104"/>
    <x v="4"/>
    <m/>
    <m/>
    <m/>
    <m/>
    <s v="0 "/>
    <n v="0"/>
    <m/>
  </r>
  <r>
    <n v="4039"/>
    <x v="86"/>
    <m/>
    <m/>
    <x v="104"/>
    <x v="4"/>
    <m/>
    <m/>
    <m/>
    <m/>
    <s v="0 "/>
    <n v="0"/>
    <m/>
  </r>
  <r>
    <n v="4040"/>
    <x v="86"/>
    <m/>
    <m/>
    <x v="104"/>
    <x v="4"/>
    <m/>
    <m/>
    <m/>
    <m/>
    <s v="0 "/>
    <n v="0"/>
    <m/>
  </r>
  <r>
    <n v="4041"/>
    <x v="86"/>
    <m/>
    <m/>
    <x v="104"/>
    <x v="4"/>
    <m/>
    <m/>
    <m/>
    <m/>
    <s v="0 "/>
    <n v="0"/>
    <m/>
  </r>
  <r>
    <n v="4042"/>
    <x v="86"/>
    <m/>
    <m/>
    <x v="104"/>
    <x v="4"/>
    <m/>
    <m/>
    <m/>
    <m/>
    <s v="0 "/>
    <n v="0"/>
    <m/>
  </r>
  <r>
    <n v="4043"/>
    <x v="86"/>
    <m/>
    <m/>
    <x v="104"/>
    <x v="4"/>
    <m/>
    <m/>
    <m/>
    <m/>
    <s v="0 "/>
    <n v="0"/>
    <m/>
  </r>
  <r>
    <n v="4044"/>
    <x v="86"/>
    <m/>
    <m/>
    <x v="104"/>
    <x v="4"/>
    <m/>
    <m/>
    <m/>
    <m/>
    <s v="0 "/>
    <n v="0"/>
    <m/>
  </r>
  <r>
    <n v="4045"/>
    <x v="86"/>
    <m/>
    <m/>
    <x v="104"/>
    <x v="4"/>
    <m/>
    <m/>
    <m/>
    <m/>
    <s v="0 "/>
    <n v="0"/>
    <m/>
  </r>
  <r>
    <n v="4046"/>
    <x v="86"/>
    <m/>
    <m/>
    <x v="104"/>
    <x v="4"/>
    <m/>
    <m/>
    <m/>
    <m/>
    <s v="0 "/>
    <n v="0"/>
    <m/>
  </r>
  <r>
    <n v="4047"/>
    <x v="86"/>
    <m/>
    <m/>
    <x v="104"/>
    <x v="4"/>
    <m/>
    <m/>
    <m/>
    <m/>
    <s v="0 "/>
    <n v="0"/>
    <m/>
  </r>
  <r>
    <n v="4048"/>
    <x v="86"/>
    <m/>
    <m/>
    <x v="104"/>
    <x v="4"/>
    <m/>
    <m/>
    <m/>
    <m/>
    <s v="0 "/>
    <n v="0"/>
    <m/>
  </r>
  <r>
    <n v="4049"/>
    <x v="86"/>
    <m/>
    <m/>
    <x v="104"/>
    <x v="4"/>
    <m/>
    <m/>
    <m/>
    <m/>
    <s v="0 "/>
    <n v="0"/>
    <m/>
  </r>
  <r>
    <n v="4050"/>
    <x v="86"/>
    <m/>
    <m/>
    <x v="104"/>
    <x v="4"/>
    <m/>
    <m/>
    <m/>
    <m/>
    <s v="0 "/>
    <n v="0"/>
    <m/>
  </r>
  <r>
    <n v="4051"/>
    <x v="86"/>
    <m/>
    <m/>
    <x v="104"/>
    <x v="4"/>
    <m/>
    <m/>
    <m/>
    <m/>
    <s v="0 "/>
    <n v="0"/>
    <m/>
  </r>
  <r>
    <n v="4052"/>
    <x v="86"/>
    <m/>
    <m/>
    <x v="104"/>
    <x v="4"/>
    <m/>
    <m/>
    <m/>
    <m/>
    <s v="0 "/>
    <n v="0"/>
    <m/>
  </r>
  <r>
    <n v="4053"/>
    <x v="86"/>
    <m/>
    <m/>
    <x v="104"/>
    <x v="4"/>
    <m/>
    <m/>
    <m/>
    <m/>
    <s v="0 "/>
    <n v="0"/>
    <m/>
  </r>
  <r>
    <n v="4054"/>
    <x v="86"/>
    <m/>
    <m/>
    <x v="104"/>
    <x v="4"/>
    <m/>
    <m/>
    <m/>
    <m/>
    <s v="0 "/>
    <n v="0"/>
    <m/>
  </r>
  <r>
    <n v="4055"/>
    <x v="86"/>
    <m/>
    <m/>
    <x v="104"/>
    <x v="4"/>
    <m/>
    <m/>
    <m/>
    <m/>
    <s v="0 "/>
    <n v="0"/>
    <m/>
  </r>
  <r>
    <n v="4056"/>
    <x v="86"/>
    <m/>
    <m/>
    <x v="104"/>
    <x v="4"/>
    <m/>
    <m/>
    <m/>
    <m/>
    <s v="0 "/>
    <n v="0"/>
    <m/>
  </r>
  <r>
    <n v="4057"/>
    <x v="86"/>
    <m/>
    <m/>
    <x v="104"/>
    <x v="4"/>
    <m/>
    <m/>
    <m/>
    <m/>
    <s v="0 "/>
    <n v="0"/>
    <m/>
  </r>
  <r>
    <n v="4058"/>
    <x v="86"/>
    <m/>
    <m/>
    <x v="104"/>
    <x v="4"/>
    <m/>
    <m/>
    <m/>
    <m/>
    <s v="0 "/>
    <n v="0"/>
    <m/>
  </r>
  <r>
    <n v="4059"/>
    <x v="86"/>
    <m/>
    <m/>
    <x v="104"/>
    <x v="4"/>
    <m/>
    <m/>
    <m/>
    <m/>
    <s v="0 "/>
    <n v="0"/>
    <m/>
  </r>
  <r>
    <n v="4060"/>
    <x v="86"/>
    <m/>
    <m/>
    <x v="104"/>
    <x v="4"/>
    <m/>
    <m/>
    <m/>
    <m/>
    <s v="0 "/>
    <n v="0"/>
    <m/>
  </r>
  <r>
    <n v="4061"/>
    <x v="86"/>
    <m/>
    <m/>
    <x v="104"/>
    <x v="4"/>
    <m/>
    <m/>
    <m/>
    <m/>
    <s v="0 "/>
    <n v="0"/>
    <m/>
  </r>
  <r>
    <n v="4062"/>
    <x v="86"/>
    <m/>
    <m/>
    <x v="104"/>
    <x v="4"/>
    <m/>
    <m/>
    <m/>
    <m/>
    <s v="0 "/>
    <n v="0"/>
    <m/>
  </r>
  <r>
    <n v="4063"/>
    <x v="86"/>
    <m/>
    <m/>
    <x v="104"/>
    <x v="4"/>
    <m/>
    <m/>
    <m/>
    <m/>
    <s v="0 "/>
    <n v="0"/>
    <m/>
  </r>
  <r>
    <n v="4064"/>
    <x v="86"/>
    <m/>
    <m/>
    <x v="104"/>
    <x v="4"/>
    <m/>
    <m/>
    <m/>
    <m/>
    <s v="0 "/>
    <n v="0"/>
    <m/>
  </r>
  <r>
    <n v="4065"/>
    <x v="86"/>
    <m/>
    <m/>
    <x v="104"/>
    <x v="4"/>
    <m/>
    <m/>
    <m/>
    <m/>
    <s v="0 "/>
    <n v="0"/>
    <m/>
  </r>
  <r>
    <n v="4066"/>
    <x v="86"/>
    <m/>
    <m/>
    <x v="104"/>
    <x v="4"/>
    <m/>
    <m/>
    <m/>
    <m/>
    <s v="0 "/>
    <n v="0"/>
    <m/>
  </r>
  <r>
    <n v="4067"/>
    <x v="86"/>
    <m/>
    <m/>
    <x v="104"/>
    <x v="4"/>
    <m/>
    <m/>
    <m/>
    <m/>
    <s v="0 "/>
    <n v="0"/>
    <m/>
  </r>
  <r>
    <n v="4068"/>
    <x v="86"/>
    <m/>
    <m/>
    <x v="104"/>
    <x v="4"/>
    <m/>
    <m/>
    <m/>
    <m/>
    <s v="0 "/>
    <n v="0"/>
    <m/>
  </r>
  <r>
    <n v="4069"/>
    <x v="86"/>
    <m/>
    <m/>
    <x v="104"/>
    <x v="4"/>
    <m/>
    <m/>
    <m/>
    <m/>
    <s v="0 "/>
    <n v="0"/>
    <m/>
  </r>
  <r>
    <n v="4070"/>
    <x v="86"/>
    <m/>
    <m/>
    <x v="104"/>
    <x v="4"/>
    <m/>
    <m/>
    <m/>
    <m/>
    <s v="0 "/>
    <n v="0"/>
    <m/>
  </r>
  <r>
    <n v="4071"/>
    <x v="86"/>
    <m/>
    <m/>
    <x v="104"/>
    <x v="4"/>
    <m/>
    <m/>
    <m/>
    <m/>
    <s v="0 "/>
    <n v="0"/>
    <m/>
  </r>
  <r>
    <n v="4072"/>
    <x v="86"/>
    <m/>
    <m/>
    <x v="104"/>
    <x v="4"/>
    <m/>
    <m/>
    <m/>
    <m/>
    <s v="0 "/>
    <n v="0"/>
    <m/>
  </r>
  <r>
    <n v="4073"/>
    <x v="86"/>
    <m/>
    <m/>
    <x v="104"/>
    <x v="4"/>
    <m/>
    <m/>
    <m/>
    <m/>
    <s v="0 "/>
    <n v="0"/>
    <m/>
  </r>
  <r>
    <n v="4074"/>
    <x v="86"/>
    <m/>
    <m/>
    <x v="104"/>
    <x v="4"/>
    <m/>
    <m/>
    <m/>
    <m/>
    <s v="0 "/>
    <n v="0"/>
    <m/>
  </r>
  <r>
    <n v="4075"/>
    <x v="86"/>
    <m/>
    <m/>
    <x v="104"/>
    <x v="4"/>
    <m/>
    <m/>
    <m/>
    <m/>
    <s v="0 "/>
    <n v="0"/>
    <m/>
  </r>
  <r>
    <n v="4076"/>
    <x v="86"/>
    <m/>
    <m/>
    <x v="104"/>
    <x v="4"/>
    <m/>
    <m/>
    <m/>
    <m/>
    <s v="0 "/>
    <n v="0"/>
    <m/>
  </r>
  <r>
    <n v="4077"/>
    <x v="86"/>
    <m/>
    <m/>
    <x v="104"/>
    <x v="4"/>
    <m/>
    <m/>
    <m/>
    <m/>
    <s v="0 "/>
    <n v="0"/>
    <m/>
  </r>
  <r>
    <n v="4078"/>
    <x v="86"/>
    <m/>
    <m/>
    <x v="104"/>
    <x v="4"/>
    <m/>
    <m/>
    <m/>
    <m/>
    <s v="0 "/>
    <n v="0"/>
    <m/>
  </r>
  <r>
    <n v="4079"/>
    <x v="86"/>
    <m/>
    <m/>
    <x v="104"/>
    <x v="4"/>
    <m/>
    <m/>
    <m/>
    <m/>
    <s v="0 "/>
    <n v="0"/>
    <m/>
  </r>
  <r>
    <n v="4080"/>
    <x v="86"/>
    <m/>
    <m/>
    <x v="104"/>
    <x v="4"/>
    <m/>
    <m/>
    <m/>
    <m/>
    <s v="0 "/>
    <n v="0"/>
    <m/>
  </r>
  <r>
    <n v="4081"/>
    <x v="86"/>
    <m/>
    <m/>
    <x v="104"/>
    <x v="4"/>
    <m/>
    <m/>
    <m/>
    <m/>
    <s v="0 "/>
    <n v="0"/>
    <m/>
  </r>
  <r>
    <n v="4082"/>
    <x v="86"/>
    <m/>
    <m/>
    <x v="104"/>
    <x v="4"/>
    <m/>
    <m/>
    <m/>
    <m/>
    <s v="0 "/>
    <n v="0"/>
    <m/>
  </r>
  <r>
    <n v="4083"/>
    <x v="86"/>
    <m/>
    <m/>
    <x v="104"/>
    <x v="4"/>
    <m/>
    <m/>
    <m/>
    <m/>
    <s v="0 "/>
    <n v="0"/>
    <m/>
  </r>
  <r>
    <n v="4084"/>
    <x v="86"/>
    <m/>
    <m/>
    <x v="104"/>
    <x v="4"/>
    <m/>
    <m/>
    <m/>
    <m/>
    <s v="0 "/>
    <n v="0"/>
    <m/>
  </r>
  <r>
    <n v="4085"/>
    <x v="86"/>
    <m/>
    <m/>
    <x v="104"/>
    <x v="4"/>
    <m/>
    <m/>
    <m/>
    <m/>
    <s v="0 "/>
    <n v="0"/>
    <m/>
  </r>
  <r>
    <n v="4086"/>
    <x v="86"/>
    <m/>
    <m/>
    <x v="104"/>
    <x v="4"/>
    <m/>
    <m/>
    <m/>
    <m/>
    <s v="0 "/>
    <n v="0"/>
    <m/>
  </r>
  <r>
    <n v="4087"/>
    <x v="86"/>
    <m/>
    <m/>
    <x v="104"/>
    <x v="4"/>
    <m/>
    <m/>
    <m/>
    <m/>
    <s v="0 "/>
    <n v="0"/>
    <m/>
  </r>
  <r>
    <n v="4088"/>
    <x v="86"/>
    <m/>
    <m/>
    <x v="104"/>
    <x v="4"/>
    <m/>
    <m/>
    <m/>
    <m/>
    <s v="0 "/>
    <n v="0"/>
    <m/>
  </r>
  <r>
    <n v="4089"/>
    <x v="86"/>
    <m/>
    <m/>
    <x v="104"/>
    <x v="4"/>
    <m/>
    <m/>
    <m/>
    <m/>
    <s v="0 "/>
    <n v="0"/>
    <m/>
  </r>
  <r>
    <n v="4090"/>
    <x v="86"/>
    <m/>
    <m/>
    <x v="104"/>
    <x v="4"/>
    <m/>
    <m/>
    <m/>
    <m/>
    <s v="0 "/>
    <n v="0"/>
    <m/>
  </r>
  <r>
    <n v="4091"/>
    <x v="86"/>
    <m/>
    <m/>
    <x v="104"/>
    <x v="4"/>
    <m/>
    <m/>
    <m/>
    <m/>
    <s v="0 "/>
    <n v="0"/>
    <m/>
  </r>
  <r>
    <n v="4092"/>
    <x v="86"/>
    <m/>
    <m/>
    <x v="104"/>
    <x v="4"/>
    <m/>
    <m/>
    <m/>
    <m/>
    <s v="0 "/>
    <n v="0"/>
    <m/>
  </r>
  <r>
    <n v="4093"/>
    <x v="86"/>
    <m/>
    <m/>
    <x v="104"/>
    <x v="4"/>
    <m/>
    <m/>
    <m/>
    <m/>
    <s v="0 "/>
    <n v="0"/>
    <m/>
  </r>
  <r>
    <n v="4094"/>
    <x v="86"/>
    <m/>
    <m/>
    <x v="104"/>
    <x v="4"/>
    <m/>
    <m/>
    <m/>
    <m/>
    <s v="0 "/>
    <n v="0"/>
    <m/>
  </r>
  <r>
    <n v="4095"/>
    <x v="86"/>
    <m/>
    <m/>
    <x v="104"/>
    <x v="4"/>
    <m/>
    <m/>
    <m/>
    <m/>
    <s v="0 "/>
    <n v="0"/>
    <m/>
  </r>
  <r>
    <n v="4096"/>
    <x v="86"/>
    <m/>
    <m/>
    <x v="104"/>
    <x v="4"/>
    <m/>
    <m/>
    <m/>
    <m/>
    <s v="0 "/>
    <n v="0"/>
    <m/>
  </r>
  <r>
    <n v="4097"/>
    <x v="86"/>
    <m/>
    <m/>
    <x v="104"/>
    <x v="4"/>
    <m/>
    <m/>
    <m/>
    <m/>
    <s v="0 "/>
    <n v="0"/>
    <m/>
  </r>
  <r>
    <n v="4098"/>
    <x v="86"/>
    <m/>
    <m/>
    <x v="104"/>
    <x v="4"/>
    <m/>
    <m/>
    <m/>
    <m/>
    <s v="0 "/>
    <n v="0"/>
    <m/>
  </r>
  <r>
    <n v="4099"/>
    <x v="86"/>
    <m/>
    <m/>
    <x v="104"/>
    <x v="4"/>
    <m/>
    <m/>
    <m/>
    <m/>
    <s v="0 "/>
    <n v="0"/>
    <m/>
  </r>
  <r>
    <n v="4100"/>
    <x v="86"/>
    <m/>
    <m/>
    <x v="104"/>
    <x v="4"/>
    <m/>
    <m/>
    <m/>
    <m/>
    <s v="0 "/>
    <n v="0"/>
    <m/>
  </r>
  <r>
    <n v="4101"/>
    <x v="86"/>
    <m/>
    <m/>
    <x v="104"/>
    <x v="4"/>
    <m/>
    <m/>
    <m/>
    <m/>
    <s v="0 "/>
    <n v="0"/>
    <m/>
  </r>
  <r>
    <n v="4102"/>
    <x v="86"/>
    <m/>
    <m/>
    <x v="104"/>
    <x v="4"/>
    <m/>
    <m/>
    <m/>
    <m/>
    <s v="0 "/>
    <n v="0"/>
    <m/>
  </r>
  <r>
    <n v="4103"/>
    <x v="86"/>
    <m/>
    <m/>
    <x v="104"/>
    <x v="4"/>
    <m/>
    <m/>
    <m/>
    <m/>
    <s v="0 "/>
    <n v="0"/>
    <m/>
  </r>
  <r>
    <n v="4104"/>
    <x v="86"/>
    <m/>
    <m/>
    <x v="104"/>
    <x v="4"/>
    <m/>
    <m/>
    <m/>
    <m/>
    <s v="0 "/>
    <n v="0"/>
    <m/>
  </r>
  <r>
    <n v="4105"/>
    <x v="86"/>
    <m/>
    <m/>
    <x v="104"/>
    <x v="4"/>
    <m/>
    <m/>
    <m/>
    <m/>
    <s v="0 "/>
    <n v="0"/>
    <m/>
  </r>
  <r>
    <n v="4106"/>
    <x v="86"/>
    <m/>
    <m/>
    <x v="104"/>
    <x v="4"/>
    <m/>
    <m/>
    <m/>
    <m/>
    <s v="0 "/>
    <n v="0"/>
    <m/>
  </r>
  <r>
    <n v="4107"/>
    <x v="86"/>
    <m/>
    <m/>
    <x v="104"/>
    <x v="4"/>
    <m/>
    <m/>
    <m/>
    <m/>
    <s v="0 "/>
    <n v="0"/>
    <m/>
  </r>
  <r>
    <n v="4108"/>
    <x v="86"/>
    <m/>
    <m/>
    <x v="104"/>
    <x v="4"/>
    <m/>
    <m/>
    <m/>
    <m/>
    <s v="0 "/>
    <n v="0"/>
    <m/>
  </r>
  <r>
    <n v="4109"/>
    <x v="86"/>
    <m/>
    <m/>
    <x v="104"/>
    <x v="4"/>
    <m/>
    <m/>
    <m/>
    <m/>
    <s v="0 "/>
    <n v="0"/>
    <m/>
  </r>
  <r>
    <n v="4110"/>
    <x v="86"/>
    <m/>
    <m/>
    <x v="104"/>
    <x v="4"/>
    <m/>
    <m/>
    <m/>
    <m/>
    <s v="0 "/>
    <n v="0"/>
    <m/>
  </r>
  <r>
    <n v="4111"/>
    <x v="86"/>
    <m/>
    <m/>
    <x v="104"/>
    <x v="4"/>
    <m/>
    <m/>
    <m/>
    <m/>
    <s v="0 "/>
    <n v="0"/>
    <m/>
  </r>
  <r>
    <n v="4112"/>
    <x v="86"/>
    <m/>
    <m/>
    <x v="104"/>
    <x v="4"/>
    <m/>
    <m/>
    <m/>
    <m/>
    <s v="0 "/>
    <n v="0"/>
    <m/>
  </r>
  <r>
    <n v="4113"/>
    <x v="86"/>
    <m/>
    <m/>
    <x v="104"/>
    <x v="4"/>
    <m/>
    <m/>
    <m/>
    <m/>
    <s v="0 "/>
    <n v="0"/>
    <m/>
  </r>
  <r>
    <n v="4114"/>
    <x v="86"/>
    <m/>
    <m/>
    <x v="104"/>
    <x v="4"/>
    <m/>
    <m/>
    <m/>
    <m/>
    <s v="0 "/>
    <n v="0"/>
    <m/>
  </r>
  <r>
    <n v="4115"/>
    <x v="86"/>
    <m/>
    <m/>
    <x v="104"/>
    <x v="4"/>
    <m/>
    <m/>
    <m/>
    <m/>
    <s v="0 "/>
    <n v="0"/>
    <m/>
  </r>
  <r>
    <n v="4116"/>
    <x v="86"/>
    <m/>
    <m/>
    <x v="104"/>
    <x v="4"/>
    <m/>
    <m/>
    <m/>
    <m/>
    <s v="0 "/>
    <n v="0"/>
    <m/>
  </r>
  <r>
    <n v="4117"/>
    <x v="86"/>
    <m/>
    <m/>
    <x v="104"/>
    <x v="4"/>
    <m/>
    <m/>
    <m/>
    <m/>
    <s v="0 "/>
    <n v="0"/>
    <m/>
  </r>
  <r>
    <n v="4118"/>
    <x v="86"/>
    <m/>
    <m/>
    <x v="104"/>
    <x v="4"/>
    <m/>
    <m/>
    <m/>
    <m/>
    <s v="0 "/>
    <n v="0"/>
    <m/>
  </r>
  <r>
    <n v="4119"/>
    <x v="86"/>
    <m/>
    <m/>
    <x v="104"/>
    <x v="4"/>
    <m/>
    <m/>
    <m/>
    <m/>
    <s v="0 "/>
    <n v="0"/>
    <m/>
  </r>
  <r>
    <n v="4120"/>
    <x v="86"/>
    <m/>
    <m/>
    <x v="104"/>
    <x v="4"/>
    <m/>
    <m/>
    <m/>
    <m/>
    <s v="0 "/>
    <n v="0"/>
    <m/>
  </r>
  <r>
    <n v="4121"/>
    <x v="86"/>
    <m/>
    <m/>
    <x v="104"/>
    <x v="4"/>
    <m/>
    <m/>
    <m/>
    <m/>
    <s v="0 "/>
    <n v="0"/>
    <m/>
  </r>
  <r>
    <n v="4122"/>
    <x v="86"/>
    <m/>
    <m/>
    <x v="104"/>
    <x v="4"/>
    <m/>
    <m/>
    <m/>
    <m/>
    <s v="0 "/>
    <n v="0"/>
    <m/>
  </r>
  <r>
    <n v="4123"/>
    <x v="86"/>
    <m/>
    <m/>
    <x v="104"/>
    <x v="4"/>
    <m/>
    <m/>
    <m/>
    <m/>
    <s v="0 "/>
    <n v="0"/>
    <m/>
  </r>
  <r>
    <n v="4124"/>
    <x v="86"/>
    <m/>
    <m/>
    <x v="104"/>
    <x v="4"/>
    <m/>
    <m/>
    <m/>
    <m/>
    <s v="0 "/>
    <n v="0"/>
    <m/>
  </r>
  <r>
    <n v="4125"/>
    <x v="86"/>
    <m/>
    <m/>
    <x v="104"/>
    <x v="4"/>
    <m/>
    <m/>
    <m/>
    <m/>
    <s v="0 "/>
    <n v="0"/>
    <m/>
  </r>
  <r>
    <n v="4126"/>
    <x v="86"/>
    <m/>
    <m/>
    <x v="104"/>
    <x v="4"/>
    <m/>
    <m/>
    <m/>
    <m/>
    <s v="0 "/>
    <n v="0"/>
    <m/>
  </r>
  <r>
    <n v="4127"/>
    <x v="86"/>
    <m/>
    <m/>
    <x v="104"/>
    <x v="4"/>
    <m/>
    <m/>
    <m/>
    <m/>
    <s v="0 "/>
    <n v="0"/>
    <m/>
  </r>
  <r>
    <n v="4128"/>
    <x v="86"/>
    <m/>
    <m/>
    <x v="104"/>
    <x v="4"/>
    <m/>
    <m/>
    <m/>
    <m/>
    <s v="0 "/>
    <n v="0"/>
    <m/>
  </r>
  <r>
    <n v="4129"/>
    <x v="86"/>
    <m/>
    <m/>
    <x v="104"/>
    <x v="4"/>
    <m/>
    <m/>
    <m/>
    <m/>
    <s v="0 "/>
    <n v="0"/>
    <m/>
  </r>
  <r>
    <n v="4130"/>
    <x v="86"/>
    <m/>
    <m/>
    <x v="104"/>
    <x v="4"/>
    <m/>
    <m/>
    <m/>
    <m/>
    <s v="0 "/>
    <n v="0"/>
    <m/>
  </r>
  <r>
    <n v="4131"/>
    <x v="86"/>
    <m/>
    <m/>
    <x v="104"/>
    <x v="4"/>
    <m/>
    <m/>
    <m/>
    <m/>
    <s v="0 "/>
    <n v="0"/>
    <m/>
  </r>
  <r>
    <n v="4132"/>
    <x v="86"/>
    <m/>
    <m/>
    <x v="104"/>
    <x v="4"/>
    <m/>
    <m/>
    <m/>
    <m/>
    <s v="0 "/>
    <n v="0"/>
    <m/>
  </r>
  <r>
    <n v="4133"/>
    <x v="86"/>
    <m/>
    <m/>
    <x v="104"/>
    <x v="4"/>
    <m/>
    <m/>
    <m/>
    <m/>
    <s v="0 "/>
    <n v="0"/>
    <m/>
  </r>
  <r>
    <n v="4134"/>
    <x v="86"/>
    <m/>
    <m/>
    <x v="104"/>
    <x v="4"/>
    <m/>
    <m/>
    <m/>
    <m/>
    <s v="0 "/>
    <n v="0"/>
    <m/>
  </r>
  <r>
    <n v="4135"/>
    <x v="86"/>
    <m/>
    <m/>
    <x v="104"/>
    <x v="4"/>
    <m/>
    <m/>
    <m/>
    <m/>
    <s v="0 "/>
    <n v="0"/>
    <m/>
  </r>
  <r>
    <n v="4136"/>
    <x v="86"/>
    <m/>
    <m/>
    <x v="104"/>
    <x v="4"/>
    <m/>
    <m/>
    <m/>
    <m/>
    <s v="0 "/>
    <n v="0"/>
    <m/>
  </r>
  <r>
    <n v="4137"/>
    <x v="86"/>
    <m/>
    <m/>
    <x v="104"/>
    <x v="4"/>
    <m/>
    <m/>
    <m/>
    <m/>
    <s v="0 "/>
    <n v="0"/>
    <m/>
  </r>
  <r>
    <n v="4138"/>
    <x v="86"/>
    <m/>
    <m/>
    <x v="104"/>
    <x v="4"/>
    <m/>
    <m/>
    <m/>
    <m/>
    <s v="0 "/>
    <n v="0"/>
    <m/>
  </r>
  <r>
    <n v="4139"/>
    <x v="86"/>
    <m/>
    <m/>
    <x v="104"/>
    <x v="4"/>
    <m/>
    <m/>
    <m/>
    <m/>
    <s v="0 "/>
    <n v="0"/>
    <m/>
  </r>
  <r>
    <n v="4140"/>
    <x v="86"/>
    <m/>
    <m/>
    <x v="104"/>
    <x v="4"/>
    <m/>
    <m/>
    <m/>
    <m/>
    <s v="0 "/>
    <n v="0"/>
    <m/>
  </r>
  <r>
    <n v="4141"/>
    <x v="86"/>
    <m/>
    <m/>
    <x v="104"/>
    <x v="4"/>
    <m/>
    <m/>
    <m/>
    <m/>
    <s v="0 "/>
    <n v="0"/>
    <m/>
  </r>
  <r>
    <n v="4142"/>
    <x v="86"/>
    <m/>
    <m/>
    <x v="104"/>
    <x v="4"/>
    <m/>
    <m/>
    <m/>
    <m/>
    <s v="0 "/>
    <n v="0"/>
    <m/>
  </r>
  <r>
    <n v="4143"/>
    <x v="86"/>
    <m/>
    <m/>
    <x v="104"/>
    <x v="4"/>
    <m/>
    <m/>
    <m/>
    <m/>
    <s v="0 "/>
    <n v="0"/>
    <m/>
  </r>
  <r>
    <n v="4144"/>
    <x v="86"/>
    <m/>
    <m/>
    <x v="104"/>
    <x v="4"/>
    <m/>
    <m/>
    <m/>
    <m/>
    <s v="0 "/>
    <n v="0"/>
    <m/>
  </r>
  <r>
    <n v="4145"/>
    <x v="86"/>
    <m/>
    <m/>
    <x v="104"/>
    <x v="4"/>
    <m/>
    <m/>
    <m/>
    <m/>
    <s v="0 "/>
    <n v="0"/>
    <m/>
  </r>
  <r>
    <n v="4146"/>
    <x v="86"/>
    <m/>
    <m/>
    <x v="104"/>
    <x v="4"/>
    <m/>
    <m/>
    <m/>
    <m/>
    <s v="0 "/>
    <n v="0"/>
    <m/>
  </r>
  <r>
    <n v="4147"/>
    <x v="86"/>
    <m/>
    <m/>
    <x v="104"/>
    <x v="4"/>
    <m/>
    <m/>
    <m/>
    <m/>
    <s v="0 "/>
    <n v="0"/>
    <m/>
  </r>
  <r>
    <n v="4148"/>
    <x v="86"/>
    <m/>
    <m/>
    <x v="104"/>
    <x v="4"/>
    <m/>
    <m/>
    <m/>
    <m/>
    <s v="0 "/>
    <n v="0"/>
    <m/>
  </r>
  <r>
    <n v="4149"/>
    <x v="86"/>
    <m/>
    <m/>
    <x v="104"/>
    <x v="4"/>
    <m/>
    <m/>
    <m/>
    <m/>
    <s v="0 "/>
    <n v="0"/>
    <m/>
  </r>
  <r>
    <n v="4150"/>
    <x v="86"/>
    <m/>
    <m/>
    <x v="104"/>
    <x v="4"/>
    <m/>
    <m/>
    <m/>
    <m/>
    <s v="0 "/>
    <n v="0"/>
    <m/>
  </r>
  <r>
    <n v="4151"/>
    <x v="86"/>
    <m/>
    <m/>
    <x v="104"/>
    <x v="4"/>
    <m/>
    <m/>
    <m/>
    <m/>
    <s v="0 "/>
    <n v="0"/>
    <m/>
  </r>
  <r>
    <n v="4152"/>
    <x v="86"/>
    <m/>
    <m/>
    <x v="104"/>
    <x v="4"/>
    <m/>
    <m/>
    <m/>
    <m/>
    <s v="0 "/>
    <n v="0"/>
    <m/>
  </r>
  <r>
    <n v="4153"/>
    <x v="86"/>
    <m/>
    <m/>
    <x v="104"/>
    <x v="4"/>
    <m/>
    <m/>
    <m/>
    <m/>
    <s v="0 "/>
    <n v="0"/>
    <m/>
  </r>
  <r>
    <n v="4154"/>
    <x v="86"/>
    <m/>
    <m/>
    <x v="104"/>
    <x v="4"/>
    <m/>
    <m/>
    <m/>
    <m/>
    <s v="0 "/>
    <n v="0"/>
    <m/>
  </r>
  <r>
    <n v="4155"/>
    <x v="86"/>
    <m/>
    <m/>
    <x v="104"/>
    <x v="4"/>
    <m/>
    <m/>
    <m/>
    <m/>
    <s v="0 "/>
    <n v="0"/>
    <m/>
  </r>
  <r>
    <n v="4156"/>
    <x v="86"/>
    <m/>
    <m/>
    <x v="104"/>
    <x v="4"/>
    <m/>
    <m/>
    <m/>
    <m/>
    <s v="0 "/>
    <n v="0"/>
    <m/>
  </r>
  <r>
    <n v="4157"/>
    <x v="86"/>
    <m/>
    <m/>
    <x v="104"/>
    <x v="4"/>
    <m/>
    <m/>
    <m/>
    <m/>
    <s v="0 "/>
    <n v="0"/>
    <m/>
  </r>
  <r>
    <n v="4158"/>
    <x v="86"/>
    <m/>
    <m/>
    <x v="104"/>
    <x v="4"/>
    <m/>
    <m/>
    <m/>
    <m/>
    <s v="0 "/>
    <n v="0"/>
    <m/>
  </r>
  <r>
    <n v="4159"/>
    <x v="86"/>
    <m/>
    <m/>
    <x v="104"/>
    <x v="4"/>
    <m/>
    <m/>
    <m/>
    <m/>
    <s v="0 "/>
    <n v="0"/>
    <m/>
  </r>
  <r>
    <n v="4160"/>
    <x v="86"/>
    <m/>
    <m/>
    <x v="104"/>
    <x v="4"/>
    <m/>
    <m/>
    <m/>
    <m/>
    <s v="0 "/>
    <n v="0"/>
    <m/>
  </r>
  <r>
    <n v="4161"/>
    <x v="86"/>
    <m/>
    <m/>
    <x v="104"/>
    <x v="4"/>
    <m/>
    <m/>
    <m/>
    <m/>
    <s v="0 "/>
    <n v="0"/>
    <m/>
  </r>
  <r>
    <n v="4162"/>
    <x v="86"/>
    <m/>
    <m/>
    <x v="104"/>
    <x v="4"/>
    <m/>
    <m/>
    <m/>
    <m/>
    <s v="0 "/>
    <n v="0"/>
    <m/>
  </r>
  <r>
    <n v="4163"/>
    <x v="86"/>
    <m/>
    <m/>
    <x v="104"/>
    <x v="4"/>
    <m/>
    <m/>
    <m/>
    <m/>
    <s v="0 "/>
    <n v="0"/>
    <m/>
  </r>
  <r>
    <n v="4164"/>
    <x v="86"/>
    <m/>
    <m/>
    <x v="104"/>
    <x v="4"/>
    <m/>
    <m/>
    <m/>
    <m/>
    <s v="0 "/>
    <n v="0"/>
    <m/>
  </r>
  <r>
    <n v="4165"/>
    <x v="86"/>
    <m/>
    <m/>
    <x v="104"/>
    <x v="4"/>
    <m/>
    <m/>
    <m/>
    <m/>
    <s v="0 "/>
    <n v="0"/>
    <m/>
  </r>
  <r>
    <n v="4166"/>
    <x v="86"/>
    <m/>
    <m/>
    <x v="104"/>
    <x v="4"/>
    <m/>
    <m/>
    <m/>
    <m/>
    <s v="0 "/>
    <n v="0"/>
    <m/>
  </r>
  <r>
    <n v="4167"/>
    <x v="86"/>
    <m/>
    <m/>
    <x v="104"/>
    <x v="4"/>
    <m/>
    <m/>
    <m/>
    <m/>
    <s v="0 "/>
    <n v="0"/>
    <m/>
  </r>
  <r>
    <n v="4168"/>
    <x v="86"/>
    <m/>
    <m/>
    <x v="104"/>
    <x v="4"/>
    <m/>
    <m/>
    <m/>
    <m/>
    <s v="0 "/>
    <n v="0"/>
    <m/>
  </r>
  <r>
    <n v="4169"/>
    <x v="86"/>
    <m/>
    <m/>
    <x v="104"/>
    <x v="4"/>
    <m/>
    <m/>
    <m/>
    <m/>
    <s v="0 "/>
    <n v="0"/>
    <m/>
  </r>
  <r>
    <n v="4170"/>
    <x v="86"/>
    <m/>
    <m/>
    <x v="104"/>
    <x v="4"/>
    <m/>
    <m/>
    <m/>
    <m/>
    <s v="0 "/>
    <n v="0"/>
    <m/>
  </r>
  <r>
    <n v="4171"/>
    <x v="86"/>
    <m/>
    <m/>
    <x v="104"/>
    <x v="4"/>
    <m/>
    <m/>
    <m/>
    <m/>
    <s v="0 "/>
    <n v="0"/>
    <m/>
  </r>
  <r>
    <n v="4172"/>
    <x v="86"/>
    <m/>
    <m/>
    <x v="104"/>
    <x v="4"/>
    <m/>
    <m/>
    <m/>
    <m/>
    <s v="0 "/>
    <n v="0"/>
    <m/>
  </r>
  <r>
    <n v="4173"/>
    <x v="86"/>
    <m/>
    <m/>
    <x v="104"/>
    <x v="4"/>
    <m/>
    <m/>
    <m/>
    <m/>
    <s v="0 "/>
    <n v="0"/>
    <m/>
  </r>
  <r>
    <n v="4174"/>
    <x v="87"/>
    <d v="2023-10-03T00:00:00"/>
    <s v="PEREY AIRENE O."/>
    <x v="31"/>
    <x v="1"/>
    <d v="2023-09-29T00:00:00"/>
    <d v="2023-10-06T00:00:00"/>
    <s v="VL"/>
    <m/>
    <s v="6 VL"/>
    <n v="6"/>
    <m/>
  </r>
  <r>
    <n v="4175"/>
    <x v="87"/>
    <d v="2023-10-09T00:00:00"/>
    <s v="ANACAY ABNER M."/>
    <x v="5"/>
    <x v="1"/>
    <d v="2023-09-18T00:00:00"/>
    <d v="2023-10-13T00:00:00"/>
    <s v="SL"/>
    <m/>
    <s v="20 SL"/>
    <n v="20"/>
    <m/>
  </r>
  <r>
    <n v="4176"/>
    <x v="87"/>
    <d v="2023-10-09T00:00:00"/>
    <s v="DE CASTRO ROSS EIZALHYNNE A."/>
    <x v="11"/>
    <x v="0"/>
    <d v="2023-10-16T00:00:00"/>
    <d v="2023-10-16T00:00:00"/>
    <s v="VL"/>
    <m/>
    <s v="1 VL"/>
    <n v="1"/>
    <m/>
  </r>
  <r>
    <n v="4176"/>
    <x v="87"/>
    <d v="2023-10-09T00:00:00"/>
    <s v="DE CASTRO ROSS EIZALHYNNE A."/>
    <x v="11"/>
    <x v="0"/>
    <d v="2023-10-23T00:00:00"/>
    <d v="2023-10-23T00:00:00"/>
    <s v="VL"/>
    <m/>
    <s v="1 VL"/>
    <n v="1"/>
    <m/>
  </r>
  <r>
    <n v="4177"/>
    <x v="87"/>
    <d v="2023-10-05T00:00:00"/>
    <s v="DIMAPILIS MA. TRINIDAD S."/>
    <x v="59"/>
    <x v="1"/>
    <d v="2023-10-09T00:00:00"/>
    <d v="2023-10-10T00:00:00"/>
    <s v="VL"/>
    <m/>
    <s v="2 VL"/>
    <n v="2"/>
    <m/>
  </r>
  <r>
    <n v="4177"/>
    <x v="87"/>
    <d v="2023-10-05T00:00:00"/>
    <s v="DIMAPILIS MA. TRINIDAD S."/>
    <x v="59"/>
    <x v="1"/>
    <d v="2023-10-12T00:00:00"/>
    <d v="2023-10-13T00:00:00"/>
    <s v="VL"/>
    <m/>
    <s v="2 VL"/>
    <n v="2"/>
    <m/>
  </r>
  <r>
    <n v="4178"/>
    <x v="87"/>
    <d v="2023-09-25T00:00:00"/>
    <s v="PEREA BABEL G."/>
    <x v="24"/>
    <x v="0"/>
    <d v="2023-10-05T00:00:00"/>
    <d v="2023-10-06T00:00:00"/>
    <s v="OTHER"/>
    <s v="SEC 21 EO 292- SPECIAL PRIVILEGE"/>
    <s v="2 OTHER"/>
    <n v="2"/>
    <m/>
  </r>
  <r>
    <n v="4179"/>
    <x v="87"/>
    <d v="2023-09-27T00:00:00"/>
    <s v="AGUILAR WILLIAM C."/>
    <x v="23"/>
    <x v="0"/>
    <d v="2023-10-04T00:00:00"/>
    <d v="2023-10-05T00:00:00"/>
    <s v="OTHER"/>
    <s v="SEC 21 EO 292- SPECIAL PRIVILEGE"/>
    <s v="2 OTHER"/>
    <n v="2"/>
    <m/>
  </r>
  <r>
    <n v="4180"/>
    <x v="87"/>
    <d v="2023-09-25T00:00:00"/>
    <s v="RAMA RAQUEL J."/>
    <x v="44"/>
    <x v="0"/>
    <d v="2023-09-20T00:00:00"/>
    <d v="2023-09-22T00:00:00"/>
    <s v="SL"/>
    <m/>
    <s v="3 SL"/>
    <n v="3"/>
    <m/>
  </r>
  <r>
    <n v="4181"/>
    <x v="87"/>
    <d v="2023-10-02T00:00:00"/>
    <s v="RAMA RAQUEL J."/>
    <x v="44"/>
    <x v="0"/>
    <d v="2023-09-27T00:00:00"/>
    <d v="2023-09-29T00:00:00"/>
    <s v="SL"/>
    <m/>
    <s v="3 SL"/>
    <n v="3"/>
    <m/>
  </r>
  <r>
    <n v="4182"/>
    <x v="87"/>
    <d v="2023-10-02T00:00:00"/>
    <s v="SABULAAN MARIA LEAH M."/>
    <x v="28"/>
    <x v="0"/>
    <d v="2023-09-25T00:00:00"/>
    <d v="2023-09-29T00:00:00"/>
    <s v="SL"/>
    <m/>
    <s v="5 SL"/>
    <n v="5"/>
    <m/>
  </r>
  <r>
    <n v="4183"/>
    <x v="87"/>
    <d v="2023-10-02T00:00:00"/>
    <s v="PAJENAGO FRANCIS B."/>
    <x v="10"/>
    <x v="0"/>
    <d v="2023-10-03T00:00:00"/>
    <d v="2023-10-03T00:00:00"/>
    <s v="VL"/>
    <m/>
    <s v="1 VL"/>
    <n v="1"/>
    <m/>
  </r>
  <r>
    <n v="4183"/>
    <x v="87"/>
    <d v="2023-10-02T00:00:00"/>
    <s v="PAJENAGO FRANCIS B."/>
    <x v="10"/>
    <x v="0"/>
    <d v="2023-10-05T00:00:00"/>
    <d v="2023-10-06T00:00:00"/>
    <s v="VL"/>
    <m/>
    <s v="2 VL"/>
    <n v="2"/>
    <m/>
  </r>
  <r>
    <n v="4184"/>
    <x v="87"/>
    <d v="2023-10-02T00:00:00"/>
    <s v="PAJENAGO FRANCIS B."/>
    <x v="10"/>
    <x v="0"/>
    <d v="2023-10-04T00:00:00"/>
    <d v="2023-10-04T00:00:00"/>
    <s v="OTHER"/>
    <s v="SEC 21 EO 292- SPECIAL PRIVILEGE"/>
    <s v="1 OTHER"/>
    <n v="1"/>
    <m/>
  </r>
  <r>
    <n v="4185"/>
    <x v="87"/>
    <d v="2023-10-06T00:00:00"/>
    <s v="ATIENZA JULIE ANN A."/>
    <x v="5"/>
    <x v="1"/>
    <d v="2023-10-05T00:00:00"/>
    <d v="2023-10-05T00:00:00"/>
    <s v="SL"/>
    <m/>
    <s v="1 SL"/>
    <n v="1"/>
    <m/>
  </r>
  <r>
    <n v="4186"/>
    <x v="87"/>
    <d v="2023-09-15T00:00:00"/>
    <s v="PEREY EDWIN M."/>
    <x v="1"/>
    <x v="0"/>
    <d v="2023-10-24T00:00:00"/>
    <d v="2023-10-31T00:00:00"/>
    <s v="VL"/>
    <m/>
    <s v="6 VL"/>
    <n v="6"/>
    <m/>
  </r>
  <r>
    <n v="4187"/>
    <x v="87"/>
    <d v="2023-10-05T00:00:00"/>
    <s v="VILLANUEVA CHRISTIANNE FAYE A."/>
    <x v="13"/>
    <x v="0"/>
    <d v="2023-10-02T00:00:00"/>
    <d v="2023-10-02T00:00:00"/>
    <s v="SL"/>
    <m/>
    <s v="1 SL"/>
    <n v="1"/>
    <m/>
  </r>
  <r>
    <n v="4188"/>
    <x v="87"/>
    <d v="2023-09-27T00:00:00"/>
    <s v="DOGELIO RONNEL D."/>
    <x v="13"/>
    <x v="1"/>
    <d v="2023-09-26T00:00:00"/>
    <d v="2023-09-26T00:00:00"/>
    <s v="SL"/>
    <m/>
    <s v="1 SL"/>
    <n v="1"/>
    <m/>
  </r>
  <r>
    <n v="4189"/>
    <x v="87"/>
    <d v="2023-10-05T00:00:00"/>
    <s v="OCAMPO EDRALYN B."/>
    <x v="54"/>
    <x v="1"/>
    <d v="2023-10-03T00:00:00"/>
    <d v="2023-10-04T00:00:00"/>
    <s v="SL"/>
    <m/>
    <s v="2 SL"/>
    <n v="2"/>
    <m/>
  </r>
  <r>
    <n v="4190"/>
    <x v="87"/>
    <d v="2023-09-27T00:00:00"/>
    <s v="PEREY AIRENE O."/>
    <x v="31"/>
    <x v="1"/>
    <d v="2023-09-14T00:00:00"/>
    <d v="2023-09-26T00:00:00"/>
    <s v="VL"/>
    <m/>
    <s v="9 VL"/>
    <n v="9"/>
    <m/>
  </r>
  <r>
    <n v="4191"/>
    <x v="87"/>
    <d v="2023-10-03T00:00:00"/>
    <s v="PEREY AIRENE O."/>
    <x v="31"/>
    <x v="1"/>
    <d v="2023-09-27T00:00:00"/>
    <d v="2023-09-28T00:00:00"/>
    <s v="SL"/>
    <m/>
    <s v="2 SL"/>
    <n v="2"/>
    <m/>
  </r>
  <r>
    <n v="4192"/>
    <x v="87"/>
    <d v="2023-10-05T00:00:00"/>
    <s v="ANGCAYA JOHN V."/>
    <x v="5"/>
    <x v="1"/>
    <d v="2023-10-20T00:00:00"/>
    <d v="2023-10-24T00:00:00"/>
    <s v="VL"/>
    <m/>
    <s v="3 VL"/>
    <n v="3"/>
    <m/>
  </r>
  <r>
    <n v="4193"/>
    <x v="87"/>
    <d v="2023-10-05T00:00:00"/>
    <s v="MIRANDA MARIA LOIDA M."/>
    <x v="6"/>
    <x v="1"/>
    <d v="2023-10-09T00:00:00"/>
    <d v="2023-10-09T00:00:00"/>
    <s v="VL"/>
    <m/>
    <s v="1 VL"/>
    <n v="1"/>
    <m/>
  </r>
  <r>
    <n v="4194"/>
    <x v="87"/>
    <d v="2023-10-05T00:00:00"/>
    <s v="ROCILLO CECILLA A."/>
    <x v="6"/>
    <x v="1"/>
    <d v="2023-10-24T00:00:00"/>
    <d v="2023-10-25T00:00:00"/>
    <s v="VL"/>
    <m/>
    <s v="2 VL"/>
    <n v="2"/>
    <m/>
  </r>
  <r>
    <n v="4195"/>
    <x v="87"/>
    <d v="2023-09-28T00:00:00"/>
    <s v="DEL MUNDO ROSALLE A."/>
    <x v="52"/>
    <x v="1"/>
    <d v="2023-10-02T00:00:00"/>
    <d v="2023-10-02T00:00:00"/>
    <s v="OTHER"/>
    <s v="SEC 21 EO 292- SPECIAL PRIVILEGE"/>
    <s v="1 OTHER"/>
    <n v="1"/>
    <m/>
  </r>
  <r>
    <n v="4196"/>
    <x v="87"/>
    <d v="2023-10-02T00:00:00"/>
    <s v="DOLOT JESUS JR. D."/>
    <x v="52"/>
    <x v="1"/>
    <d v="2023-09-25T00:00:00"/>
    <d v="2023-09-29T00:00:00"/>
    <s v="SL"/>
    <m/>
    <s v="5 SL"/>
    <n v="5"/>
    <m/>
  </r>
  <r>
    <n v="4197"/>
    <x v="87"/>
    <d v="2023-10-02T00:00:00"/>
    <s v="DOLOT JESUS JR. D."/>
    <x v="52"/>
    <x v="1"/>
    <d v="2023-09-22T00:00:00"/>
    <d v="2023-09-22T00:00:00"/>
    <s v="SL"/>
    <m/>
    <s v="1 SL"/>
    <n v="1"/>
    <m/>
  </r>
  <r>
    <n v="4198"/>
    <x v="87"/>
    <d v="2023-10-06T00:00:00"/>
    <s v="DOLOT JESUS JR. D."/>
    <x v="52"/>
    <x v="1"/>
    <d v="2023-10-19T00:00:00"/>
    <d v="2023-10-20T00:00:00"/>
    <s v="VL"/>
    <m/>
    <s v="2 VL"/>
    <n v="2"/>
    <m/>
  </r>
  <r>
    <n v="4199"/>
    <x v="87"/>
    <d v="2023-10-27T00:00:00"/>
    <s v="ZALDIVIA MIRIAM F."/>
    <x v="52"/>
    <x v="1"/>
    <d v="2023-09-25T00:00:00"/>
    <d v="2023-09-26T00:00:00"/>
    <s v="SL"/>
    <m/>
    <s v="2 SL"/>
    <n v="2"/>
    <m/>
  </r>
  <r>
    <n v="4200"/>
    <x v="87"/>
    <d v="2023-10-05T00:00:00"/>
    <s v="GONZALES MARY JANE D."/>
    <x v="10"/>
    <x v="0"/>
    <d v="2023-10-11T00:00:00"/>
    <d v="2023-10-13T00:00:00"/>
    <s v="VL"/>
    <m/>
    <s v="3 VL"/>
    <n v="3"/>
    <m/>
  </r>
  <r>
    <n v="4201"/>
    <x v="87"/>
    <d v="2023-10-05T00:00:00"/>
    <s v="DOGELIO MARIETTA D."/>
    <x v="59"/>
    <x v="1"/>
    <d v="2023-10-16T00:00:00"/>
    <d v="2023-10-18T00:00:00"/>
    <s v="OTHER"/>
    <s v="SEC 21 EO 292- SPECIAL PRIVILEGE"/>
    <s v="3 OTHER"/>
    <n v="3"/>
    <m/>
  </r>
  <r>
    <n v="4202"/>
    <x v="87"/>
    <d v="2023-09-06T00:00:00"/>
    <s v="MARASIGAN MARIFE C."/>
    <x v="39"/>
    <x v="2"/>
    <d v="2023-10-02T00:00:00"/>
    <d v="2023-10-05T00:00:00"/>
    <s v="SL"/>
    <m/>
    <s v="4 SL"/>
    <n v="4"/>
    <m/>
  </r>
  <r>
    <n v="4203"/>
    <x v="87"/>
    <d v="2023-10-05T00:00:00"/>
    <s v="DIMAPILIS JONNA T."/>
    <x v="49"/>
    <x v="1"/>
    <d v="2023-10-13T00:00:00"/>
    <d v="2023-10-13T00:00:00"/>
    <s v="VL"/>
    <m/>
    <s v="1 VL"/>
    <n v="1"/>
    <m/>
  </r>
  <r>
    <n v="4204"/>
    <x v="87"/>
    <d v="2023-10-03T00:00:00"/>
    <s v="MANGUINAO GILBERT  "/>
    <x v="12"/>
    <x v="1"/>
    <d v="2023-09-28T00:00:00"/>
    <d v="2023-09-28T00:00:00"/>
    <s v="SL"/>
    <m/>
    <s v="1 SL"/>
    <n v="1"/>
    <m/>
  </r>
  <r>
    <n v="4204"/>
    <x v="87"/>
    <d v="2023-10-03T00:00:00"/>
    <s v="MANGUINAO GILBERT  "/>
    <x v="12"/>
    <x v="1"/>
    <d v="2023-10-02T00:00:00"/>
    <d v="2023-10-02T00:00:00"/>
    <s v="SL"/>
    <m/>
    <s v="1 SL"/>
    <n v="1"/>
    <m/>
  </r>
  <r>
    <n v="4205"/>
    <x v="87"/>
    <d v="2023-10-03T00:00:00"/>
    <s v="AUDITOR AILEEN D."/>
    <x v="5"/>
    <x v="1"/>
    <d v="2023-09-28T00:00:00"/>
    <d v="2023-09-28T00:00:00"/>
    <s v="SL"/>
    <m/>
    <s v="1 SL"/>
    <n v="1"/>
    <m/>
  </r>
  <r>
    <n v="4205"/>
    <x v="87"/>
    <d v="2023-10-03T00:00:00"/>
    <s v="AUDITOR AILEEN D."/>
    <x v="5"/>
    <x v="1"/>
    <d v="2023-10-02T00:00:00"/>
    <d v="2023-10-02T00:00:00"/>
    <s v="SL"/>
    <m/>
    <s v="1 SL"/>
    <n v="1"/>
    <m/>
  </r>
  <r>
    <n v="4206"/>
    <x v="87"/>
    <d v="2023-10-02T00:00:00"/>
    <s v="HERNANDEZ DARREL JESUS M."/>
    <x v="19"/>
    <x v="1"/>
    <d v="2023-10-13T00:00:00"/>
    <d v="2023-10-16T00:00:00"/>
    <s v="VL"/>
    <m/>
    <s v="2 VL"/>
    <n v="2"/>
    <m/>
  </r>
  <r>
    <n v="4207"/>
    <x v="87"/>
    <d v="2023-10-04T00:00:00"/>
    <s v="FELICIDARIO PAMELA C."/>
    <x v="70"/>
    <x v="1"/>
    <d v="2023-10-03T00:00:00"/>
    <d v="2023-10-03T00:00:00"/>
    <s v="SL"/>
    <m/>
    <s v="1 SL"/>
    <n v="1"/>
    <m/>
  </r>
  <r>
    <n v="4208"/>
    <x v="87"/>
    <d v="2023-10-03T00:00:00"/>
    <s v="DIMARANAN PERPETUA F."/>
    <x v="67"/>
    <x v="1"/>
    <d v="2023-09-29T00:00:00"/>
    <d v="2023-09-29T00:00:00"/>
    <s v="SL"/>
    <m/>
    <s v="1 SL"/>
    <n v="1"/>
    <m/>
  </r>
  <r>
    <n v="4209"/>
    <x v="87"/>
    <d v="2023-10-04T00:00:00"/>
    <s v="DE OCAMPO MARISSA B."/>
    <x v="66"/>
    <x v="1"/>
    <d v="2023-10-02T00:00:00"/>
    <d v="2023-10-03T00:00:00"/>
    <s v="SL"/>
    <m/>
    <s v="2 SL"/>
    <n v="2"/>
    <m/>
  </r>
  <r>
    <n v="4210"/>
    <x v="87"/>
    <d v="2023-10-02T00:00:00"/>
    <s v="ENMACIO LEILA A."/>
    <x v="6"/>
    <x v="1"/>
    <d v="2023-09-25T00:00:00"/>
    <d v="2023-09-25T00:00:00"/>
    <s v="SL"/>
    <m/>
    <s v="1 SL"/>
    <n v="1"/>
    <m/>
  </r>
  <r>
    <n v="4210"/>
    <x v="87"/>
    <d v="2023-10-02T00:00:00"/>
    <s v="ENMACIO LEILA A."/>
    <x v="6"/>
    <x v="1"/>
    <d v="2023-09-29T00:00:00"/>
    <d v="2023-09-29T00:00:00"/>
    <s v="SL"/>
    <m/>
    <s v="1 SL"/>
    <n v="1"/>
    <m/>
  </r>
  <r>
    <n v="4211"/>
    <x v="87"/>
    <d v="2023-10-01T00:00:00"/>
    <s v="DAÑO ALMA R."/>
    <x v="6"/>
    <x v="1"/>
    <d v="2023-09-29T00:00:00"/>
    <d v="2023-09-29T00:00:00"/>
    <s v="SL"/>
    <m/>
    <s v="1 SL"/>
    <n v="1"/>
    <m/>
  </r>
  <r>
    <n v="4212"/>
    <x v="87"/>
    <d v="2023-10-03T00:00:00"/>
    <s v="MENDOZA NORA A."/>
    <x v="6"/>
    <x v="1"/>
    <d v="2023-09-27T00:00:00"/>
    <d v="2023-09-29T00:00:00"/>
    <s v="SL"/>
    <m/>
    <s v="3 SL"/>
    <n v="3"/>
    <m/>
  </r>
  <r>
    <n v="4213"/>
    <x v="87"/>
    <d v="2023-10-02T00:00:00"/>
    <s v="BITUIN LUCKY NIKKO G."/>
    <x v="19"/>
    <x v="0"/>
    <d v="2023-10-11T00:00:00"/>
    <d v="2023-10-11T00:00:00"/>
    <s v="VL"/>
    <m/>
    <s v="1 VL"/>
    <n v="1"/>
    <m/>
  </r>
  <r>
    <n v="4214"/>
    <x v="87"/>
    <d v="2023-10-04T00:00:00"/>
    <s v="ANACAY ANICETA P."/>
    <x v="5"/>
    <x v="1"/>
    <d v="2023-10-02T00:00:00"/>
    <d v="2023-10-03T00:00:00"/>
    <s v="SL"/>
    <m/>
    <s v="2 SL"/>
    <n v="2"/>
    <m/>
  </r>
  <r>
    <n v="4215"/>
    <x v="87"/>
    <d v="2023-10-02T00:00:00"/>
    <s v="PANGANIBAN CRISTETA M."/>
    <x v="55"/>
    <x v="1"/>
    <d v="2023-09-28T00:00:00"/>
    <d v="2023-09-29T00:00:00"/>
    <s v="SL"/>
    <m/>
    <s v="2 SL"/>
    <n v="2"/>
    <m/>
  </r>
  <r>
    <n v="4216"/>
    <x v="87"/>
    <d v="2023-10-02T00:00:00"/>
    <s v="SARDINOLA  GINABLETH J."/>
    <x v="34"/>
    <x v="1"/>
    <d v="2023-09-18T00:00:00"/>
    <d v="2023-09-18T00:00:00"/>
    <s v="SL"/>
    <m/>
    <s v="1 SL"/>
    <n v="1"/>
    <m/>
  </r>
  <r>
    <n v="4216"/>
    <x v="87"/>
    <d v="2023-10-02T00:00:00"/>
    <s v="SARDINOLA  GINABLETH J."/>
    <x v="34"/>
    <x v="1"/>
    <d v="2023-09-25T00:00:00"/>
    <d v="2023-09-25T00:00:00"/>
    <s v="SL"/>
    <m/>
    <s v="1 SL"/>
    <n v="1"/>
    <m/>
  </r>
  <r>
    <n v="4217"/>
    <x v="87"/>
    <d v="2023-10-02T00:00:00"/>
    <s v="SARDINOLA  GINABLETH J."/>
    <x v="34"/>
    <x v="1"/>
    <d v="2023-10-05T00:00:00"/>
    <d v="2023-10-05T00:00:00"/>
    <s v="OTHER"/>
    <s v="SEC 21 EO 292- SPECIAL PRIVILEGE"/>
    <s v="1 OTHER"/>
    <n v="1"/>
    <m/>
  </r>
  <r>
    <n v="4218"/>
    <x v="87"/>
    <d v="2023-10-03T00:00:00"/>
    <s v="PAYAD MARICEL  Q."/>
    <x v="54"/>
    <x v="1"/>
    <d v="2023-10-11T00:00:00"/>
    <d v="2023-10-11T00:00:00"/>
    <s v="VL"/>
    <m/>
    <s v="1 VL"/>
    <n v="1"/>
    <m/>
  </r>
  <r>
    <n v="4219"/>
    <x v="87"/>
    <d v="2023-10-03T00:00:00"/>
    <s v="OLEGARIO NENITA A."/>
    <x v="16"/>
    <x v="1"/>
    <d v="2023-10-02T00:00:00"/>
    <d v="2023-10-02T00:00:00"/>
    <s v="SL"/>
    <m/>
    <s v="1 SL"/>
    <n v="1"/>
    <m/>
  </r>
  <r>
    <n v="4220"/>
    <x v="87"/>
    <d v="2023-10-03T00:00:00"/>
    <s v="BAYBAY MA. PAZ R."/>
    <x v="34"/>
    <x v="1"/>
    <d v="2023-09-30T00:00:00"/>
    <d v="2023-09-30T00:00:00"/>
    <s v="SL"/>
    <m/>
    <s v="1 SL"/>
    <n v="1"/>
    <m/>
  </r>
  <r>
    <n v="4221"/>
    <x v="87"/>
    <d v="2023-10-03T00:00:00"/>
    <s v="MERCADO ARLENNIE D."/>
    <x v="9"/>
    <x v="0"/>
    <d v="2023-09-25T00:00:00"/>
    <d v="2023-09-26T00:00:00"/>
    <s v="SL"/>
    <m/>
    <s v="2 SL"/>
    <n v="2"/>
    <m/>
  </r>
  <r>
    <n v="4222"/>
    <x v="87"/>
    <d v="2023-10-03T00:00:00"/>
    <s v="CORTEZ FIDELA B."/>
    <x v="58"/>
    <x v="1"/>
    <d v="2023-10-23T00:00:00"/>
    <d v="2023-10-23T00:00:00"/>
    <s v="VL"/>
    <m/>
    <s v="1 VL"/>
    <n v="1"/>
    <m/>
  </r>
  <r>
    <n v="4223"/>
    <x v="87"/>
    <d v="2023-10-02T00:00:00"/>
    <s v="MULINGTAPANG GUILLERMA O."/>
    <x v="12"/>
    <x v="0"/>
    <d v="2023-10-02T00:00:00"/>
    <d v="2023-10-10T00:00:00"/>
    <s v="SL"/>
    <m/>
    <s v="7 SL"/>
    <n v="7"/>
    <m/>
  </r>
  <r>
    <n v="4224"/>
    <x v="87"/>
    <d v="2023-10-02T00:00:00"/>
    <s v="JAVIER CARMELITA M."/>
    <x v="31"/>
    <x v="1"/>
    <d v="2023-09-29T00:00:00"/>
    <d v="2023-09-29T00:00:00"/>
    <s v="SL"/>
    <m/>
    <s v="1 SL"/>
    <n v="1"/>
    <m/>
  </r>
  <r>
    <n v="4225"/>
    <x v="87"/>
    <d v="2023-10-02T00:00:00"/>
    <s v="MIRANDA NICOLE MAY B."/>
    <x v="39"/>
    <x v="1"/>
    <d v="2023-09-25T00:00:00"/>
    <d v="2023-09-29T00:00:00"/>
    <s v="SL"/>
    <m/>
    <s v="5 SL"/>
    <n v="5"/>
    <m/>
  </r>
  <r>
    <n v="4226"/>
    <x v="87"/>
    <d v="2023-10-02T00:00:00"/>
    <s v="UNTALAN DIVINA R."/>
    <x v="39"/>
    <x v="1"/>
    <d v="2023-09-29T00:00:00"/>
    <d v="2023-09-29T00:00:00"/>
    <s v="SL"/>
    <m/>
    <s v="0.5 SL"/>
    <n v="0.5"/>
    <m/>
  </r>
  <r>
    <n v="4227"/>
    <x v="87"/>
    <d v="2023-10-02T00:00:00"/>
    <s v="DE GRANO MA. ERLINDA F."/>
    <x v="39"/>
    <x v="1"/>
    <d v="2023-09-29T00:00:00"/>
    <d v="2023-09-29T00:00:00"/>
    <s v="SL"/>
    <m/>
    <s v="0.5 SL"/>
    <n v="0.5"/>
    <m/>
  </r>
  <r>
    <n v="4228"/>
    <x v="87"/>
    <d v="2023-09-29T00:00:00"/>
    <s v="LAGUARDIA JOSELITO R."/>
    <x v="8"/>
    <x v="1"/>
    <d v="2023-10-06T00:00:00"/>
    <d v="2023-10-06T00:00:00"/>
    <s v="OTHER"/>
    <s v="SEC 21 EO 292- SPECIAL PRIVILEGE"/>
    <s v="1 OTHER"/>
    <n v="1"/>
    <m/>
  </r>
  <r>
    <n v="4229"/>
    <x v="87"/>
    <d v="2023-09-28T00:00:00"/>
    <s v="DIMAPILIS ELVIRA S."/>
    <x v="39"/>
    <x v="1"/>
    <d v="2023-09-27T00:00:00"/>
    <d v="2023-09-27T00:00:00"/>
    <s v="SL"/>
    <m/>
    <s v="1 SL"/>
    <n v="1"/>
    <m/>
  </r>
  <r>
    <n v="4230"/>
    <x v="87"/>
    <d v="2023-09-28T00:00:00"/>
    <s v="BISCOCHO JULIETA G."/>
    <x v="39"/>
    <x v="1"/>
    <d v="2023-10-06T00:00:00"/>
    <d v="2023-10-06T00:00:00"/>
    <s v="OTHER"/>
    <s v="SEC 21 EO 292- SPECIAL PRIVILEGE"/>
    <s v="1 OTHER"/>
    <n v="1"/>
    <m/>
  </r>
  <r>
    <n v="4231"/>
    <x v="87"/>
    <d v="2023-10-02T00:00:00"/>
    <s v="AMBAT MARILOU M."/>
    <x v="63"/>
    <x v="1"/>
    <d v="2023-10-31T00:00:00"/>
    <d v="2023-10-31T00:00:00"/>
    <s v="VL"/>
    <m/>
    <s v="1 VL"/>
    <n v="1"/>
    <m/>
  </r>
  <r>
    <n v="4231"/>
    <x v="87"/>
    <d v="2023-10-02T00:00:00"/>
    <s v="AMBAT MARILOU M."/>
    <x v="63"/>
    <x v="1"/>
    <d v="2023-09-04T00:00:00"/>
    <d v="2023-09-04T00:00:00"/>
    <s v="VL"/>
    <m/>
    <s v="1 VL"/>
    <n v="1"/>
    <m/>
  </r>
  <r>
    <n v="4232"/>
    <x v="87"/>
    <d v="2023-10-02T00:00:00"/>
    <s v="AMORA ELISA S."/>
    <x v="39"/>
    <x v="1"/>
    <d v="2023-09-29T00:00:00"/>
    <d v="2023-10-01T00:00:00"/>
    <s v="SL"/>
    <m/>
    <s v="2 SL"/>
    <n v="2"/>
    <m/>
  </r>
  <r>
    <n v="4233"/>
    <x v="87"/>
    <d v="2023-10-03T00:00:00"/>
    <s v="DELA CRUZ EVANGELINE P."/>
    <x v="71"/>
    <x v="1"/>
    <d v="2023-09-29T00:00:00"/>
    <d v="2023-09-29T00:00:00"/>
    <s v="SL"/>
    <m/>
    <s v="1 SL"/>
    <n v="1"/>
    <m/>
  </r>
  <r>
    <n v="4234"/>
    <x v="87"/>
    <d v="2023-10-03T00:00:00"/>
    <s v="FERNANDEZ MILAGROS C."/>
    <x v="39"/>
    <x v="1"/>
    <d v="2023-09-29T00:00:00"/>
    <d v="2023-09-29T00:00:00"/>
    <s v="SL"/>
    <m/>
    <s v="1 SL"/>
    <n v="1"/>
    <m/>
  </r>
  <r>
    <n v="4235"/>
    <x v="87"/>
    <d v="2023-10-02T00:00:00"/>
    <s v="DIMAPILIS VILMA T."/>
    <x v="12"/>
    <x v="1"/>
    <d v="2023-09-29T00:00:00"/>
    <d v="2023-09-29T00:00:00"/>
    <s v="SL"/>
    <m/>
    <s v="1 SL"/>
    <n v="1"/>
    <m/>
  </r>
  <r>
    <n v="4236"/>
    <x v="87"/>
    <d v="2023-09-25T00:00:00"/>
    <s v="MONTENEGRO HELEN L."/>
    <x v="35"/>
    <x v="1"/>
    <d v="2023-09-22T00:00:00"/>
    <d v="2023-09-22T00:00:00"/>
    <s v="SL"/>
    <m/>
    <s v="1 SL"/>
    <n v="1"/>
    <m/>
  </r>
  <r>
    <n v="4237"/>
    <x v="87"/>
    <d v="2023-10-05T00:00:00"/>
    <s v="SEÑA MARILYN B."/>
    <x v="59"/>
    <x v="1"/>
    <d v="2023-10-09T00:00:00"/>
    <d v="2023-10-10T00:00:00"/>
    <s v="VL"/>
    <m/>
    <s v="2 VL"/>
    <n v="2"/>
    <m/>
  </r>
  <r>
    <n v="4237"/>
    <x v="87"/>
    <d v="2023-10-05T00:00:00"/>
    <s v="SEÑA MARILYN B."/>
    <x v="59"/>
    <x v="1"/>
    <d v="2023-10-12T00:00:00"/>
    <d v="2023-10-13T00:00:00"/>
    <s v="VL"/>
    <m/>
    <s v="2 VL"/>
    <n v="2"/>
    <m/>
  </r>
  <r>
    <n v="4238"/>
    <x v="87"/>
    <d v="2023-09-27T00:00:00"/>
    <s v="GARCIA HAIZEL M."/>
    <x v="31"/>
    <x v="1"/>
    <d v="2023-09-26T00:00:00"/>
    <d v="2023-09-26T00:00:00"/>
    <s v="SL"/>
    <m/>
    <s v="1 SL"/>
    <n v="1"/>
    <m/>
  </r>
  <r>
    <n v="4239"/>
    <x v="87"/>
    <d v="2023-10-02T00:00:00"/>
    <s v="AMBION DORINDA A."/>
    <x v="10"/>
    <x v="1"/>
    <d v="2023-10-24T00:00:00"/>
    <d v="2023-10-24T00:00:00"/>
    <s v="VL"/>
    <m/>
    <s v="1 VL"/>
    <n v="1"/>
    <m/>
  </r>
  <r>
    <n v="4240"/>
    <x v="87"/>
    <d v="2023-09-29T00:00:00"/>
    <s v="MONTENEGRO HENRY S."/>
    <x v="11"/>
    <x v="1"/>
    <d v="2023-09-28T00:00:00"/>
    <d v="2023-09-28T00:00:00"/>
    <s v="SL"/>
    <m/>
    <s v="1 SL"/>
    <n v="1"/>
    <m/>
  </r>
  <r>
    <n v="4241"/>
    <x v="87"/>
    <d v="2023-10-02T00:00:00"/>
    <s v="JAVIER CARMELITA M."/>
    <x v="31"/>
    <x v="1"/>
    <d v="2023-10-23T00:00:00"/>
    <d v="2023-10-24T00:00:00"/>
    <s v="VL"/>
    <m/>
    <s v="2 VL"/>
    <n v="2"/>
    <m/>
  </r>
  <r>
    <n v="4242"/>
    <x v="87"/>
    <d v="2023-10-02T00:00:00"/>
    <s v="AMBONAN AVELINA A."/>
    <x v="59"/>
    <x v="1"/>
    <d v="2023-09-30T00:00:00"/>
    <d v="2023-10-10T00:00:00"/>
    <s v="SL"/>
    <m/>
    <s v="7 SL"/>
    <n v="7"/>
    <m/>
  </r>
  <r>
    <n v="4243"/>
    <x v="87"/>
    <d v="2023-10-02T00:00:00"/>
    <s v="LIMBOC FLORDELIZA J."/>
    <x v="4"/>
    <x v="1"/>
    <d v="2023-09-27T00:00:00"/>
    <d v="2023-09-27T00:00:00"/>
    <s v="SL"/>
    <m/>
    <s v="1 SL"/>
    <n v="1"/>
    <m/>
  </r>
  <r>
    <n v="4244"/>
    <x v="87"/>
    <d v="2023-09-29T00:00:00"/>
    <s v="INOCENCIO REYMARK S."/>
    <x v="102"/>
    <x v="1"/>
    <d v="2023-09-11T00:00:00"/>
    <d v="2023-09-11T00:00:00"/>
    <s v="SL"/>
    <m/>
    <s v="1 SL"/>
    <n v="1"/>
    <m/>
  </r>
  <r>
    <n v="4245"/>
    <x v="88"/>
    <d v="2023-10-09T00:00:00"/>
    <s v="ANGELES ANNABEL D."/>
    <x v="5"/>
    <x v="1"/>
    <d v="2023-10-04T00:00:00"/>
    <d v="2023-10-06T00:00:00"/>
    <s v="VL"/>
    <m/>
    <s v="3 VL"/>
    <n v="3"/>
    <m/>
  </r>
  <r>
    <n v="4246"/>
    <x v="88"/>
    <d v="2023-10-09T00:00:00"/>
    <s v="RAMA RAQUEL J."/>
    <x v="44"/>
    <x v="0"/>
    <d v="2023-10-04T00:00:00"/>
    <d v="2023-10-06T00:00:00"/>
    <s v="SL"/>
    <m/>
    <s v="3 SL"/>
    <n v="3"/>
    <m/>
  </r>
  <r>
    <n v="4247"/>
    <x v="88"/>
    <d v="2023-10-09T00:00:00"/>
    <s v="SUMAGUI LORENA P."/>
    <x v="30"/>
    <x v="0"/>
    <d v="2023-09-29T00:00:00"/>
    <d v="2023-09-29T00:00:00"/>
    <s v="SL"/>
    <m/>
    <s v="1 SL"/>
    <n v="1"/>
    <m/>
  </r>
  <r>
    <n v="4247"/>
    <x v="88"/>
    <d v="2023-10-09T00:00:00"/>
    <s v="SUMAGUI LORENA P."/>
    <x v="30"/>
    <x v="0"/>
    <d v="2023-10-05T00:00:00"/>
    <d v="2023-10-06T00:00:00"/>
    <s v="SL"/>
    <m/>
    <s v="2 SL"/>
    <n v="2"/>
    <m/>
  </r>
  <r>
    <n v="4248"/>
    <x v="88"/>
    <d v="2023-10-09T00:00:00"/>
    <s v="MONTENEGRO HELEN L."/>
    <x v="35"/>
    <x v="1"/>
    <d v="2023-10-04T00:00:00"/>
    <d v="2023-10-04T00:00:00"/>
    <s v="SL"/>
    <m/>
    <s v="1 SL"/>
    <n v="1"/>
    <m/>
  </r>
  <r>
    <n v="4249"/>
    <x v="88"/>
    <d v="2023-10-09T00:00:00"/>
    <s v="MALUBAY MELINDA D."/>
    <x v="66"/>
    <x v="1"/>
    <d v="2023-10-06T00:00:00"/>
    <d v="2023-10-06T00:00:00"/>
    <s v="SL"/>
    <m/>
    <s v="1 SL"/>
    <n v="1"/>
    <m/>
  </r>
  <r>
    <n v="4250"/>
    <x v="88"/>
    <d v="2023-10-09T00:00:00"/>
    <s v="SIERRA SALVADOR  "/>
    <x v="7"/>
    <x v="0"/>
    <d v="2023-09-25T00:00:00"/>
    <d v="2023-09-28T00:00:00"/>
    <s v="SL"/>
    <m/>
    <s v="4 SL"/>
    <n v="4"/>
    <m/>
  </r>
  <r>
    <n v="4250"/>
    <x v="88"/>
    <d v="2023-10-09T00:00:00"/>
    <s v="SIERRA SALVADOR  "/>
    <x v="7"/>
    <x v="0"/>
    <d v="2023-10-02T00:00:00"/>
    <d v="2023-10-13T00:00:00"/>
    <s v="SL"/>
    <m/>
    <s v="10 SL"/>
    <n v="10"/>
    <m/>
  </r>
  <r>
    <n v="4251"/>
    <x v="88"/>
    <d v="2023-10-09T00:00:00"/>
    <s v="SIERRA SALVADOR  "/>
    <x v="7"/>
    <x v="0"/>
    <d v="2023-10-16T00:00:00"/>
    <d v="2023-10-31T00:00:00"/>
    <s v="VL"/>
    <m/>
    <s v="12 VL"/>
    <n v="12"/>
    <m/>
  </r>
  <r>
    <n v="4252"/>
    <x v="88"/>
    <d v="2023-10-09T00:00:00"/>
    <s v="FERMA ERIC N."/>
    <x v="12"/>
    <x v="0"/>
    <d v="2023-10-05T00:00:00"/>
    <d v="2023-10-06T00:00:00"/>
    <s v="SL"/>
    <m/>
    <s v="2 SL"/>
    <n v="2"/>
    <m/>
  </r>
  <r>
    <n v="4253"/>
    <x v="88"/>
    <d v="2023-10-09T00:00:00"/>
    <s v="GONZALES MARIO O."/>
    <x v="12"/>
    <x v="0"/>
    <d v="2023-10-05T00:00:00"/>
    <d v="2023-10-06T00:00:00"/>
    <s v="SL"/>
    <m/>
    <s v="2 SL"/>
    <n v="2"/>
    <m/>
  </r>
  <r>
    <n v="4254"/>
    <x v="88"/>
    <d v="2023-10-09T00:00:00"/>
    <s v="GONZALES MARIO O."/>
    <x v="12"/>
    <x v="0"/>
    <d v="2023-10-19T00:00:00"/>
    <d v="2023-10-20T00:00:00"/>
    <s v="VL"/>
    <m/>
    <s v="2 VL"/>
    <n v="2"/>
    <m/>
  </r>
  <r>
    <n v="4254"/>
    <x v="88"/>
    <d v="2023-10-09T00:00:00"/>
    <s v="GONZALES MARIO O."/>
    <x v="12"/>
    <x v="0"/>
    <d v="2023-10-26T00:00:00"/>
    <d v="2023-10-27T00:00:00"/>
    <s v="VL"/>
    <m/>
    <s v="2 VL"/>
    <n v="2"/>
    <m/>
  </r>
  <r>
    <n v="4255"/>
    <x v="88"/>
    <d v="2023-10-09T00:00:00"/>
    <s v="MARASIGAN BIENVENIDO E."/>
    <x v="12"/>
    <x v="0"/>
    <d v="2023-10-23T00:00:00"/>
    <d v="2023-10-27T00:00:00"/>
    <s v="VL"/>
    <m/>
    <s v="5 VL"/>
    <n v="5"/>
    <m/>
  </r>
  <r>
    <n v="4256"/>
    <x v="88"/>
    <d v="2023-10-09T00:00:00"/>
    <s v="DE VILLA MYRNA D."/>
    <x v="12"/>
    <x v="1"/>
    <d v="2023-10-04T00:00:00"/>
    <d v="2023-10-04T00:00:00"/>
    <s v="SL"/>
    <m/>
    <s v="1 SL"/>
    <n v="1"/>
    <m/>
  </r>
  <r>
    <n v="4256"/>
    <x v="88"/>
    <d v="2023-10-09T00:00:00"/>
    <s v="DE VILLA MYRNA D."/>
    <x v="12"/>
    <x v="1"/>
    <d v="2023-10-06T00:00:00"/>
    <d v="2023-10-06T00:00:00"/>
    <s v="SL"/>
    <m/>
    <s v="1 SL"/>
    <n v="1"/>
    <m/>
  </r>
  <r>
    <n v="4257"/>
    <x v="88"/>
    <d v="2023-09-28T00:00:00"/>
    <s v="OCAMPO NOVELYN U."/>
    <x v="10"/>
    <x v="0"/>
    <d v="2023-10-02T00:00:00"/>
    <d v="2023-10-02T00:00:00"/>
    <s v="SL"/>
    <m/>
    <s v="1 SL"/>
    <n v="1"/>
    <m/>
  </r>
  <r>
    <n v="4257"/>
    <x v="88"/>
    <d v="2023-09-28T00:00:00"/>
    <s v="OCAMPO NOVELYN U."/>
    <x v="10"/>
    <x v="0"/>
    <d v="2023-10-04T00:00:00"/>
    <d v="2023-10-04T00:00:00"/>
    <s v="SL"/>
    <m/>
    <s v="1 SL"/>
    <n v="1"/>
    <m/>
  </r>
  <r>
    <n v="4258"/>
    <x v="88"/>
    <d v="2023-10-09T00:00:00"/>
    <s v="AMBROCIO MELODY B."/>
    <x v="10"/>
    <x v="0"/>
    <d v="2023-10-05T00:00:00"/>
    <d v="2023-10-05T00:00:00"/>
    <s v="SL"/>
    <m/>
    <s v="1 SL"/>
    <n v="1"/>
    <m/>
  </r>
  <r>
    <n v="4259"/>
    <x v="88"/>
    <d v="2023-10-02T00:00:00"/>
    <s v="MARDO MELINDA E."/>
    <x v="18"/>
    <x v="0"/>
    <d v="2023-10-09T00:00:00"/>
    <d v="2023-10-11T00:00:00"/>
    <s v="VL"/>
    <m/>
    <s v="3 VL"/>
    <n v="3"/>
    <m/>
  </r>
  <r>
    <n v="4260"/>
    <x v="88"/>
    <d v="2023-09-30T00:00:00"/>
    <s v="PAGLINAWAN JESSIE M."/>
    <x v="18"/>
    <x v="0"/>
    <d v="2023-09-25T00:00:00"/>
    <d v="2023-09-25T00:00:00"/>
    <s v="SL"/>
    <m/>
    <s v="1 SL"/>
    <n v="1"/>
    <m/>
  </r>
  <r>
    <n v="4260"/>
    <x v="88"/>
    <d v="2023-09-30T00:00:00"/>
    <s v="PAGLINAWAN JESSIE M."/>
    <x v="18"/>
    <x v="0"/>
    <d v="2023-09-28T00:00:00"/>
    <d v="2023-09-28T00:00:00"/>
    <s v="SL"/>
    <m/>
    <s v="1 SL"/>
    <n v="1"/>
    <m/>
  </r>
  <r>
    <n v="4261"/>
    <x v="88"/>
    <d v="2023-10-02T00:00:00"/>
    <s v="OCAMPO NOVELYN U."/>
    <x v="10"/>
    <x v="0"/>
    <d v="2023-10-23T00:00:00"/>
    <d v="2023-10-25T00:00:00"/>
    <s v="VL"/>
    <m/>
    <s v="3 VL"/>
    <n v="3"/>
    <m/>
  </r>
  <r>
    <n v="4262"/>
    <x v="88"/>
    <d v="2023-10-06T00:00:00"/>
    <s v="FERMA RAYMOND  "/>
    <x v="18"/>
    <x v="0"/>
    <d v="2023-10-04T00:00:00"/>
    <d v="2023-10-05T00:00:00"/>
    <s v="SL"/>
    <m/>
    <s v="2 SL"/>
    <n v="2"/>
    <m/>
  </r>
  <r>
    <n v="4263"/>
    <x v="88"/>
    <d v="2023-10-04T00:00:00"/>
    <s v="OBINA APOLINARIO B."/>
    <x v="18"/>
    <x v="0"/>
    <d v="2023-10-11T00:00:00"/>
    <d v="2023-10-13T00:00:00"/>
    <s v="VL"/>
    <m/>
    <s v="3 VL"/>
    <n v="3"/>
    <m/>
  </r>
  <r>
    <n v="4264"/>
    <x v="88"/>
    <d v="2023-10-05T00:00:00"/>
    <s v="TAPAY EDWARD  "/>
    <x v="18"/>
    <x v="0"/>
    <d v="2023-10-03T00:00:00"/>
    <d v="2023-10-04T00:00:00"/>
    <s v="SL"/>
    <m/>
    <s v="2 SL"/>
    <n v="2"/>
    <m/>
  </r>
  <r>
    <n v="4265"/>
    <x v="88"/>
    <d v="2023-10-05T00:00:00"/>
    <s v="TULIAO FLORDELIZA M."/>
    <x v="6"/>
    <x v="1"/>
    <d v="2023-10-04T00:00:00"/>
    <d v="2023-10-04T00:00:00"/>
    <s v="OTHER"/>
    <s v="SEC 21 EO 292- SPECIAL PRIVILEGE"/>
    <s v="1 OTHER"/>
    <n v="1"/>
    <m/>
  </r>
  <r>
    <n v="4266"/>
    <x v="88"/>
    <d v="2023-10-06T00:00:00"/>
    <s v="DIMARANAN GREGORIA C."/>
    <x v="6"/>
    <x v="1"/>
    <d v="2023-10-06T00:00:00"/>
    <d v="2023-10-06T00:00:00"/>
    <s v="SL"/>
    <m/>
    <s v="1 SL"/>
    <n v="1"/>
    <m/>
  </r>
  <r>
    <n v="4267"/>
    <x v="88"/>
    <d v="2023-10-06T00:00:00"/>
    <s v="MENDOZA NORA A."/>
    <x v="6"/>
    <x v="1"/>
    <d v="2023-10-02T00:00:00"/>
    <d v="2023-10-02T00:00:00"/>
    <s v="SL"/>
    <m/>
    <s v="1 SL"/>
    <n v="1"/>
    <m/>
  </r>
  <r>
    <n v="4268"/>
    <x v="88"/>
    <d v="2023-10-09T00:00:00"/>
    <s v="BUGARIN MA. ANA M."/>
    <x v="4"/>
    <x v="1"/>
    <d v="2023-10-04T00:00:00"/>
    <d v="2023-10-04T00:00:00"/>
    <s v="SL"/>
    <m/>
    <s v="1 SL"/>
    <n v="1"/>
    <m/>
  </r>
  <r>
    <n v="4268"/>
    <x v="88"/>
    <d v="2023-10-09T00:00:00"/>
    <s v="BUGARIN MA. ANA M."/>
    <x v="4"/>
    <x v="1"/>
    <d v="2023-10-06T00:00:00"/>
    <d v="2023-10-06T00:00:00"/>
    <s v="SL"/>
    <m/>
    <s v="1 SL"/>
    <n v="1"/>
    <m/>
  </r>
  <r>
    <n v="4269"/>
    <x v="88"/>
    <d v="2023-10-01T00:00:00"/>
    <s v="DESINGAŃO PURIFICACION A."/>
    <x v="11"/>
    <x v="0"/>
    <d v="2023-10-04T00:00:00"/>
    <d v="2023-10-06T00:00:00"/>
    <s v="VL"/>
    <m/>
    <s v="3 VL"/>
    <n v="3"/>
    <m/>
  </r>
  <r>
    <n v="4269"/>
    <x v="88"/>
    <d v="2023-10-01T00:00:00"/>
    <s v="DESINGAŃO PURIFICACION A."/>
    <x v="11"/>
    <x v="0"/>
    <d v="2023-10-11T00:00:00"/>
    <d v="2023-10-13T00:00:00"/>
    <s v="VL"/>
    <m/>
    <s v="3 VL"/>
    <n v="3"/>
    <m/>
  </r>
  <r>
    <n v="4269"/>
    <x v="88"/>
    <d v="2023-10-01T00:00:00"/>
    <s v="DESINGAŃO PURIFICACION A."/>
    <x v="11"/>
    <x v="0"/>
    <d v="2023-10-18T00:00:00"/>
    <d v="2023-10-20T00:00:00"/>
    <s v="VL"/>
    <m/>
    <s v="3 VL"/>
    <n v="3"/>
    <m/>
  </r>
  <r>
    <n v="4269"/>
    <x v="88"/>
    <d v="2023-10-01T00:00:00"/>
    <s v="DESINGAŃO PURIFICACION A."/>
    <x v="11"/>
    <x v="0"/>
    <d v="2023-10-25T00:00:00"/>
    <d v="2023-10-27T00:00:00"/>
    <s v="VL"/>
    <m/>
    <s v="3 VL"/>
    <n v="3"/>
    <m/>
  </r>
  <r>
    <n v="4269"/>
    <x v="88"/>
    <d v="2023-10-01T00:00:00"/>
    <s v="DESINGAŃO PURIFICACION A."/>
    <x v="11"/>
    <x v="0"/>
    <d v="2023-10-31T00:00:00"/>
    <d v="2023-10-31T00:00:00"/>
    <s v="VL"/>
    <m/>
    <s v="1 VL"/>
    <n v="1"/>
    <m/>
  </r>
  <r>
    <n v="4270"/>
    <x v="88"/>
    <d v="2023-10-10T00:00:00"/>
    <s v="DE CASTRO ROSS EIZALHYNNE A."/>
    <x v="11"/>
    <x v="0"/>
    <d v="2023-10-09T00:00:00"/>
    <d v="2023-10-09T00:00:00"/>
    <s v="SL"/>
    <m/>
    <s v="1 SL"/>
    <n v="1"/>
    <m/>
  </r>
  <r>
    <n v="4271"/>
    <x v="88"/>
    <d v="2023-10-02T00:00:00"/>
    <s v="JABINES MARIA SHELLY D."/>
    <x v="16"/>
    <x v="0"/>
    <d v="2023-10-11T00:00:00"/>
    <d v="2023-10-12T00:00:00"/>
    <s v="VL"/>
    <m/>
    <s v="2 VL"/>
    <n v="2"/>
    <m/>
  </r>
  <r>
    <n v="4271"/>
    <x v="88"/>
    <d v="2023-10-02T00:00:00"/>
    <s v="JABINES MARIA SHELLY D."/>
    <x v="16"/>
    <x v="0"/>
    <d v="2023-10-16T00:00:00"/>
    <d v="2023-10-17T00:00:00"/>
    <s v="VL"/>
    <m/>
    <s v="2 VL"/>
    <n v="2"/>
    <m/>
  </r>
  <r>
    <n v="4271"/>
    <x v="88"/>
    <d v="2023-10-02T00:00:00"/>
    <s v="JABINES MARIA SHELLY D."/>
    <x v="16"/>
    <x v="0"/>
    <d v="2023-10-31T00:00:00"/>
    <d v="2023-10-31T00:00:00"/>
    <s v="VL"/>
    <m/>
    <s v="1 VL"/>
    <n v="1"/>
    <m/>
  </r>
  <r>
    <n v="4272"/>
    <x v="88"/>
    <d v="2023-10-04T00:00:00"/>
    <s v="JABINES MARIA SHELLY D."/>
    <x v="16"/>
    <x v="0"/>
    <d v="2023-10-03T00:00:00"/>
    <d v="2023-10-03T00:00:00"/>
    <s v="SL"/>
    <m/>
    <s v="1 SL"/>
    <n v="1"/>
    <m/>
  </r>
  <r>
    <n v="4273"/>
    <x v="88"/>
    <d v="2023-10-02T00:00:00"/>
    <s v="JABINES MARIA SHELLY D."/>
    <x v="16"/>
    <x v="0"/>
    <d v="2023-09-28T00:00:00"/>
    <d v="2023-09-28T00:00:00"/>
    <s v="SL"/>
    <m/>
    <s v="1 SL"/>
    <n v="1"/>
    <m/>
  </r>
  <r>
    <n v="4274"/>
    <x v="88"/>
    <d v="2023-10-05T00:00:00"/>
    <s v="OPO CONEY V."/>
    <x v="24"/>
    <x v="0"/>
    <d v="2023-10-23T00:00:00"/>
    <d v="2023-10-25T00:00:00"/>
    <s v="OTHER"/>
    <s v="SEC 21 EO 292- SPECIAL PRIVILEGE"/>
    <s v="3 OTHER"/>
    <n v="3"/>
    <m/>
  </r>
  <r>
    <n v="4275"/>
    <x v="88"/>
    <d v="2023-10-05T00:00:00"/>
    <s v="OPO CONEY V."/>
    <x v="24"/>
    <x v="0"/>
    <d v="2023-10-16T00:00:00"/>
    <d v="2023-10-18T00:00:00"/>
    <s v="VL"/>
    <m/>
    <s v="3 VL"/>
    <n v="3"/>
    <m/>
  </r>
  <r>
    <n v="4276"/>
    <x v="88"/>
    <d v="2023-09-27T00:00:00"/>
    <s v="PANGHULAN CONRADO C."/>
    <x v="55"/>
    <x v="1"/>
    <d v="2023-09-25T00:00:00"/>
    <d v="2023-09-26T00:00:00"/>
    <s v="SL"/>
    <m/>
    <s v="2 SL"/>
    <n v="2"/>
    <m/>
  </r>
  <r>
    <n v="4277"/>
    <x v="88"/>
    <d v="2023-10-03T00:00:00"/>
    <s v="GONZALES CRISTI NERISSE E."/>
    <x v="13"/>
    <x v="0"/>
    <d v="2023-10-02T00:00:00"/>
    <d v="2023-10-02T00:00:00"/>
    <s v="SL"/>
    <m/>
    <s v="1 SL"/>
    <n v="1"/>
    <m/>
  </r>
  <r>
    <n v="4278"/>
    <x v="88"/>
    <d v="2023-10-09T00:00:00"/>
    <s v="VALENCIANO MARLYN C."/>
    <x v="86"/>
    <x v="0"/>
    <d v="2023-10-16T00:00:00"/>
    <d v="2023-10-16T00:00:00"/>
    <s v="VL"/>
    <m/>
    <s v="1 VL"/>
    <n v="1"/>
    <m/>
  </r>
  <r>
    <n v="4278"/>
    <x v="88"/>
    <d v="2023-10-09T00:00:00"/>
    <s v="VALENCIANO MARLYN C."/>
    <x v="86"/>
    <x v="0"/>
    <d v="2023-10-19T00:00:00"/>
    <d v="2023-10-20T00:00:00"/>
    <s v="VL"/>
    <m/>
    <s v="2 VL"/>
    <n v="2"/>
    <m/>
  </r>
  <r>
    <n v="4279"/>
    <x v="88"/>
    <d v="2023-09-15T00:00:00"/>
    <s v="SARMIENTO MELQUIADES JR. F."/>
    <x v="47"/>
    <x v="0"/>
    <d v="2023-12-14T00:00:00"/>
    <d v="2023-12-22T00:00:00"/>
    <s v="VL"/>
    <m/>
    <s v="7 VL"/>
    <n v="7"/>
    <m/>
  </r>
  <r>
    <n v="4280"/>
    <x v="88"/>
    <d v="2023-10-04T00:00:00"/>
    <s v="BRIZUELA LENIE E."/>
    <x v="38"/>
    <x v="0"/>
    <d v="2023-10-02T00:00:00"/>
    <d v="2023-10-03T00:00:00"/>
    <s v="SL"/>
    <m/>
    <s v="2 SL"/>
    <n v="2"/>
    <m/>
  </r>
  <r>
    <n v="4281"/>
    <x v="88"/>
    <d v="2023-10-02T00:00:00"/>
    <s v="NATANAUAN MARY JANE G."/>
    <x v="7"/>
    <x v="0"/>
    <d v="2023-10-27T00:00:00"/>
    <d v="2023-10-31T00:00:00"/>
    <s v="VL"/>
    <m/>
    <s v="4 VL"/>
    <n v="4"/>
    <m/>
  </r>
  <r>
    <n v="4282"/>
    <x v="88"/>
    <d v="2023-09-30T00:00:00"/>
    <s v="DERLA APOLONIO JR D."/>
    <x v="18"/>
    <x v="0"/>
    <d v="2023-09-28T00:00:00"/>
    <d v="2023-09-29T00:00:00"/>
    <s v="SL"/>
    <m/>
    <s v="2 SL"/>
    <n v="2"/>
    <m/>
  </r>
  <r>
    <n v="4283"/>
    <x v="88"/>
    <d v="2023-09-30T00:00:00"/>
    <s v="ENRIQUEZ ERIBERTO  "/>
    <x v="18"/>
    <x v="0"/>
    <d v="2023-09-27T00:00:00"/>
    <d v="2023-09-28T00:00:00"/>
    <s v="SL"/>
    <m/>
    <s v="2 SL"/>
    <n v="2"/>
    <m/>
  </r>
  <r>
    <n v="4284"/>
    <x v="88"/>
    <d v="2023-10-02T00:00:00"/>
    <s v="CASTILLO ROBENSON  "/>
    <x v="18"/>
    <x v="0"/>
    <d v="2023-09-29T00:00:00"/>
    <d v="2023-10-01T00:00:00"/>
    <s v="SL"/>
    <m/>
    <s v="3 SL"/>
    <n v="3"/>
    <m/>
  </r>
  <r>
    <n v="4285"/>
    <x v="88"/>
    <d v="2023-10-02T00:00:00"/>
    <s v="PERIDO MARITES V."/>
    <x v="58"/>
    <x v="1"/>
    <d v="2023-10-11T00:00:00"/>
    <d v="2023-10-13T00:00:00"/>
    <s v="VL"/>
    <m/>
    <s v="3 VL"/>
    <n v="3"/>
    <m/>
  </r>
  <r>
    <n v="4286"/>
    <x v="88"/>
    <d v="2023-10-02T00:00:00"/>
    <s v="DILIDILI AIREEN M."/>
    <x v="7"/>
    <x v="1"/>
    <d v="2023-09-28T00:00:00"/>
    <d v="2023-09-29T00:00:00"/>
    <s v="SL"/>
    <m/>
    <s v="2 SL"/>
    <n v="2"/>
    <m/>
  </r>
  <r>
    <n v="4287"/>
    <x v="88"/>
    <d v="2023-10-02T00:00:00"/>
    <s v="DILIDILI AIREEN M."/>
    <x v="7"/>
    <x v="1"/>
    <d v="2023-10-06T00:00:00"/>
    <d v="2023-10-06T00:00:00"/>
    <s v="VL"/>
    <m/>
    <s v="1 VL"/>
    <n v="1"/>
    <m/>
  </r>
  <r>
    <n v="4287"/>
    <x v="88"/>
    <d v="2023-10-02T00:00:00"/>
    <s v="DILIDILI AIREEN M."/>
    <x v="7"/>
    <x v="1"/>
    <d v="2023-10-11T00:00:00"/>
    <d v="2023-10-12T00:00:00"/>
    <s v="VL"/>
    <m/>
    <s v="2 VL"/>
    <n v="2"/>
    <m/>
  </r>
  <r>
    <n v="4287"/>
    <x v="88"/>
    <d v="2023-10-02T00:00:00"/>
    <s v="DILIDILI AIREEN M."/>
    <x v="7"/>
    <x v="1"/>
    <d v="2023-10-24T00:00:00"/>
    <d v="2023-10-24T00:00:00"/>
    <s v="VL"/>
    <m/>
    <s v="1 VL"/>
    <n v="1"/>
    <m/>
  </r>
  <r>
    <n v="4288"/>
    <x v="88"/>
    <d v="2023-09-27T00:00:00"/>
    <s v="PETIL GLENDA D."/>
    <x v="31"/>
    <x v="1"/>
    <d v="2023-09-26T00:00:00"/>
    <d v="2023-09-26T00:00:00"/>
    <s v="SL"/>
    <m/>
    <s v="1 SL"/>
    <n v="1"/>
    <m/>
  </r>
  <r>
    <n v="4289"/>
    <x v="88"/>
    <d v="2023-09-29T00:00:00"/>
    <s v="MERCADO RENGIE M."/>
    <x v="4"/>
    <x v="0"/>
    <d v="2023-09-25T00:00:00"/>
    <d v="2023-09-25T00:00:00"/>
    <s v="SL"/>
    <m/>
    <s v="1 SL"/>
    <n v="1"/>
    <m/>
  </r>
  <r>
    <n v="4289"/>
    <x v="88"/>
    <d v="2023-09-29T00:00:00"/>
    <s v="MERCADO RENGIE M."/>
    <x v="4"/>
    <x v="0"/>
    <d v="2023-09-28T00:00:00"/>
    <d v="2023-09-28T00:00:00"/>
    <s v="SL"/>
    <m/>
    <s v="1 SL"/>
    <n v="1"/>
    <m/>
  </r>
  <r>
    <n v="4290"/>
    <x v="88"/>
    <d v="2023-10-03T00:00:00"/>
    <s v="MERCADO RENGIE M."/>
    <x v="4"/>
    <x v="0"/>
    <d v="2023-10-02T00:00:00"/>
    <d v="2023-10-02T00:00:00"/>
    <s v="SL"/>
    <m/>
    <s v="1 SL"/>
    <n v="1"/>
    <m/>
  </r>
  <r>
    <n v="4291"/>
    <x v="88"/>
    <d v="2023-10-03T00:00:00"/>
    <s v="VILLANUEVA MARELYN A."/>
    <x v="78"/>
    <x v="0"/>
    <d v="2023-09-04T00:00:00"/>
    <d v="2023-09-04T00:00:00"/>
    <s v="SL"/>
    <m/>
    <s v="1 SL"/>
    <n v="1"/>
    <m/>
  </r>
  <r>
    <n v="4291"/>
    <x v="88"/>
    <d v="2023-10-03T00:00:00"/>
    <s v="VILLANUEVA MARELYN A."/>
    <x v="78"/>
    <x v="0"/>
    <d v="2023-09-22T00:00:00"/>
    <d v="2023-09-22T00:00:00"/>
    <s v="SL"/>
    <m/>
    <s v="1 SL"/>
    <n v="1"/>
    <m/>
  </r>
  <r>
    <n v="4292"/>
    <x v="88"/>
    <d v="2023-10-02T00:00:00"/>
    <s v="GATPANDAN MICHAEL E."/>
    <x v="12"/>
    <x v="0"/>
    <d v="2023-10-10T00:00:00"/>
    <d v="2023-10-11T00:00:00"/>
    <s v="VL"/>
    <m/>
    <s v="2 VL"/>
    <n v="2"/>
    <m/>
  </r>
  <r>
    <n v="4292"/>
    <x v="88"/>
    <d v="2023-10-02T00:00:00"/>
    <s v="GATPANDAN MICHAEL E."/>
    <x v="12"/>
    <x v="0"/>
    <d v="2023-10-16T00:00:00"/>
    <d v="2023-10-18T00:00:00"/>
    <s v="VL"/>
    <m/>
    <s v="3 VL"/>
    <n v="3"/>
    <m/>
  </r>
  <r>
    <n v="4293"/>
    <x v="88"/>
    <d v="2023-10-02T00:00:00"/>
    <s v="MARASIGAN BIENVENIDO E."/>
    <x v="12"/>
    <x v="0"/>
    <d v="2023-09-25T00:00:00"/>
    <d v="2023-09-29T00:00:00"/>
    <s v="SL"/>
    <m/>
    <s v="5 SL"/>
    <n v="5"/>
    <m/>
  </r>
  <r>
    <n v="4294"/>
    <x v="88"/>
    <d v="2023-09-28T00:00:00"/>
    <s v="PRIMO GRACE M."/>
    <x v="17"/>
    <x v="0"/>
    <d v="2023-10-05T00:00:00"/>
    <d v="2023-10-05T00:00:00"/>
    <s v="VL"/>
    <m/>
    <s v="1 VL"/>
    <n v="1"/>
    <m/>
  </r>
  <r>
    <n v="4294"/>
    <x v="88"/>
    <d v="2023-09-28T00:00:00"/>
    <s v="PRIMO GRACE M."/>
    <x v="17"/>
    <x v="0"/>
    <d v="2023-10-09T00:00:00"/>
    <d v="2023-10-10T00:00:00"/>
    <s v="VL"/>
    <m/>
    <s v="2 VL"/>
    <n v="2"/>
    <m/>
  </r>
  <r>
    <n v="4294"/>
    <x v="88"/>
    <d v="2023-09-28T00:00:00"/>
    <s v="PRIMO GRACE M."/>
    <x v="17"/>
    <x v="0"/>
    <d v="2023-10-19T00:00:00"/>
    <d v="2023-10-20T00:00:00"/>
    <s v="VL"/>
    <m/>
    <s v="2 VL"/>
    <n v="2"/>
    <m/>
  </r>
  <r>
    <n v="4294"/>
    <x v="88"/>
    <d v="2023-09-28T00:00:00"/>
    <s v="PRIMO GRACE M."/>
    <x v="17"/>
    <x v="0"/>
    <d v="2023-10-23T00:00:00"/>
    <d v="2023-10-24T00:00:00"/>
    <s v="VL"/>
    <m/>
    <s v="2 VL"/>
    <n v="2"/>
    <m/>
  </r>
  <r>
    <n v="4294"/>
    <x v="88"/>
    <d v="2023-09-28T00:00:00"/>
    <s v="PRIMO GRACE M."/>
    <x v="17"/>
    <x v="0"/>
    <d v="2023-10-30T00:00:00"/>
    <d v="2023-10-30T00:00:00"/>
    <s v="VL"/>
    <m/>
    <s v="1 VL"/>
    <n v="1"/>
    <m/>
  </r>
  <r>
    <n v="4295"/>
    <x v="88"/>
    <d v="2023-09-30T00:00:00"/>
    <s v="PARAISO MARIA LORENA D."/>
    <x v="17"/>
    <x v="0"/>
    <d v="2023-10-16T00:00:00"/>
    <d v="2023-10-17T00:00:00"/>
    <s v="VL"/>
    <m/>
    <s v="2 VL"/>
    <n v="2"/>
    <m/>
  </r>
  <r>
    <n v="4295"/>
    <x v="88"/>
    <d v="2023-09-30T00:00:00"/>
    <s v="PARAISO MARIA LORENA D."/>
    <x v="17"/>
    <x v="0"/>
    <d v="2023-10-19T00:00:00"/>
    <d v="2023-10-20T00:00:00"/>
    <s v="VL"/>
    <m/>
    <s v="2 VL"/>
    <n v="2"/>
    <m/>
  </r>
  <r>
    <n v="4295"/>
    <x v="88"/>
    <d v="2023-09-30T00:00:00"/>
    <s v="PARAISO MARIA LORENA D."/>
    <x v="17"/>
    <x v="0"/>
    <d v="2023-10-23T00:00:00"/>
    <d v="2023-10-24T00:00:00"/>
    <s v="VL"/>
    <m/>
    <s v="2 VL"/>
    <n v="2"/>
    <m/>
  </r>
  <r>
    <n v="4295"/>
    <x v="88"/>
    <d v="2023-09-30T00:00:00"/>
    <s v="PARAISO MARIA LORENA D."/>
    <x v="17"/>
    <x v="0"/>
    <d v="2023-10-26T00:00:00"/>
    <d v="2023-10-27T00:00:00"/>
    <s v="VL"/>
    <m/>
    <s v="2 VL"/>
    <n v="2"/>
    <m/>
  </r>
  <r>
    <n v="4295"/>
    <x v="88"/>
    <d v="2023-09-30T00:00:00"/>
    <s v="PARAISO MARIA LORENA D."/>
    <x v="17"/>
    <x v="0"/>
    <d v="2023-10-30T00:00:00"/>
    <d v="2023-10-31T00:00:00"/>
    <s v="VL"/>
    <m/>
    <s v="2 VL"/>
    <n v="2"/>
    <m/>
  </r>
  <r>
    <n v="4296"/>
    <x v="88"/>
    <d v="2023-10-02T00:00:00"/>
    <s v="ESTRANGCO MERCY U."/>
    <x v="21"/>
    <x v="1"/>
    <d v="2023-09-29T00:00:00"/>
    <d v="2023-09-29T00:00:00"/>
    <s v="SL"/>
    <m/>
    <s v="1 SL"/>
    <n v="1"/>
    <m/>
  </r>
  <r>
    <n v="4297"/>
    <x v="88"/>
    <d v="2023-10-02T00:00:00"/>
    <s v="DIMAILIG ARLYN R."/>
    <x v="7"/>
    <x v="1"/>
    <d v="2023-09-29T00:00:00"/>
    <d v="2023-09-29T00:00:00"/>
    <s v="SL"/>
    <m/>
    <s v="1 SL"/>
    <n v="1"/>
    <m/>
  </r>
  <r>
    <n v="4298"/>
    <x v="88"/>
    <d v="2023-09-29T00:00:00"/>
    <s v="DELA CRUZ CHARITO A."/>
    <x v="8"/>
    <x v="0"/>
    <d v="2023-09-28T00:00:00"/>
    <d v="2023-09-28T00:00:00"/>
    <s v="SL"/>
    <m/>
    <s v="1 SL"/>
    <n v="1"/>
    <m/>
  </r>
  <r>
    <n v="4299"/>
    <x v="88"/>
    <d v="2023-09-29T00:00:00"/>
    <s v="ANGCAYA RESTIE A."/>
    <x v="5"/>
    <x v="1"/>
    <d v="2023-10-02T00:00:00"/>
    <d v="2023-10-31T00:00:00"/>
    <s v="VL"/>
    <m/>
    <s v="22 VL"/>
    <n v="22"/>
    <m/>
  </r>
  <r>
    <n v="4300"/>
    <x v="88"/>
    <d v="2023-10-02T00:00:00"/>
    <s v="ANACAY ANICETA P."/>
    <x v="5"/>
    <x v="1"/>
    <d v="2023-09-01T00:00:00"/>
    <d v="2023-09-29T00:00:00"/>
    <s v="SL"/>
    <m/>
    <s v="21 SL"/>
    <n v="21"/>
    <m/>
  </r>
  <r>
    <n v="4301"/>
    <x v="88"/>
    <d v="2023-10-01T00:00:00"/>
    <s v="ACUB MA. MARILYN L."/>
    <x v="7"/>
    <x v="0"/>
    <d v="2023-09-18T00:00:00"/>
    <d v="2023-09-29T00:00:00"/>
    <s v="SL"/>
    <m/>
    <s v="10 SL"/>
    <n v="10"/>
    <m/>
  </r>
  <r>
    <n v="4302"/>
    <x v="88"/>
    <d v="2023-10-05T00:00:00"/>
    <s v="SALAZAR FRANCIS D."/>
    <x v="18"/>
    <x v="0"/>
    <d v="2023-10-02T00:00:00"/>
    <d v="2023-10-04T00:00:00"/>
    <s v="SL"/>
    <m/>
    <s v="3 SL"/>
    <n v="3"/>
    <m/>
  </r>
  <r>
    <n v="4303"/>
    <x v="88"/>
    <d v="2023-09-28T00:00:00"/>
    <s v="BAY AMIE  "/>
    <x v="39"/>
    <x v="1"/>
    <d v="2023-10-06T00:00:00"/>
    <d v="2023-10-06T00:00:00"/>
    <s v="VL"/>
    <m/>
    <s v="1 VL"/>
    <n v="1"/>
    <m/>
  </r>
  <r>
    <n v="4303"/>
    <x v="88"/>
    <d v="2023-09-28T00:00:00"/>
    <s v="BAY AMIE  "/>
    <x v="39"/>
    <x v="1"/>
    <d v="2023-10-10T00:00:00"/>
    <d v="2023-10-10T00:00:00"/>
    <s v="VL"/>
    <m/>
    <s v="1 VL"/>
    <n v="1"/>
    <m/>
  </r>
  <r>
    <n v="4303"/>
    <x v="88"/>
    <d v="2023-09-28T00:00:00"/>
    <s v="BAY AMIE  "/>
    <x v="39"/>
    <x v="1"/>
    <d v="2023-10-13T00:00:00"/>
    <d v="2023-10-13T00:00:00"/>
    <s v="VL"/>
    <m/>
    <s v="1 VL"/>
    <n v="1"/>
    <m/>
  </r>
  <r>
    <n v="4303"/>
    <x v="88"/>
    <d v="2023-09-28T00:00:00"/>
    <s v="BAY AMIE  "/>
    <x v="39"/>
    <x v="1"/>
    <d v="2023-10-17T00:00:00"/>
    <d v="2023-10-17T00:00:00"/>
    <s v="VL"/>
    <m/>
    <s v="1 VL"/>
    <n v="1"/>
    <m/>
  </r>
  <r>
    <n v="4303"/>
    <x v="88"/>
    <d v="2023-09-28T00:00:00"/>
    <s v="BAY AMIE  "/>
    <x v="39"/>
    <x v="1"/>
    <d v="2023-10-20T00:00:00"/>
    <d v="2023-10-20T00:00:00"/>
    <s v="VL"/>
    <m/>
    <s v="1 VL"/>
    <n v="1"/>
    <m/>
  </r>
  <r>
    <n v="4303"/>
    <x v="88"/>
    <d v="2023-09-28T00:00:00"/>
    <s v="BAY AMIE  "/>
    <x v="39"/>
    <x v="1"/>
    <d v="2023-10-24T00:00:00"/>
    <d v="2023-10-24T00:00:00"/>
    <s v="VL"/>
    <m/>
    <s v="1 VL"/>
    <n v="1"/>
    <m/>
  </r>
  <r>
    <n v="4303"/>
    <x v="88"/>
    <d v="2023-09-28T00:00:00"/>
    <s v="BAY AMIE  "/>
    <x v="39"/>
    <x v="1"/>
    <d v="2023-10-27T00:00:00"/>
    <d v="2023-10-27T00:00:00"/>
    <s v="VL"/>
    <m/>
    <s v="1 VL"/>
    <n v="1"/>
    <m/>
  </r>
  <r>
    <n v="4304"/>
    <x v="88"/>
    <d v="2023-10-03T00:00:00"/>
    <s v="HILARIO CRISTY U."/>
    <x v="90"/>
    <x v="0"/>
    <d v="2023-10-09T00:00:00"/>
    <d v="2023-10-20T00:00:00"/>
    <s v="VL"/>
    <m/>
    <s v="10 VL"/>
    <n v="10"/>
    <m/>
  </r>
  <r>
    <n v="4305"/>
    <x v="89"/>
    <d v="2023-10-02T00:00:00"/>
    <s v="OPO CORAZON R."/>
    <x v="7"/>
    <x v="0"/>
    <m/>
    <m/>
    <s v="OTHER"/>
    <s v="TERMINAL LEAVE"/>
    <s v="0 OTHER"/>
    <n v="0"/>
    <m/>
  </r>
  <r>
    <n v="4306"/>
    <x v="89"/>
    <d v="2023-10-09T00:00:00"/>
    <s v="ANCIRO DANILO T."/>
    <x v="5"/>
    <x v="1"/>
    <m/>
    <m/>
    <s v="OTHER"/>
    <s v="TERMINAL LEAVE"/>
    <s v="0 OTHER"/>
    <n v="0"/>
    <m/>
  </r>
  <r>
    <n v="4307"/>
    <x v="89"/>
    <d v="2023-10-11T00:00:00"/>
    <s v="AMON ESTELITA S."/>
    <x v="7"/>
    <x v="0"/>
    <m/>
    <m/>
    <s v="OTHER"/>
    <s v="TERMINAL LEAVE"/>
    <s v="0 OTHER"/>
    <n v="0"/>
    <m/>
  </r>
  <r>
    <n v="4308"/>
    <x v="89"/>
    <d v="2023-10-05T00:00:00"/>
    <s v="SESMA LAZARO C."/>
    <x v="7"/>
    <x v="0"/>
    <m/>
    <m/>
    <s v="OTHER"/>
    <s v="TERMINAL LEAVE"/>
    <s v="0 OTHER"/>
    <n v="0"/>
    <m/>
  </r>
  <r>
    <n v="4309"/>
    <x v="86"/>
    <m/>
    <m/>
    <x v="104"/>
    <x v="4"/>
    <m/>
    <m/>
    <m/>
    <m/>
    <s v="0 "/>
    <n v="0"/>
    <m/>
  </r>
  <r>
    <n v="4310"/>
    <x v="86"/>
    <m/>
    <m/>
    <x v="104"/>
    <x v="4"/>
    <m/>
    <m/>
    <m/>
    <m/>
    <s v="0 "/>
    <n v="0"/>
    <m/>
  </r>
  <r>
    <n v="4311"/>
    <x v="86"/>
    <m/>
    <m/>
    <x v="104"/>
    <x v="4"/>
    <m/>
    <m/>
    <m/>
    <m/>
    <s v="0 "/>
    <n v="0"/>
    <m/>
  </r>
  <r>
    <n v="4312"/>
    <x v="86"/>
    <m/>
    <m/>
    <x v="104"/>
    <x v="4"/>
    <m/>
    <m/>
    <m/>
    <m/>
    <s v="0 "/>
    <n v="0"/>
    <m/>
  </r>
  <r>
    <n v="4313"/>
    <x v="86"/>
    <m/>
    <m/>
    <x v="104"/>
    <x v="4"/>
    <m/>
    <m/>
    <m/>
    <m/>
    <s v="0 "/>
    <n v="0"/>
    <m/>
  </r>
  <r>
    <n v="4314"/>
    <x v="86"/>
    <m/>
    <m/>
    <x v="104"/>
    <x v="4"/>
    <m/>
    <m/>
    <m/>
    <m/>
    <s v="0 "/>
    <n v="0"/>
    <m/>
  </r>
  <r>
    <n v="4315"/>
    <x v="86"/>
    <m/>
    <m/>
    <x v="104"/>
    <x v="4"/>
    <m/>
    <m/>
    <m/>
    <m/>
    <s v="0 "/>
    <n v="0"/>
    <m/>
  </r>
  <r>
    <n v="4316"/>
    <x v="86"/>
    <m/>
    <m/>
    <x v="104"/>
    <x v="4"/>
    <m/>
    <m/>
    <m/>
    <m/>
    <s v="0 "/>
    <n v="0"/>
    <m/>
  </r>
  <r>
    <n v="4317"/>
    <x v="86"/>
    <m/>
    <m/>
    <x v="104"/>
    <x v="4"/>
    <m/>
    <m/>
    <m/>
    <m/>
    <s v="0 "/>
    <n v="0"/>
    <m/>
  </r>
  <r>
    <n v="4318"/>
    <x v="86"/>
    <m/>
    <m/>
    <x v="104"/>
    <x v="4"/>
    <m/>
    <m/>
    <m/>
    <m/>
    <s v="0 "/>
    <n v="0"/>
    <m/>
  </r>
  <r>
    <n v="4319"/>
    <x v="86"/>
    <m/>
    <m/>
    <x v="104"/>
    <x v="4"/>
    <m/>
    <m/>
    <m/>
    <m/>
    <s v="0 "/>
    <n v="0"/>
    <m/>
  </r>
  <r>
    <n v="4320"/>
    <x v="86"/>
    <m/>
    <m/>
    <x v="104"/>
    <x v="4"/>
    <m/>
    <m/>
    <m/>
    <m/>
    <s v="0 "/>
    <n v="0"/>
    <m/>
  </r>
  <r>
    <n v="4321"/>
    <x v="86"/>
    <m/>
    <m/>
    <x v="104"/>
    <x v="4"/>
    <m/>
    <m/>
    <m/>
    <m/>
    <s v="0 "/>
    <n v="0"/>
    <m/>
  </r>
  <r>
    <n v="4322"/>
    <x v="86"/>
    <m/>
    <m/>
    <x v="104"/>
    <x v="4"/>
    <m/>
    <m/>
    <m/>
    <m/>
    <s v="0 "/>
    <n v="0"/>
    <m/>
  </r>
  <r>
    <n v="4323"/>
    <x v="86"/>
    <m/>
    <m/>
    <x v="104"/>
    <x v="4"/>
    <m/>
    <m/>
    <m/>
    <m/>
    <s v="0 "/>
    <n v="0"/>
    <m/>
  </r>
  <r>
    <n v="4324"/>
    <x v="86"/>
    <m/>
    <m/>
    <x v="104"/>
    <x v="4"/>
    <m/>
    <m/>
    <m/>
    <m/>
    <s v="0 "/>
    <n v="0"/>
    <m/>
  </r>
  <r>
    <n v="4325"/>
    <x v="86"/>
    <m/>
    <m/>
    <x v="104"/>
    <x v="4"/>
    <m/>
    <m/>
    <m/>
    <m/>
    <s v="0 "/>
    <n v="0"/>
    <m/>
  </r>
  <r>
    <n v="4326"/>
    <x v="86"/>
    <m/>
    <m/>
    <x v="104"/>
    <x v="4"/>
    <m/>
    <m/>
    <m/>
    <m/>
    <s v="0 "/>
    <n v="0"/>
    <m/>
  </r>
  <r>
    <n v="4327"/>
    <x v="86"/>
    <m/>
    <m/>
    <x v="104"/>
    <x v="4"/>
    <m/>
    <m/>
    <m/>
    <m/>
    <s v="0 "/>
    <n v="0"/>
    <m/>
  </r>
  <r>
    <n v="4328"/>
    <x v="86"/>
    <m/>
    <m/>
    <x v="104"/>
    <x v="4"/>
    <m/>
    <m/>
    <m/>
    <m/>
    <s v="0 "/>
    <n v="0"/>
    <m/>
  </r>
  <r>
    <n v="4329"/>
    <x v="86"/>
    <m/>
    <m/>
    <x v="104"/>
    <x v="4"/>
    <m/>
    <m/>
    <m/>
    <m/>
    <s v="0 "/>
    <n v="0"/>
    <m/>
  </r>
  <r>
    <n v="4330"/>
    <x v="86"/>
    <m/>
    <m/>
    <x v="104"/>
    <x v="4"/>
    <m/>
    <m/>
    <m/>
    <m/>
    <s v="0 "/>
    <n v="0"/>
    <m/>
  </r>
  <r>
    <n v="4331"/>
    <x v="86"/>
    <m/>
    <m/>
    <x v="104"/>
    <x v="4"/>
    <m/>
    <m/>
    <m/>
    <m/>
    <s v="0 "/>
    <n v="0"/>
    <m/>
  </r>
  <r>
    <n v="4332"/>
    <x v="86"/>
    <m/>
    <m/>
    <x v="104"/>
    <x v="4"/>
    <m/>
    <m/>
    <m/>
    <m/>
    <s v="0 "/>
    <n v="0"/>
    <m/>
  </r>
  <r>
    <n v="4333"/>
    <x v="86"/>
    <m/>
    <m/>
    <x v="104"/>
    <x v="4"/>
    <m/>
    <m/>
    <m/>
    <m/>
    <s v="0 "/>
    <n v="0"/>
    <m/>
  </r>
  <r>
    <n v="4334"/>
    <x v="86"/>
    <m/>
    <m/>
    <x v="104"/>
    <x v="4"/>
    <m/>
    <m/>
    <m/>
    <m/>
    <s v="0 "/>
    <n v="0"/>
    <m/>
  </r>
  <r>
    <n v="4335"/>
    <x v="89"/>
    <d v="2023-10-09T00:00:00"/>
    <s v="SEPINO MARIE CHIARRE M."/>
    <x v="10"/>
    <x v="1"/>
    <d v="2023-11-13T00:00:00"/>
    <d v="2024-01-26T00:00:00"/>
    <s v="VL"/>
    <m/>
    <s v="60 VL"/>
    <n v="60"/>
    <m/>
  </r>
  <r>
    <n v="4336"/>
    <x v="89"/>
    <d v="2023-10-09T00:00:00"/>
    <s v="PEÑAFIEL MELISSA Q."/>
    <x v="56"/>
    <x v="1"/>
    <d v="2023-10-05T00:00:00"/>
    <d v="2023-10-06T00:00:00"/>
    <s v="SL"/>
    <m/>
    <s v="2 SL"/>
    <n v="2"/>
    <m/>
  </r>
  <r>
    <n v="4337"/>
    <x v="89"/>
    <d v="2023-10-06T00:00:00"/>
    <s v="MAESTRECAMPO LORENA A."/>
    <x v="54"/>
    <x v="1"/>
    <d v="2023-10-10T00:00:00"/>
    <d v="2023-10-10T00:00:00"/>
    <s v="OTHER"/>
    <s v="SEC 21 EO 292- SPECIAL PRIVILEGE"/>
    <s v="1 OTHER"/>
    <n v="1"/>
    <m/>
  </r>
  <r>
    <n v="4338"/>
    <x v="89"/>
    <d v="2023-09-02T00:00:00"/>
    <s v="SARDIÑOLA REBECCA C."/>
    <x v="11"/>
    <x v="0"/>
    <d v="2023-10-03T00:00:00"/>
    <d v="2023-10-06T00:00:00"/>
    <s v="VL"/>
    <m/>
    <s v="4 VL"/>
    <n v="4"/>
    <m/>
  </r>
  <r>
    <n v="4338"/>
    <x v="89"/>
    <d v="2023-09-02T00:00:00"/>
    <s v="SARDIÑOLA REBECCA C."/>
    <x v="11"/>
    <x v="0"/>
    <d v="2023-10-12T00:00:00"/>
    <d v="2023-10-13T00:00:00"/>
    <s v="VL"/>
    <m/>
    <s v="2 VL"/>
    <n v="2"/>
    <m/>
  </r>
  <r>
    <n v="4338"/>
    <x v="89"/>
    <d v="2023-09-02T00:00:00"/>
    <s v="SARDIÑOLA REBECCA C."/>
    <x v="11"/>
    <x v="0"/>
    <d v="2023-10-19T00:00:00"/>
    <d v="2023-10-20T00:00:00"/>
    <s v="VL"/>
    <m/>
    <s v="2 VL"/>
    <n v="2"/>
    <m/>
  </r>
  <r>
    <n v="4338"/>
    <x v="89"/>
    <d v="2023-09-02T00:00:00"/>
    <s v="SARDIÑOLA REBECCA C."/>
    <x v="11"/>
    <x v="0"/>
    <d v="2023-10-26T00:00:00"/>
    <d v="2023-10-27T00:00:00"/>
    <s v="VL"/>
    <m/>
    <s v="2 VL"/>
    <n v="2"/>
    <m/>
  </r>
  <r>
    <n v="4339"/>
    <x v="89"/>
    <d v="2023-10-04T00:00:00"/>
    <s v="MARINDUQUE AURORA A."/>
    <x v="62"/>
    <x v="1"/>
    <d v="2023-10-02T00:00:00"/>
    <d v="2023-10-02T00:00:00"/>
    <s v="SL"/>
    <m/>
    <s v="1 SL"/>
    <n v="1"/>
    <m/>
  </r>
  <r>
    <n v="4340"/>
    <x v="89"/>
    <d v="2023-10-04T00:00:00"/>
    <s v="VALENCIANO MARLYN C."/>
    <x v="86"/>
    <x v="0"/>
    <d v="2023-10-11T00:00:00"/>
    <d v="2023-10-12T00:00:00"/>
    <s v="VL"/>
    <m/>
    <s v="2 VL"/>
    <n v="2"/>
    <m/>
  </r>
  <r>
    <n v="4341"/>
    <x v="89"/>
    <d v="2023-10-03T00:00:00"/>
    <s v="DE CASTRO ROSS EIZALHYNNE A."/>
    <x v="11"/>
    <x v="0"/>
    <d v="2023-10-05T00:00:00"/>
    <d v="2023-10-05T00:00:00"/>
    <s v="VL"/>
    <m/>
    <s v="1 VL"/>
    <n v="1"/>
    <m/>
  </r>
  <r>
    <n v="4341"/>
    <x v="89"/>
    <d v="2023-10-03T00:00:00"/>
    <s v="DE CASTRO ROSS EIZALHYNNE A."/>
    <x v="11"/>
    <x v="0"/>
    <d v="2023-10-10T00:00:00"/>
    <d v="2023-10-11T00:00:00"/>
    <s v="VL"/>
    <m/>
    <s v="2 VL"/>
    <n v="2"/>
    <m/>
  </r>
  <r>
    <n v="4341"/>
    <x v="89"/>
    <d v="2023-10-03T00:00:00"/>
    <s v="DE CASTRO ROSS EIZALHYNNE A."/>
    <x v="11"/>
    <x v="0"/>
    <d v="2023-10-17T00:00:00"/>
    <d v="2023-10-18T00:00:00"/>
    <s v="VL"/>
    <m/>
    <s v="2 VL"/>
    <n v="2"/>
    <m/>
  </r>
  <r>
    <n v="4341"/>
    <x v="89"/>
    <d v="2023-10-03T00:00:00"/>
    <s v="DE CASTRO ROSS EIZALHYNNE A."/>
    <x v="11"/>
    <x v="0"/>
    <d v="2023-10-24T00:00:00"/>
    <d v="2023-10-25T00:00:00"/>
    <s v="VL"/>
    <m/>
    <s v="2 VL"/>
    <n v="2"/>
    <m/>
  </r>
  <r>
    <n v="4341"/>
    <x v="89"/>
    <d v="2023-10-03T00:00:00"/>
    <s v="DE CASTRO ROSS EIZALHYNNE A."/>
    <x v="11"/>
    <x v="0"/>
    <d v="2023-10-31T00:00:00"/>
    <d v="2023-10-31T00:00:00"/>
    <s v="VL"/>
    <m/>
    <s v="1 VL"/>
    <n v="1"/>
    <m/>
  </r>
  <r>
    <n v="4342"/>
    <x v="89"/>
    <d v="2023-10-03T00:00:00"/>
    <s v="MAALA JOSEPHINE D."/>
    <x v="95"/>
    <x v="1"/>
    <d v="2023-09-29T00:00:00"/>
    <d v="2023-09-29T00:00:00"/>
    <s v="SL"/>
    <m/>
    <s v="1 SL"/>
    <n v="1"/>
    <m/>
  </r>
  <r>
    <n v="4343"/>
    <x v="89"/>
    <d v="2023-09-29T00:00:00"/>
    <s v="DIAZ CAROLINA P."/>
    <x v="11"/>
    <x v="0"/>
    <d v="2023-09-27T00:00:00"/>
    <d v="2023-09-28T00:00:00"/>
    <s v="SL"/>
    <m/>
    <s v="2 SL"/>
    <n v="2"/>
    <m/>
  </r>
  <r>
    <n v="4344"/>
    <x v="89"/>
    <d v="2023-09-12T00:00:00"/>
    <s v="MARQUEZ HENSLEY B."/>
    <x v="87"/>
    <x v="1"/>
    <d v="2023-09-18T00:00:00"/>
    <d v="2023-09-18T00:00:00"/>
    <s v="VL"/>
    <m/>
    <s v="1 VL"/>
    <n v="1"/>
    <m/>
  </r>
  <r>
    <n v="4344"/>
    <x v="89"/>
    <d v="2023-09-12T00:00:00"/>
    <s v="MARQUEZ HENSLEY B."/>
    <x v="87"/>
    <x v="1"/>
    <d v="2023-09-26T00:00:00"/>
    <d v="2023-09-27T00:00:00"/>
    <s v="VL"/>
    <m/>
    <s v="2 VL"/>
    <n v="2"/>
    <m/>
  </r>
  <r>
    <n v="4345"/>
    <x v="89"/>
    <d v="2023-09-29T00:00:00"/>
    <s v="GARCIA JINKY A."/>
    <x v="88"/>
    <x v="1"/>
    <d v="2023-09-28T00:00:00"/>
    <d v="2023-09-28T00:00:00"/>
    <s v="SL"/>
    <m/>
    <s v="1 SL"/>
    <n v="1"/>
    <m/>
  </r>
  <r>
    <n v="4346"/>
    <x v="89"/>
    <d v="2023-10-09T00:00:00"/>
    <s v="FRONDOZO AILEEN D."/>
    <x v="40"/>
    <x v="0"/>
    <d v="2023-10-05T00:00:00"/>
    <d v="2023-10-06T00:00:00"/>
    <s v="SL"/>
    <m/>
    <s v="2 SL"/>
    <n v="2"/>
    <m/>
  </r>
  <r>
    <n v="4347"/>
    <x v="89"/>
    <d v="2023-10-09T00:00:00"/>
    <s v="FRONDOZO AILEEN D."/>
    <x v="40"/>
    <x v="0"/>
    <d v="2023-10-12T00:00:00"/>
    <d v="2023-10-13T00:00:00"/>
    <s v="VL"/>
    <m/>
    <s v="2 VL"/>
    <n v="2"/>
    <m/>
  </r>
  <r>
    <n v="4347"/>
    <x v="89"/>
    <d v="2023-10-09T00:00:00"/>
    <s v="FRONDOZO AILEEN D."/>
    <x v="40"/>
    <x v="0"/>
    <d v="2023-10-19T00:00:00"/>
    <d v="2023-10-20T00:00:00"/>
    <s v="VL"/>
    <m/>
    <s v="2 VL"/>
    <n v="2"/>
    <m/>
  </r>
  <r>
    <n v="4348"/>
    <x v="89"/>
    <d v="2023-09-21T00:00:00"/>
    <s v="ACEBES SHERYL JOYCE P."/>
    <x v="18"/>
    <x v="0"/>
    <d v="2023-09-20T00:00:00"/>
    <d v="2023-09-20T00:00:00"/>
    <s v="SL"/>
    <m/>
    <s v="1 SL"/>
    <n v="1"/>
    <m/>
  </r>
  <r>
    <n v="4349"/>
    <x v="89"/>
    <d v="2023-09-21T00:00:00"/>
    <s v="PINEDA DANICCA NOELLE V."/>
    <x v="5"/>
    <x v="1"/>
    <d v="2023-09-29T00:00:00"/>
    <d v="2023-10-17T00:00:00"/>
    <s v="VL"/>
    <m/>
    <s v="11 VL"/>
    <n v="11"/>
    <m/>
  </r>
  <r>
    <n v="4350"/>
    <x v="89"/>
    <d v="2023-10-03T00:00:00"/>
    <s v="SARMIENTO MARIA TERESA E."/>
    <x v="5"/>
    <x v="0"/>
    <d v="2023-10-26T00:00:00"/>
    <d v="2023-10-30T00:00:00"/>
    <s v="VL"/>
    <m/>
    <s v="5 VL"/>
    <n v="5"/>
    <m/>
  </r>
  <r>
    <n v="4351"/>
    <x v="89"/>
    <d v="2023-09-03T00:00:00"/>
    <s v="CABANTING AIRA P."/>
    <x v="5"/>
    <x v="0"/>
    <d v="2023-10-02T00:00:00"/>
    <d v="2023-10-02T00:00:00"/>
    <s v="SL"/>
    <m/>
    <s v="1 SL"/>
    <n v="1"/>
    <m/>
  </r>
  <r>
    <n v="4352"/>
    <x v="89"/>
    <d v="2023-10-03T00:00:00"/>
    <s v="CABANTING AIRA P."/>
    <x v="5"/>
    <x v="0"/>
    <d v="2023-10-26T00:00:00"/>
    <d v="2023-10-26T00:00:00"/>
    <s v="VL"/>
    <m/>
    <s v="1 VL"/>
    <n v="1"/>
    <m/>
  </r>
  <r>
    <n v="4353"/>
    <x v="89"/>
    <d v="2023-10-01T00:00:00"/>
    <s v="MANALO STEPHANIE C."/>
    <x v="69"/>
    <x v="1"/>
    <d v="2023-10-09T00:00:00"/>
    <d v="2023-10-09T00:00:00"/>
    <s v="VL"/>
    <m/>
    <s v="1 VL"/>
    <n v="1"/>
    <m/>
  </r>
  <r>
    <n v="4354"/>
    <x v="89"/>
    <d v="2023-09-29T00:00:00"/>
    <s v="LLRENA JANEEN V."/>
    <x v="69"/>
    <x v="0"/>
    <d v="2023-10-06T00:00:00"/>
    <d v="2023-10-06T00:00:00"/>
    <s v="VL"/>
    <m/>
    <s v="1 VL"/>
    <n v="1"/>
    <m/>
  </r>
  <r>
    <n v="4354"/>
    <x v="89"/>
    <d v="2023-09-29T00:00:00"/>
    <s v="LLRENA JANEEN V."/>
    <x v="69"/>
    <x v="0"/>
    <d v="2023-10-19T00:00:00"/>
    <d v="2023-10-19T00:00:00"/>
    <s v="VL"/>
    <m/>
    <s v="1 VL"/>
    <n v="1"/>
    <m/>
  </r>
  <r>
    <n v="4354"/>
    <x v="89"/>
    <d v="2023-09-29T00:00:00"/>
    <s v="LLRENA JANEEN V."/>
    <x v="69"/>
    <x v="0"/>
    <d v="2023-10-26T00:00:00"/>
    <d v="2023-10-27T00:00:00"/>
    <s v="VL"/>
    <m/>
    <s v="2 VL"/>
    <n v="2"/>
    <m/>
  </r>
  <r>
    <n v="4355"/>
    <x v="89"/>
    <d v="2023-09-26T00:00:00"/>
    <s v="CONTEMPRATO JOHANES D."/>
    <x v="69"/>
    <x v="1"/>
    <d v="2023-09-25T00:00:00"/>
    <d v="2023-09-25T00:00:00"/>
    <s v="SL"/>
    <m/>
    <s v="1 SL"/>
    <n v="1"/>
    <m/>
  </r>
  <r>
    <n v="4356"/>
    <x v="89"/>
    <d v="2023-09-21T00:00:00"/>
    <s v="PASCUA LORENA D."/>
    <x v="5"/>
    <x v="1"/>
    <d v="2023-09-29T00:00:00"/>
    <d v="2023-09-29T00:00:00"/>
    <s v="VL"/>
    <m/>
    <s v="1 VL"/>
    <n v="1"/>
    <m/>
  </r>
  <r>
    <n v="4357"/>
    <x v="89"/>
    <d v="2023-10-04T00:00:00"/>
    <s v="ORSAL MARK LESTER B."/>
    <x v="28"/>
    <x v="1"/>
    <d v="2023-10-02T00:00:00"/>
    <d v="2023-10-03T00:00:00"/>
    <s v="SL"/>
    <m/>
    <s v="2 SL"/>
    <n v="2"/>
    <m/>
  </r>
  <r>
    <n v="4358"/>
    <x v="89"/>
    <d v="2023-10-09T00:00:00"/>
    <s v="CASI BRYAN C."/>
    <x v="9"/>
    <x v="2"/>
    <d v="2023-10-03T00:00:00"/>
    <d v="2023-10-06T00:00:00"/>
    <s v="SL"/>
    <m/>
    <s v="4 SL"/>
    <n v="4"/>
    <m/>
  </r>
  <r>
    <n v="4359"/>
    <x v="89"/>
    <d v="2023-10-10T00:00:00"/>
    <s v="PERENA RUBILINDA C."/>
    <x v="34"/>
    <x v="1"/>
    <d v="2023-10-09T00:00:00"/>
    <d v="2023-10-09T00:00:00"/>
    <s v="SL"/>
    <m/>
    <s v="1 SL"/>
    <n v="1"/>
    <m/>
  </r>
  <r>
    <n v="4360"/>
    <x v="89"/>
    <d v="2023-10-09T00:00:00"/>
    <s v="COSA PAOLA GRACE P."/>
    <x v="3"/>
    <x v="0"/>
    <d v="2023-10-05T00:00:00"/>
    <d v="2023-10-06T00:00:00"/>
    <s v="VL"/>
    <m/>
    <s v="2 VL"/>
    <n v="2"/>
    <m/>
  </r>
  <r>
    <n v="4361"/>
    <x v="89"/>
    <d v="2023-10-09T00:00:00"/>
    <s v="CREUS ROSENDA A."/>
    <x v="64"/>
    <x v="0"/>
    <d v="2023-08-28T00:00:00"/>
    <d v="2023-09-04T00:00:00"/>
    <s v="VL"/>
    <m/>
    <s v="6 VL"/>
    <n v="6"/>
    <m/>
  </r>
  <r>
    <n v="4362"/>
    <x v="89"/>
    <d v="2023-10-09T00:00:00"/>
    <s v="CREUS ROSENDA A."/>
    <x v="64"/>
    <x v="0"/>
    <d v="2023-08-17T00:00:00"/>
    <d v="2023-08-18T00:00:00"/>
    <s v="OTHER"/>
    <s v="SEC 21 EO 292- SPECIAL PRIVILEGE"/>
    <s v="2 OTHER"/>
    <n v="2"/>
    <m/>
  </r>
  <r>
    <n v="4362"/>
    <x v="89"/>
    <d v="2023-10-09T00:00:00"/>
    <s v="CREUS ROSENDA A."/>
    <x v="64"/>
    <x v="0"/>
    <d v="2023-08-22T00:00:00"/>
    <d v="2023-08-22T00:00:00"/>
    <s v="OTHER"/>
    <s v="SEC 21 EO 292- SPECIAL PRIVILEGE"/>
    <s v="1 OTHER"/>
    <n v="1"/>
    <m/>
  </r>
  <r>
    <n v="4363"/>
    <x v="89"/>
    <d v="2023-10-09T00:00:00"/>
    <s v="CREUS ROSENDA A."/>
    <x v="64"/>
    <x v="0"/>
    <d v="2023-08-23T00:00:00"/>
    <d v="2023-08-25T00:00:00"/>
    <s v="SL"/>
    <m/>
    <s v="3 SL"/>
    <n v="3"/>
    <m/>
  </r>
  <r>
    <n v="4364"/>
    <x v="89"/>
    <d v="2023-10-06T00:00:00"/>
    <s v="JUMARANG AIME A."/>
    <x v="5"/>
    <x v="1"/>
    <d v="2023-10-03T00:00:00"/>
    <d v="2023-10-03T00:00:00"/>
    <s v="SL"/>
    <m/>
    <s v="1 SL"/>
    <n v="1"/>
    <m/>
  </r>
  <r>
    <n v="4365"/>
    <x v="89"/>
    <d v="2023-10-08T00:00:00"/>
    <s v="ROLLE CARIZA P."/>
    <x v="19"/>
    <x v="0"/>
    <d v="2023-10-07T00:00:00"/>
    <d v="2023-10-07T00:00:00"/>
    <s v="SL"/>
    <m/>
    <s v="1 SL"/>
    <n v="1"/>
    <m/>
  </r>
  <r>
    <n v="4366"/>
    <x v="89"/>
    <d v="2023-10-06T00:00:00"/>
    <s v="PEÑANO DARYL BAMBI B."/>
    <x v="5"/>
    <x v="1"/>
    <d v="2023-09-14T00:00:00"/>
    <d v="2023-09-16T00:00:00"/>
    <s v="VL"/>
    <m/>
    <s v="4 VL"/>
    <n v="4"/>
    <m/>
  </r>
  <r>
    <n v="4367"/>
    <x v="89"/>
    <d v="2023-10-05T00:00:00"/>
    <s v="DE LARA GRACE L."/>
    <x v="5"/>
    <x v="0"/>
    <d v="2023-10-10T00:00:00"/>
    <d v="2023-10-10T00:00:00"/>
    <s v="OTHER"/>
    <s v="SEC 21 EO 292- SPECIAL PRIVILEGE"/>
    <s v="1 OTHER"/>
    <n v="1"/>
    <m/>
  </r>
  <r>
    <n v="4368"/>
    <x v="89"/>
    <d v="2023-10-05T00:00:00"/>
    <s v="SUMAGUI DESZERIE ANN A."/>
    <x v="5"/>
    <x v="1"/>
    <d v="2023-10-15T00:00:00"/>
    <d v="2023-10-15T00:00:00"/>
    <s v="VL"/>
    <m/>
    <s v="1 VL"/>
    <n v="1"/>
    <m/>
  </r>
  <r>
    <n v="4369"/>
    <x v="89"/>
    <d v="2023-10-06T00:00:00"/>
    <s v="SILAN MARIE BERNADETTE D."/>
    <x v="7"/>
    <x v="0"/>
    <d v="2023-10-09T00:00:00"/>
    <d v="2023-10-13T00:00:00"/>
    <s v="VL"/>
    <m/>
    <s v="5 VL"/>
    <n v="5"/>
    <m/>
  </r>
  <r>
    <n v="4370"/>
    <x v="89"/>
    <d v="2023-10-05T00:00:00"/>
    <s v="SUMAGUI DESZERIE ANN A."/>
    <x v="5"/>
    <x v="1"/>
    <d v="2023-10-14T00:00:00"/>
    <d v="2023-10-14T00:00:00"/>
    <s v="OTHER"/>
    <s v="SEC 21 EO 292- SPECIAL PRIVILEGE"/>
    <s v="0 OTHER"/>
    <n v="0"/>
    <m/>
  </r>
  <r>
    <n v="4371"/>
    <x v="89"/>
    <d v="2023-10-06T00:00:00"/>
    <s v="SARMIENTO MARIA TERESA E."/>
    <x v="5"/>
    <x v="0"/>
    <d v="2023-10-17T00:00:00"/>
    <d v="2023-10-17T00:00:00"/>
    <s v="OTHER"/>
    <s v="SEC 21 EO 292- SPECIAL PRIVILEGE"/>
    <s v="1 OTHER"/>
    <n v="1"/>
    <m/>
  </r>
  <r>
    <n v="4372"/>
    <x v="90"/>
    <d v="2023-10-12T00:00:00"/>
    <s v="DELFINO NINA C."/>
    <x v="5"/>
    <x v="1"/>
    <d v="2023-10-05T00:00:00"/>
    <d v="2023-10-09T00:00:00"/>
    <s v="SL"/>
    <m/>
    <s v="3 SL"/>
    <n v="3"/>
    <m/>
  </r>
  <r>
    <n v="4373"/>
    <x v="90"/>
    <d v="2023-10-13T00:00:00"/>
    <s v="DE GUZMAN MAYETTE D."/>
    <x v="5"/>
    <x v="0"/>
    <d v="2023-11-03T00:00:00"/>
    <d v="2023-11-03T00:00:00"/>
    <s v="VL"/>
    <m/>
    <s v="1 VL"/>
    <n v="1"/>
    <m/>
  </r>
  <r>
    <n v="4374"/>
    <x v="90"/>
    <d v="2023-10-13T00:00:00"/>
    <s v="PERMISON VICTORIA M."/>
    <x v="58"/>
    <x v="1"/>
    <d v="2023-11-03T00:00:00"/>
    <d v="2023-11-03T00:00:00"/>
    <s v="VL"/>
    <m/>
    <s v="1 VL"/>
    <n v="1"/>
    <m/>
  </r>
  <r>
    <n v="4375"/>
    <x v="90"/>
    <d v="2023-10-13T00:00:00"/>
    <s v="PEÑERO LILIBETH B."/>
    <x v="10"/>
    <x v="1"/>
    <d v="2023-10-31T00:00:00"/>
    <d v="2023-10-31T00:00:00"/>
    <s v="VL"/>
    <m/>
    <s v="1 VL"/>
    <n v="1"/>
    <m/>
  </r>
  <r>
    <n v="4375"/>
    <x v="90"/>
    <d v="2023-10-13T00:00:00"/>
    <s v="PEÑERO LILIBETH B."/>
    <x v="10"/>
    <x v="1"/>
    <d v="2023-11-03T00:00:00"/>
    <d v="2023-11-03T00:00:00"/>
    <s v="VL"/>
    <m/>
    <s v="1 VL"/>
    <n v="1"/>
    <m/>
  </r>
  <r>
    <n v="4376"/>
    <x v="90"/>
    <d v="2023-10-13T00:00:00"/>
    <s v="CALANOG ALMA P."/>
    <x v="62"/>
    <x v="1"/>
    <d v="2023-10-12T00:00:00"/>
    <d v="2023-10-12T00:00:00"/>
    <s v="SL"/>
    <m/>
    <s v="1 SL"/>
    <n v="1"/>
    <m/>
  </r>
  <r>
    <n v="4377"/>
    <x v="90"/>
    <d v="2023-10-13T00:00:00"/>
    <s v="DESINGANO OLIVA M."/>
    <x v="12"/>
    <x v="0"/>
    <d v="2023-10-31T00:00:00"/>
    <d v="2023-10-31T00:00:00"/>
    <s v="VL"/>
    <m/>
    <s v="1 VL"/>
    <n v="1"/>
    <m/>
  </r>
  <r>
    <n v="4378"/>
    <x v="90"/>
    <d v="2023-10-13T00:00:00"/>
    <s v="HADAP JONALYN L."/>
    <x v="10"/>
    <x v="1"/>
    <d v="2023-10-31T00:00:00"/>
    <d v="2023-10-31T00:00:00"/>
    <s v="VL"/>
    <m/>
    <s v="1 VL"/>
    <n v="1"/>
    <m/>
  </r>
  <r>
    <n v="4379"/>
    <x v="90"/>
    <d v="2023-10-13T00:00:00"/>
    <s v="ERIDAO ROSALINDA P."/>
    <x v="10"/>
    <x v="1"/>
    <d v="2023-11-03T00:00:00"/>
    <d v="2023-11-03T00:00:00"/>
    <s v="VL"/>
    <m/>
    <s v="1 VL"/>
    <n v="1"/>
    <m/>
  </r>
  <r>
    <n v="4380"/>
    <x v="90"/>
    <d v="2023-10-12T00:00:00"/>
    <s v="DEL MUNDO JONAS B."/>
    <x v="19"/>
    <x v="0"/>
    <d v="2023-10-10T00:00:00"/>
    <d v="2023-10-11T00:00:00"/>
    <s v="SL"/>
    <m/>
    <s v="2 SL"/>
    <n v="2"/>
    <m/>
  </r>
  <r>
    <n v="4381"/>
    <x v="90"/>
    <d v="2023-10-10T00:00:00"/>
    <s v="MARINDUQUE GERRY C."/>
    <x v="19"/>
    <x v="1"/>
    <d v="2023-10-06T00:00:00"/>
    <d v="2023-10-06T00:00:00"/>
    <s v="SL"/>
    <m/>
    <s v="1 SL"/>
    <n v="1"/>
    <m/>
  </r>
  <r>
    <n v="4382"/>
    <x v="90"/>
    <d v="2023-10-09T00:00:00"/>
    <s v="DIGO VIRGILIO M."/>
    <x v="7"/>
    <x v="1"/>
    <d v="2023-10-09T00:00:00"/>
    <d v="2023-11-10T00:00:00"/>
    <s v="SL"/>
    <m/>
    <s v="25 SL"/>
    <n v="25"/>
    <m/>
  </r>
  <r>
    <n v="4383"/>
    <x v="90"/>
    <d v="2023-10-12T00:00:00"/>
    <s v="DELA CRUZ EVANGELINE P."/>
    <x v="71"/>
    <x v="1"/>
    <d v="2023-10-23T00:00:00"/>
    <d v="2023-10-27T00:00:00"/>
    <s v="VL"/>
    <m/>
    <s v="5 VL"/>
    <n v="5"/>
    <m/>
  </r>
  <r>
    <n v="4384"/>
    <x v="90"/>
    <d v="2023-10-12T00:00:00"/>
    <s v="DOCTORA ZENAIDA  "/>
    <x v="18"/>
    <x v="1"/>
    <d v="2023-10-24T00:00:00"/>
    <d v="2023-10-26T00:00:00"/>
    <s v="VL"/>
    <m/>
    <s v="3 VL"/>
    <n v="3"/>
    <m/>
  </r>
  <r>
    <n v="4385"/>
    <x v="90"/>
    <d v="2023-10-12T00:00:00"/>
    <s v="DOCTORA ZENAIDA  "/>
    <x v="18"/>
    <x v="1"/>
    <d v="2023-10-11T00:00:00"/>
    <d v="2023-10-11T00:00:00"/>
    <s v="SL"/>
    <m/>
    <s v="1 SL"/>
    <n v="1"/>
    <m/>
  </r>
  <r>
    <n v="4386"/>
    <x v="90"/>
    <d v="2023-10-12T00:00:00"/>
    <s v="MONTEALEGRE CHARLIE JR. O."/>
    <x v="5"/>
    <x v="1"/>
    <d v="2023-11-07T00:00:00"/>
    <d v="2023-11-13T00:00:00"/>
    <s v="VL"/>
    <m/>
    <s v="5 VL"/>
    <n v="5"/>
    <m/>
  </r>
  <r>
    <n v="4387"/>
    <x v="90"/>
    <d v="2023-10-06T00:00:00"/>
    <s v="LONDONIO CORINA A."/>
    <x v="17"/>
    <x v="2"/>
    <d v="2023-10-13T00:00:00"/>
    <d v="2023-10-13T00:00:00"/>
    <s v="VL"/>
    <m/>
    <s v="1 VL"/>
    <n v="1"/>
    <m/>
  </r>
  <r>
    <n v="4388"/>
    <x v="90"/>
    <d v="2023-10-09T00:00:00"/>
    <s v="CONSUELO ANDRES C."/>
    <x v="10"/>
    <x v="1"/>
    <d v="2023-10-19T00:00:00"/>
    <d v="2023-10-20T00:00:00"/>
    <s v="VL"/>
    <m/>
    <s v="2 VL"/>
    <n v="2"/>
    <m/>
  </r>
  <r>
    <n v="4388"/>
    <x v="90"/>
    <d v="2023-10-09T00:00:00"/>
    <s v="CONSUELO ANDRES C."/>
    <x v="10"/>
    <x v="1"/>
    <d v="2023-10-25T00:00:00"/>
    <d v="2023-10-27T00:00:00"/>
    <s v="VL"/>
    <m/>
    <s v="3 VL"/>
    <n v="3"/>
    <m/>
  </r>
  <r>
    <n v="4389"/>
    <x v="90"/>
    <d v="2023-10-06T00:00:00"/>
    <s v="MONTEALEGRE GRETEL MAE T."/>
    <x v="48"/>
    <x v="1"/>
    <d v="2023-11-07T00:00:00"/>
    <d v="2023-11-13T00:00:00"/>
    <s v="VL"/>
    <m/>
    <s v="5 VL"/>
    <n v="5"/>
    <m/>
  </r>
  <r>
    <n v="4390"/>
    <x v="90"/>
    <d v="2023-10-11T00:00:00"/>
    <s v="LONDONIO CORINA A."/>
    <x v="17"/>
    <x v="2"/>
    <d v="2023-11-16T00:00:00"/>
    <d v="2023-11-21T00:00:00"/>
    <s v="VL"/>
    <m/>
    <s v="4 VL"/>
    <n v="4"/>
    <m/>
  </r>
  <r>
    <n v="4391"/>
    <x v="90"/>
    <d v="2023-10-11T00:00:00"/>
    <s v="COSINO RIMWELL  "/>
    <x v="19"/>
    <x v="0"/>
    <d v="2023-10-20T00:00:00"/>
    <d v="2023-10-20T00:00:00"/>
    <s v="OTHER"/>
    <s v="SEC 21 EO 292- SPECIAL PRIVILEGE"/>
    <s v="1 OTHER"/>
    <n v="1"/>
    <m/>
  </r>
  <r>
    <n v="4392"/>
    <x v="90"/>
    <d v="2023-10-10T00:00:00"/>
    <s v="VILLANUEVA DAVE RONILLO V."/>
    <x v="13"/>
    <x v="0"/>
    <d v="2023-10-09T00:00:00"/>
    <d v="2023-10-09T00:00:00"/>
    <s v="SL"/>
    <m/>
    <s v="1 SL"/>
    <n v="1"/>
    <m/>
  </r>
  <r>
    <n v="4393"/>
    <x v="90"/>
    <d v="2023-10-12T00:00:00"/>
    <s v="DELA CRUZ EVANGELINE P."/>
    <x v="71"/>
    <x v="1"/>
    <d v="2023-10-10T00:00:00"/>
    <d v="2023-10-11T00:00:00"/>
    <s v="SL"/>
    <m/>
    <s v="2 SL"/>
    <n v="2"/>
    <m/>
  </r>
  <r>
    <n v="4394"/>
    <x v="90"/>
    <d v="2023-10-10T00:00:00"/>
    <s v="MACASPAC JOSE VICTOR P."/>
    <x v="21"/>
    <x v="1"/>
    <d v="2023-10-09T00:00:00"/>
    <d v="2023-10-09T00:00:00"/>
    <s v="SL"/>
    <m/>
    <s v="1 SL"/>
    <n v="1"/>
    <m/>
  </r>
  <r>
    <n v="4395"/>
    <x v="90"/>
    <d v="2023-09-11T00:00:00"/>
    <s v="MENDOZA LOURDES G."/>
    <x v="52"/>
    <x v="1"/>
    <d v="2023-09-08T00:00:00"/>
    <d v="2023-09-08T00:00:00"/>
    <s v="SL"/>
    <m/>
    <s v="1 SL"/>
    <n v="1"/>
    <m/>
  </r>
  <r>
    <n v="4396"/>
    <x v="90"/>
    <d v="2023-10-10T00:00:00"/>
    <s v="ANGCAYA FRANCIS A."/>
    <x v="5"/>
    <x v="1"/>
    <d v="2023-10-23T00:00:00"/>
    <d v="2023-10-25T00:00:00"/>
    <s v="VL"/>
    <m/>
    <s v="3 VL"/>
    <n v="3"/>
    <m/>
  </r>
  <r>
    <n v="4397"/>
    <x v="90"/>
    <d v="2023-10-03T00:00:00"/>
    <s v="VELUZ DORMILUNA E."/>
    <x v="31"/>
    <x v="1"/>
    <d v="2023-10-02T00:00:00"/>
    <d v="2023-10-02T00:00:00"/>
    <s v="SL"/>
    <m/>
    <s v="1 SL"/>
    <n v="1"/>
    <m/>
  </r>
  <r>
    <n v="4398"/>
    <x v="90"/>
    <d v="2023-10-09T00:00:00"/>
    <s v="PATERNO MARIA LOURDERS P."/>
    <x v="27"/>
    <x v="1"/>
    <d v="2023-10-04T00:00:00"/>
    <d v="2023-10-06T00:00:00"/>
    <s v="SL"/>
    <m/>
    <s v="3 SL"/>
    <n v="3"/>
    <m/>
  </r>
  <r>
    <n v="4399"/>
    <x v="90"/>
    <d v="2023-10-10T00:00:00"/>
    <s v="ERIDAO ROSALINDA P."/>
    <x v="10"/>
    <x v="1"/>
    <d v="2023-10-05T00:00:00"/>
    <d v="2023-10-05T00:00:00"/>
    <s v="SL"/>
    <m/>
    <s v="1 SL"/>
    <n v="1"/>
    <m/>
  </r>
  <r>
    <n v="4400"/>
    <x v="90"/>
    <d v="2023-10-10T00:00:00"/>
    <s v="VERGARA ANACIETA M."/>
    <x v="10"/>
    <x v="1"/>
    <d v="2023-10-07T00:00:00"/>
    <d v="2023-10-07T00:00:00"/>
    <s v="SL"/>
    <m/>
    <s v="1 SL"/>
    <n v="1"/>
    <m/>
  </r>
  <r>
    <n v="4401"/>
    <x v="90"/>
    <d v="2023-10-10T00:00:00"/>
    <s v="CACAO ANDREA F."/>
    <x v="10"/>
    <x v="1"/>
    <d v="2023-10-13T00:00:00"/>
    <d v="2023-10-13T00:00:00"/>
    <s v="VL"/>
    <m/>
    <s v="1 VL"/>
    <n v="1"/>
    <m/>
  </r>
  <r>
    <n v="4402"/>
    <x v="90"/>
    <d v="2023-10-11T00:00:00"/>
    <s v="AMORA ELISA S."/>
    <x v="39"/>
    <x v="1"/>
    <d v="2023-10-10T00:00:00"/>
    <d v="2023-10-10T00:00:00"/>
    <s v="SL"/>
    <m/>
    <s v="1 SL"/>
    <n v="1"/>
    <m/>
  </r>
  <r>
    <n v="4403"/>
    <x v="90"/>
    <d v="2023-10-09T00:00:00"/>
    <s v="CALANOG ALMA P."/>
    <x v="62"/>
    <x v="1"/>
    <d v="2023-10-05T00:00:00"/>
    <d v="2023-10-05T00:00:00"/>
    <s v="SL"/>
    <m/>
    <s v="1 SL"/>
    <n v="1"/>
    <m/>
  </r>
  <r>
    <n v="4403"/>
    <x v="90"/>
    <d v="2023-10-09T00:00:00"/>
    <s v="CALANOG ALMA P."/>
    <x v="62"/>
    <x v="1"/>
    <d v="2023-10-09T00:00:00"/>
    <d v="2023-10-09T00:00:00"/>
    <s v="SL"/>
    <m/>
    <s v="1 SL"/>
    <n v="1"/>
    <m/>
  </r>
  <r>
    <n v="4404"/>
    <x v="90"/>
    <d v="2023-10-10T00:00:00"/>
    <s v="LANTING AILEEN D."/>
    <x v="50"/>
    <x v="1"/>
    <d v="2023-10-04T00:00:00"/>
    <d v="2023-10-05T00:00:00"/>
    <s v="SL"/>
    <m/>
    <s v="2 SL"/>
    <n v="2"/>
    <m/>
  </r>
  <r>
    <n v="4405"/>
    <x v="90"/>
    <d v="2023-10-10T00:00:00"/>
    <s v="LANTING AILEEN D."/>
    <x v="50"/>
    <x v="1"/>
    <d v="2023-10-09T00:00:00"/>
    <d v="2023-10-09T00:00:00"/>
    <s v="SL"/>
    <m/>
    <s v="1 SL"/>
    <n v="1"/>
    <m/>
  </r>
  <r>
    <n v="4406"/>
    <x v="90"/>
    <d v="2023-10-09T00:00:00"/>
    <s v="OCAMPO ORLANDO R."/>
    <x v="13"/>
    <x v="1"/>
    <d v="2023-10-04T00:00:00"/>
    <d v="2023-10-04T00:00:00"/>
    <s v="SL"/>
    <m/>
    <s v="1 SL"/>
    <n v="1"/>
    <m/>
  </r>
  <r>
    <n v="4407"/>
    <x v="90"/>
    <d v="2023-10-09T00:00:00"/>
    <s v="OCAMPO ORLANDO R."/>
    <x v="13"/>
    <x v="1"/>
    <d v="2023-10-06T00:00:00"/>
    <d v="2023-10-06T00:00:00"/>
    <s v="SL"/>
    <m/>
    <s v="1 SL"/>
    <n v="1"/>
    <m/>
  </r>
  <r>
    <n v="4408"/>
    <x v="90"/>
    <d v="2023-10-09T00:00:00"/>
    <s v="OCAMPO ORLANDO R."/>
    <x v="13"/>
    <x v="1"/>
    <d v="2023-10-12T00:00:00"/>
    <d v="2023-10-12T00:00:00"/>
    <s v="SL"/>
    <m/>
    <s v="1 SL"/>
    <n v="1"/>
    <m/>
  </r>
  <r>
    <n v="4409"/>
    <x v="90"/>
    <d v="2023-10-10T00:00:00"/>
    <s v="ARCULLO MELISSA A."/>
    <x v="5"/>
    <x v="1"/>
    <d v="2023-10-06T00:00:00"/>
    <d v="2023-10-09T00:00:00"/>
    <s v="SL"/>
    <m/>
    <s v="2 SL"/>
    <n v="2"/>
    <m/>
  </r>
  <r>
    <n v="4410"/>
    <x v="90"/>
    <d v="2023-10-09T00:00:00"/>
    <s v="DOCTORA ZENAIDA  "/>
    <x v="18"/>
    <x v="1"/>
    <d v="2023-10-04T00:00:00"/>
    <d v="2023-10-04T00:00:00"/>
    <s v="SL"/>
    <m/>
    <s v="1 SL"/>
    <n v="1"/>
    <m/>
  </r>
  <r>
    <n v="4411"/>
    <x v="90"/>
    <d v="2023-10-06T00:00:00"/>
    <s v="LUNA  FERNANDO  "/>
    <x v="18"/>
    <x v="1"/>
    <d v="2023-10-03T00:00:00"/>
    <d v="2023-10-05T00:00:00"/>
    <s v="SL"/>
    <m/>
    <s v="3 SL"/>
    <n v="3"/>
    <m/>
  </r>
  <r>
    <n v="4412"/>
    <x v="90"/>
    <d v="2023-10-10T00:00:00"/>
    <s v="BAYOT ANABEL D."/>
    <x v="39"/>
    <x v="1"/>
    <d v="2023-10-20T00:00:00"/>
    <d v="2023-10-25T00:00:00"/>
    <s v="VL"/>
    <m/>
    <s v="4 VL"/>
    <n v="4"/>
    <m/>
  </r>
  <r>
    <n v="4413"/>
    <x v="90"/>
    <d v="2023-10-10T00:00:00"/>
    <s v="ALEGA ESTELITA M."/>
    <x v="53"/>
    <x v="1"/>
    <d v="2023-10-09T00:00:00"/>
    <d v="2023-10-09T00:00:00"/>
    <s v="SL"/>
    <m/>
    <s v="1 SL"/>
    <n v="1"/>
    <m/>
  </r>
  <r>
    <n v="4414"/>
    <x v="90"/>
    <d v="2023-10-16T00:00:00"/>
    <s v="REYES NORALYN B."/>
    <x v="11"/>
    <x v="1"/>
    <d v="2023-10-10T00:00:00"/>
    <d v="2023-10-13T00:00:00"/>
    <s v="SL"/>
    <m/>
    <s v="4 SL"/>
    <n v="4"/>
    <m/>
  </r>
  <r>
    <n v="4415"/>
    <x v="90"/>
    <d v="2023-10-06T00:00:00"/>
    <s v="REOSA CECILIA A."/>
    <x v="11"/>
    <x v="1"/>
    <d v="2023-10-04T00:00:00"/>
    <d v="2023-10-05T00:00:00"/>
    <s v="SL"/>
    <m/>
    <s v="2 SL"/>
    <n v="2"/>
    <m/>
  </r>
  <r>
    <n v="4416"/>
    <x v="90"/>
    <d v="2023-10-13T00:00:00"/>
    <s v="DIMAANO LEOVIGILDA A."/>
    <x v="7"/>
    <x v="1"/>
    <d v="2023-10-19T00:00:00"/>
    <d v="2023-10-20T00:00:00"/>
    <s v="VL"/>
    <m/>
    <s v="2 VL"/>
    <n v="2"/>
    <m/>
  </r>
  <r>
    <n v="4416"/>
    <x v="90"/>
    <d v="2023-10-13T00:00:00"/>
    <s v="DIMAANO LEOVIGILDA A."/>
    <x v="7"/>
    <x v="1"/>
    <d v="2023-10-26T00:00:00"/>
    <d v="2023-10-27T00:00:00"/>
    <s v="VL"/>
    <m/>
    <s v="2 VL"/>
    <n v="2"/>
    <m/>
  </r>
  <r>
    <n v="4417"/>
    <x v="90"/>
    <d v="2023-10-12T00:00:00"/>
    <s v="BAES ELMER P."/>
    <x v="5"/>
    <x v="1"/>
    <d v="2023-10-10T00:00:00"/>
    <d v="2023-10-11T00:00:00"/>
    <s v="VL"/>
    <m/>
    <s v="2 VL"/>
    <n v="2"/>
    <m/>
  </r>
  <r>
    <n v="4418"/>
    <x v="90"/>
    <d v="2023-10-12T00:00:00"/>
    <s v="PEREA BABEL G."/>
    <x v="24"/>
    <x v="0"/>
    <d v="2023-10-11T00:00:00"/>
    <d v="2023-10-11T00:00:00"/>
    <s v="SL"/>
    <m/>
    <s v="1 SL"/>
    <n v="1"/>
    <m/>
  </r>
  <r>
    <n v="4419"/>
    <x v="90"/>
    <d v="2023-10-10T00:00:00"/>
    <s v="OPO CONEY V."/>
    <x v="24"/>
    <x v="0"/>
    <d v="2023-10-16T00:00:00"/>
    <d v="2023-10-18T00:00:00"/>
    <s v="VL"/>
    <m/>
    <s v="3 VL"/>
    <n v="3"/>
    <m/>
  </r>
  <r>
    <n v="4420"/>
    <x v="90"/>
    <d v="2023-10-14T00:00:00"/>
    <s v="RODRIGUEZ NARCISCO E."/>
    <x v="17"/>
    <x v="0"/>
    <d v="2023-10-24T00:00:00"/>
    <d v="2023-10-26T00:00:00"/>
    <s v="VL"/>
    <m/>
    <s v="3 VL"/>
    <n v="3"/>
    <m/>
  </r>
  <r>
    <n v="4421"/>
    <x v="90"/>
    <d v="2023-10-18T00:00:00"/>
    <s v="RODRIGUEZ NARCISCO E."/>
    <x v="17"/>
    <x v="0"/>
    <d v="2023-10-29T00:00:00"/>
    <d v="2023-10-29T00:00:00"/>
    <s v="OTHER"/>
    <s v="SEC 21 EO 292- SPECIAL PRIVILEGE"/>
    <s v="1 OTHER"/>
    <n v="1"/>
    <m/>
  </r>
  <r>
    <n v="4422"/>
    <x v="90"/>
    <d v="2023-10-11T00:00:00"/>
    <s v="OCAMPO NOVELYN U."/>
    <x v="10"/>
    <x v="0"/>
    <d v="2023-10-12T00:00:00"/>
    <d v="2023-10-12T00:00:00"/>
    <s v="VL"/>
    <m/>
    <s v="1 VL"/>
    <n v="1"/>
    <m/>
  </r>
  <r>
    <n v="4423"/>
    <x v="90"/>
    <d v="2023-09-25T00:00:00"/>
    <s v="JUNILLER ALTHEA JANINE A."/>
    <x v="9"/>
    <x v="0"/>
    <d v="2023-09-26T00:00:00"/>
    <d v="2023-09-26T00:00:00"/>
    <s v="OTHER"/>
    <s v="SEC 21 EO 292- SPECIAL PRIVILEGE"/>
    <s v="1 OTHER"/>
    <n v="1"/>
    <m/>
  </r>
  <r>
    <n v="4424"/>
    <x v="90"/>
    <d v="2023-10-13T00:00:00"/>
    <s v="MARDO MELINDA E."/>
    <x v="18"/>
    <x v="0"/>
    <d v="2023-10-07T00:00:00"/>
    <d v="2023-10-07T00:00:00"/>
    <s v="SL"/>
    <m/>
    <s v="1 SL"/>
    <n v="1"/>
    <m/>
  </r>
  <r>
    <n v="4425"/>
    <x v="90"/>
    <d v="2023-10-17T00:00:00"/>
    <s v="PAYAD ALEXANDER  "/>
    <x v="18"/>
    <x v="1"/>
    <d v="2023-10-23T00:00:00"/>
    <d v="2023-10-23T00:00:00"/>
    <s v="VL"/>
    <m/>
    <s v="1 VL"/>
    <n v="1"/>
    <m/>
  </r>
  <r>
    <n v="4426"/>
    <x v="90"/>
    <d v="2023-10-12T00:00:00"/>
    <s v="MARDO MELINDA E."/>
    <x v="18"/>
    <x v="0"/>
    <d v="2023-10-18T00:00:00"/>
    <d v="2023-10-19T00:00:00"/>
    <s v="VL"/>
    <m/>
    <s v="2 VL"/>
    <n v="2"/>
    <m/>
  </r>
  <r>
    <n v="4427"/>
    <x v="90"/>
    <d v="2023-10-12T00:00:00"/>
    <s v="BRIZUELA LENIE E."/>
    <x v="38"/>
    <x v="0"/>
    <d v="2023-10-18T00:00:00"/>
    <d v="2023-10-18T00:00:00"/>
    <s v="OTHER"/>
    <s v="SEC 21 EO 292- SPECIAL PRIVILEGE"/>
    <s v="1 OTHER"/>
    <n v="1"/>
    <m/>
  </r>
  <r>
    <n v="4428"/>
    <x v="90"/>
    <d v="2023-10-13T00:00:00"/>
    <s v="PAYAD RONALDO  "/>
    <x v="18"/>
    <x v="0"/>
    <d v="2023-10-11T00:00:00"/>
    <d v="2023-10-12T00:00:00"/>
    <s v="SL"/>
    <m/>
    <s v="2 SL"/>
    <n v="2"/>
    <m/>
  </r>
  <r>
    <n v="4429"/>
    <x v="90"/>
    <d v="2023-10-12T00:00:00"/>
    <s v="BAROA JONA A."/>
    <x v="46"/>
    <x v="0"/>
    <d v="2023-10-23T00:00:00"/>
    <d v="2023-10-24T00:00:00"/>
    <s v="VL"/>
    <m/>
    <s v="2 VL"/>
    <n v="2"/>
    <m/>
  </r>
  <r>
    <n v="4430"/>
    <x v="90"/>
    <d v="2023-10-09T00:00:00"/>
    <s v="AMBION HERSHEY D."/>
    <x v="19"/>
    <x v="0"/>
    <d v="2023-10-23T00:00:00"/>
    <d v="2023-10-24T00:00:00"/>
    <s v="VL"/>
    <m/>
    <s v="2 VL"/>
    <n v="2"/>
    <m/>
  </r>
  <r>
    <n v="4431"/>
    <x v="90"/>
    <d v="2023-10-13T00:00:00"/>
    <s v="ANGCAYA IRENE V."/>
    <x v="5"/>
    <x v="1"/>
    <d v="2023-10-09T00:00:00"/>
    <d v="2023-10-09T00:00:00"/>
    <s v="SL"/>
    <m/>
    <s v="1 SL"/>
    <n v="1"/>
    <m/>
  </r>
  <r>
    <n v="4431"/>
    <x v="90"/>
    <d v="2023-10-13T00:00:00"/>
    <s v="ANGCAYA IRENE V."/>
    <x v="5"/>
    <x v="1"/>
    <d v="2023-10-11T00:00:00"/>
    <d v="2023-10-11T00:00:00"/>
    <s v="SL"/>
    <m/>
    <s v="1 SL"/>
    <n v="1"/>
    <m/>
  </r>
  <r>
    <n v="4432"/>
    <x v="90"/>
    <d v="2023-10-13T00:00:00"/>
    <s v="ANGCAYA IRENE V."/>
    <x v="5"/>
    <x v="1"/>
    <d v="2023-10-20T00:00:00"/>
    <d v="2023-10-23T00:00:00"/>
    <s v="VL"/>
    <m/>
    <s v="2 VL"/>
    <n v="2"/>
    <m/>
  </r>
  <r>
    <n v="4432"/>
    <x v="90"/>
    <d v="2023-10-13T00:00:00"/>
    <s v="ANGCAYA IRENE V."/>
    <x v="5"/>
    <x v="1"/>
    <d v="2023-10-26T00:00:00"/>
    <d v="2023-10-27T00:00:00"/>
    <s v="VL"/>
    <m/>
    <s v="2 VL"/>
    <n v="2"/>
    <m/>
  </r>
  <r>
    <n v="4433"/>
    <x v="90"/>
    <d v="2023-10-13T00:00:00"/>
    <s v="VILLANUEVA RICHELLE A."/>
    <x v="23"/>
    <x v="0"/>
    <d v="2023-10-23T00:00:00"/>
    <d v="2023-10-25T00:00:00"/>
    <s v="VL"/>
    <m/>
    <s v="3 VL"/>
    <n v="3"/>
    <m/>
  </r>
  <r>
    <n v="4434"/>
    <x v="90"/>
    <d v="2023-10-13T00:00:00"/>
    <s v="MERJILLA JEANETTE B."/>
    <x v="23"/>
    <x v="0"/>
    <d v="2023-10-24T00:00:00"/>
    <d v="2023-10-25T00:00:00"/>
    <s v="VL"/>
    <m/>
    <s v="2 VL"/>
    <n v="2"/>
    <m/>
  </r>
  <r>
    <n v="4435"/>
    <x v="90"/>
    <d v="2023-10-13T00:00:00"/>
    <s v="AMBROCIO MELODY B."/>
    <x v="10"/>
    <x v="0"/>
    <d v="2023-10-31T00:00:00"/>
    <d v="2023-10-31T00:00:00"/>
    <s v="VL"/>
    <m/>
    <s v="1 VL"/>
    <n v="1"/>
    <m/>
  </r>
  <r>
    <n v="4435"/>
    <x v="90"/>
    <d v="2023-10-13T00:00:00"/>
    <s v="AMBROCIO MELODY B."/>
    <x v="10"/>
    <x v="0"/>
    <d v="2023-11-03T00:00:00"/>
    <d v="2023-11-03T00:00:00"/>
    <s v="VL"/>
    <m/>
    <s v="1 VL"/>
    <n v="1"/>
    <m/>
  </r>
  <r>
    <n v="4436"/>
    <x v="90"/>
    <d v="2023-10-11T00:00:00"/>
    <s v="AMULONG GERONIMO M."/>
    <x v="5"/>
    <x v="1"/>
    <d v="2023-10-05T00:00:00"/>
    <d v="2023-10-08T00:00:00"/>
    <s v="SL"/>
    <m/>
    <s v="4 SL"/>
    <n v="4"/>
    <m/>
  </r>
  <r>
    <n v="4437"/>
    <x v="90"/>
    <d v="2023-10-14T00:00:00"/>
    <s v="AMULONG GERONIMO M."/>
    <x v="5"/>
    <x v="1"/>
    <d v="2023-10-12T00:00:00"/>
    <d v="2023-10-13T00:00:00"/>
    <s v="SL"/>
    <m/>
    <s v="2 SL"/>
    <n v="2"/>
    <m/>
  </r>
  <r>
    <n v="4438"/>
    <x v="90"/>
    <d v="2023-10-09T00:00:00"/>
    <s v="PARAISO MARIA LORENA D."/>
    <x v="17"/>
    <x v="0"/>
    <d v="2023-10-02T00:00:00"/>
    <d v="2023-10-02T00:00:00"/>
    <s v="SL"/>
    <m/>
    <s v="1 SL"/>
    <n v="1"/>
    <m/>
  </r>
  <r>
    <n v="4438"/>
    <x v="90"/>
    <d v="2023-10-09T00:00:00"/>
    <s v="PARAISO MARIA LORENA D."/>
    <x v="17"/>
    <x v="0"/>
    <d v="2023-10-05T00:00:00"/>
    <d v="2023-10-06T00:00:00"/>
    <s v="SL"/>
    <m/>
    <s v="2 SL"/>
    <n v="2"/>
    <m/>
  </r>
  <r>
    <n v="4439"/>
    <x v="90"/>
    <d v="2023-10-16T00:00:00"/>
    <s v="DIMAANO LEOVIGILDA A."/>
    <x v="7"/>
    <x v="1"/>
    <d v="2023-10-12T00:00:00"/>
    <d v="2023-10-13T00:00:00"/>
    <s v="SL"/>
    <m/>
    <s v="2 SL"/>
    <n v="2"/>
    <m/>
  </r>
  <r>
    <n v="4440"/>
    <x v="90"/>
    <d v="2023-10-13T00:00:00"/>
    <s v="RODRIGUEZ NARCISCO E."/>
    <x v="17"/>
    <x v="0"/>
    <d v="2023-10-10T00:00:00"/>
    <d v="2023-10-10T00:00:00"/>
    <s v="SL"/>
    <m/>
    <s v="1 SL"/>
    <n v="1"/>
    <m/>
  </r>
  <r>
    <n v="4440"/>
    <x v="90"/>
    <d v="2023-10-13T00:00:00"/>
    <s v="RODRIGUEZ NARCISCO E."/>
    <x v="17"/>
    <x v="0"/>
    <d v="2023-10-12T00:00:00"/>
    <d v="2023-10-12T00:00:00"/>
    <s v="SL"/>
    <m/>
    <s v="1 SL"/>
    <n v="1"/>
    <m/>
  </r>
  <r>
    <n v="4441"/>
    <x v="90"/>
    <d v="2023-10-16T00:00:00"/>
    <s v="VARGAS MELINDA M."/>
    <x v="10"/>
    <x v="0"/>
    <d v="2023-10-13T00:00:00"/>
    <d v="2023-10-13T00:00:00"/>
    <s v="SL"/>
    <m/>
    <s v="1 SL"/>
    <n v="1"/>
    <m/>
  </r>
  <r>
    <n v="4442"/>
    <x v="90"/>
    <d v="2023-10-16T00:00:00"/>
    <s v="SABULAAN MARIA LEAH M."/>
    <x v="28"/>
    <x v="0"/>
    <d v="2023-10-23T00:00:00"/>
    <d v="2023-10-24T00:00:00"/>
    <s v="VL"/>
    <m/>
    <s v="2 VL"/>
    <n v="2"/>
    <m/>
  </r>
  <r>
    <n v="4443"/>
    <x v="90"/>
    <d v="2023-10-13T00:00:00"/>
    <s v="ACUB MA. MARILYN L."/>
    <x v="7"/>
    <x v="0"/>
    <d v="2023-10-07T00:00:00"/>
    <d v="2023-10-09T00:00:00"/>
    <s v="SL"/>
    <m/>
    <s v="3 SL"/>
    <n v="3"/>
    <m/>
  </r>
  <r>
    <n v="4444"/>
    <x v="90"/>
    <d v="2023-10-16T00:00:00"/>
    <s v="ACUB MA. MARILYN L."/>
    <x v="7"/>
    <x v="0"/>
    <d v="2023-10-14T00:00:00"/>
    <d v="2023-10-14T00:00:00"/>
    <s v="SL"/>
    <m/>
    <s v="1 SL"/>
    <n v="1"/>
    <m/>
  </r>
  <r>
    <n v="4445"/>
    <x v="90"/>
    <d v="2023-10-16T00:00:00"/>
    <s v="RAMA RAQUEL J."/>
    <x v="44"/>
    <x v="0"/>
    <d v="2023-10-11T00:00:00"/>
    <d v="2023-10-13T00:00:00"/>
    <s v="SL"/>
    <m/>
    <s v="3 SL"/>
    <n v="3"/>
    <m/>
  </r>
  <r>
    <n v="4446"/>
    <x v="90"/>
    <d v="2023-10-16T00:00:00"/>
    <s v="LACIBAL RYAN G."/>
    <x v="25"/>
    <x v="0"/>
    <d v="2023-10-23T00:00:00"/>
    <d v="2023-10-25T00:00:00"/>
    <s v="VL"/>
    <m/>
    <s v="3 VL"/>
    <n v="3"/>
    <m/>
  </r>
  <r>
    <n v="4447"/>
    <x v="90"/>
    <d v="2023-10-10T00:00:00"/>
    <s v="MERCADO RENGIE M."/>
    <x v="4"/>
    <x v="0"/>
    <d v="2023-10-09T00:00:00"/>
    <d v="2023-10-09T00:00:00"/>
    <s v="SL"/>
    <m/>
    <s v="1 SL"/>
    <n v="1"/>
    <m/>
  </r>
  <r>
    <n v="4448"/>
    <x v="90"/>
    <d v="2023-10-17T00:00:00"/>
    <s v="PERENA RUBILINDA C."/>
    <x v="34"/>
    <x v="1"/>
    <d v="2023-10-16T00:00:00"/>
    <d v="2023-10-16T00:00:00"/>
    <s v="SL"/>
    <m/>
    <s v="1 SL"/>
    <n v="1"/>
    <m/>
  </r>
  <r>
    <n v="4449"/>
    <x v="90"/>
    <d v="2023-10-14T00:00:00"/>
    <s v="ACERON ANGELU V."/>
    <x v="5"/>
    <x v="1"/>
    <d v="2023-10-18T00:00:00"/>
    <d v="2023-10-20T00:00:00"/>
    <s v="VL"/>
    <m/>
    <s v="3 VL"/>
    <n v="3"/>
    <m/>
  </r>
  <r>
    <n v="4450"/>
    <x v="90"/>
    <d v="2023-10-10T00:00:00"/>
    <s v="ESTIGOY BEVERLY ANNE P."/>
    <x v="5"/>
    <x v="1"/>
    <d v="2023-10-10T00:00:00"/>
    <d v="2023-10-10T00:00:00"/>
    <s v="VL"/>
    <m/>
    <s v="1 VL"/>
    <n v="1"/>
    <m/>
  </r>
  <r>
    <n v="4450"/>
    <x v="90"/>
    <d v="2023-10-10T00:00:00"/>
    <s v="ESTIGOY BEVERLY ANNE P."/>
    <x v="5"/>
    <x v="1"/>
    <d v="2023-10-14T00:00:00"/>
    <d v="2023-10-14T00:00:00"/>
    <s v="VL"/>
    <m/>
    <s v="1 VL"/>
    <n v="1"/>
    <m/>
  </r>
  <r>
    <n v="4451"/>
    <x v="90"/>
    <d v="2023-10-11T00:00:00"/>
    <s v="DE GRANO  RONALEI P."/>
    <x v="69"/>
    <x v="0"/>
    <d v="2023-10-20T00:00:00"/>
    <d v="2023-10-23T00:00:00"/>
    <s v="VL"/>
    <m/>
    <s v="3 VL"/>
    <n v="3"/>
    <m/>
  </r>
  <r>
    <n v="4452"/>
    <x v="90"/>
    <d v="2023-10-16T00:00:00"/>
    <s v="AMPARO JOY J."/>
    <x v="5"/>
    <x v="1"/>
    <d v="2023-10-23T00:00:00"/>
    <d v="2023-10-25T00:00:00"/>
    <s v="VL"/>
    <m/>
    <s v="3 VL"/>
    <n v="3"/>
    <m/>
  </r>
  <r>
    <n v="4453"/>
    <x v="90"/>
    <d v="2023-10-07T00:00:00"/>
    <s v="MANGUINAO NIÑA P."/>
    <x v="69"/>
    <x v="1"/>
    <d v="2023-11-01T00:00:00"/>
    <d v="2023-11-05T00:00:00"/>
    <s v="VL"/>
    <m/>
    <s v="5 VL"/>
    <n v="5"/>
    <m/>
  </r>
  <r>
    <n v="4454"/>
    <x v="90"/>
    <d v="2023-10-07T00:00:00"/>
    <s v="MANGUINAO NIÑA P."/>
    <x v="69"/>
    <x v="1"/>
    <d v="2023-11-24T00:00:00"/>
    <d v="2023-11-30T00:00:00"/>
    <s v="VL"/>
    <m/>
    <s v="7 VL"/>
    <n v="7"/>
    <m/>
  </r>
  <r>
    <n v="4455"/>
    <x v="90"/>
    <d v="2023-10-12T00:00:00"/>
    <s v="DELFINO NINA C."/>
    <x v="5"/>
    <x v="1"/>
    <d v="2023-10-02T00:00:00"/>
    <d v="2023-10-04T00:00:00"/>
    <s v="SL"/>
    <m/>
    <s v="3 SL"/>
    <n v="3"/>
    <m/>
  </r>
  <r>
    <n v="4456"/>
    <x v="90"/>
    <d v="2023-10-17T00:00:00"/>
    <s v="BATHAN ELVIRA R."/>
    <x v="23"/>
    <x v="0"/>
    <d v="2023-11-03T00:00:00"/>
    <d v="2023-11-03T00:00:00"/>
    <s v="VL"/>
    <m/>
    <s v="1 VL"/>
    <n v="1"/>
    <m/>
  </r>
  <r>
    <n v="4457"/>
    <x v="90"/>
    <d v="2023-10-17T00:00:00"/>
    <s v="BATHAN ELVIRA R."/>
    <x v="23"/>
    <x v="0"/>
    <d v="2023-10-25T00:00:00"/>
    <d v="2023-10-25T00:00:00"/>
    <s v="VL"/>
    <m/>
    <s v="1 VL"/>
    <n v="1"/>
    <m/>
  </r>
  <r>
    <n v="4458"/>
    <x v="90"/>
    <d v="2023-10-11T00:00:00"/>
    <s v="TINAZA JHOANNA MARIE D."/>
    <x v="5"/>
    <x v="0"/>
    <d v="2023-11-03T00:00:00"/>
    <d v="2023-11-09T00:00:00"/>
    <s v="VL"/>
    <m/>
    <s v="5 VL"/>
    <n v="5"/>
    <m/>
  </r>
  <r>
    <n v="4459"/>
    <x v="90"/>
    <d v="2023-10-11T00:00:00"/>
    <s v="TINAZA JHOANNA MARIE D."/>
    <x v="5"/>
    <x v="0"/>
    <d v="2023-10-17T00:00:00"/>
    <d v="2023-10-17T00:00:00"/>
    <s v="VL"/>
    <m/>
    <s v="1 VL"/>
    <n v="1"/>
    <m/>
  </r>
  <r>
    <n v="4459"/>
    <x v="90"/>
    <d v="2023-10-11T00:00:00"/>
    <s v="TINAZA JHOANNA MARIE D."/>
    <x v="5"/>
    <x v="0"/>
    <d v="2023-10-19T00:00:00"/>
    <d v="2023-10-30T00:00:00"/>
    <s v="VL"/>
    <m/>
    <s v="7 VL"/>
    <n v="7"/>
    <m/>
  </r>
  <r>
    <n v="4460"/>
    <x v="90"/>
    <d v="2023-10-09T00:00:00"/>
    <s v="HAPITA MELANIE A."/>
    <x v="5"/>
    <x v="0"/>
    <d v="2023-10-17T00:00:00"/>
    <d v="2023-10-31T00:00:00"/>
    <s v="VL"/>
    <m/>
    <s v="10 VL"/>
    <n v="10"/>
    <m/>
  </r>
  <r>
    <n v="4461"/>
    <x v="90"/>
    <d v="2023-10-10T00:00:00"/>
    <s v="EMELO MARYJANE T."/>
    <x v="5"/>
    <x v="1"/>
    <d v="2023-10-19T00:00:00"/>
    <d v="2023-10-23T00:00:00"/>
    <s v="VL"/>
    <m/>
    <s v="3 VL"/>
    <n v="3"/>
    <m/>
  </r>
  <r>
    <n v="4462"/>
    <x v="90"/>
    <d v="2023-10-10T00:00:00"/>
    <s v="EMELO MARYJANE T."/>
    <x v="5"/>
    <x v="1"/>
    <d v="2023-10-17T00:00:00"/>
    <d v="2023-10-18T00:00:00"/>
    <s v="VL"/>
    <m/>
    <s v="2 VL"/>
    <n v="2"/>
    <m/>
  </r>
  <r>
    <n v="4463"/>
    <x v="90"/>
    <d v="2023-10-04T00:00:00"/>
    <s v="MENDOZA MARVIC M."/>
    <x v="5"/>
    <x v="1"/>
    <d v="2023-10-14T00:00:00"/>
    <d v="2023-10-14T00:00:00"/>
    <s v="VL"/>
    <m/>
    <s v="1 VL"/>
    <n v="1"/>
    <m/>
  </r>
  <r>
    <n v="4463"/>
    <x v="90"/>
    <d v="2023-10-04T00:00:00"/>
    <s v="MENDOZA MARVIC M."/>
    <x v="5"/>
    <x v="1"/>
    <d v="2023-10-16T00:00:00"/>
    <d v="2023-10-18T00:00:00"/>
    <s v="VL"/>
    <m/>
    <s v="3 VL"/>
    <n v="3"/>
    <m/>
  </r>
  <r>
    <n v="4464"/>
    <x v="90"/>
    <d v="2023-10-09T00:00:00"/>
    <s v="PASCUA LORENA D."/>
    <x v="5"/>
    <x v="1"/>
    <d v="2023-10-16T00:00:00"/>
    <d v="2023-10-18T00:00:00"/>
    <s v="VL"/>
    <m/>
    <s v="3 VL"/>
    <n v="3"/>
    <m/>
  </r>
  <r>
    <n v="4465"/>
    <x v="90"/>
    <d v="2023-10-05T00:00:00"/>
    <s v="ALCAZAR AIREEN B."/>
    <x v="53"/>
    <x v="1"/>
    <d v="2023-10-02T00:00:00"/>
    <d v="2023-10-04T00:00:00"/>
    <s v="SL"/>
    <m/>
    <s v="3 SL"/>
    <n v="3"/>
    <m/>
  </r>
  <r>
    <n v="4466"/>
    <x v="90"/>
    <d v="2023-09-27T00:00:00"/>
    <s v="ROME FIL B."/>
    <x v="5"/>
    <x v="0"/>
    <d v="2023-09-26T00:00:00"/>
    <d v="2023-09-26T00:00:00"/>
    <s v="SL"/>
    <m/>
    <s v="1 SL"/>
    <n v="1"/>
    <m/>
  </r>
  <r>
    <n v="4467"/>
    <x v="90"/>
    <d v="2023-09-28T00:00:00"/>
    <s v="ALCAZAR AIREEN B."/>
    <x v="53"/>
    <x v="1"/>
    <d v="2023-09-26T00:00:00"/>
    <d v="2023-09-27T00:00:00"/>
    <s v="SL"/>
    <m/>
    <s v="2 SL"/>
    <n v="2"/>
    <m/>
  </r>
  <r>
    <n v="4468"/>
    <x v="90"/>
    <d v="2023-09-04T00:00:00"/>
    <s v="ROME FIL B."/>
    <x v="5"/>
    <x v="0"/>
    <d v="2023-08-31T00:00:00"/>
    <d v="2023-08-31T00:00:00"/>
    <s v="SL"/>
    <m/>
    <s v="1 SL"/>
    <n v="1"/>
    <m/>
  </r>
  <r>
    <n v="4469"/>
    <x v="90"/>
    <d v="2023-09-04T00:00:00"/>
    <s v="ROBLES JOHN JAYSON ISRAEL P."/>
    <x v="7"/>
    <x v="1"/>
    <d v="2023-12-01T00:00:00"/>
    <d v="2023-12-16T00:00:00"/>
    <s v="OTHER"/>
    <s v="SEC. 58, RULE XVI, OMNIBUS RULES IMPLEMENTING E.O NO. 292"/>
    <s v="16 OTHER"/>
    <n v="16"/>
    <m/>
  </r>
  <r>
    <n v="4470"/>
    <x v="90"/>
    <d v="2023-10-16T00:00:00"/>
    <s v="DE CASTRO ROSS EIZALHYNNE A."/>
    <x v="11"/>
    <x v="0"/>
    <d v="2023-10-12T00:00:00"/>
    <d v="2023-10-13T00:00:00"/>
    <s v="SL"/>
    <m/>
    <s v="2 SL"/>
    <n v="2"/>
    <m/>
  </r>
  <r>
    <n v="4471"/>
    <x v="90"/>
    <d v="2023-10-09T00:00:00"/>
    <s v="DIAZ CAROLINA P."/>
    <x v="11"/>
    <x v="0"/>
    <d v="2023-10-06T00:00:00"/>
    <d v="2023-10-06T00:00:00"/>
    <s v="SL"/>
    <m/>
    <s v="1 SL"/>
    <n v="1"/>
    <m/>
  </r>
  <r>
    <n v="4472"/>
    <x v="90"/>
    <d v="2023-10-17T00:00:00"/>
    <s v="ACOSTA MARIETA A."/>
    <x v="90"/>
    <x v="0"/>
    <d v="2023-10-22T00:00:00"/>
    <d v="2023-11-04T00:00:00"/>
    <s v="VL"/>
    <m/>
    <s v="10 VL"/>
    <n v="10"/>
    <m/>
  </r>
  <r>
    <n v="4473"/>
    <x v="90"/>
    <d v="2023-09-27T00:00:00"/>
    <s v="AMULONG GERONIMO M."/>
    <x v="5"/>
    <x v="1"/>
    <d v="2023-10-16T00:00:00"/>
    <d v="2023-10-16T00:00:00"/>
    <s v="VL"/>
    <m/>
    <s v="1 VL"/>
    <n v="1"/>
    <m/>
  </r>
  <r>
    <n v="4473"/>
    <x v="90"/>
    <d v="2023-09-27T00:00:00"/>
    <s v="AMULONG GERONIMO M."/>
    <x v="5"/>
    <x v="1"/>
    <d v="2023-10-19T00:00:00"/>
    <d v="2023-10-20T00:00:00"/>
    <s v="VL"/>
    <m/>
    <s v="2 VL"/>
    <n v="2"/>
    <m/>
  </r>
  <r>
    <n v="4473"/>
    <x v="90"/>
    <d v="2023-09-27T00:00:00"/>
    <s v="AMULONG GERONIMO M."/>
    <x v="5"/>
    <x v="1"/>
    <d v="2023-10-23T00:00:00"/>
    <d v="2023-10-23T00:00:00"/>
    <s v="VL"/>
    <m/>
    <s v="1 VL"/>
    <n v="1"/>
    <m/>
  </r>
  <r>
    <n v="4473"/>
    <x v="90"/>
    <d v="2023-09-27T00:00:00"/>
    <s v="AMULONG GERONIMO M."/>
    <x v="5"/>
    <x v="1"/>
    <d v="2023-10-26T00:00:00"/>
    <d v="2023-10-27T00:00:00"/>
    <s v="VL"/>
    <m/>
    <s v="2 VL"/>
    <n v="2"/>
    <m/>
  </r>
  <r>
    <n v="4473"/>
    <x v="90"/>
    <d v="2023-09-27T00:00:00"/>
    <s v="AMULONG GERONIMO M."/>
    <x v="5"/>
    <x v="1"/>
    <d v="2023-10-30T00:00:00"/>
    <d v="2023-10-30T00:00:00"/>
    <s v="VL"/>
    <m/>
    <s v="1 VL"/>
    <n v="1"/>
    <m/>
  </r>
  <r>
    <n v="4474"/>
    <x v="90"/>
    <d v="2023-10-04T00:00:00"/>
    <s v="RODRIGUEZ NARCISCO E."/>
    <x v="17"/>
    <x v="0"/>
    <d v="2023-09-28T00:00:00"/>
    <d v="2023-09-28T00:00:00"/>
    <s v="SL"/>
    <m/>
    <s v="1 SL"/>
    <n v="1"/>
    <m/>
  </r>
  <r>
    <n v="4475"/>
    <x v="90"/>
    <d v="2023-10-04T00:00:00"/>
    <s v="BRON FLORENCIO L."/>
    <x v="17"/>
    <x v="0"/>
    <d v="2023-10-03T00:00:00"/>
    <d v="2023-10-03T00:00:00"/>
    <s v="SL"/>
    <m/>
    <s v="1 SL"/>
    <n v="1"/>
    <m/>
  </r>
  <r>
    <n v="4476"/>
    <x v="90"/>
    <d v="2023-10-09T00:00:00"/>
    <s v="TORRES MOISES Q."/>
    <x v="21"/>
    <x v="0"/>
    <d v="2023-10-17T00:00:00"/>
    <d v="2023-10-17T00:00:00"/>
    <s v="VL"/>
    <m/>
    <s v="1 VL"/>
    <n v="1"/>
    <m/>
  </r>
  <r>
    <n v="4477"/>
    <x v="90"/>
    <d v="2023-10-04T00:00:00"/>
    <s v="AMULONG GERONIMO M."/>
    <x v="5"/>
    <x v="1"/>
    <d v="2023-09-30T00:00:00"/>
    <d v="2023-09-30T00:00:00"/>
    <s v="SL"/>
    <m/>
    <s v="1 SL"/>
    <n v="1"/>
    <m/>
  </r>
  <r>
    <n v="4477"/>
    <x v="90"/>
    <d v="2023-10-04T00:00:00"/>
    <s v="AMULONG GERONIMO M."/>
    <x v="5"/>
    <x v="1"/>
    <d v="2023-10-01T00:00:00"/>
    <d v="2023-10-01T00:00:00"/>
    <s v="SL"/>
    <m/>
    <s v="1 SL"/>
    <n v="1"/>
    <m/>
  </r>
  <r>
    <n v="4478"/>
    <x v="90"/>
    <d v="2023-10-10T00:00:00"/>
    <s v="MANDARAOG JONEL L."/>
    <x v="69"/>
    <x v="1"/>
    <d v="2023-09-19T00:00:00"/>
    <d v="2023-09-19T00:00:00"/>
    <s v="OTHER"/>
    <s v="SEC 21 EO 292- SPECIAL PRIVILEGE"/>
    <s v="1 OTHER"/>
    <n v="1"/>
    <m/>
  </r>
  <r>
    <n v="4478"/>
    <x v="90"/>
    <d v="2023-10-10T00:00:00"/>
    <s v="MANDARAOG JONEL L."/>
    <x v="69"/>
    <x v="1"/>
    <d v="2023-09-23T00:00:00"/>
    <d v="2023-09-23T00:00:00"/>
    <s v="OTHER"/>
    <s v="SEC 21 EO 292- SPECIAL PRIVILEGE"/>
    <s v="0 OTHER"/>
    <n v="0"/>
    <m/>
  </r>
  <r>
    <n v="4479"/>
    <x v="90"/>
    <d v="2023-10-10T00:00:00"/>
    <s v="VASQUEZ JAYSON  "/>
    <x v="23"/>
    <x v="2"/>
    <d v="2023-09-25T00:00:00"/>
    <d v="2023-09-26T00:00:00"/>
    <s v="OTHER"/>
    <s v="SEC 21 EO 292- SPECIAL PRIVILEGE"/>
    <s v="2 OTHER"/>
    <n v="2"/>
    <m/>
  </r>
  <r>
    <n v="4480"/>
    <x v="90"/>
    <d v="2023-10-10T00:00:00"/>
    <s v="ALERA JEFFREY B."/>
    <x v="8"/>
    <x v="1"/>
    <d v="2023-09-26T00:00:00"/>
    <d v="2023-09-27T00:00:00"/>
    <s v="OTHER"/>
    <s v="SEC 21 EO 292- SPECIAL PRIVILEGE"/>
    <s v="2 OTHER"/>
    <n v="2"/>
    <m/>
  </r>
  <r>
    <n v="4480"/>
    <x v="90"/>
    <d v="2023-10-10T00:00:00"/>
    <s v="ALERA JEFFREY B."/>
    <x v="8"/>
    <x v="1"/>
    <d v="2023-10-03T00:00:00"/>
    <d v="2023-10-03T00:00:00"/>
    <s v="OTHER"/>
    <s v="SEC 21 EO 292- SPECIAL PRIVILEGE"/>
    <s v="1 OTHER"/>
    <n v="1"/>
    <m/>
  </r>
  <r>
    <n v="4481"/>
    <x v="90"/>
    <d v="2023-10-10T00:00:00"/>
    <s v="BUELBO MICHLE  "/>
    <x v="17"/>
    <x v="0"/>
    <d v="2023-10-06T00:00:00"/>
    <d v="2023-10-06T00:00:00"/>
    <s v="OTHER"/>
    <s v="SEC 21 EO 292- SPECIAL PRIVILEGE"/>
    <s v="1 OTHER"/>
    <n v="1"/>
    <m/>
  </r>
  <r>
    <n v="4482"/>
    <x v="90"/>
    <d v="2023-10-10T00:00:00"/>
    <s v="NUÑEZ RUBEN JR J."/>
    <x v="23"/>
    <x v="2"/>
    <d v="2023-09-25T00:00:00"/>
    <d v="2023-09-25T00:00:00"/>
    <s v="OTHER"/>
    <s v="SEC 21 EO 292- SPECIAL PRIVILEGE"/>
    <s v="1 OTHER"/>
    <n v="1"/>
    <m/>
  </r>
  <r>
    <n v="4483"/>
    <x v="90"/>
    <d v="2023-10-10T00:00:00"/>
    <s v="MELADO LEONILO JR. P."/>
    <x v="10"/>
    <x v="1"/>
    <d v="2023-09-25T00:00:00"/>
    <d v="2023-09-26T00:00:00"/>
    <s v="OTHER"/>
    <s v="SEC 21 EO 292- SPECIAL PRIVILEGE"/>
    <s v="2 OTHER"/>
    <n v="2"/>
    <m/>
  </r>
  <r>
    <n v="4483"/>
    <x v="90"/>
    <d v="2023-10-10T00:00:00"/>
    <s v="MELADO LEONILO JR. P."/>
    <x v="10"/>
    <x v="1"/>
    <d v="2023-09-28T00:00:00"/>
    <d v="2023-09-28T00:00:00"/>
    <s v="OTHER"/>
    <s v="SEC 21 EO 292- SPECIAL PRIVILEGE"/>
    <s v="1 OTHER"/>
    <n v="1"/>
    <m/>
  </r>
  <r>
    <n v="4484"/>
    <x v="90"/>
    <d v="2023-10-10T00:00:00"/>
    <s v="MELADO LEONILO JR. P."/>
    <x v="10"/>
    <x v="1"/>
    <d v="2023-09-29T00:00:00"/>
    <d v="2023-09-29T00:00:00"/>
    <s v="SL"/>
    <m/>
    <s v="1 SL"/>
    <n v="1"/>
    <m/>
  </r>
  <r>
    <n v="4485"/>
    <x v="90"/>
    <d v="2023-10-10T00:00:00"/>
    <s v="DILOY MARK JAYSON M."/>
    <x v="7"/>
    <x v="1"/>
    <d v="2023-09-26T00:00:00"/>
    <d v="2023-09-26T00:00:00"/>
    <s v="OTHER"/>
    <s v="SEC 21 EO 292- SPECIAL PRIVILEGE"/>
    <s v="1 OTHER"/>
    <n v="1"/>
    <m/>
  </r>
  <r>
    <n v="4486"/>
    <x v="90"/>
    <d v="2023-10-10T00:00:00"/>
    <s v="MINGI JAYVEE  "/>
    <x v="23"/>
    <x v="0"/>
    <d v="2023-09-20T00:00:00"/>
    <d v="2023-09-20T00:00:00"/>
    <s v="OTHER"/>
    <s v="SEC 21 EO 292- SPECIAL PRIVILEGE"/>
    <s v="1 OTHER"/>
    <n v="1"/>
    <m/>
  </r>
  <r>
    <n v="4486"/>
    <x v="90"/>
    <d v="2023-10-10T00:00:00"/>
    <s v="MINGI JAYVEE  "/>
    <x v="23"/>
    <x v="0"/>
    <d v="2023-09-28T00:00:00"/>
    <d v="2023-09-29T00:00:00"/>
    <s v="OTHER"/>
    <s v="SEC 21 EO 292- SPECIAL PRIVILEGE"/>
    <s v="2 OTHER"/>
    <n v="2"/>
    <m/>
  </r>
  <r>
    <n v="4487"/>
    <x v="90"/>
    <d v="2023-10-10T00:00:00"/>
    <s v="CESICAR JOCHELLE JOAN S."/>
    <x v="26"/>
    <x v="0"/>
    <d v="2023-10-03T00:00:00"/>
    <d v="2023-10-04T00:00:00"/>
    <s v="SL"/>
    <m/>
    <s v="2 SL"/>
    <n v="2"/>
    <m/>
  </r>
  <r>
    <n v="4488"/>
    <x v="90"/>
    <d v="2023-10-09T00:00:00"/>
    <s v="CAPACIA JAYSON A."/>
    <x v="23"/>
    <x v="0"/>
    <d v="2023-10-06T00:00:00"/>
    <d v="2023-10-07T00:00:00"/>
    <s v="SL"/>
    <m/>
    <s v="2 SL"/>
    <n v="2"/>
    <m/>
  </r>
  <r>
    <n v="4489"/>
    <x v="90"/>
    <d v="2023-10-09T00:00:00"/>
    <s v="CAPACIA JAYSON A."/>
    <x v="23"/>
    <x v="0"/>
    <d v="2023-10-08T00:00:00"/>
    <d v="2023-10-08T00:00:00"/>
    <s v="OTHER"/>
    <s v="SEC 21 EO 292- SPECIAL PRIVILEGE"/>
    <s v="1 OTHER"/>
    <n v="1"/>
    <m/>
  </r>
  <r>
    <n v="4490"/>
    <x v="90"/>
    <d v="2023-09-05T00:00:00"/>
    <s v="SORIANO FRANCISCO O."/>
    <x v="23"/>
    <x v="0"/>
    <d v="2023-10-12T00:00:00"/>
    <d v="2023-10-12T00:00:00"/>
    <s v="VL"/>
    <m/>
    <s v="1 VL"/>
    <n v="1"/>
    <m/>
  </r>
  <r>
    <n v="4491"/>
    <x v="90"/>
    <d v="2023-10-04T00:00:00"/>
    <s v="BURAZON CARIDAD A."/>
    <x v="39"/>
    <x v="1"/>
    <d v="2023-10-23T00:00:00"/>
    <d v="2023-10-24T00:00:00"/>
    <s v="VL"/>
    <m/>
    <s v="2 VL"/>
    <n v="2"/>
    <m/>
  </r>
  <r>
    <n v="4492"/>
    <x v="90"/>
    <d v="2023-10-09T00:00:00"/>
    <s v="RODRIGUEZ JOSEPHINE R."/>
    <x v="23"/>
    <x v="0"/>
    <d v="2023-10-16T00:00:00"/>
    <d v="2023-10-31T00:00:00"/>
    <s v="VL"/>
    <m/>
    <s v="12 VL"/>
    <n v="12"/>
    <m/>
  </r>
  <r>
    <n v="4493"/>
    <x v="90"/>
    <d v="2023-10-09T00:00:00"/>
    <s v="VILLANUEVA RICHELLE A."/>
    <x v="23"/>
    <x v="0"/>
    <d v="2023-10-06T00:00:00"/>
    <d v="2023-10-06T00:00:00"/>
    <s v="SL"/>
    <m/>
    <s v="1 SL"/>
    <n v="1"/>
    <m/>
  </r>
  <r>
    <n v="4494"/>
    <x v="90"/>
    <d v="2023-09-05T00:00:00"/>
    <s v="SORIANO FRANCISCO O."/>
    <x v="23"/>
    <x v="0"/>
    <d v="2023-10-02T00:00:00"/>
    <d v="2023-10-02T00:00:00"/>
    <s v="SL"/>
    <m/>
    <s v="1 SL"/>
    <n v="1"/>
    <m/>
  </r>
  <r>
    <n v="4495"/>
    <x v="90"/>
    <d v="2023-10-07T00:00:00"/>
    <s v="DERLA APOLONIO JR D."/>
    <x v="18"/>
    <x v="0"/>
    <d v="2023-10-06T00:00:00"/>
    <d v="2023-10-06T00:00:00"/>
    <s v="SL"/>
    <m/>
    <s v="1 SL"/>
    <n v="1"/>
    <m/>
  </r>
  <r>
    <n v="4496"/>
    <x v="90"/>
    <d v="2023-10-07T00:00:00"/>
    <s v="PAGLINAWAN JESSIE M."/>
    <x v="18"/>
    <x v="0"/>
    <d v="2023-10-03T00:00:00"/>
    <d v="2023-10-04T00:00:00"/>
    <s v="SL"/>
    <m/>
    <s v="2 SL"/>
    <n v="2"/>
    <m/>
  </r>
  <r>
    <n v="4496"/>
    <x v="90"/>
    <d v="2023-10-07T00:00:00"/>
    <s v="PAGLINAWAN JESSIE M."/>
    <x v="18"/>
    <x v="0"/>
    <d v="2023-10-06T00:00:00"/>
    <d v="2023-10-06T00:00:00"/>
    <s v="SL"/>
    <m/>
    <s v="1 SL"/>
    <n v="1"/>
    <m/>
  </r>
  <r>
    <n v="4497"/>
    <x v="90"/>
    <d v="2023-10-06T00:00:00"/>
    <s v="DERLA ARTHUR D."/>
    <x v="18"/>
    <x v="0"/>
    <d v="2023-10-03T00:00:00"/>
    <d v="2023-10-05T00:00:00"/>
    <s v="SL"/>
    <m/>
    <s v="3 SL"/>
    <n v="3"/>
    <m/>
  </r>
  <r>
    <n v="4498"/>
    <x v="90"/>
    <d v="2023-10-16T00:00:00"/>
    <s v="LEGASPI DOLORES B."/>
    <x v="19"/>
    <x v="1"/>
    <d v="2023-10-23T00:00:00"/>
    <d v="2023-10-25T00:00:00"/>
    <s v="VL"/>
    <m/>
    <s v="3 VL"/>
    <n v="3"/>
    <m/>
  </r>
  <r>
    <n v="4499"/>
    <x v="90"/>
    <d v="2023-10-12T00:00:00"/>
    <s v="ENRIQUEZ ANABEL O."/>
    <x v="19"/>
    <x v="0"/>
    <d v="2023-10-11T00:00:00"/>
    <d v="2023-10-11T00:00:00"/>
    <s v="SL"/>
    <m/>
    <s v="1 SL"/>
    <n v="1"/>
    <m/>
  </r>
  <r>
    <n v="4500"/>
    <x v="90"/>
    <d v="2023-10-16T00:00:00"/>
    <s v="BANICO PILAR B."/>
    <x v="31"/>
    <x v="1"/>
    <d v="2023-10-13T00:00:00"/>
    <d v="2023-10-13T00:00:00"/>
    <s v="SL"/>
    <m/>
    <s v="1 SL"/>
    <n v="1"/>
    <m/>
  </r>
  <r>
    <n v="4501"/>
    <x v="90"/>
    <d v="2023-10-16T00:00:00"/>
    <s v="LEPARDO ROWENA R."/>
    <x v="31"/>
    <x v="1"/>
    <d v="2023-10-13T00:00:00"/>
    <d v="2023-10-13T00:00:00"/>
    <s v="SL"/>
    <m/>
    <s v="1 SL"/>
    <n v="1"/>
    <m/>
  </r>
  <r>
    <n v="4502"/>
    <x v="90"/>
    <d v="2023-10-13T00:00:00"/>
    <s v="OLEGARIO TEOFISTA B."/>
    <x v="39"/>
    <x v="1"/>
    <d v="2023-10-20T00:00:00"/>
    <d v="2023-10-20T00:00:00"/>
    <s v="VL"/>
    <m/>
    <s v="1 VL"/>
    <n v="1"/>
    <m/>
  </r>
  <r>
    <n v="4503"/>
    <x v="90"/>
    <d v="2023-10-16T00:00:00"/>
    <s v="DE VILLA MYRNA D."/>
    <x v="12"/>
    <x v="1"/>
    <d v="2023-10-10T00:00:00"/>
    <d v="2023-10-13T00:00:00"/>
    <s v="SL"/>
    <m/>
    <s v="4 SL"/>
    <n v="4"/>
    <m/>
  </r>
  <r>
    <n v="4504"/>
    <x v="90"/>
    <d v="2023-10-11T00:00:00"/>
    <s v="MENDOZA NORA A."/>
    <x v="6"/>
    <x v="1"/>
    <d v="2023-10-26T00:00:00"/>
    <d v="2023-10-27T00:00:00"/>
    <s v="VL"/>
    <m/>
    <s v="2 VL"/>
    <n v="2"/>
    <m/>
  </r>
  <r>
    <n v="4505"/>
    <x v="90"/>
    <d v="2023-10-11T00:00:00"/>
    <s v="DIMARANAN GREGORIA C."/>
    <x v="6"/>
    <x v="1"/>
    <d v="2023-10-10T00:00:00"/>
    <d v="2023-10-10T00:00:00"/>
    <s v="SL"/>
    <m/>
    <s v="1 SL"/>
    <n v="1"/>
    <m/>
  </r>
  <r>
    <n v="4506"/>
    <x v="90"/>
    <d v="2023-10-11T00:00:00"/>
    <s v="ROCILLO CECILLA A."/>
    <x v="6"/>
    <x v="1"/>
    <d v="2023-10-09T00:00:00"/>
    <d v="2023-10-10T00:00:00"/>
    <s v="SL"/>
    <m/>
    <s v="2 SL"/>
    <n v="2"/>
    <m/>
  </r>
  <r>
    <n v="4507"/>
    <x v="90"/>
    <d v="2023-10-10T00:00:00"/>
    <s v="DIMARANAN GREGORIA C."/>
    <x v="6"/>
    <x v="1"/>
    <d v="2023-10-23T00:00:00"/>
    <d v="2023-10-25T00:00:00"/>
    <s v="VL"/>
    <m/>
    <s v="3 VL"/>
    <n v="3"/>
    <m/>
  </r>
  <r>
    <n v="4508"/>
    <x v="90"/>
    <d v="2023-10-10T00:00:00"/>
    <s v="MANALO EDITHA V."/>
    <x v="6"/>
    <x v="1"/>
    <d v="2023-10-05T00:00:00"/>
    <d v="2023-10-05T00:00:00"/>
    <s v="SL"/>
    <m/>
    <s v="1 SL"/>
    <n v="1"/>
    <m/>
  </r>
  <r>
    <n v="4509"/>
    <x v="90"/>
    <d v="2023-10-11T00:00:00"/>
    <s v="MANALO EDITHA V."/>
    <x v="6"/>
    <x v="1"/>
    <d v="2023-10-24T00:00:00"/>
    <d v="2023-10-24T00:00:00"/>
    <s v="VL"/>
    <m/>
    <s v="1 VL"/>
    <n v="1"/>
    <m/>
  </r>
  <r>
    <n v="4510"/>
    <x v="90"/>
    <d v="2023-10-16T00:00:00"/>
    <s v="ABELA IMELDA C."/>
    <x v="6"/>
    <x v="0"/>
    <d v="2023-11-03T00:00:00"/>
    <d v="2023-11-03T00:00:00"/>
    <s v="VL"/>
    <m/>
    <s v="1 VL"/>
    <n v="1"/>
    <m/>
  </r>
  <r>
    <n v="4511"/>
    <x v="90"/>
    <d v="2023-10-16T00:00:00"/>
    <s v="LAGUARDIA JOSELITO R."/>
    <x v="8"/>
    <x v="1"/>
    <d v="2023-10-18T00:00:00"/>
    <d v="2023-10-18T00:00:00"/>
    <s v="OTHER"/>
    <s v="SEC 21 EO 292- SPECIAL PRIVILEGE"/>
    <s v="1 OTHER"/>
    <n v="1"/>
    <m/>
  </r>
  <r>
    <n v="4512"/>
    <x v="90"/>
    <d v="2023-10-16T00:00:00"/>
    <s v="AUDITOR AILEEN D."/>
    <x v="5"/>
    <x v="1"/>
    <d v="2023-10-11T00:00:00"/>
    <d v="2023-10-13T00:00:00"/>
    <s v="SL"/>
    <m/>
    <s v="3 SL"/>
    <n v="3"/>
    <m/>
  </r>
  <r>
    <n v="4513"/>
    <x v="90"/>
    <d v="2023-10-16T00:00:00"/>
    <s v="AUDITOR AILEEN D."/>
    <x v="5"/>
    <x v="1"/>
    <d v="2023-10-19T00:00:00"/>
    <d v="2023-10-20T00:00:00"/>
    <s v="VL"/>
    <m/>
    <s v="2 VL"/>
    <n v="2"/>
    <m/>
  </r>
  <r>
    <n v="4513"/>
    <x v="90"/>
    <d v="2023-10-16T00:00:00"/>
    <s v="AUDITOR AILEEN D."/>
    <x v="5"/>
    <x v="1"/>
    <d v="2023-10-24T00:00:00"/>
    <d v="2023-10-24T00:00:00"/>
    <s v="VL"/>
    <m/>
    <s v="1 VL"/>
    <n v="1"/>
    <m/>
  </r>
  <r>
    <n v="4514"/>
    <x v="90"/>
    <d v="2023-10-11T00:00:00"/>
    <s v="MIRANDA MARIA LOIDA M."/>
    <x v="6"/>
    <x v="1"/>
    <d v="2023-10-13T00:00:00"/>
    <d v="2023-10-13T00:00:00"/>
    <s v="VL"/>
    <m/>
    <s v="1 VL"/>
    <n v="1"/>
    <m/>
  </r>
  <r>
    <n v="4514"/>
    <x v="90"/>
    <d v="2023-10-11T00:00:00"/>
    <s v="MIRANDA MARIA LOIDA M."/>
    <x v="6"/>
    <x v="1"/>
    <d v="2023-11-03T00:00:00"/>
    <d v="2023-11-03T00:00:00"/>
    <s v="VL"/>
    <m/>
    <s v="1 VL"/>
    <n v="1"/>
    <m/>
  </r>
  <r>
    <n v="4515"/>
    <x v="90"/>
    <d v="2023-10-13T00:00:00"/>
    <s v="PATRICIO APRIL V."/>
    <x v="43"/>
    <x v="1"/>
    <d v="2023-10-31T00:00:00"/>
    <d v="2023-10-31T00:00:00"/>
    <s v="VL"/>
    <m/>
    <s v="1 VL"/>
    <n v="1"/>
    <m/>
  </r>
  <r>
    <n v="4515"/>
    <x v="90"/>
    <d v="2023-10-13T00:00:00"/>
    <s v="PATRICIO APRIL V."/>
    <x v="43"/>
    <x v="1"/>
    <d v="2023-11-03T00:00:00"/>
    <d v="2023-11-03T00:00:00"/>
    <s v="VL"/>
    <m/>
    <s v="1 VL"/>
    <n v="1"/>
    <m/>
  </r>
  <r>
    <n v="4516"/>
    <x v="90"/>
    <d v="2023-10-16T00:00:00"/>
    <s v="VARGAS MELINDA M."/>
    <x v="10"/>
    <x v="0"/>
    <d v="2023-11-03T00:00:00"/>
    <d v="2023-11-03T00:00:00"/>
    <s v="VL"/>
    <m/>
    <s v="1 VL"/>
    <n v="1"/>
    <m/>
  </r>
  <r>
    <n v="4517"/>
    <x v="90"/>
    <d v="2023-10-16T00:00:00"/>
    <s v="GONZALES MARY JANE D."/>
    <x v="10"/>
    <x v="0"/>
    <d v="2023-10-31T00:00:00"/>
    <d v="2023-10-31T00:00:00"/>
    <s v="VL"/>
    <m/>
    <s v="1 VL"/>
    <n v="1"/>
    <m/>
  </r>
  <r>
    <n v="4517"/>
    <x v="90"/>
    <d v="2023-10-16T00:00:00"/>
    <s v="GONZALES MARY JANE D."/>
    <x v="10"/>
    <x v="0"/>
    <d v="2023-11-03T00:00:00"/>
    <d v="2023-11-03T00:00:00"/>
    <s v="VL"/>
    <m/>
    <s v="1 VL"/>
    <n v="1"/>
    <m/>
  </r>
  <r>
    <n v="4518"/>
    <x v="90"/>
    <d v="2023-10-13T00:00:00"/>
    <s v="GARCIA HAIZEL M."/>
    <x v="31"/>
    <x v="1"/>
    <d v="2023-10-12T00:00:00"/>
    <d v="2023-10-12T00:00:00"/>
    <s v="SL"/>
    <m/>
    <s v="1 SL"/>
    <n v="1"/>
    <m/>
  </r>
  <r>
    <n v="4519"/>
    <x v="90"/>
    <d v="2023-10-11T00:00:00"/>
    <s v="DIMARANAN GREGORIA C."/>
    <x v="6"/>
    <x v="1"/>
    <d v="2023-10-17T00:00:00"/>
    <d v="2023-10-17T00:00:00"/>
    <s v="OTHER"/>
    <s v="SEC 21 EO 292- SPECIAL PRIVILEGE"/>
    <s v="1 OTHER"/>
    <n v="1"/>
    <m/>
  </r>
  <r>
    <n v="4520"/>
    <x v="90"/>
    <d v="2023-10-11T00:00:00"/>
    <s v="MIRANDA MARIA LOIDA M."/>
    <x v="6"/>
    <x v="1"/>
    <d v="2023-10-27T00:00:00"/>
    <d v="2023-10-27T00:00:00"/>
    <s v="OTHER"/>
    <s v="SEC 21 EO 292- SPECIAL PRIVILEGE"/>
    <s v="1 OTHER"/>
    <n v="1"/>
    <m/>
  </r>
  <r>
    <n v="4521"/>
    <x v="90"/>
    <d v="2023-10-13T00:00:00"/>
    <s v="ANGCAYA RUFINA P."/>
    <x v="5"/>
    <x v="1"/>
    <d v="2023-10-23T00:00:00"/>
    <d v="2023-10-24T00:00:00"/>
    <s v="VL"/>
    <m/>
    <s v="2 VL"/>
    <n v="2"/>
    <m/>
  </r>
  <r>
    <n v="4522"/>
    <x v="90"/>
    <d v="2023-10-16T00:00:00"/>
    <s v="MONTENEGRO MARISSA P."/>
    <x v="56"/>
    <x v="1"/>
    <d v="2023-10-23T00:00:00"/>
    <d v="2023-10-24T00:00:00"/>
    <s v="VL"/>
    <m/>
    <s v="2 VL"/>
    <n v="2"/>
    <m/>
  </r>
  <r>
    <n v="4523"/>
    <x v="90"/>
    <d v="2023-10-16T00:00:00"/>
    <s v="MARTINEZ BELEN B."/>
    <x v="56"/>
    <x v="1"/>
    <d v="2023-10-13T00:00:00"/>
    <d v="2023-10-13T00:00:00"/>
    <s v="SL"/>
    <m/>
    <s v="1 SL"/>
    <n v="1"/>
    <m/>
  </r>
  <r>
    <n v="4524"/>
    <x v="90"/>
    <d v="2023-10-16T00:00:00"/>
    <s v="BORJA NECY M."/>
    <x v="56"/>
    <x v="1"/>
    <d v="2023-10-23T00:00:00"/>
    <d v="2023-10-24T00:00:00"/>
    <s v="VL"/>
    <m/>
    <s v="2 VL"/>
    <n v="2"/>
    <m/>
  </r>
  <r>
    <n v="4525"/>
    <x v="90"/>
    <d v="2023-10-16T00:00:00"/>
    <s v="AMORA ELISA S."/>
    <x v="39"/>
    <x v="1"/>
    <d v="2023-10-23T00:00:00"/>
    <d v="2023-10-24T00:00:00"/>
    <s v="VL"/>
    <m/>
    <s v="2 VL"/>
    <n v="2"/>
    <m/>
  </r>
  <r>
    <n v="4526"/>
    <x v="90"/>
    <d v="2023-10-16T00:00:00"/>
    <s v="BAUTISTA JANICE M."/>
    <x v="39"/>
    <x v="1"/>
    <d v="2023-10-20T00:00:00"/>
    <d v="2023-10-20T00:00:00"/>
    <s v="VL"/>
    <m/>
    <s v="1 VL"/>
    <n v="1"/>
    <m/>
  </r>
  <r>
    <n v="4527"/>
    <x v="90"/>
    <d v="2023-10-16T00:00:00"/>
    <s v="MACAPUNO FELIX  "/>
    <x v="18"/>
    <x v="1"/>
    <d v="2023-10-13T00:00:00"/>
    <d v="2023-10-13T00:00:00"/>
    <s v="SL"/>
    <m/>
    <s v="1 SL"/>
    <n v="1"/>
    <m/>
  </r>
  <r>
    <n v="4528"/>
    <x v="90"/>
    <d v="2023-10-13T00:00:00"/>
    <s v="CARURUCAN GLAIZA S."/>
    <x v="11"/>
    <x v="1"/>
    <d v="2023-11-03T00:00:00"/>
    <d v="2023-11-03T00:00:00"/>
    <s v="OTHER"/>
    <s v="SEC 21 EO 292- SPECIAL PRIVILEGE"/>
    <s v="1 OTHER"/>
    <n v="1"/>
    <m/>
  </r>
  <r>
    <n v="4529"/>
    <x v="90"/>
    <d v="2023-10-13T00:00:00"/>
    <s v="GATPANDAN DOLORES J."/>
    <x v="10"/>
    <x v="1"/>
    <d v="2023-10-24T00:00:00"/>
    <d v="2023-10-24T00:00:00"/>
    <s v="VL"/>
    <m/>
    <s v="1 VL"/>
    <n v="1"/>
    <m/>
  </r>
  <r>
    <n v="4529"/>
    <x v="90"/>
    <d v="2023-10-13T00:00:00"/>
    <s v="GATPANDAN DOLORES J."/>
    <x v="10"/>
    <x v="1"/>
    <d v="2023-10-31T00:00:00"/>
    <d v="2023-10-31T00:00:00"/>
    <s v="VL"/>
    <m/>
    <s v="1 VL"/>
    <n v="1"/>
    <m/>
  </r>
  <r>
    <n v="4530"/>
    <x v="91"/>
    <d v="2023-10-17T00:00:00"/>
    <s v="PUNZALAN LUCIANA A."/>
    <x v="22"/>
    <x v="0"/>
    <d v="2023-10-10T00:00:00"/>
    <d v="2023-10-12T00:00:00"/>
    <s v="SL"/>
    <m/>
    <s v="3 SL"/>
    <n v="3"/>
    <m/>
  </r>
  <r>
    <n v="4531"/>
    <x v="91"/>
    <d v="2023-09-27T00:00:00"/>
    <s v="PUNZALAN LUCIANA A."/>
    <x v="22"/>
    <x v="0"/>
    <d v="2023-09-21T00:00:00"/>
    <d v="2023-09-21T00:00:00"/>
    <s v="SL"/>
    <m/>
    <s v="1 SL"/>
    <n v="1"/>
    <m/>
  </r>
  <r>
    <n v="4532"/>
    <x v="91"/>
    <d v="2023-09-27T00:00:00"/>
    <s v="NACARIO GLENN B."/>
    <x v="22"/>
    <x v="0"/>
    <d v="2023-09-25T00:00:00"/>
    <d v="2023-09-26T00:00:00"/>
    <s v="SL"/>
    <m/>
    <s v="2 SL"/>
    <n v="2"/>
    <m/>
  </r>
  <r>
    <n v="4533"/>
    <x v="91"/>
    <d v="2023-09-27T00:00:00"/>
    <s v="CONTRERAS SARAH JANE P."/>
    <x v="2"/>
    <x v="0"/>
    <d v="2023-09-25T00:00:00"/>
    <d v="2023-09-25T00:00:00"/>
    <s v="SL"/>
    <m/>
    <s v="1 SL"/>
    <n v="1"/>
    <m/>
  </r>
  <r>
    <n v="4534"/>
    <x v="91"/>
    <d v="2023-10-17T00:00:00"/>
    <s v="COSA PAOLA GRACE P."/>
    <x v="3"/>
    <x v="0"/>
    <d v="2023-10-10T00:00:00"/>
    <d v="2023-10-10T00:00:00"/>
    <s v="SL"/>
    <m/>
    <s v="1 SL"/>
    <n v="1"/>
    <m/>
  </r>
  <r>
    <n v="4535"/>
    <x v="91"/>
    <d v="2023-10-16T00:00:00"/>
    <s v="DIMAILIG ARLYN R."/>
    <x v="7"/>
    <x v="1"/>
    <d v="2023-10-13T00:00:00"/>
    <d v="2023-10-13T00:00:00"/>
    <s v="SL"/>
    <m/>
    <s v="1 SL"/>
    <n v="1"/>
    <m/>
  </r>
  <r>
    <n v="4536"/>
    <x v="91"/>
    <d v="2023-10-18T00:00:00"/>
    <s v="BRON FLORENCIO L."/>
    <x v="17"/>
    <x v="0"/>
    <d v="2023-10-15T00:00:00"/>
    <d v="2023-10-15T00:00:00"/>
    <s v="SL"/>
    <m/>
    <s v="1 SL"/>
    <n v="1"/>
    <m/>
  </r>
  <r>
    <n v="4537"/>
    <x v="91"/>
    <d v="2023-10-18T00:00:00"/>
    <s v="AMBAT MARILOU M."/>
    <x v="63"/>
    <x v="1"/>
    <d v="2023-10-16T00:00:00"/>
    <d v="2023-10-17T00:00:00"/>
    <s v="SL"/>
    <m/>
    <s v="2 SL"/>
    <n v="2"/>
    <m/>
  </r>
  <r>
    <n v="4538"/>
    <x v="91"/>
    <d v="2023-10-16T00:00:00"/>
    <s v="CESICAR JOCHELLE JOAN S."/>
    <x v="26"/>
    <x v="0"/>
    <d v="2023-09-29T00:00:00"/>
    <d v="2023-09-29T00:00:00"/>
    <s v="SL"/>
    <m/>
    <s v="1 SL"/>
    <n v="1"/>
    <m/>
  </r>
  <r>
    <n v="4539"/>
    <x v="91"/>
    <d v="2023-10-11T00:00:00"/>
    <s v="VILLANUEVA ISMAEL D."/>
    <x v="19"/>
    <x v="0"/>
    <d v="2023-10-19T00:00:00"/>
    <d v="2023-10-25T00:00:00"/>
    <s v="VL"/>
    <m/>
    <s v="5 VL"/>
    <n v="5"/>
    <m/>
  </r>
  <r>
    <n v="4540"/>
    <x v="91"/>
    <d v="2023-10-19T00:00:00"/>
    <s v="MARASIGAN BIENVENIDO E."/>
    <x v="12"/>
    <x v="0"/>
    <d v="2023-10-12T00:00:00"/>
    <d v="2023-10-13T00:00:00"/>
    <s v="SL"/>
    <m/>
    <s v="2 SL"/>
    <n v="2"/>
    <m/>
  </r>
  <r>
    <n v="4541"/>
    <x v="91"/>
    <d v="2023-10-19T00:00:00"/>
    <s v="GATPANDAN MICHAEL E."/>
    <x v="12"/>
    <x v="0"/>
    <d v="2023-10-24T00:00:00"/>
    <d v="2023-10-25T00:00:00"/>
    <s v="VL"/>
    <m/>
    <s v="2 VL"/>
    <n v="2"/>
    <m/>
  </r>
  <r>
    <n v="4542"/>
    <x v="91"/>
    <d v="2023-10-19T00:00:00"/>
    <s v="FERMA ERIC N."/>
    <x v="12"/>
    <x v="0"/>
    <d v="2023-10-16T00:00:00"/>
    <d v="2023-10-18T00:00:00"/>
    <s v="SL"/>
    <m/>
    <s v="3 SL"/>
    <n v="3"/>
    <m/>
  </r>
  <r>
    <n v="4543"/>
    <x v="91"/>
    <d v="2023-10-19T00:00:00"/>
    <s v="ROQUITE MARIECAR L."/>
    <x v="31"/>
    <x v="0"/>
    <d v="2023-10-18T00:00:00"/>
    <d v="2023-10-18T00:00:00"/>
    <s v="SL"/>
    <m/>
    <s v="1 SL"/>
    <n v="1"/>
    <m/>
  </r>
  <r>
    <n v="4544"/>
    <x v="91"/>
    <d v="2023-10-17T00:00:00"/>
    <s v="RODRIGUEZ JERALD  "/>
    <x v="18"/>
    <x v="0"/>
    <d v="2023-10-24T00:00:00"/>
    <d v="2023-10-24T00:00:00"/>
    <s v="VL"/>
    <m/>
    <s v="1 VL"/>
    <n v="1"/>
    <m/>
  </r>
  <r>
    <n v="4545"/>
    <x v="91"/>
    <d v="2023-10-16T00:00:00"/>
    <s v="RODENAS ALBERT RAPHAEL  "/>
    <x v="18"/>
    <x v="0"/>
    <d v="2023-10-23T00:00:00"/>
    <d v="2023-10-25T00:00:00"/>
    <s v="VL"/>
    <m/>
    <s v="3 VL"/>
    <n v="3"/>
    <m/>
  </r>
  <r>
    <n v="4546"/>
    <x v="91"/>
    <d v="2023-10-16T00:00:00"/>
    <s v="OCAMPO NOVELYN U."/>
    <x v="10"/>
    <x v="0"/>
    <d v="2023-10-13T00:00:00"/>
    <d v="2023-10-13T00:00:00"/>
    <s v="SL"/>
    <m/>
    <s v="1 SL"/>
    <n v="1"/>
    <m/>
  </r>
  <r>
    <n v="4547"/>
    <x v="91"/>
    <d v="2023-10-19T00:00:00"/>
    <s v="CALANOG ALMA P."/>
    <x v="62"/>
    <x v="1"/>
    <d v="2023-10-16T00:00:00"/>
    <d v="2023-10-18T00:00:00"/>
    <s v="SL"/>
    <m/>
    <s v="3 SL"/>
    <n v="3"/>
    <m/>
  </r>
  <r>
    <n v="4548"/>
    <x v="91"/>
    <d v="2023-10-17T00:00:00"/>
    <s v="OCAMPO NOVELYN U."/>
    <x v="10"/>
    <x v="0"/>
    <d v="2023-10-19T00:00:00"/>
    <d v="2023-10-19T00:00:00"/>
    <s v="VL"/>
    <m/>
    <s v="1 VL"/>
    <n v="1"/>
    <m/>
  </r>
  <r>
    <n v="4549"/>
    <x v="91"/>
    <d v="2023-10-19T00:00:00"/>
    <s v="PALADAN EMERSON M."/>
    <x v="52"/>
    <x v="1"/>
    <d v="2023-11-06T00:00:00"/>
    <d v="2023-11-10T00:00:00"/>
    <s v="VL"/>
    <m/>
    <s v="5 VL"/>
    <n v="5"/>
    <m/>
  </r>
  <r>
    <n v="4550"/>
    <x v="91"/>
    <d v="2023-10-18T00:00:00"/>
    <s v="DIMAILIG ARLYN R."/>
    <x v="7"/>
    <x v="1"/>
    <d v="2023-10-17T00:00:00"/>
    <d v="2023-10-17T00:00:00"/>
    <s v="SL"/>
    <m/>
    <s v="1 SL"/>
    <n v="1"/>
    <m/>
  </r>
  <r>
    <n v="4551"/>
    <x v="91"/>
    <d v="2023-10-23T00:00:00"/>
    <s v="AALA MELODY M."/>
    <x v="12"/>
    <x v="0"/>
    <d v="2023-10-20T00:00:00"/>
    <d v="2023-10-20T00:00:00"/>
    <s v="SL"/>
    <m/>
    <s v="1 SL"/>
    <n v="1"/>
    <m/>
  </r>
  <r>
    <n v="4552"/>
    <x v="91"/>
    <d v="2023-10-23T00:00:00"/>
    <s v="FLORES RICHARD  "/>
    <x v="18"/>
    <x v="0"/>
    <d v="2023-10-30T00:00:00"/>
    <d v="2023-11-01T00:00:00"/>
    <s v="VL"/>
    <m/>
    <s v="3 VL"/>
    <n v="3"/>
    <m/>
  </r>
  <r>
    <n v="4553"/>
    <x v="91"/>
    <d v="2023-10-21T00:00:00"/>
    <s v="GUEVARRA ROLANDO  "/>
    <x v="18"/>
    <x v="0"/>
    <d v="2023-10-20T00:00:00"/>
    <d v="2023-10-20T00:00:00"/>
    <s v="OTHER"/>
    <s v="SEC 21 EO 292- SPECIAL PRIVILEGE"/>
    <s v="1 OTHER"/>
    <n v="1"/>
    <m/>
  </r>
  <r>
    <n v="4554"/>
    <x v="91"/>
    <d v="2023-10-21T00:00:00"/>
    <s v="MARDO MELINDA E."/>
    <x v="18"/>
    <x v="0"/>
    <d v="2023-10-17T00:00:00"/>
    <d v="2023-10-17T00:00:00"/>
    <s v="SL"/>
    <m/>
    <s v="1 SL"/>
    <n v="1"/>
    <m/>
  </r>
  <r>
    <n v="4554"/>
    <x v="91"/>
    <d v="2023-10-21T00:00:00"/>
    <s v="MARDO MELINDA E."/>
    <x v="18"/>
    <x v="0"/>
    <d v="2023-10-20T00:00:00"/>
    <d v="2023-10-20T00:00:00"/>
    <s v="SL"/>
    <m/>
    <s v="1 SL"/>
    <n v="1"/>
    <m/>
  </r>
  <r>
    <n v="4555"/>
    <x v="91"/>
    <d v="2023-10-23T00:00:00"/>
    <s v="DOGELIO CHRISTIAN B."/>
    <x v="0"/>
    <x v="0"/>
    <d v="2023-10-02T00:00:00"/>
    <d v="2023-10-20T00:00:00"/>
    <s v="SL"/>
    <m/>
    <s v="15 SL"/>
    <n v="15"/>
    <m/>
  </r>
  <r>
    <n v="4556"/>
    <x v="91"/>
    <d v="2023-10-20T00:00:00"/>
    <s v="MENDOZA ANALUS A."/>
    <x v="10"/>
    <x v="1"/>
    <d v="2023-10-31T00:00:00"/>
    <d v="2023-10-31T00:00:00"/>
    <s v="VL"/>
    <m/>
    <s v="1 VL"/>
    <n v="1"/>
    <m/>
  </r>
  <r>
    <n v="4556"/>
    <x v="91"/>
    <d v="2023-10-20T00:00:00"/>
    <s v="MENDOZA ANALUS A."/>
    <x v="10"/>
    <x v="1"/>
    <d v="2023-11-03T00:00:00"/>
    <d v="2023-11-03T00:00:00"/>
    <s v="VL"/>
    <m/>
    <s v="1 VL"/>
    <n v="1"/>
    <m/>
  </r>
  <r>
    <n v="4557"/>
    <x v="91"/>
    <d v="2023-10-23T00:00:00"/>
    <s v="BUGARIN MA. ANA M."/>
    <x v="4"/>
    <x v="1"/>
    <d v="2023-10-19T00:00:00"/>
    <d v="2023-10-20T00:00:00"/>
    <s v="SL"/>
    <m/>
    <s v="2 SL"/>
    <n v="2"/>
    <m/>
  </r>
  <r>
    <n v="4558"/>
    <x v="91"/>
    <d v="2023-10-23T00:00:00"/>
    <s v="MENDOZA PRESCILA S."/>
    <x v="13"/>
    <x v="1"/>
    <d v="2023-10-19T00:00:00"/>
    <d v="2023-10-20T00:00:00"/>
    <s v="SL"/>
    <m/>
    <s v="2 SL"/>
    <n v="2"/>
    <m/>
  </r>
  <r>
    <n v="4559"/>
    <x v="91"/>
    <d v="2023-10-23T00:00:00"/>
    <s v="FRONDOZO AILEEN D."/>
    <x v="40"/>
    <x v="0"/>
    <d v="2023-10-26T00:00:00"/>
    <d v="2023-10-29T00:00:00"/>
    <s v="VL"/>
    <m/>
    <s v="4 VL"/>
    <n v="4"/>
    <m/>
  </r>
  <r>
    <n v="4560"/>
    <x v="91"/>
    <d v="2023-10-23T00:00:00"/>
    <s v="ANGCAYA JENNY ROSE S."/>
    <x v="5"/>
    <x v="1"/>
    <d v="2023-10-17T00:00:00"/>
    <d v="2023-10-17T00:00:00"/>
    <s v="SL"/>
    <m/>
    <s v="1 SL"/>
    <n v="1"/>
    <m/>
  </r>
  <r>
    <n v="4561"/>
    <x v="86"/>
    <m/>
    <m/>
    <x v="104"/>
    <x v="4"/>
    <m/>
    <m/>
    <m/>
    <m/>
    <s v="0 "/>
    <n v="0"/>
    <m/>
  </r>
  <r>
    <n v="4562"/>
    <x v="86"/>
    <m/>
    <m/>
    <x v="104"/>
    <x v="4"/>
    <m/>
    <m/>
    <m/>
    <m/>
    <s v="0 "/>
    <n v="0"/>
    <m/>
  </r>
  <r>
    <n v="4563"/>
    <x v="86"/>
    <m/>
    <m/>
    <x v="104"/>
    <x v="4"/>
    <m/>
    <m/>
    <m/>
    <m/>
    <s v="0 "/>
    <n v="0"/>
    <m/>
  </r>
  <r>
    <n v="4564"/>
    <x v="86"/>
    <m/>
    <m/>
    <x v="104"/>
    <x v="4"/>
    <m/>
    <m/>
    <m/>
    <m/>
    <s v="0 "/>
    <n v="0"/>
    <m/>
  </r>
  <r>
    <n v="4565"/>
    <x v="86"/>
    <m/>
    <m/>
    <x v="104"/>
    <x v="4"/>
    <m/>
    <m/>
    <m/>
    <m/>
    <s v="0 "/>
    <n v="0"/>
    <m/>
  </r>
  <r>
    <n v="4566"/>
    <x v="86"/>
    <m/>
    <m/>
    <x v="104"/>
    <x v="4"/>
    <m/>
    <m/>
    <m/>
    <m/>
    <s v="0 "/>
    <n v="0"/>
    <m/>
  </r>
  <r>
    <n v="4567"/>
    <x v="86"/>
    <m/>
    <m/>
    <x v="104"/>
    <x v="4"/>
    <m/>
    <m/>
    <m/>
    <m/>
    <s v="0 "/>
    <n v="0"/>
    <m/>
  </r>
  <r>
    <n v="4568"/>
    <x v="86"/>
    <m/>
    <m/>
    <x v="104"/>
    <x v="4"/>
    <m/>
    <m/>
    <m/>
    <m/>
    <s v="0 "/>
    <n v="0"/>
    <m/>
  </r>
  <r>
    <n v="4560"/>
    <x v="91"/>
    <d v="2023-10-23T00:00:00"/>
    <s v="ANGCAYA JENNY ROSE S."/>
    <x v="5"/>
    <x v="1"/>
    <d v="2023-10-20T00:00:00"/>
    <d v="2023-10-20T00:00:00"/>
    <s v="SL"/>
    <m/>
    <s v="1 SL"/>
    <n v="1"/>
    <m/>
  </r>
  <r>
    <n v="4569"/>
    <x v="91"/>
    <d v="2023-10-23T00:00:00"/>
    <s v="FERMA MARIA VICTORIA D."/>
    <x v="31"/>
    <x v="1"/>
    <d v="2023-10-20T00:00:00"/>
    <d v="2023-10-20T00:00:00"/>
    <s v="SL"/>
    <m/>
    <s v="1 SL"/>
    <n v="1"/>
    <m/>
  </r>
  <r>
    <n v="4570"/>
    <x v="91"/>
    <d v="2023-10-24T00:00:00"/>
    <s v="AMBROCIO MELODY B."/>
    <x v="10"/>
    <x v="0"/>
    <d v="2023-10-23T00:00:00"/>
    <d v="2023-10-23T00:00:00"/>
    <s v="SL"/>
    <m/>
    <s v="1 SL"/>
    <n v="1"/>
    <m/>
  </r>
  <r>
    <n v="4571"/>
    <x v="91"/>
    <d v="2023-10-20T00:00:00"/>
    <s v="DE VILLA MARITES D."/>
    <x v="10"/>
    <x v="1"/>
    <d v="2023-10-31T00:00:00"/>
    <d v="2023-10-31T00:00:00"/>
    <s v="VL"/>
    <m/>
    <s v="1 VL"/>
    <n v="1"/>
    <m/>
  </r>
  <r>
    <n v="4571"/>
    <x v="91"/>
    <d v="2023-10-20T00:00:00"/>
    <s v="DE VILLA MARITES D."/>
    <x v="10"/>
    <x v="1"/>
    <d v="2023-11-03T00:00:00"/>
    <d v="2023-11-03T00:00:00"/>
    <s v="VL"/>
    <m/>
    <s v="1 VL"/>
    <n v="1"/>
    <m/>
  </r>
  <r>
    <n v="4572"/>
    <x v="91"/>
    <d v="2023-09-28T00:00:00"/>
    <s v="ABALLA JAMAICA C."/>
    <x v="2"/>
    <x v="0"/>
    <d v="2023-09-26T00:00:00"/>
    <d v="2023-09-27T00:00:00"/>
    <s v="SL"/>
    <m/>
    <s v="2 SL"/>
    <n v="2"/>
    <m/>
  </r>
  <r>
    <n v="4573"/>
    <x v="91"/>
    <d v="2023-10-09T00:00:00"/>
    <s v="PUNZALAN LUCIANA A."/>
    <x v="22"/>
    <x v="0"/>
    <d v="2023-10-02T00:00:00"/>
    <d v="2023-10-03T00:00:00"/>
    <s v="SL"/>
    <m/>
    <s v="2 SL"/>
    <n v="2"/>
    <m/>
  </r>
  <r>
    <n v="4573"/>
    <x v="91"/>
    <d v="2023-10-09T00:00:00"/>
    <s v="PUNZALAN LUCIANA A."/>
    <x v="22"/>
    <x v="0"/>
    <d v="2023-10-06T00:00:00"/>
    <d v="2023-10-06T00:00:00"/>
    <s v="SL"/>
    <m/>
    <s v="1 SL"/>
    <n v="1"/>
    <m/>
  </r>
  <r>
    <n v="4574"/>
    <x v="91"/>
    <d v="2023-10-09T00:00:00"/>
    <s v="TIBAYAN ANA MALEN R."/>
    <x v="43"/>
    <x v="1"/>
    <d v="2023-09-26T00:00:00"/>
    <d v="2023-09-28T00:00:00"/>
    <s v="SL"/>
    <m/>
    <s v="3 SL"/>
    <n v="3"/>
    <m/>
  </r>
  <r>
    <n v="4575"/>
    <x v="91"/>
    <d v="2023-10-17T00:00:00"/>
    <s v="PUNZALAN LUCIANA A."/>
    <x v="22"/>
    <x v="0"/>
    <d v="2023-10-13T00:00:00"/>
    <d v="2023-10-13T00:00:00"/>
    <s v="SL"/>
    <m/>
    <s v="1 SL"/>
    <n v="1"/>
    <m/>
  </r>
  <r>
    <n v="4575"/>
    <x v="91"/>
    <d v="2023-10-17T00:00:00"/>
    <s v="PUNZALAN LUCIANA A."/>
    <x v="22"/>
    <x v="0"/>
    <d v="2023-10-19T00:00:00"/>
    <d v="2023-10-19T00:00:00"/>
    <s v="SL"/>
    <m/>
    <s v="1 SL"/>
    <n v="1"/>
    <m/>
  </r>
  <r>
    <n v="4575"/>
    <x v="91"/>
    <d v="2023-10-17T00:00:00"/>
    <s v="PUNZALAN LUCIANA A."/>
    <x v="22"/>
    <x v="0"/>
    <d v="2023-10-23T00:00:00"/>
    <d v="2023-10-23T00:00:00"/>
    <s v="SL"/>
    <m/>
    <s v="1 SL"/>
    <n v="1"/>
    <m/>
  </r>
  <r>
    <n v="4576"/>
    <x v="91"/>
    <d v="2023-10-17T00:00:00"/>
    <s v="OLEGARIO NENITA A."/>
    <x v="16"/>
    <x v="1"/>
    <d v="2023-10-16T00:00:00"/>
    <d v="2023-10-16T00:00:00"/>
    <s v="SL"/>
    <m/>
    <s v="1 SL"/>
    <n v="1"/>
    <m/>
  </r>
  <r>
    <n v="4577"/>
    <x v="91"/>
    <d v="2023-10-17T00:00:00"/>
    <s v="DIMARANAN PERPETUA F."/>
    <x v="67"/>
    <x v="1"/>
    <d v="2023-10-16T00:00:00"/>
    <d v="2023-10-16T00:00:00"/>
    <s v="SL"/>
    <m/>
    <s v="1 SL"/>
    <n v="1"/>
    <m/>
  </r>
  <r>
    <n v="4578"/>
    <x v="91"/>
    <d v="2023-10-09T00:00:00"/>
    <s v="GATPANDAN NENITA M."/>
    <x v="16"/>
    <x v="1"/>
    <d v="2023-10-06T00:00:00"/>
    <d v="2023-10-06T00:00:00"/>
    <s v="SL"/>
    <m/>
    <s v="1 SL"/>
    <n v="1"/>
    <m/>
  </r>
  <r>
    <n v="4579"/>
    <x v="91"/>
    <d v="2023-10-17T00:00:00"/>
    <s v="PATAWE ELMA M."/>
    <x v="27"/>
    <x v="1"/>
    <d v="2023-10-26T00:00:00"/>
    <d v="2023-10-26T00:00:00"/>
    <s v="OTHER"/>
    <s v="SEC 21 EO 292- SPECIAL PRIVILEGE"/>
    <s v="1 OTHER"/>
    <n v="1"/>
    <m/>
  </r>
  <r>
    <n v="4580"/>
    <x v="91"/>
    <d v="2023-10-16T00:00:00"/>
    <s v="PANGANIBAN CRISTETA M."/>
    <x v="55"/>
    <x v="1"/>
    <d v="2023-10-11T00:00:00"/>
    <d v="2023-10-13T00:00:00"/>
    <s v="SL"/>
    <m/>
    <s v="3 SL"/>
    <n v="3"/>
    <m/>
  </r>
  <r>
    <n v="4581"/>
    <x v="91"/>
    <d v="2023-10-16T00:00:00"/>
    <s v="PANGANIBAN CRISTETA M."/>
    <x v="55"/>
    <x v="1"/>
    <d v="2023-10-27T00:00:00"/>
    <d v="2023-10-27T00:00:00"/>
    <s v="OTHER"/>
    <s v="SEC 21 EO 292- SPECIAL PRIVILEGE"/>
    <s v="1 OTHER"/>
    <n v="1"/>
    <m/>
  </r>
  <r>
    <n v="4582"/>
    <x v="91"/>
    <d v="2023-10-16T00:00:00"/>
    <s v="CREUS SAMUEL A."/>
    <x v="77"/>
    <x v="1"/>
    <d v="2023-09-18T00:00:00"/>
    <d v="2023-09-19T00:00:00"/>
    <s v="SL"/>
    <m/>
    <s v="2 SL"/>
    <n v="2"/>
    <m/>
  </r>
  <r>
    <n v="4583"/>
    <x v="91"/>
    <d v="2023-10-13T00:00:00"/>
    <s v="MARINDUQUE ERNESTO P."/>
    <x v="13"/>
    <x v="1"/>
    <d v="2023-10-11T00:00:00"/>
    <d v="2023-10-11T00:00:00"/>
    <s v="SL"/>
    <m/>
    <s v="1 SL"/>
    <n v="1"/>
    <m/>
  </r>
  <r>
    <n v="4584"/>
    <x v="91"/>
    <d v="2023-10-17T00:00:00"/>
    <s v="ARCULLO MELISSA A."/>
    <x v="5"/>
    <x v="1"/>
    <d v="2023-10-13T00:00:00"/>
    <d v="2023-10-13T00:00:00"/>
    <s v="SL"/>
    <m/>
    <s v="1 SL"/>
    <n v="1"/>
    <m/>
  </r>
  <r>
    <n v="4585"/>
    <x v="91"/>
    <d v="2023-10-13T00:00:00"/>
    <s v="MULINGTAPANG GUILLERMA O."/>
    <x v="12"/>
    <x v="0"/>
    <d v="2023-10-19T00:00:00"/>
    <d v="2023-10-20T00:00:00"/>
    <s v="VL"/>
    <m/>
    <s v="2 VL"/>
    <n v="2"/>
    <m/>
  </r>
  <r>
    <n v="4585"/>
    <x v="91"/>
    <d v="2023-10-13T00:00:00"/>
    <s v="MULINGTAPANG GUILLERMA O."/>
    <x v="12"/>
    <x v="0"/>
    <d v="2023-10-26T00:00:00"/>
    <d v="2023-10-27T00:00:00"/>
    <s v="VL"/>
    <m/>
    <s v="2 VL"/>
    <n v="2"/>
    <m/>
  </r>
  <r>
    <n v="4586"/>
    <x v="91"/>
    <d v="2023-10-11T00:00:00"/>
    <s v="PETIL GLENDA D."/>
    <x v="31"/>
    <x v="1"/>
    <d v="2023-10-06T00:00:00"/>
    <d v="2023-10-06T00:00:00"/>
    <s v="SL"/>
    <m/>
    <s v="1 SL"/>
    <n v="1"/>
    <m/>
  </r>
  <r>
    <n v="4586"/>
    <x v="91"/>
    <d v="2023-10-11T00:00:00"/>
    <s v="PETIL GLENDA D."/>
    <x v="31"/>
    <x v="1"/>
    <d v="2023-10-09T00:00:00"/>
    <d v="2023-10-10T00:00:00"/>
    <s v="SL"/>
    <m/>
    <s v="2 SL"/>
    <n v="2"/>
    <m/>
  </r>
  <r>
    <n v="4587"/>
    <x v="91"/>
    <d v="2023-10-16T00:00:00"/>
    <s v="CHACON ELISA G."/>
    <x v="31"/>
    <x v="1"/>
    <d v="2023-10-11T00:00:00"/>
    <d v="2023-10-13T00:00:00"/>
    <s v="SL"/>
    <m/>
    <s v="3 SL"/>
    <n v="3"/>
    <m/>
  </r>
  <r>
    <n v="4588"/>
    <x v="91"/>
    <d v="2023-10-17T00:00:00"/>
    <s v="SARDINOLA  GINABLETH J."/>
    <x v="34"/>
    <x v="1"/>
    <d v="2023-10-23T00:00:00"/>
    <d v="2023-10-23T00:00:00"/>
    <s v="VL"/>
    <m/>
    <s v="1 VL"/>
    <n v="1"/>
    <m/>
  </r>
  <r>
    <n v="4589"/>
    <x v="91"/>
    <d v="2023-10-20T00:00:00"/>
    <s v="PEÑAFLORIDA LORYN B."/>
    <x v="10"/>
    <x v="1"/>
    <d v="2023-10-31T00:00:00"/>
    <d v="2023-10-31T00:00:00"/>
    <s v="VL"/>
    <m/>
    <s v="1 VL"/>
    <n v="1"/>
    <m/>
  </r>
  <r>
    <n v="4589"/>
    <x v="91"/>
    <d v="2023-10-20T00:00:00"/>
    <s v="PEÑAFLORIDA LORYN B."/>
    <x v="10"/>
    <x v="1"/>
    <d v="2023-11-03T00:00:00"/>
    <d v="2023-11-03T00:00:00"/>
    <s v="VL"/>
    <m/>
    <s v="1 VL"/>
    <n v="1"/>
    <m/>
  </r>
  <r>
    <n v="4590"/>
    <x v="91"/>
    <d v="2023-10-20T00:00:00"/>
    <s v="ARCILLA MAYETTE A."/>
    <x v="5"/>
    <x v="1"/>
    <d v="2023-10-31T00:00:00"/>
    <d v="2023-10-31T00:00:00"/>
    <s v="VL"/>
    <m/>
    <s v="1 VL"/>
    <n v="1"/>
    <m/>
  </r>
  <r>
    <n v="4590"/>
    <x v="91"/>
    <d v="2023-10-20T00:00:00"/>
    <s v="ARCILLA MAYETTE A."/>
    <x v="5"/>
    <x v="1"/>
    <d v="2023-11-03T00:00:00"/>
    <d v="2023-11-03T00:00:00"/>
    <s v="VL"/>
    <m/>
    <s v="1 VL"/>
    <n v="1"/>
    <m/>
  </r>
  <r>
    <n v="4591"/>
    <x v="91"/>
    <d v="2023-10-20T00:00:00"/>
    <s v="CONSTANTE FLORAVILLA R."/>
    <x v="10"/>
    <x v="1"/>
    <d v="2023-10-24T00:00:00"/>
    <d v="2023-10-24T00:00:00"/>
    <s v="VL"/>
    <m/>
    <s v="1 VL"/>
    <n v="1"/>
    <m/>
  </r>
  <r>
    <n v="4592"/>
    <x v="91"/>
    <d v="2023-10-20T00:00:00"/>
    <s v="DIMARANAN RODORA G."/>
    <x v="54"/>
    <x v="1"/>
    <d v="2023-10-19T00:00:00"/>
    <d v="2023-10-19T00:00:00"/>
    <s v="SL"/>
    <m/>
    <s v="1 SL"/>
    <n v="1"/>
    <m/>
  </r>
  <r>
    <n v="4593"/>
    <x v="91"/>
    <d v="2023-10-17T00:00:00"/>
    <s v="PENALES GUILLERMA B."/>
    <x v="56"/>
    <x v="1"/>
    <d v="2023-10-16T00:00:00"/>
    <d v="2023-10-16T00:00:00"/>
    <s v="SL"/>
    <m/>
    <s v="1 SL"/>
    <n v="1"/>
    <m/>
  </r>
  <r>
    <n v="4594"/>
    <x v="91"/>
    <d v="2023-10-17T00:00:00"/>
    <s v="MENDOZA LOURDES G."/>
    <x v="52"/>
    <x v="1"/>
    <d v="2023-11-03T00:00:00"/>
    <d v="2023-11-03T00:00:00"/>
    <s v="VL"/>
    <m/>
    <s v="1 VL"/>
    <n v="1"/>
    <m/>
  </r>
  <r>
    <n v="4595"/>
    <x v="91"/>
    <d v="2023-10-17T00:00:00"/>
    <s v="MARASIGAN GINALYN D."/>
    <x v="6"/>
    <x v="1"/>
    <d v="2023-10-19T00:00:00"/>
    <d v="2023-10-19T00:00:00"/>
    <s v="OTHER"/>
    <s v="SEC 21 EO 292- SPECIAL PRIVILEGE"/>
    <s v="1 OTHER"/>
    <n v="1"/>
    <m/>
  </r>
  <r>
    <n v="4596"/>
    <x v="91"/>
    <d v="2023-10-18T00:00:00"/>
    <s v="MARASIGAN GINALYN D."/>
    <x v="6"/>
    <x v="1"/>
    <d v="2023-10-16T00:00:00"/>
    <d v="2023-10-17T00:00:00"/>
    <s v="VL"/>
    <m/>
    <s v="2 VL"/>
    <n v="2"/>
    <m/>
  </r>
  <r>
    <n v="4597"/>
    <x v="91"/>
    <d v="2023-10-19T00:00:00"/>
    <s v="ROMILLA MARIBEL P."/>
    <x v="6"/>
    <x v="0"/>
    <d v="2023-10-26T00:00:00"/>
    <d v="2023-10-26T00:00:00"/>
    <s v="VL"/>
    <m/>
    <s v="1 VL"/>
    <n v="1"/>
    <m/>
  </r>
  <r>
    <n v="4598"/>
    <x v="91"/>
    <d v="2023-10-16T00:00:00"/>
    <s v="MOLOD EMMA D."/>
    <x v="48"/>
    <x v="1"/>
    <d v="2023-10-24T00:00:00"/>
    <d v="2023-10-24T00:00:00"/>
    <s v="OTHER"/>
    <s v="SEC 21 EO 292- SPECIAL PRIVILEGE"/>
    <s v="1 OTHER"/>
    <n v="1"/>
    <m/>
  </r>
  <r>
    <n v="4599"/>
    <x v="91"/>
    <d v="2023-10-25T00:00:00"/>
    <s v="MENDOZA LOURDES G."/>
    <x v="52"/>
    <x v="1"/>
    <d v="2023-10-23T00:00:00"/>
    <d v="2023-10-24T00:00:00"/>
    <s v="SL"/>
    <m/>
    <s v="2 SL"/>
    <n v="2"/>
    <m/>
  </r>
  <r>
    <n v="4600"/>
    <x v="91"/>
    <d v="2023-10-12T00:00:00"/>
    <s v="MENDOZA LOURDES G."/>
    <x v="52"/>
    <x v="1"/>
    <d v="2023-10-11T00:00:00"/>
    <d v="2023-10-11T00:00:00"/>
    <s v="SL"/>
    <m/>
    <s v="1 SL"/>
    <n v="1"/>
    <m/>
  </r>
  <r>
    <n v="4601"/>
    <x v="91"/>
    <d v="2023-10-10T00:00:00"/>
    <s v="ZALDIVIA MIRIAM F."/>
    <x v="52"/>
    <x v="1"/>
    <d v="2023-10-09T00:00:00"/>
    <d v="2023-10-09T00:00:00"/>
    <s v="SL"/>
    <m/>
    <s v="1 SL"/>
    <n v="1"/>
    <m/>
  </r>
  <r>
    <n v="4602"/>
    <x v="91"/>
    <d v="2023-10-13T00:00:00"/>
    <s v="DOLOT JESUS JR. D."/>
    <x v="52"/>
    <x v="1"/>
    <d v="2023-10-12T00:00:00"/>
    <d v="2023-10-12T00:00:00"/>
    <s v="SL"/>
    <m/>
    <s v="1 SL"/>
    <n v="1"/>
    <m/>
  </r>
  <r>
    <n v="4603"/>
    <x v="91"/>
    <d v="2023-10-10T00:00:00"/>
    <s v="MACASPAC JOSE VICTOR P."/>
    <x v="21"/>
    <x v="1"/>
    <d v="2023-10-17T00:00:00"/>
    <d v="2023-10-18T00:00:00"/>
    <s v="VL"/>
    <m/>
    <s v="2 VL"/>
    <n v="2"/>
    <m/>
  </r>
  <r>
    <n v="4604"/>
    <x v="91"/>
    <d v="2023-10-24T00:00:00"/>
    <s v="MARINDUQUE ERNESTO P."/>
    <x v="13"/>
    <x v="1"/>
    <d v="2023-10-23T00:00:00"/>
    <d v="2023-10-23T00:00:00"/>
    <s v="SL"/>
    <m/>
    <s v="1 SL"/>
    <n v="1"/>
    <m/>
  </r>
  <r>
    <n v="4605"/>
    <x v="91"/>
    <d v="2023-10-16T00:00:00"/>
    <s v="ARCULLO MELISSA A."/>
    <x v="5"/>
    <x v="1"/>
    <d v="2023-09-21T00:00:00"/>
    <d v="2023-09-21T00:00:00"/>
    <s v="SL"/>
    <m/>
    <s v="1 SL"/>
    <n v="1"/>
    <m/>
  </r>
  <r>
    <n v="4606"/>
    <x v="91"/>
    <d v="2023-10-24T00:00:00"/>
    <s v="ROZUL FLORENCIA M."/>
    <x v="10"/>
    <x v="1"/>
    <d v="2023-10-26T00:00:00"/>
    <d v="2023-10-26T00:00:00"/>
    <s v="OTHER"/>
    <s v="SEC 21 EO 292- SPECIAL PRIVILEGE"/>
    <s v="1 OTHER"/>
    <n v="1"/>
    <m/>
  </r>
  <r>
    <n v="4607"/>
    <x v="91"/>
    <s v="10/23 2023"/>
    <s v="PEÑAFIEL MELISSA Q."/>
    <x v="56"/>
    <x v="1"/>
    <d v="2023-10-20T00:00:00"/>
    <d v="2023-10-20T00:00:00"/>
    <s v="VL"/>
    <m/>
    <s v="1 VL"/>
    <n v="1"/>
    <m/>
  </r>
  <r>
    <n v="4608"/>
    <x v="91"/>
    <d v="2023-10-23T00:00:00"/>
    <s v="DEL MUNDO ROSALLE A."/>
    <x v="52"/>
    <x v="1"/>
    <d v="2023-10-26T00:00:00"/>
    <d v="2023-10-26T00:00:00"/>
    <s v="OTHER"/>
    <s v="SEC 21 EO 292- SPECIAL PRIVILEGE"/>
    <s v="1 OTHER"/>
    <n v="1"/>
    <m/>
  </r>
  <r>
    <n v="4609"/>
    <x v="91"/>
    <d v="2023-10-26T00:00:00"/>
    <s v="CARAAN FREDERIC D."/>
    <x v="105"/>
    <x v="1"/>
    <d v="2023-10-26T00:00:00"/>
    <d v="2023-10-31T00:00:00"/>
    <s v="SL"/>
    <m/>
    <s v="3 SL"/>
    <n v="3"/>
    <m/>
  </r>
  <r>
    <n v="4609"/>
    <x v="91"/>
    <d v="2023-10-26T00:00:00"/>
    <s v="CARAAN FREDERIC D."/>
    <x v="105"/>
    <x v="1"/>
    <d v="2023-11-03T00:00:00"/>
    <d v="2023-11-10T00:00:00"/>
    <s v="SL"/>
    <m/>
    <s v="6 SL"/>
    <n v="6"/>
    <m/>
  </r>
  <r>
    <n v="4609"/>
    <x v="91"/>
    <d v="2023-10-26T00:00:00"/>
    <s v="CARAAN FREDERIC D."/>
    <x v="105"/>
    <x v="1"/>
    <d v="2023-11-13T00:00:00"/>
    <d v="2023-11-24T00:00:00"/>
    <s v="SL"/>
    <m/>
    <s v="10 SL"/>
    <n v="10"/>
    <m/>
  </r>
  <r>
    <n v="4609"/>
    <x v="91"/>
    <d v="2023-10-26T00:00:00"/>
    <s v="CARAAN FREDERIC D."/>
    <x v="105"/>
    <x v="1"/>
    <d v="2023-11-28T00:00:00"/>
    <d v="2023-11-30T00:00:00"/>
    <s v="SL"/>
    <m/>
    <s v="3 SL"/>
    <n v="3"/>
    <m/>
  </r>
  <r>
    <n v="4609"/>
    <x v="91"/>
    <d v="2023-10-26T00:00:00"/>
    <s v="CARAAN FREDERIC D."/>
    <x v="105"/>
    <x v="1"/>
    <d v="2023-12-01T00:00:00"/>
    <d v="2023-12-08T00:00:00"/>
    <s v="SL"/>
    <m/>
    <s v="5 SL"/>
    <n v="5"/>
    <m/>
  </r>
  <r>
    <n v="4610"/>
    <x v="91"/>
    <d v="2023-10-21T00:00:00"/>
    <s v="MARINDUQUE AURORA A."/>
    <x v="62"/>
    <x v="1"/>
    <d v="2023-10-19T00:00:00"/>
    <d v="2023-10-19T00:00:00"/>
    <s v="SL"/>
    <m/>
    <s v="1 SL"/>
    <n v="1"/>
    <m/>
  </r>
  <r>
    <n v="4611"/>
    <x v="91"/>
    <d v="2023-10-23T00:00:00"/>
    <s v="PEREY AIRENE O."/>
    <x v="31"/>
    <x v="1"/>
    <d v="2023-10-20T00:00:00"/>
    <d v="2023-10-20T00:00:00"/>
    <s v="SL"/>
    <m/>
    <s v="1 SL"/>
    <n v="1"/>
    <m/>
  </r>
  <r>
    <n v="4612"/>
    <x v="91"/>
    <d v="2023-10-12T00:00:00"/>
    <s v="ANGELES ANNABEL D."/>
    <x v="5"/>
    <x v="1"/>
    <d v="2023-10-17T00:00:00"/>
    <d v="2023-10-17T00:00:00"/>
    <s v="VL"/>
    <m/>
    <s v="1 VL"/>
    <n v="1"/>
    <m/>
  </r>
  <r>
    <n v="4612"/>
    <x v="91"/>
    <d v="2023-10-12T00:00:00"/>
    <s v="ANGELES ANNABEL D."/>
    <x v="5"/>
    <x v="1"/>
    <d v="2023-10-19T00:00:00"/>
    <d v="2023-10-20T00:00:00"/>
    <s v="VL"/>
    <m/>
    <s v="2 VL"/>
    <n v="2"/>
    <m/>
  </r>
  <r>
    <n v="4613"/>
    <x v="91"/>
    <d v="2023-10-31T00:00:00"/>
    <s v="DE CASTRO ROSS EIZALHYNNE A."/>
    <x v="11"/>
    <x v="0"/>
    <d v="2023-10-26T00:00:00"/>
    <d v="2023-10-27T00:00:00"/>
    <s v="SL"/>
    <m/>
    <s v="2 SL"/>
    <n v="2"/>
    <m/>
  </r>
  <r>
    <n v="4614"/>
    <x v="91"/>
    <d v="2023-10-23T00:00:00"/>
    <s v="DE CASTRO ROSS EIZALHYNNE A."/>
    <x v="11"/>
    <x v="0"/>
    <d v="2023-10-19T00:00:00"/>
    <d v="2023-10-20T00:00:00"/>
    <s v="SL"/>
    <m/>
    <s v="2 SL"/>
    <n v="2"/>
    <m/>
  </r>
  <r>
    <n v="4615"/>
    <x v="91"/>
    <d v="2023-10-24T00:00:00"/>
    <s v="VISITACION DENNIS S."/>
    <x v="43"/>
    <x v="1"/>
    <d v="2023-11-18T00:00:00"/>
    <d v="2023-11-19T00:00:00"/>
    <s v="VL"/>
    <m/>
    <s v="2 VL"/>
    <n v="2"/>
    <m/>
  </r>
  <r>
    <n v="4615"/>
    <x v="91"/>
    <d v="2023-10-24T00:00:00"/>
    <s v="VISITACION DENNIS S."/>
    <x v="43"/>
    <x v="1"/>
    <d v="2023-11-21T00:00:00"/>
    <d v="2023-11-22T00:00:00"/>
    <s v="VL"/>
    <m/>
    <s v="2 VL"/>
    <n v="2"/>
    <m/>
  </r>
  <r>
    <n v="4615"/>
    <x v="91"/>
    <d v="2023-10-24T00:00:00"/>
    <s v="VISITACION DENNIS S."/>
    <x v="43"/>
    <x v="1"/>
    <d v="2023-11-25T00:00:00"/>
    <d v="2023-11-26T00:00:00"/>
    <s v="VL"/>
    <m/>
    <s v="2 VL"/>
    <n v="2"/>
    <m/>
  </r>
  <r>
    <n v="4615"/>
    <x v="91"/>
    <d v="2023-10-24T00:00:00"/>
    <s v="VISITACION DENNIS S."/>
    <x v="43"/>
    <x v="1"/>
    <d v="2023-11-28T00:00:00"/>
    <d v="2023-11-29T00:00:00"/>
    <s v="VL"/>
    <m/>
    <s v="2 VL"/>
    <n v="2"/>
    <m/>
  </r>
  <r>
    <n v="4616"/>
    <x v="91"/>
    <d v="2023-10-24T00:00:00"/>
    <s v="MARASIGAN GINALYN D."/>
    <x v="6"/>
    <x v="1"/>
    <d v="2023-10-20T00:00:00"/>
    <d v="2023-10-23T00:00:00"/>
    <s v="SL"/>
    <m/>
    <s v="2 SL"/>
    <n v="2"/>
    <m/>
  </r>
  <r>
    <n v="4617"/>
    <x v="92"/>
    <d v="2023-10-25T00:00:00"/>
    <s v="TOLENTINO CAROLINA E."/>
    <x v="4"/>
    <x v="1"/>
    <d v="2023-11-03T00:00:00"/>
    <d v="2023-11-03T00:00:00"/>
    <s v="OTHER"/>
    <s v="SEC 21 EO 292- SPECIAL PRIVILEGE"/>
    <s v="1 OTHER"/>
    <n v="1"/>
    <m/>
  </r>
  <r>
    <n v="4618"/>
    <x v="92"/>
    <d v="2023-10-25T00:00:00"/>
    <s v="TOLENTINO CAROLINA E."/>
    <x v="4"/>
    <x v="1"/>
    <d v="2023-10-23T00:00:00"/>
    <d v="2023-10-24T00:00:00"/>
    <s v="SL"/>
    <m/>
    <s v="2 SL"/>
    <n v="2"/>
    <m/>
  </r>
  <r>
    <n v="4619"/>
    <x v="92"/>
    <d v="2023-10-24T00:00:00"/>
    <s v="OLEGARIO NENITA A."/>
    <x v="16"/>
    <x v="1"/>
    <d v="2023-11-06T00:00:00"/>
    <d v="2023-11-06T00:00:00"/>
    <s v="OTHER"/>
    <s v="SEC 21 EO 292- SPECIAL PRIVILEGE"/>
    <s v="1 OTHER"/>
    <n v="1"/>
    <m/>
  </r>
  <r>
    <n v="4620"/>
    <x v="92"/>
    <d v="2023-10-23T00:00:00"/>
    <s v="FERNANDEZ MILAGROS C."/>
    <x v="39"/>
    <x v="1"/>
    <d v="2023-10-16T00:00:00"/>
    <d v="2023-10-16T00:00:00"/>
    <s v="SL"/>
    <m/>
    <s v="1 SL"/>
    <n v="1"/>
    <m/>
  </r>
  <r>
    <n v="4620"/>
    <x v="92"/>
    <d v="2023-10-23T00:00:00"/>
    <s v="FERNANDEZ MILAGROS C."/>
    <x v="39"/>
    <x v="1"/>
    <d v="2023-10-20T00:00:00"/>
    <d v="2023-10-20T00:00:00"/>
    <s v="SL"/>
    <m/>
    <s v="1 SL"/>
    <n v="1"/>
    <m/>
  </r>
  <r>
    <n v="4621"/>
    <x v="92"/>
    <d v="2023-10-24T00:00:00"/>
    <s v="ANACAY LEVIE B."/>
    <x v="5"/>
    <x v="1"/>
    <d v="2023-10-04T00:00:00"/>
    <d v="2023-10-05T00:00:00"/>
    <s v="SL"/>
    <m/>
    <s v="2 SL"/>
    <n v="2"/>
    <m/>
  </r>
  <r>
    <n v="4622"/>
    <x v="92"/>
    <d v="2023-10-20T00:00:00"/>
    <s v="LEPARDO ROWENA R."/>
    <x v="31"/>
    <x v="1"/>
    <d v="2023-10-26T00:00:00"/>
    <d v="2023-10-26T00:00:00"/>
    <s v="VL"/>
    <m/>
    <s v="1 VL"/>
    <n v="1"/>
    <m/>
  </r>
  <r>
    <n v="4623"/>
    <x v="92"/>
    <d v="2023-11-06T00:00:00"/>
    <s v="DIMAPILIS VILMA T."/>
    <x v="12"/>
    <x v="1"/>
    <d v="2023-11-23T00:00:00"/>
    <d v="2023-11-24T00:00:00"/>
    <s v="VL"/>
    <m/>
    <s v="2 VL"/>
    <n v="2"/>
    <m/>
  </r>
  <r>
    <n v="4624"/>
    <x v="92"/>
    <d v="2023-10-25T00:00:00"/>
    <s v="ABELA IMELDA C."/>
    <x v="6"/>
    <x v="0"/>
    <d v="2023-10-24T00:00:00"/>
    <d v="2023-10-24T00:00:00"/>
    <s v="SL"/>
    <m/>
    <s v="1 SL"/>
    <n v="1"/>
    <m/>
  </r>
  <r>
    <n v="4625"/>
    <x v="92"/>
    <d v="2023-10-26T00:00:00"/>
    <s v="REPILLO AMMY LOU M."/>
    <x v="39"/>
    <x v="1"/>
    <d v="2023-11-03T00:00:00"/>
    <d v="2023-11-06T00:00:00"/>
    <s v="VL"/>
    <m/>
    <s v="2 VL"/>
    <n v="2"/>
    <m/>
  </r>
  <r>
    <n v="4626"/>
    <x v="92"/>
    <d v="2023-10-03T00:00:00"/>
    <s v="MERCADO ARLENNIE D."/>
    <x v="9"/>
    <x v="0"/>
    <d v="2023-10-23T00:00:00"/>
    <d v="2023-10-25T00:00:00"/>
    <s v="SL"/>
    <m/>
    <s v="3 SL"/>
    <n v="3"/>
    <m/>
  </r>
  <r>
    <n v="4627"/>
    <x v="92"/>
    <d v="2023-10-26T00:00:00"/>
    <s v="DIMARANAN GREGORIA C."/>
    <x v="6"/>
    <x v="1"/>
    <d v="2023-11-07T00:00:00"/>
    <d v="2023-11-07T00:00:00"/>
    <s v="VL"/>
    <m/>
    <s v="1 VL"/>
    <n v="1"/>
    <m/>
  </r>
  <r>
    <n v="4628"/>
    <x v="92"/>
    <d v="2023-10-26T00:00:00"/>
    <s v="MANALO EDITHA V."/>
    <x v="6"/>
    <x v="1"/>
    <d v="2023-10-20T00:00:00"/>
    <d v="2023-10-20T00:00:00"/>
    <s v="SL"/>
    <m/>
    <s v="1 SL"/>
    <n v="1"/>
    <m/>
  </r>
  <r>
    <n v="4629"/>
    <x v="92"/>
    <d v="2023-10-26T00:00:00"/>
    <s v="MANGUINAO GILBERT  "/>
    <x v="12"/>
    <x v="1"/>
    <d v="2023-10-23T00:00:00"/>
    <d v="2023-10-24T00:00:00"/>
    <s v="SL"/>
    <m/>
    <s v="2 SL"/>
    <n v="2"/>
    <m/>
  </r>
  <r>
    <n v="4630"/>
    <x v="92"/>
    <d v="2023-10-24T00:00:00"/>
    <s v="LOYOLA JANE A."/>
    <x v="28"/>
    <x v="1"/>
    <d v="2023-10-23T00:00:00"/>
    <d v="2023-10-24T00:00:00"/>
    <s v="SL"/>
    <m/>
    <s v="2 SL"/>
    <n v="2"/>
    <m/>
  </r>
  <r>
    <n v="4631"/>
    <x v="92"/>
    <d v="2023-10-25T00:00:00"/>
    <s v="ATIENZA JULIE ANN A."/>
    <x v="5"/>
    <x v="1"/>
    <d v="2023-11-03T00:00:00"/>
    <d v="2023-11-03T00:00:00"/>
    <s v="VL"/>
    <m/>
    <s v="1 VL"/>
    <n v="1"/>
    <m/>
  </r>
  <r>
    <n v="4632"/>
    <x v="92"/>
    <d v="2023-10-25T00:00:00"/>
    <s v="DE GRANO MA. ERLINDA F."/>
    <x v="39"/>
    <x v="1"/>
    <d v="2023-10-31T00:00:00"/>
    <d v="2023-10-31T00:00:00"/>
    <s v="VL"/>
    <m/>
    <s v="1 VL"/>
    <n v="1"/>
    <m/>
  </r>
  <r>
    <n v="4633"/>
    <x v="92"/>
    <d v="2023-10-24T00:00:00"/>
    <s v="MACASPAC ELVIRA V."/>
    <x v="65"/>
    <x v="1"/>
    <d v="2023-10-20T00:00:00"/>
    <d v="2023-10-24T00:00:00"/>
    <s v="SL"/>
    <m/>
    <s v="3 SL"/>
    <n v="3"/>
    <m/>
  </r>
  <r>
    <n v="4634"/>
    <x v="92"/>
    <d v="2023-10-20T00:00:00"/>
    <s v="MACASPAC ELVIRA V."/>
    <x v="65"/>
    <x v="1"/>
    <d v="2023-10-16T00:00:00"/>
    <d v="2023-10-19T00:00:00"/>
    <s v="SL"/>
    <m/>
    <s v="4 SL"/>
    <n v="4"/>
    <m/>
  </r>
  <r>
    <n v="4635"/>
    <x v="92"/>
    <d v="2023-10-09T00:00:00"/>
    <s v="MONTENEGRO HELEN L."/>
    <x v="35"/>
    <x v="1"/>
    <d v="2023-10-23T00:00:00"/>
    <d v="2023-10-24T00:00:00"/>
    <s v="SL"/>
    <m/>
    <s v="2 SL"/>
    <n v="2"/>
    <m/>
  </r>
  <r>
    <n v="4636"/>
    <x v="92"/>
    <d v="2023-10-27T00:00:00"/>
    <s v="LIMBOC FLORDELIZA J."/>
    <x v="4"/>
    <x v="1"/>
    <d v="2023-11-09T00:00:00"/>
    <d v="2023-11-09T00:00:00"/>
    <s v="VL"/>
    <m/>
    <s v="1 VL"/>
    <n v="1"/>
    <m/>
  </r>
  <r>
    <n v="4637"/>
    <x v="92"/>
    <d v="2023-10-25T00:00:00"/>
    <s v="BUGARIN MA. ANA M."/>
    <x v="4"/>
    <x v="1"/>
    <d v="2023-10-27T00:00:00"/>
    <d v="2023-10-27T00:00:00"/>
    <s v="SL"/>
    <m/>
    <s v="1 SL"/>
    <n v="1"/>
    <m/>
  </r>
  <r>
    <n v="4638"/>
    <x v="92"/>
    <d v="2023-10-26T00:00:00"/>
    <s v="BAYOT ANISIA P."/>
    <x v="39"/>
    <x v="1"/>
    <d v="2023-10-24T00:00:00"/>
    <d v="2023-10-24T00:00:00"/>
    <s v="OTHER"/>
    <s v="SEC 21 EO 292- SPECIAL PRIVILEGE"/>
    <s v="1 OTHER"/>
    <n v="1"/>
    <m/>
  </r>
  <r>
    <n v="4639"/>
    <x v="92"/>
    <d v="2023-10-27T00:00:00"/>
    <s v="VILLANUEVA CHRISTIANNE FAYE A."/>
    <x v="13"/>
    <x v="0"/>
    <d v="2023-10-24T00:00:00"/>
    <d v="2023-10-26T00:00:00"/>
    <s v="SL"/>
    <m/>
    <s v="3 SL"/>
    <n v="3"/>
    <m/>
  </r>
  <r>
    <n v="4640"/>
    <x v="92"/>
    <d v="2023-11-03T00:00:00"/>
    <s v="ACOSTA MARIETA A."/>
    <x v="90"/>
    <x v="0"/>
    <d v="2023-11-09T00:00:00"/>
    <d v="2023-11-28T00:00:00"/>
    <s v="VL"/>
    <m/>
    <s v="15 VL"/>
    <n v="15"/>
    <m/>
  </r>
  <r>
    <n v="4641"/>
    <x v="92"/>
    <d v="2023-10-25T00:00:00"/>
    <s v="TORRES SONIA M."/>
    <x v="64"/>
    <x v="1"/>
    <d v="2023-10-24T00:00:00"/>
    <d v="2023-10-24T00:00:00"/>
    <s v="SL"/>
    <m/>
    <s v="1 SL"/>
    <n v="1"/>
    <m/>
  </r>
  <r>
    <n v="4642"/>
    <x v="92"/>
    <d v="2023-10-26T00:00:00"/>
    <s v="DIMAPILIS JONNA T."/>
    <x v="49"/>
    <x v="1"/>
    <d v="2023-10-24T00:00:00"/>
    <d v="2023-10-24T00:00:00"/>
    <s v="SL"/>
    <m/>
    <s v="1 SL"/>
    <n v="1"/>
    <m/>
  </r>
  <r>
    <n v="4643"/>
    <x v="92"/>
    <d v="2023-10-26T00:00:00"/>
    <s v="MANALO CATALINA  "/>
    <x v="69"/>
    <x v="0"/>
    <d v="2023-11-03T00:00:00"/>
    <d v="2023-11-28T00:00:00"/>
    <s v="VL"/>
    <m/>
    <s v="19 VL"/>
    <n v="19"/>
    <m/>
  </r>
  <r>
    <n v="4644"/>
    <x v="92"/>
    <d v="2023-10-25T00:00:00"/>
    <s v="ANACAY ANICETA P."/>
    <x v="5"/>
    <x v="1"/>
    <d v="2023-10-24T00:00:00"/>
    <d v="2023-10-24T00:00:00"/>
    <s v="SL"/>
    <m/>
    <s v="1 SL"/>
    <n v="1"/>
    <m/>
  </r>
  <r>
    <n v="4645"/>
    <x v="92"/>
    <d v="2023-10-22T00:00:00"/>
    <s v="ANARNA CRISTINA F."/>
    <x v="5"/>
    <x v="1"/>
    <d v="2023-11-06T00:00:00"/>
    <d v="2023-11-10T00:00:00"/>
    <s v="VL"/>
    <m/>
    <s v="5 VL"/>
    <n v="5"/>
    <m/>
  </r>
  <r>
    <n v="4646"/>
    <x v="92"/>
    <d v="2023-10-26T00:00:00"/>
    <s v="AMORA ELISA S."/>
    <x v="39"/>
    <x v="1"/>
    <d v="2023-10-25T00:00:00"/>
    <d v="2023-10-25T00:00:00"/>
    <s v="SL"/>
    <m/>
    <s v="1 SL"/>
    <n v="1"/>
    <m/>
  </r>
  <r>
    <n v="4647"/>
    <x v="92"/>
    <d v="2023-10-27T00:00:00"/>
    <s v="MACASPAC ELVIRA V."/>
    <x v="65"/>
    <x v="1"/>
    <d v="2023-10-26T00:00:00"/>
    <d v="2023-10-26T00:00:00"/>
    <s v="SL"/>
    <m/>
    <s v="1 SL"/>
    <n v="1"/>
    <m/>
  </r>
  <r>
    <n v="4648"/>
    <x v="92"/>
    <d v="2023-10-31T00:00:00"/>
    <s v="DOCTORA ZENAIDA  "/>
    <x v="18"/>
    <x v="1"/>
    <d v="2023-10-27T00:00:00"/>
    <d v="2023-10-27T00:00:00"/>
    <s v="SL"/>
    <m/>
    <s v="1 SL"/>
    <n v="1"/>
    <m/>
  </r>
  <r>
    <n v="4649"/>
    <x v="92"/>
    <d v="2023-10-25T00:00:00"/>
    <s v="BAY AMIE  "/>
    <x v="39"/>
    <x v="1"/>
    <d v="2023-10-18T00:00:00"/>
    <d v="2023-10-19T00:00:00"/>
    <s v="SL"/>
    <m/>
    <s v="2 SL"/>
    <n v="2"/>
    <m/>
  </r>
  <r>
    <n v="4650"/>
    <x v="92"/>
    <d v="2023-10-27T00:00:00"/>
    <s v="AMBION MARIETA B."/>
    <x v="18"/>
    <x v="0"/>
    <d v="2023-11-03T00:00:00"/>
    <d v="2023-11-04T00:00:00"/>
    <s v="VL"/>
    <m/>
    <s v="2 VL"/>
    <n v="2"/>
    <m/>
  </r>
  <r>
    <n v="4651"/>
    <x v="92"/>
    <d v="2023-11-02T00:00:00"/>
    <s v="FERMA RAYMOND  "/>
    <x v="18"/>
    <x v="0"/>
    <d v="2023-11-07T00:00:00"/>
    <d v="2023-11-08T00:00:00"/>
    <s v="OTHER"/>
    <s v="SEC 21 EO 292- SPECIAL PRIVILEGE"/>
    <s v="2 OTHER"/>
    <n v="2"/>
    <m/>
  </r>
  <r>
    <n v="4652"/>
    <x v="92"/>
    <d v="2023-10-30T00:00:00"/>
    <s v="DISEPEDA ALDWIN  "/>
    <x v="18"/>
    <x v="0"/>
    <d v="2023-10-26T00:00:00"/>
    <d v="2023-10-27T00:00:00"/>
    <s v="SL"/>
    <m/>
    <s v="2 SL"/>
    <n v="2"/>
    <m/>
  </r>
  <r>
    <n v="4653"/>
    <x v="92"/>
    <d v="2023-10-26T00:00:00"/>
    <s v="NAVARRO RITA A."/>
    <x v="25"/>
    <x v="1"/>
    <d v="2023-10-24T00:00:00"/>
    <d v="2023-10-24T00:00:00"/>
    <s v="OTHER"/>
    <s v="SEC 21 EO 292- SPECIAL PRIVILEGE"/>
    <s v="1 OTHER"/>
    <n v="1"/>
    <m/>
  </r>
  <r>
    <n v="4654"/>
    <x v="92"/>
    <d v="2023-10-26T00:00:00"/>
    <s v="NAVARRO RITA A."/>
    <x v="25"/>
    <x v="1"/>
    <d v="2023-10-25T00:00:00"/>
    <d v="2023-10-25T00:00:00"/>
    <s v="SL"/>
    <m/>
    <s v="1 SL"/>
    <n v="1"/>
    <m/>
  </r>
  <r>
    <n v="4655"/>
    <x v="92"/>
    <d v="2023-10-24T00:00:00"/>
    <s v="DELA CRUZ CHARITO A."/>
    <x v="8"/>
    <x v="0"/>
    <d v="2023-10-20T00:00:00"/>
    <d v="2023-10-23T00:00:00"/>
    <s v="SL"/>
    <m/>
    <s v="2 SL"/>
    <n v="2"/>
    <m/>
  </r>
  <r>
    <n v="4656"/>
    <x v="92"/>
    <d v="2023-10-25T00:00:00"/>
    <s v="DIMAPILIS ANTHONY A."/>
    <x v="39"/>
    <x v="1"/>
    <d v="2023-10-13T00:00:00"/>
    <d v="2023-10-13T00:00:00"/>
    <s v="SL"/>
    <m/>
    <s v="1 SL"/>
    <n v="1"/>
    <m/>
  </r>
  <r>
    <n v="4656"/>
    <x v="92"/>
    <d v="2023-10-25T00:00:00"/>
    <s v="DIMAPILIS ANTHONY A."/>
    <x v="39"/>
    <x v="1"/>
    <d v="2023-10-24T00:00:00"/>
    <d v="2023-10-24T00:00:00"/>
    <s v="SL"/>
    <m/>
    <s v="1 SL"/>
    <n v="1"/>
    <m/>
  </r>
  <r>
    <n v="4657"/>
    <x v="92"/>
    <d v="2023-10-26T00:00:00"/>
    <s v="MENDOZA MARIA ABIGAIL A."/>
    <x v="19"/>
    <x v="1"/>
    <d v="2023-10-25T00:00:00"/>
    <d v="2023-10-25T00:00:00"/>
    <s v="SL"/>
    <m/>
    <s v="1 SL"/>
    <n v="1"/>
    <m/>
  </r>
  <r>
    <n v="4658"/>
    <x v="92"/>
    <d v="2023-10-25T00:00:00"/>
    <s v="EGASAN DELIA J."/>
    <x v="19"/>
    <x v="1"/>
    <d v="2023-10-23T00:00:00"/>
    <d v="2023-10-24T00:00:00"/>
    <s v="SL"/>
    <m/>
    <s v="2 SL"/>
    <n v="2"/>
    <m/>
  </r>
  <r>
    <n v="4659"/>
    <x v="92"/>
    <d v="2023-10-25T00:00:00"/>
    <s v="VARGAS ARNOLD A."/>
    <x v="5"/>
    <x v="0"/>
    <d v="2023-10-13T00:00:00"/>
    <d v="2023-12-31T00:00:00"/>
    <s v="SL"/>
    <m/>
    <s v="53 SL"/>
    <n v="53"/>
    <m/>
  </r>
  <r>
    <n v="4660"/>
    <x v="92"/>
    <d v="2023-10-25T00:00:00"/>
    <s v="MACASPAC JOSE VICTOR P."/>
    <x v="21"/>
    <x v="1"/>
    <d v="2023-10-20T00:00:00"/>
    <d v="2023-10-24T00:00:00"/>
    <s v="SL"/>
    <m/>
    <s v="3 SL"/>
    <n v="3"/>
    <m/>
  </r>
  <r>
    <n v="4661"/>
    <x v="92"/>
    <d v="2023-10-23T00:00:00"/>
    <s v="CABANLIT ZOSIMA M."/>
    <x v="21"/>
    <x v="0"/>
    <d v="2023-10-20T00:00:00"/>
    <d v="2023-10-21T00:00:00"/>
    <s v="SL"/>
    <m/>
    <s v="2 SL"/>
    <n v="2"/>
    <m/>
  </r>
  <r>
    <n v="4662"/>
    <x v="92"/>
    <d v="2023-10-31T00:00:00"/>
    <s v="BAUTISTA JANICE M."/>
    <x v="39"/>
    <x v="1"/>
    <d v="2023-10-27T00:00:00"/>
    <d v="2023-10-27T00:00:00"/>
    <s v="SL"/>
    <m/>
    <s v="1 SL"/>
    <n v="1"/>
    <m/>
  </r>
  <r>
    <n v="4663"/>
    <x v="92"/>
    <d v="2023-11-03T00:00:00"/>
    <s v="DESINGAŃO PURIFICACION A."/>
    <x v="11"/>
    <x v="0"/>
    <d v="2023-11-03T00:00:00"/>
    <d v="2023-11-03T00:00:00"/>
    <s v="SL"/>
    <m/>
    <s v="1 SL"/>
    <n v="1"/>
    <m/>
  </r>
  <r>
    <n v="4663"/>
    <x v="92"/>
    <d v="2023-11-03T00:00:00"/>
    <s v="DESINGAŃO PURIFICACION A."/>
    <x v="11"/>
    <x v="0"/>
    <d v="2023-11-08T00:00:00"/>
    <d v="2023-11-10T00:00:00"/>
    <s v="SL"/>
    <m/>
    <s v="3 SL"/>
    <n v="3"/>
    <m/>
  </r>
  <r>
    <n v="4663"/>
    <x v="92"/>
    <d v="2023-11-03T00:00:00"/>
    <s v="DESINGAŃO PURIFICACION A."/>
    <x v="11"/>
    <x v="0"/>
    <d v="2023-11-15T00:00:00"/>
    <d v="2023-11-17T00:00:00"/>
    <s v="SL"/>
    <m/>
    <s v="3 SL"/>
    <n v="3"/>
    <m/>
  </r>
  <r>
    <n v="4663"/>
    <x v="92"/>
    <d v="2023-11-03T00:00:00"/>
    <s v="DESINGAŃO PURIFICACION A."/>
    <x v="11"/>
    <x v="0"/>
    <d v="2023-11-22T00:00:00"/>
    <d v="2023-11-24T00:00:00"/>
    <s v="SL"/>
    <m/>
    <s v="3 SL"/>
    <n v="3"/>
    <m/>
  </r>
  <r>
    <n v="4663"/>
    <x v="92"/>
    <d v="2023-11-03T00:00:00"/>
    <s v="DESINGAŃO PURIFICACION A."/>
    <x v="11"/>
    <x v="0"/>
    <d v="2023-11-29T00:00:00"/>
    <d v="2023-11-29T00:00:00"/>
    <s v="SL"/>
    <m/>
    <s v="1 SL"/>
    <n v="1"/>
    <m/>
  </r>
  <r>
    <n v="4664"/>
    <x v="92"/>
    <d v="2023-10-20T00:00:00"/>
    <s v="COSA PAOLA GRACE P."/>
    <x v="3"/>
    <x v="0"/>
    <d v="2023-10-25T00:00:00"/>
    <d v="2023-10-25T00:00:00"/>
    <s v="VL"/>
    <m/>
    <s v="1 VL"/>
    <n v="1"/>
    <m/>
  </r>
  <r>
    <n v="4665"/>
    <x v="92"/>
    <d v="2023-10-21T00:00:00"/>
    <s v="PRIMO GRACE M."/>
    <x v="17"/>
    <x v="0"/>
    <d v="2023-11-02T00:00:00"/>
    <d v="2023-11-02T00:00:00"/>
    <s v="VL"/>
    <m/>
    <s v="1 VL"/>
    <n v="1"/>
    <m/>
  </r>
  <r>
    <n v="4665"/>
    <x v="92"/>
    <d v="2023-10-21T00:00:00"/>
    <s v="PRIMO GRACE M."/>
    <x v="17"/>
    <x v="0"/>
    <d v="2023-11-13T00:00:00"/>
    <d v="2023-11-14T00:00:00"/>
    <s v="VL"/>
    <m/>
    <s v="2 VL"/>
    <n v="2"/>
    <m/>
  </r>
  <r>
    <n v="4665"/>
    <x v="92"/>
    <d v="2023-10-21T00:00:00"/>
    <s v="PRIMO GRACE M."/>
    <x v="17"/>
    <x v="0"/>
    <d v="2023-11-20T00:00:00"/>
    <d v="2023-11-21T00:00:00"/>
    <s v="VL"/>
    <m/>
    <s v="2 VL"/>
    <n v="2"/>
    <m/>
  </r>
  <r>
    <n v="4665"/>
    <x v="92"/>
    <d v="2023-10-21T00:00:00"/>
    <s v="PRIMO GRACE M."/>
    <x v="17"/>
    <x v="0"/>
    <d v="2023-11-23T00:00:00"/>
    <d v="2023-11-23T00:00:00"/>
    <s v="VL"/>
    <m/>
    <s v="1 VL"/>
    <n v="1"/>
    <m/>
  </r>
  <r>
    <n v="4665"/>
    <x v="92"/>
    <d v="2023-10-21T00:00:00"/>
    <s v="PRIMO GRACE M."/>
    <x v="17"/>
    <x v="0"/>
    <d v="2023-11-27T00:00:00"/>
    <d v="2023-11-28T00:00:00"/>
    <s v="VL"/>
    <m/>
    <s v="2 VL"/>
    <n v="2"/>
    <m/>
  </r>
  <r>
    <n v="4665"/>
    <x v="92"/>
    <d v="2023-10-21T00:00:00"/>
    <s v="PRIMO GRACE M."/>
    <x v="17"/>
    <x v="0"/>
    <d v="2023-11-30T00:00:00"/>
    <d v="2023-11-30T00:00:00"/>
    <s v="VL"/>
    <m/>
    <s v="1 VL"/>
    <n v="1"/>
    <m/>
  </r>
  <r>
    <n v="4666"/>
    <x v="92"/>
    <d v="2023-10-21T00:00:00"/>
    <s v="PARAISO MARIA LORENA D."/>
    <x v="17"/>
    <x v="0"/>
    <d v="2023-11-09T00:00:00"/>
    <d v="2023-11-10T00:00:00"/>
    <s v="VL"/>
    <m/>
    <s v="2 VL"/>
    <n v="2"/>
    <m/>
  </r>
  <r>
    <n v="4666"/>
    <x v="92"/>
    <d v="2023-10-21T00:00:00"/>
    <s v="PARAISO MARIA LORENA D."/>
    <x v="17"/>
    <x v="0"/>
    <d v="2023-11-13T00:00:00"/>
    <d v="2023-11-17T00:00:00"/>
    <s v="VL"/>
    <m/>
    <s v="5 VL"/>
    <n v="5"/>
    <m/>
  </r>
  <r>
    <n v="4666"/>
    <x v="92"/>
    <d v="2023-10-21T00:00:00"/>
    <s v="PARAISO MARIA LORENA D."/>
    <x v="17"/>
    <x v="0"/>
    <d v="2023-11-23T00:00:00"/>
    <d v="2023-11-23T00:00:00"/>
    <s v="VL"/>
    <m/>
    <s v="1 VL"/>
    <n v="1"/>
    <m/>
  </r>
  <r>
    <n v="4666"/>
    <x v="92"/>
    <d v="2023-10-21T00:00:00"/>
    <s v="PARAISO MARIA LORENA D."/>
    <x v="17"/>
    <x v="0"/>
    <d v="2023-11-27T00:00:00"/>
    <d v="2023-11-28T00:00:00"/>
    <s v="VL"/>
    <m/>
    <s v="2 VL"/>
    <n v="2"/>
    <m/>
  </r>
  <r>
    <n v="4667"/>
    <x v="92"/>
    <d v="2023-10-25T00:00:00"/>
    <s v="DORADO JULAIDA M."/>
    <x v="18"/>
    <x v="1"/>
    <d v="2023-11-03T00:00:00"/>
    <d v="2023-11-03T00:00:00"/>
    <s v="VL"/>
    <m/>
    <s v="1 VL"/>
    <n v="1"/>
    <m/>
  </r>
  <r>
    <n v="4667"/>
    <x v="92"/>
    <d v="2023-10-25T00:00:00"/>
    <s v="DORADO JULAIDA M."/>
    <x v="18"/>
    <x v="1"/>
    <d v="2023-11-09T00:00:00"/>
    <d v="2023-11-10T00:00:00"/>
    <s v="VL"/>
    <m/>
    <s v="2 VL"/>
    <n v="2"/>
    <m/>
  </r>
  <r>
    <n v="4667"/>
    <x v="92"/>
    <d v="2023-10-25T00:00:00"/>
    <s v="DORADO JULAIDA M."/>
    <x v="18"/>
    <x v="1"/>
    <d v="2023-11-16T00:00:00"/>
    <d v="2023-11-17T00:00:00"/>
    <s v="VL"/>
    <m/>
    <s v="2 VL"/>
    <n v="2"/>
    <m/>
  </r>
  <r>
    <n v="4667"/>
    <x v="92"/>
    <d v="2023-10-25T00:00:00"/>
    <s v="DORADO JULAIDA M."/>
    <x v="18"/>
    <x v="1"/>
    <d v="2023-11-23T00:00:00"/>
    <d v="2023-11-24T00:00:00"/>
    <s v="VL"/>
    <m/>
    <s v="2 VL"/>
    <n v="2"/>
    <m/>
  </r>
  <r>
    <n v="4667"/>
    <x v="92"/>
    <d v="2023-10-25T00:00:00"/>
    <s v="DORADO JULAIDA M."/>
    <x v="18"/>
    <x v="1"/>
    <d v="2023-11-30T00:00:00"/>
    <d v="2023-11-30T00:00:00"/>
    <s v="VL"/>
    <m/>
    <s v="1 VL"/>
    <n v="1"/>
    <m/>
  </r>
  <r>
    <n v="4668"/>
    <x v="92"/>
    <d v="2023-10-25T00:00:00"/>
    <s v="RODRIGUEZ MANNY  "/>
    <x v="18"/>
    <x v="0"/>
    <d v="2023-11-01T00:00:00"/>
    <d v="2023-11-04T00:00:00"/>
    <s v="VL"/>
    <m/>
    <s v="4 VL"/>
    <n v="4"/>
    <m/>
  </r>
  <r>
    <n v="4669"/>
    <x v="92"/>
    <d v="2023-10-25T00:00:00"/>
    <s v="RAMA RAQUEL J."/>
    <x v="44"/>
    <x v="0"/>
    <d v="2023-10-23T00:00:00"/>
    <d v="2023-10-24T00:00:00"/>
    <s v="SL"/>
    <m/>
    <s v="2 SL"/>
    <n v="2"/>
    <m/>
  </r>
  <r>
    <n v="4669"/>
    <x v="92"/>
    <d v="2023-10-25T00:00:00"/>
    <s v="RAMA RAQUEL J."/>
    <x v="44"/>
    <x v="0"/>
    <d v="2023-10-27T00:00:00"/>
    <d v="2023-10-27T00:00:00"/>
    <s v="SL"/>
    <m/>
    <s v="1 SL"/>
    <n v="1"/>
    <m/>
  </r>
  <r>
    <n v="4670"/>
    <x v="92"/>
    <d v="2023-10-23T00:00:00"/>
    <s v="RAMA RAQUEL J."/>
    <x v="44"/>
    <x v="0"/>
    <d v="2023-10-18T00:00:00"/>
    <d v="2023-10-20T00:00:00"/>
    <s v="SL"/>
    <m/>
    <s v="3 SL"/>
    <n v="3"/>
    <m/>
  </r>
  <r>
    <n v="4671"/>
    <x v="92"/>
    <d v="2023-10-26T00:00:00"/>
    <s v="PALADAN EMERSON M."/>
    <x v="52"/>
    <x v="1"/>
    <d v="2023-10-23T00:00:00"/>
    <d v="2023-10-25T00:00:00"/>
    <s v="SL"/>
    <m/>
    <s v="3 SL"/>
    <n v="3"/>
    <m/>
  </r>
  <r>
    <n v="4672"/>
    <x v="92"/>
    <d v="2023-10-23T00:00:00"/>
    <s v="BATHAN ELVIRA R."/>
    <x v="23"/>
    <x v="0"/>
    <d v="2023-10-25T00:00:00"/>
    <d v="2023-10-25T00:00:00"/>
    <s v="OTHER"/>
    <s v="SEC 21 EO 292- SPECIAL PRIVILEGE"/>
    <s v="1 OTHER"/>
    <n v="1"/>
    <m/>
  </r>
  <r>
    <n v="4672"/>
    <x v="92"/>
    <d v="2023-10-23T00:00:00"/>
    <s v="BATHAN ELVIRA R."/>
    <x v="23"/>
    <x v="0"/>
    <d v="2023-10-27T00:00:00"/>
    <d v="2023-10-27T00:00:00"/>
    <s v="OTHER"/>
    <s v="SEC 21 EO 292- SPECIAL PRIVILEGE"/>
    <s v="1 OTHER"/>
    <n v="1"/>
    <m/>
  </r>
  <r>
    <n v="4673"/>
    <x v="92"/>
    <d v="2023-10-25T00:00:00"/>
    <s v="DILIDILI AIREEN M."/>
    <x v="7"/>
    <x v="1"/>
    <d v="2023-10-19T00:00:00"/>
    <d v="2023-10-19T00:00:00"/>
    <s v="SL"/>
    <m/>
    <s v="1 SL"/>
    <n v="1"/>
    <m/>
  </r>
  <r>
    <n v="4673"/>
    <x v="92"/>
    <d v="2023-10-25T00:00:00"/>
    <s v="DILIDILI AIREEN M."/>
    <x v="7"/>
    <x v="1"/>
    <d v="2023-10-23T00:00:00"/>
    <d v="2023-10-23T00:00:00"/>
    <s v="SL"/>
    <m/>
    <s v="1 SL"/>
    <n v="1"/>
    <m/>
  </r>
  <r>
    <n v="4674"/>
    <x v="92"/>
    <d v="2023-10-25T00:00:00"/>
    <s v="PEREÑA VERGILIO R."/>
    <x v="23"/>
    <x v="0"/>
    <d v="2023-11-08T00:00:00"/>
    <d v="2023-11-10T00:00:00"/>
    <s v="VL"/>
    <m/>
    <s v="3 VL"/>
    <n v="3"/>
    <m/>
  </r>
  <r>
    <n v="4674"/>
    <x v="92"/>
    <d v="2023-10-25T00:00:00"/>
    <s v="PEREÑA VERGILIO R."/>
    <x v="23"/>
    <x v="0"/>
    <d v="2023-11-15T00:00:00"/>
    <d v="2023-11-17T00:00:00"/>
    <s v="VL"/>
    <m/>
    <s v="3 VL"/>
    <n v="3"/>
    <m/>
  </r>
  <r>
    <n v="4675"/>
    <x v="92"/>
    <d v="2023-10-25T00:00:00"/>
    <s v="ANGCAYA IRENE V."/>
    <x v="5"/>
    <x v="1"/>
    <d v="2023-11-03T00:00:00"/>
    <d v="2023-11-03T00:00:00"/>
    <s v="VL"/>
    <m/>
    <s v="1 VL"/>
    <n v="1"/>
    <m/>
  </r>
  <r>
    <n v="4675"/>
    <x v="92"/>
    <d v="2023-10-25T00:00:00"/>
    <s v="ANGCAYA IRENE V."/>
    <x v="5"/>
    <x v="1"/>
    <d v="2023-11-09T00:00:00"/>
    <d v="2023-11-10T00:00:00"/>
    <s v="VL"/>
    <m/>
    <s v="2 VL"/>
    <n v="2"/>
    <m/>
  </r>
  <r>
    <n v="4675"/>
    <x v="92"/>
    <d v="2023-10-25T00:00:00"/>
    <s v="ANGCAYA IRENE V."/>
    <x v="5"/>
    <x v="1"/>
    <d v="2023-10-13T00:00:00"/>
    <d v="2023-10-13T00:00:00"/>
    <s v="VL"/>
    <m/>
    <s v="1 VL"/>
    <n v="1"/>
    <m/>
  </r>
  <r>
    <n v="4676"/>
    <x v="92"/>
    <d v="2023-10-26T00:00:00"/>
    <s v="GATPANDAN MICHAEL E."/>
    <x v="12"/>
    <x v="0"/>
    <d v="2023-11-06T00:00:00"/>
    <d v="2023-11-07T00:00:00"/>
    <s v="VL"/>
    <m/>
    <s v="2 VL"/>
    <n v="2"/>
    <m/>
  </r>
  <r>
    <n v="4676"/>
    <x v="92"/>
    <d v="2023-10-26T00:00:00"/>
    <s v="GATPANDAN MICHAEL E."/>
    <x v="12"/>
    <x v="0"/>
    <d v="2023-11-13T00:00:00"/>
    <d v="2023-11-14T00:00:00"/>
    <s v="VL"/>
    <m/>
    <s v="2 VL"/>
    <n v="2"/>
    <m/>
  </r>
  <r>
    <n v="4676"/>
    <x v="92"/>
    <d v="2023-10-26T00:00:00"/>
    <s v="GATPANDAN MICHAEL E."/>
    <x v="12"/>
    <x v="0"/>
    <d v="2023-11-20T00:00:00"/>
    <d v="2023-11-21T00:00:00"/>
    <s v="VL"/>
    <m/>
    <s v="2 VL"/>
    <n v="2"/>
    <m/>
  </r>
  <r>
    <n v="4676"/>
    <x v="92"/>
    <d v="2023-10-26T00:00:00"/>
    <s v="GATPANDAN MICHAEL E."/>
    <x v="12"/>
    <x v="0"/>
    <d v="2023-11-27T00:00:00"/>
    <d v="2023-11-28T00:00:00"/>
    <s v="VL"/>
    <m/>
    <s v="2 VL"/>
    <n v="2"/>
    <m/>
  </r>
  <r>
    <n v="4677"/>
    <x v="92"/>
    <d v="2023-10-23T00:00:00"/>
    <s v="SUMAGUI LORENA P."/>
    <x v="30"/>
    <x v="0"/>
    <d v="2023-10-12T00:00:00"/>
    <d v="2023-10-13T00:00:00"/>
    <s v="SL"/>
    <m/>
    <s v="2 SL"/>
    <n v="2"/>
    <m/>
  </r>
  <r>
    <n v="4678"/>
    <x v="92"/>
    <d v="2023-10-25T00:00:00"/>
    <s v="PEREA BABEL G."/>
    <x v="24"/>
    <x v="0"/>
    <d v="2023-10-26T00:00:00"/>
    <d v="2023-10-26T00:00:00"/>
    <s v="VL"/>
    <m/>
    <s v="1 VL"/>
    <n v="1"/>
    <m/>
  </r>
  <r>
    <n v="4679"/>
    <x v="92"/>
    <d v="2023-10-25T00:00:00"/>
    <s v="PEREA BABEL G."/>
    <x v="24"/>
    <x v="0"/>
    <d v="2023-10-24T00:00:00"/>
    <d v="2023-10-24T00:00:00"/>
    <s v="SL"/>
    <m/>
    <s v="1 SL"/>
    <n v="1"/>
    <m/>
  </r>
  <r>
    <n v="4680"/>
    <x v="92"/>
    <d v="2023-10-27T00:00:00"/>
    <s v="AMBION HERSHEY D."/>
    <x v="19"/>
    <x v="0"/>
    <d v="2023-11-07T00:00:00"/>
    <d v="2023-11-07T00:00:00"/>
    <s v="OTHER"/>
    <s v="SEC 21 EO 292- SPECIAL PRIVILEGE"/>
    <s v="1 OTHER"/>
    <n v="1"/>
    <m/>
  </r>
  <r>
    <n v="4681"/>
    <x v="92"/>
    <d v="2023-10-31T00:00:00"/>
    <s v="EGASAN DELIA J."/>
    <x v="19"/>
    <x v="1"/>
    <d v="2023-11-07T00:00:00"/>
    <d v="2023-11-10T00:00:00"/>
    <s v="VL"/>
    <m/>
    <s v="4 VL"/>
    <n v="4"/>
    <m/>
  </r>
  <r>
    <n v="4682"/>
    <x v="92"/>
    <d v="2023-10-27T00:00:00"/>
    <s v="MIRANDO EDITH B."/>
    <x v="48"/>
    <x v="1"/>
    <d v="2023-10-25T00:00:00"/>
    <d v="2023-10-26T00:00:00"/>
    <s v="SL"/>
    <m/>
    <s v="2 SL"/>
    <n v="2"/>
    <m/>
  </r>
  <r>
    <n v="4683"/>
    <x v="92"/>
    <d v="2023-10-31T00:00:00"/>
    <s v="BATHAN FRANNIE P."/>
    <x v="19"/>
    <x v="1"/>
    <d v="2023-10-16T00:00:00"/>
    <d v="2023-10-16T00:00:00"/>
    <s v="SL"/>
    <m/>
    <s v="1 SL"/>
    <n v="1"/>
    <m/>
  </r>
  <r>
    <n v="4683"/>
    <x v="92"/>
    <d v="2023-10-31T00:00:00"/>
    <s v="BATHAN FRANNIE P."/>
    <x v="19"/>
    <x v="1"/>
    <d v="2023-10-23T00:00:00"/>
    <d v="2023-10-26T00:00:00"/>
    <s v="SL"/>
    <m/>
    <s v="4 SL"/>
    <n v="4"/>
    <m/>
  </r>
  <r>
    <n v="4684"/>
    <x v="92"/>
    <d v="2023-10-03T00:00:00"/>
    <s v="VALENCIANO MARLYN C."/>
    <x v="86"/>
    <x v="0"/>
    <d v="2023-10-23T00:00:00"/>
    <d v="2023-10-24T00:00:00"/>
    <s v="SL"/>
    <m/>
    <s v="2 SL"/>
    <n v="2"/>
    <m/>
  </r>
  <r>
    <n v="4685"/>
    <x v="92"/>
    <d v="2023-10-31T00:00:00"/>
    <s v="DE OCAMPO MARISSA B."/>
    <x v="66"/>
    <x v="1"/>
    <d v="2023-10-30T00:00:00"/>
    <d v="2023-10-30T00:00:00"/>
    <s v="SL"/>
    <m/>
    <s v="1 SL"/>
    <n v="1"/>
    <m/>
  </r>
  <r>
    <n v="4686"/>
    <x v="92"/>
    <d v="2023-11-03T00:00:00"/>
    <s v="PAITON MARY ANN M."/>
    <x v="50"/>
    <x v="1"/>
    <d v="2023-11-10T00:00:00"/>
    <d v="2023-11-10T00:00:00"/>
    <s v="OTHER"/>
    <s v="SEC 21 EO 292- SPECIAL PRIVILEGE"/>
    <s v="1 OTHER"/>
    <n v="1"/>
    <m/>
  </r>
  <r>
    <n v="4687"/>
    <x v="92"/>
    <d v="2023-11-06T00:00:00"/>
    <s v="PAITON MARY ANN M."/>
    <x v="50"/>
    <x v="1"/>
    <d v="2023-11-03T00:00:00"/>
    <d v="2023-11-03T00:00:00"/>
    <s v="SL"/>
    <m/>
    <s v="1 SL"/>
    <n v="1"/>
    <m/>
  </r>
  <r>
    <n v="4688"/>
    <x v="92"/>
    <d v="2023-10-28T00:00:00"/>
    <s v="BAURILE LOURDES Q."/>
    <x v="7"/>
    <x v="1"/>
    <d v="2023-11-09T00:00:00"/>
    <d v="2023-11-09T00:00:00"/>
    <s v="VL"/>
    <m/>
    <s v="1 VL"/>
    <n v="1"/>
    <m/>
  </r>
  <r>
    <n v="4688"/>
    <x v="92"/>
    <d v="2023-10-28T00:00:00"/>
    <s v="BAURILE LOURDES Q."/>
    <x v="7"/>
    <x v="1"/>
    <d v="2023-11-16T00:00:00"/>
    <d v="2023-11-16T00:00:00"/>
    <s v="VL"/>
    <m/>
    <s v="1 VL"/>
    <n v="1"/>
    <m/>
  </r>
  <r>
    <n v="4688"/>
    <x v="92"/>
    <d v="2023-10-28T00:00:00"/>
    <s v="BAURILE LOURDES Q."/>
    <x v="7"/>
    <x v="1"/>
    <d v="2023-11-18T00:00:00"/>
    <d v="2023-11-18T00:00:00"/>
    <s v="VL"/>
    <m/>
    <s v="1 VL"/>
    <n v="1"/>
    <m/>
  </r>
  <r>
    <n v="4688"/>
    <x v="92"/>
    <d v="2023-10-28T00:00:00"/>
    <s v="BAURILE LOURDES Q."/>
    <x v="7"/>
    <x v="1"/>
    <d v="2023-11-23T00:00:00"/>
    <d v="2023-11-23T00:00:00"/>
    <s v="VL"/>
    <m/>
    <s v="1 VL"/>
    <n v="1"/>
    <m/>
  </r>
  <r>
    <n v="4688"/>
    <x v="92"/>
    <d v="2023-10-28T00:00:00"/>
    <s v="BAURILE LOURDES Q."/>
    <x v="7"/>
    <x v="1"/>
    <d v="2023-11-25T00:00:00"/>
    <d v="2023-11-25T00:00:00"/>
    <s v="VL"/>
    <m/>
    <s v="1 VL"/>
    <n v="1"/>
    <m/>
  </r>
  <r>
    <n v="4689"/>
    <x v="92"/>
    <d v="2023-10-29T00:00:00"/>
    <s v="TOLENTINO FE M."/>
    <x v="7"/>
    <x v="1"/>
    <d v="2023-12-13T00:00:00"/>
    <d v="2023-12-13T00:00:00"/>
    <s v="OTHER"/>
    <s v="SEC 21 EO 292- SPECIAL PRIVILEGE"/>
    <s v="1 OTHER"/>
    <n v="1"/>
    <m/>
  </r>
  <r>
    <n v="4689"/>
    <x v="92"/>
    <d v="2023-10-29T00:00:00"/>
    <s v="TOLENTINO FE M."/>
    <x v="7"/>
    <x v="1"/>
    <d v="2023-12-22T00:00:00"/>
    <d v="2023-12-22T00:00:00"/>
    <s v="OTHER"/>
    <s v="SEC 21 EO 292- SPECIAL PRIVILEGE"/>
    <s v="1 OTHER"/>
    <n v="1"/>
    <m/>
  </r>
  <r>
    <n v="4690"/>
    <x v="92"/>
    <d v="2023-10-29T00:00:00"/>
    <s v="TOLENTINO FE M."/>
    <x v="7"/>
    <x v="1"/>
    <d v="2023-11-22T00:00:00"/>
    <d v="2023-11-22T00:00:00"/>
    <s v="VL"/>
    <m/>
    <s v="1 VL"/>
    <n v="1"/>
    <m/>
  </r>
  <r>
    <n v="4690"/>
    <x v="92"/>
    <d v="2023-10-29T00:00:00"/>
    <s v="TOLENTINO FE M."/>
    <x v="7"/>
    <x v="1"/>
    <d v="2023-11-29T00:00:00"/>
    <d v="2023-11-29T00:00:00"/>
    <s v="VL"/>
    <m/>
    <s v="1 VL"/>
    <n v="1"/>
    <m/>
  </r>
  <r>
    <n v="4691"/>
    <x v="92"/>
    <d v="2023-10-29T00:00:00"/>
    <s v="TOLENTINO FE M."/>
    <x v="7"/>
    <x v="1"/>
    <d v="2023-12-06T00:00:00"/>
    <d v="2023-12-06T00:00:00"/>
    <s v="VL"/>
    <m/>
    <s v="1 VL"/>
    <n v="1"/>
    <m/>
  </r>
  <r>
    <n v="4692"/>
    <x v="92"/>
    <d v="2023-10-21T00:00:00"/>
    <s v="MENDOZA ARTHUR D."/>
    <x v="7"/>
    <x v="0"/>
    <d v="2023-11-03T00:00:00"/>
    <d v="2023-11-03T00:00:00"/>
    <s v="VL"/>
    <m/>
    <s v="1 VL"/>
    <n v="1"/>
    <m/>
  </r>
  <r>
    <n v="4692"/>
    <x v="92"/>
    <d v="2023-10-21T00:00:00"/>
    <s v="MENDOZA ARTHUR D."/>
    <x v="7"/>
    <x v="0"/>
    <d v="2023-11-06T00:00:00"/>
    <d v="2023-11-10T00:00:00"/>
    <s v="VL"/>
    <m/>
    <s v="5 VL"/>
    <n v="5"/>
    <m/>
  </r>
  <r>
    <n v="4692"/>
    <x v="92"/>
    <d v="2023-10-21T00:00:00"/>
    <s v="MENDOZA ARTHUR D."/>
    <x v="7"/>
    <x v="0"/>
    <d v="2023-11-13T00:00:00"/>
    <d v="2023-11-15T00:00:00"/>
    <s v="VL"/>
    <m/>
    <s v="3 VL"/>
    <n v="3"/>
    <m/>
  </r>
  <r>
    <n v="4693"/>
    <x v="92"/>
    <d v="2023-10-28T00:00:00"/>
    <s v="ANACAY ANICETA P."/>
    <x v="5"/>
    <x v="1"/>
    <d v="2023-12-18T00:00:00"/>
    <d v="2023-12-18T00:00:00"/>
    <s v="OTHER"/>
    <s v="SEC 21 EO 292- SPECIAL PRIVILEGE"/>
    <s v="1 OTHER"/>
    <n v="1"/>
    <m/>
  </r>
  <r>
    <n v="4694"/>
    <x v="92"/>
    <d v="2023-10-28T00:00:00"/>
    <s v="ANACAY ANICETA P."/>
    <x v="5"/>
    <x v="1"/>
    <d v="2023-12-04T00:00:00"/>
    <d v="2023-12-04T00:00:00"/>
    <s v="VL"/>
    <m/>
    <s v="1 VL"/>
    <n v="1"/>
    <m/>
  </r>
  <r>
    <n v="4694"/>
    <x v="92"/>
    <d v="2023-10-28T00:00:00"/>
    <s v="ANACAY ANICETA P."/>
    <x v="5"/>
    <x v="1"/>
    <d v="2023-12-11T00:00:00"/>
    <d v="2023-12-11T00:00:00"/>
    <s v="VL"/>
    <m/>
    <s v="1 VL"/>
    <n v="1"/>
    <m/>
  </r>
  <r>
    <n v="4695"/>
    <x v="92"/>
    <d v="2023-10-28T00:00:00"/>
    <s v="ANACAY ANICETA P."/>
    <x v="5"/>
    <x v="1"/>
    <d v="2023-11-10T00:00:00"/>
    <d v="2023-11-10T00:00:00"/>
    <s v="VL"/>
    <m/>
    <s v="1 VL"/>
    <n v="1"/>
    <m/>
  </r>
  <r>
    <n v="4695"/>
    <x v="92"/>
    <d v="2023-10-28T00:00:00"/>
    <s v="ANACAY ANICETA P."/>
    <x v="5"/>
    <x v="1"/>
    <d v="2023-11-13T00:00:00"/>
    <d v="2023-11-13T00:00:00"/>
    <s v="VL"/>
    <m/>
    <s v="1 VL"/>
    <n v="1"/>
    <m/>
  </r>
  <r>
    <n v="4695"/>
    <x v="92"/>
    <d v="2023-10-28T00:00:00"/>
    <s v="ANACAY ANICETA P."/>
    <x v="5"/>
    <x v="1"/>
    <d v="2023-11-20T00:00:00"/>
    <d v="2023-11-20T00:00:00"/>
    <s v="VL"/>
    <m/>
    <s v="1 VL"/>
    <n v="1"/>
    <m/>
  </r>
  <r>
    <n v="4696"/>
    <x v="92"/>
    <d v="2023-11-03T00:00:00"/>
    <s v="TULIAO FLORDELIZA M."/>
    <x v="6"/>
    <x v="1"/>
    <d v="2023-11-20T00:00:00"/>
    <d v="2023-11-20T00:00:00"/>
    <s v="OTHER"/>
    <s v="SEC 21 EO 292- SPECIAL PRIVILEGE"/>
    <s v="1 OTHER"/>
    <n v="1"/>
    <m/>
  </r>
  <r>
    <n v="4697"/>
    <x v="92"/>
    <d v="2023-11-03T00:00:00"/>
    <s v="MARASIGAN GINALYN D."/>
    <x v="6"/>
    <x v="1"/>
    <d v="2023-10-26T00:00:00"/>
    <d v="2023-10-26T00:00:00"/>
    <s v="SL"/>
    <m/>
    <s v="1 SL"/>
    <n v="1"/>
    <m/>
  </r>
  <r>
    <n v="4697"/>
    <x v="92"/>
    <d v="2023-11-03T00:00:00"/>
    <s v="MARASIGAN GINALYN D."/>
    <x v="6"/>
    <x v="1"/>
    <d v="2023-10-31T00:00:00"/>
    <d v="2023-10-31T00:00:00"/>
    <s v="SL"/>
    <m/>
    <s v="1 SL"/>
    <n v="1"/>
    <m/>
  </r>
  <r>
    <n v="4698"/>
    <x v="92"/>
    <d v="2023-10-26T00:00:00"/>
    <s v="GONZALES MARY JANE D."/>
    <x v="10"/>
    <x v="0"/>
    <d v="2023-10-23T00:00:00"/>
    <d v="2023-10-25T00:00:00"/>
    <s v="SL"/>
    <m/>
    <s v="3 SL"/>
    <n v="3"/>
    <m/>
  </r>
  <r>
    <n v="4699"/>
    <x v="92"/>
    <d v="2023-10-26T00:00:00"/>
    <s v="BAYOT EMILIANA C."/>
    <x v="28"/>
    <x v="1"/>
    <d v="2023-10-23T00:00:00"/>
    <d v="2023-10-24T00:00:00"/>
    <s v="SL"/>
    <m/>
    <s v="2 SL"/>
    <n v="2"/>
    <m/>
  </r>
  <r>
    <n v="4700"/>
    <x v="92"/>
    <d v="2023-10-16T00:00:00"/>
    <s v="SABULAAN MARIA LEAH M."/>
    <x v="28"/>
    <x v="0"/>
    <d v="2023-10-25T00:00:00"/>
    <d v="2023-10-25T00:00:00"/>
    <s v="SL"/>
    <m/>
    <s v="1 SL"/>
    <n v="1"/>
    <m/>
  </r>
  <r>
    <n v="4701"/>
    <x v="92"/>
    <d v="2023-10-26T00:00:00"/>
    <s v="BAYOT EMILIANA C."/>
    <x v="28"/>
    <x v="1"/>
    <d v="2023-11-28T00:00:00"/>
    <d v="2023-11-30T00:00:00"/>
    <s v="VL"/>
    <m/>
    <s v="3 VL"/>
    <n v="3"/>
    <m/>
  </r>
  <r>
    <n v="4702"/>
    <x v="92"/>
    <d v="2023-10-31T00:00:00"/>
    <s v="GATPANDAN NENITA M."/>
    <x v="16"/>
    <x v="1"/>
    <d v="2023-10-26T00:00:00"/>
    <d v="2023-10-27T00:00:00"/>
    <s v="SL"/>
    <m/>
    <s v="2 SL"/>
    <n v="2"/>
    <m/>
  </r>
  <r>
    <n v="4703"/>
    <x v="92"/>
    <d v="2023-10-31T00:00:00"/>
    <s v="NAVARRO RITA A."/>
    <x v="25"/>
    <x v="1"/>
    <d v="2023-10-27T00:00:00"/>
    <d v="2023-10-27T00:00:00"/>
    <s v="SL"/>
    <m/>
    <s v="1 SL"/>
    <n v="1"/>
    <m/>
  </r>
  <r>
    <n v="4704"/>
    <x v="92"/>
    <d v="2023-10-31T00:00:00"/>
    <s v="LACIBAL RYAN G."/>
    <x v="25"/>
    <x v="0"/>
    <d v="2023-10-26T00:00:00"/>
    <d v="2023-10-27T00:00:00"/>
    <s v="SL"/>
    <m/>
    <s v="2 SL"/>
    <n v="2"/>
    <m/>
  </r>
  <r>
    <n v="4705"/>
    <x v="92"/>
    <d v="2023-10-24T00:00:00"/>
    <s v="MAWAK MIA PAULEEN B."/>
    <x v="6"/>
    <x v="1"/>
    <d v="2023-10-16T00:00:00"/>
    <d v="2023-10-16T00:00:00"/>
    <s v="SL"/>
    <m/>
    <s v="1 SL"/>
    <n v="1"/>
    <m/>
  </r>
  <r>
    <n v="4706"/>
    <x v="92"/>
    <d v="2023-10-27T00:00:00"/>
    <s v="ROMILLA MARIBEL P."/>
    <x v="6"/>
    <x v="0"/>
    <d v="2023-10-25T00:00:00"/>
    <d v="2023-10-25T00:00:00"/>
    <s v="SL"/>
    <m/>
    <s v="1 SL"/>
    <n v="1"/>
    <m/>
  </r>
  <r>
    <n v="4707"/>
    <x v="92"/>
    <d v="2023-10-27T00:00:00"/>
    <s v="DELA GRACIA MA. CECILIA P."/>
    <x v="6"/>
    <x v="1"/>
    <d v="2023-11-06T00:00:00"/>
    <d v="2023-11-06T00:00:00"/>
    <s v="VL"/>
    <m/>
    <s v="1 VL"/>
    <n v="1"/>
    <m/>
  </r>
  <r>
    <n v="4708"/>
    <x v="92"/>
    <d v="2023-10-27T00:00:00"/>
    <s v="DELA GRACIA MA. CECILIA P."/>
    <x v="6"/>
    <x v="1"/>
    <d v="2023-10-26T00:00:00"/>
    <d v="2023-10-26T00:00:00"/>
    <s v="SL"/>
    <m/>
    <s v="1 SL"/>
    <n v="1"/>
    <m/>
  </r>
  <r>
    <n v="4709"/>
    <x v="92"/>
    <d v="2023-10-31T00:00:00"/>
    <s v="ROMILLA MARIBEL P."/>
    <x v="6"/>
    <x v="0"/>
    <d v="2023-11-08T00:00:00"/>
    <d v="2023-11-08T00:00:00"/>
    <s v="VL"/>
    <m/>
    <s v="1 VL"/>
    <n v="1"/>
    <m/>
  </r>
  <r>
    <n v="4710"/>
    <x v="92"/>
    <d v="2023-10-26T00:00:00"/>
    <s v="MALUBAY MELINDA D."/>
    <x v="66"/>
    <x v="1"/>
    <d v="2023-11-03T00:00:00"/>
    <d v="2023-11-03T00:00:00"/>
    <s v="VL"/>
    <m/>
    <s v="1 VL"/>
    <n v="1"/>
    <m/>
  </r>
  <r>
    <n v="4711"/>
    <x v="92"/>
    <d v="2023-10-27T00:00:00"/>
    <s v="JIMENO CHARITY D."/>
    <x v="99"/>
    <x v="0"/>
    <d v="2023-11-03T00:00:00"/>
    <d v="2023-11-10T00:00:00"/>
    <s v="VL"/>
    <m/>
    <s v="6 VL"/>
    <n v="6"/>
    <m/>
  </r>
  <r>
    <n v="4712"/>
    <x v="92"/>
    <d v="2023-11-06T00:00:00"/>
    <s v="SARDIÑOLA REBECCA C."/>
    <x v="11"/>
    <x v="0"/>
    <d v="2023-11-09T00:00:00"/>
    <d v="2023-11-10T00:00:00"/>
    <s v="VL"/>
    <m/>
    <s v="2 VL"/>
    <n v="2"/>
    <m/>
  </r>
  <r>
    <n v="4712"/>
    <x v="92"/>
    <d v="2023-11-06T00:00:00"/>
    <s v="SARDIÑOLA REBECCA C."/>
    <x v="11"/>
    <x v="0"/>
    <d v="2023-11-16T00:00:00"/>
    <d v="2023-11-17T00:00:00"/>
    <s v="VL"/>
    <m/>
    <s v="2 VL"/>
    <n v="2"/>
    <m/>
  </r>
  <r>
    <n v="4712"/>
    <x v="92"/>
    <d v="2023-11-06T00:00:00"/>
    <s v="SARDIÑOLA REBECCA C."/>
    <x v="11"/>
    <x v="0"/>
    <d v="2023-11-23T00:00:00"/>
    <d v="2023-11-24T00:00:00"/>
    <s v="VL"/>
    <m/>
    <s v="2 VL"/>
    <n v="2"/>
    <m/>
  </r>
  <r>
    <n v="4712"/>
    <x v="92"/>
    <d v="2023-11-06T00:00:00"/>
    <s v="SARDIÑOLA REBECCA C."/>
    <x v="11"/>
    <x v="0"/>
    <d v="2023-11-30T00:00:00"/>
    <d v="2023-11-30T00:00:00"/>
    <s v="VL"/>
    <m/>
    <s v="1 VL"/>
    <n v="1"/>
    <m/>
  </r>
  <r>
    <n v="4713"/>
    <x v="92"/>
    <d v="2023-11-06T00:00:00"/>
    <s v="SARDIÑOLA REBECCA C."/>
    <x v="11"/>
    <x v="0"/>
    <d v="2023-10-31T00:00:00"/>
    <d v="2023-10-31T00:00:00"/>
    <s v="SL"/>
    <m/>
    <s v="1 SL"/>
    <n v="1"/>
    <m/>
  </r>
  <r>
    <n v="4713"/>
    <x v="92"/>
    <d v="2023-11-06T00:00:00"/>
    <s v="SARDIÑOLA REBECCA C."/>
    <x v="11"/>
    <x v="0"/>
    <d v="2023-11-03T00:00:00"/>
    <d v="2023-11-03T00:00:00"/>
    <s v="SL"/>
    <m/>
    <s v="1 SL"/>
    <n v="1"/>
    <m/>
  </r>
  <r>
    <n v="4714"/>
    <x v="92"/>
    <d v="2023-11-03T00:00:00"/>
    <s v="MERCADO RENGIE M."/>
    <x v="4"/>
    <x v="0"/>
    <d v="2023-10-31T00:00:00"/>
    <d v="2023-10-31T00:00:00"/>
    <s v="SL"/>
    <m/>
    <s v="1 SL"/>
    <n v="1"/>
    <m/>
  </r>
  <r>
    <n v="4715"/>
    <x v="92"/>
    <d v="2023-11-06T00:00:00"/>
    <s v="LIMBOC FLORDELIZA J."/>
    <x v="4"/>
    <x v="1"/>
    <d v="2023-11-03T00:00:00"/>
    <d v="2023-11-03T00:00:00"/>
    <s v="SL"/>
    <m/>
    <s v="1 SL"/>
    <n v="1"/>
    <m/>
  </r>
  <r>
    <n v="4716"/>
    <x v="92"/>
    <d v="2023-11-06T00:00:00"/>
    <s v="LIMBOC FLORDELIZA J."/>
    <x v="4"/>
    <x v="1"/>
    <d v="2023-10-31T00:00:00"/>
    <d v="2023-10-31T00:00:00"/>
    <s v="SL"/>
    <m/>
    <s v="1 SL"/>
    <n v="1"/>
    <m/>
  </r>
  <r>
    <n v="4717"/>
    <x v="92"/>
    <d v="2023-10-23T00:00:00"/>
    <s v="MERCADO RENGIE M."/>
    <x v="4"/>
    <x v="0"/>
    <d v="2023-10-23T00:00:00"/>
    <d v="2023-10-23T00:00:00"/>
    <s v="SL"/>
    <m/>
    <s v="1 SL"/>
    <n v="1"/>
    <m/>
  </r>
  <r>
    <n v="4718"/>
    <x v="92"/>
    <d v="2023-11-06T00:00:00"/>
    <s v="AALA MELODY M."/>
    <x v="12"/>
    <x v="0"/>
    <d v="2023-11-03T00:00:00"/>
    <d v="2023-11-03T00:00:00"/>
    <s v="SL"/>
    <m/>
    <s v="1 SL"/>
    <n v="1"/>
    <m/>
  </r>
  <r>
    <n v="4719"/>
    <x v="92"/>
    <d v="2023-11-06T00:00:00"/>
    <s v="MARASIGAN BIENVENIDO E."/>
    <x v="106"/>
    <x v="0"/>
    <d v="2023-10-31T00:00:00"/>
    <d v="2023-10-31T00:00:00"/>
    <s v="SL"/>
    <m/>
    <s v="1 SL"/>
    <n v="1"/>
    <m/>
  </r>
  <r>
    <n v="4719"/>
    <x v="92"/>
    <d v="2023-11-06T00:00:00"/>
    <s v="MARASIGAN BIENVENIDO E."/>
    <x v="12"/>
    <x v="0"/>
    <d v="2023-11-03T00:00:00"/>
    <d v="2023-11-03T00:00:00"/>
    <s v="SL"/>
    <m/>
    <s v="1 SL"/>
    <n v="1"/>
    <m/>
  </r>
  <r>
    <n v="4720"/>
    <x v="92"/>
    <d v="2023-11-06T00:00:00"/>
    <s v="FERMA ERIC N."/>
    <x v="12"/>
    <x v="0"/>
    <d v="2023-10-31T00:00:00"/>
    <d v="2023-10-31T00:00:00"/>
    <s v="SL"/>
    <m/>
    <s v="1 SL"/>
    <n v="1"/>
    <m/>
  </r>
  <r>
    <n v="4720"/>
    <x v="92"/>
    <d v="2023-11-06T00:00:00"/>
    <s v="FERMA ERIC N."/>
    <x v="12"/>
    <x v="0"/>
    <d v="2023-11-03T00:00:00"/>
    <d v="2023-11-03T00:00:00"/>
    <s v="SL"/>
    <m/>
    <s v="1 SL"/>
    <n v="1"/>
    <m/>
  </r>
  <r>
    <n v="4721"/>
    <x v="92"/>
    <d v="2023-11-06T00:00:00"/>
    <s v="DE ASIS JANETTE D."/>
    <x v="9"/>
    <x v="0"/>
    <d v="2023-10-31T00:00:00"/>
    <d v="2023-10-31T00:00:00"/>
    <s v="SL"/>
    <m/>
    <s v="1 SL"/>
    <n v="1"/>
    <m/>
  </r>
  <r>
    <n v="4721"/>
    <x v="92"/>
    <d v="2023-11-06T00:00:00"/>
    <s v="DE ASIS JANETTE D."/>
    <x v="9"/>
    <x v="0"/>
    <d v="2023-11-03T00:00:00"/>
    <d v="2023-11-03T00:00:00"/>
    <s v="SL"/>
    <m/>
    <s v="1 SL"/>
    <n v="1"/>
    <m/>
  </r>
  <r>
    <n v="4722"/>
    <x v="92"/>
    <d v="2023-11-03T00:00:00"/>
    <s v="ROQUITE MARIECAR L."/>
    <x v="31"/>
    <x v="0"/>
    <d v="2023-10-26T00:00:00"/>
    <d v="2023-10-27T00:00:00"/>
    <s v="SL"/>
    <m/>
    <s v="2 SL"/>
    <n v="2"/>
    <m/>
  </r>
  <r>
    <n v="4723"/>
    <x v="92"/>
    <d v="2023-10-18T00:00:00"/>
    <s v="AUDITOR AILEEN D."/>
    <x v="5"/>
    <x v="1"/>
    <d v="2023-10-25T00:00:00"/>
    <d v="2023-10-31T00:00:00"/>
    <s v="VL"/>
    <m/>
    <s v="4 VL"/>
    <n v="4"/>
    <m/>
  </r>
  <r>
    <n v="4723"/>
    <x v="92"/>
    <d v="2023-10-18T00:00:00"/>
    <s v="AUDITOR AILEEN D."/>
    <x v="5"/>
    <x v="1"/>
    <d v="2023-11-03T00:00:00"/>
    <d v="2023-11-03T00:00:00"/>
    <s v="VL"/>
    <m/>
    <s v="1 VL"/>
    <n v="1"/>
    <m/>
  </r>
  <r>
    <n v="4724"/>
    <x v="92"/>
    <d v="2023-11-06T00:00:00"/>
    <s v="AMON RHEALYN O."/>
    <x v="6"/>
    <x v="1"/>
    <d v="2023-10-23T00:00:00"/>
    <d v="2023-10-23T00:00:00"/>
    <s v="SL"/>
    <m/>
    <s v="1 SL"/>
    <n v="1"/>
    <m/>
  </r>
  <r>
    <n v="4725"/>
    <x v="92"/>
    <d v="2023-11-06T00:00:00"/>
    <s v="AMON RHEALYN O."/>
    <x v="6"/>
    <x v="1"/>
    <d v="2023-10-31T00:00:00"/>
    <d v="2023-10-31T00:00:00"/>
    <s v="SL"/>
    <m/>
    <s v="1 SL"/>
    <n v="1"/>
    <m/>
  </r>
  <r>
    <n v="4726"/>
    <x v="92"/>
    <d v="2023-11-06T00:00:00"/>
    <s v="AMON RHEALYN O."/>
    <x v="6"/>
    <x v="1"/>
    <d v="2023-10-22T00:00:00"/>
    <d v="2023-10-22T00:00:00"/>
    <s v="OTHER"/>
    <s v="SEC 21 EO 292- SPECIAL PRIVILEGE"/>
    <s v="1 OTHER"/>
    <n v="1"/>
    <m/>
  </r>
  <r>
    <n v="4727"/>
    <x v="92"/>
    <d v="2023-11-06T00:00:00"/>
    <s v="ABELA IMELDA C."/>
    <x v="6"/>
    <x v="0"/>
    <d v="2023-10-31T00:00:00"/>
    <d v="2023-10-31T00:00:00"/>
    <s v="SL"/>
    <m/>
    <s v="1 SL"/>
    <n v="1"/>
    <m/>
  </r>
  <r>
    <n v="4728"/>
    <x v="92"/>
    <d v="2023-10-21T00:00:00"/>
    <s v="FERMA ETHEL GRACE N."/>
    <x v="5"/>
    <x v="0"/>
    <d v="2023-10-29T00:00:00"/>
    <d v="2023-10-31T00:00:00"/>
    <s v="VL"/>
    <m/>
    <s v="3 VL"/>
    <n v="3"/>
    <m/>
  </r>
  <r>
    <n v="4729"/>
    <x v="93"/>
    <d v="2023-10-20T00:00:00"/>
    <s v="SARMIENTO MARIA TERESA E."/>
    <x v="5"/>
    <x v="0"/>
    <d v="2023-11-18T00:00:00"/>
    <d v="2023-11-22T00:00:00"/>
    <s v="VL"/>
    <m/>
    <s v="5 VL"/>
    <n v="5"/>
    <m/>
  </r>
  <r>
    <n v="4730"/>
    <x v="93"/>
    <d v="2023-11-03T00:00:00"/>
    <s v="MANALO ABEGAIL T."/>
    <x v="69"/>
    <x v="0"/>
    <d v="2023-10-20T00:00:00"/>
    <d v="2023-10-20T00:00:00"/>
    <s v="VL"/>
    <m/>
    <s v="1 VL"/>
    <n v="1"/>
    <m/>
  </r>
  <r>
    <n v="4731"/>
    <x v="93"/>
    <d v="2023-11-03T00:00:00"/>
    <s v="CONTEMPRATO JOHANES D."/>
    <x v="69"/>
    <x v="1"/>
    <d v="2023-11-02T00:00:00"/>
    <d v="2023-11-02T00:00:00"/>
    <s v="SL"/>
    <m/>
    <s v="1 SL"/>
    <n v="1"/>
    <m/>
  </r>
  <r>
    <n v="4732"/>
    <x v="93"/>
    <d v="2023-11-03T00:00:00"/>
    <s v="ACEBES SHERYL JOYCE P."/>
    <x v="18"/>
    <x v="0"/>
    <d v="2023-10-31T00:00:00"/>
    <d v="2023-10-31T00:00:00"/>
    <s v="VL"/>
    <m/>
    <s v="1 VL"/>
    <n v="1"/>
    <m/>
  </r>
  <r>
    <n v="4732"/>
    <x v="93"/>
    <d v="2023-11-03T00:00:00"/>
    <s v="ACEBES SHERYL JOYCE P."/>
    <x v="18"/>
    <x v="0"/>
    <d v="2023-11-03T00:00:00"/>
    <d v="2023-11-03T00:00:00"/>
    <s v="VL"/>
    <m/>
    <s v="1 VL"/>
    <n v="1"/>
    <m/>
  </r>
  <r>
    <n v="4733"/>
    <x v="93"/>
    <d v="2023-11-03T00:00:00"/>
    <s v="CONTEMPRATO JOHANES D."/>
    <x v="69"/>
    <x v="1"/>
    <d v="2023-11-07T00:00:00"/>
    <d v="2023-11-07T00:00:00"/>
    <s v="VL"/>
    <m/>
    <s v="1 VL"/>
    <n v="1"/>
    <m/>
  </r>
  <r>
    <n v="4733"/>
    <x v="93"/>
    <d v="2023-11-03T00:00:00"/>
    <s v="CONTEMPRATO JOHANES D."/>
    <x v="69"/>
    <x v="1"/>
    <d v="2023-11-13T00:00:00"/>
    <d v="2023-11-14T00:00:00"/>
    <s v="VL"/>
    <m/>
    <s v="2 VL"/>
    <n v="2"/>
    <m/>
  </r>
  <r>
    <n v="4733"/>
    <x v="93"/>
    <d v="2023-11-03T00:00:00"/>
    <s v="CONTEMPRATO JOHANES D."/>
    <x v="69"/>
    <x v="1"/>
    <d v="2023-11-17T00:00:00"/>
    <d v="2023-11-17T00:00:00"/>
    <s v="VL"/>
    <m/>
    <s v="1 VL"/>
    <n v="1"/>
    <m/>
  </r>
  <r>
    <n v="4733"/>
    <x v="93"/>
    <d v="2023-11-03T00:00:00"/>
    <s v="CONTEMPRATO JOHANES D."/>
    <x v="69"/>
    <x v="1"/>
    <d v="2023-11-22T00:00:00"/>
    <d v="2023-11-22T00:00:00"/>
    <s v="VL"/>
    <m/>
    <s v="1 VL"/>
    <n v="1"/>
    <m/>
  </r>
  <r>
    <n v="4733"/>
    <x v="93"/>
    <d v="2023-11-03T00:00:00"/>
    <s v="CONTEMPRATO JOHANES D."/>
    <x v="69"/>
    <x v="1"/>
    <d v="2023-11-27T00:00:00"/>
    <d v="2023-11-30T00:00:00"/>
    <s v="VL"/>
    <m/>
    <s v="4 VL"/>
    <n v="4"/>
    <m/>
  </r>
  <r>
    <n v="4734"/>
    <x v="93"/>
    <d v="2023-10-26T00:00:00"/>
    <s v="ROLLE CARIZA P."/>
    <x v="19"/>
    <x v="0"/>
    <d v="2023-11-28T00:00:00"/>
    <d v="2023-12-02T00:00:00"/>
    <s v="VL"/>
    <m/>
    <s v="5 VL"/>
    <n v="5"/>
    <m/>
  </r>
  <r>
    <n v="4735"/>
    <x v="93"/>
    <d v="2023-10-26T00:00:00"/>
    <s v="CASTRO VIVIAN A."/>
    <x v="5"/>
    <x v="1"/>
    <d v="2023-11-29T00:00:00"/>
    <d v="2023-11-30T00:00:00"/>
    <s v="VL"/>
    <m/>
    <s v="2 VL"/>
    <n v="2"/>
    <m/>
  </r>
  <r>
    <n v="4736"/>
    <x v="93"/>
    <d v="2023-10-26T00:00:00"/>
    <s v="HAYAG JERMAINE JOI D."/>
    <x v="19"/>
    <x v="1"/>
    <d v="2023-11-13T00:00:00"/>
    <d v="2023-11-21T00:00:00"/>
    <s v="VL"/>
    <m/>
    <s v="7 VL"/>
    <n v="7"/>
    <m/>
  </r>
  <r>
    <n v="4737"/>
    <x v="93"/>
    <d v="2023-10-26T00:00:00"/>
    <s v="SANTERA MARICRIS S."/>
    <x v="5"/>
    <x v="1"/>
    <d v="2023-11-07T00:00:00"/>
    <d v="2023-11-07T00:00:00"/>
    <s v="VL"/>
    <m/>
    <s v="1 VL"/>
    <n v="1"/>
    <m/>
  </r>
  <r>
    <n v="4738"/>
    <x v="93"/>
    <d v="2023-10-25T00:00:00"/>
    <s v="FERMA ETHEL GRACE N."/>
    <x v="5"/>
    <x v="0"/>
    <d v="2023-10-09T00:00:00"/>
    <d v="2023-10-15T00:00:00"/>
    <s v="SL"/>
    <m/>
    <s v="7 SL"/>
    <n v="7"/>
    <m/>
  </r>
  <r>
    <n v="4739"/>
    <x v="93"/>
    <d v="2023-10-25T00:00:00"/>
    <s v="EMELO MARYJANE T."/>
    <x v="5"/>
    <x v="1"/>
    <d v="2023-10-12T00:00:00"/>
    <d v="2023-10-13T00:00:00"/>
    <s v="SL"/>
    <m/>
    <s v="2 SL"/>
    <n v="2"/>
    <m/>
  </r>
  <r>
    <n v="4740"/>
    <x v="93"/>
    <d v="2023-11-04T00:00:00"/>
    <s v="SUMAGUI DESZERIE ANN A."/>
    <x v="5"/>
    <x v="1"/>
    <d v="2023-11-09T00:00:00"/>
    <d v="2023-11-10T00:00:00"/>
    <s v="VL"/>
    <m/>
    <s v="2 VL"/>
    <n v="2"/>
    <m/>
  </r>
  <r>
    <n v="4741"/>
    <x v="93"/>
    <d v="2023-11-06T00:00:00"/>
    <s v="MIRANDA NICOLE MAY B."/>
    <x v="39"/>
    <x v="1"/>
    <d v="2023-11-03T00:00:00"/>
    <d v="2023-11-03T00:00:00"/>
    <s v="SL"/>
    <m/>
    <s v="1 SL"/>
    <n v="1"/>
    <m/>
  </r>
  <r>
    <n v="4742"/>
    <x v="93"/>
    <d v="2023-11-06T00:00:00"/>
    <s v="SALONGA LUCY M."/>
    <x v="63"/>
    <x v="1"/>
    <d v="2023-12-22T00:00:00"/>
    <d v="2023-12-22T00:00:00"/>
    <s v="VL"/>
    <m/>
    <s v="1 VL"/>
    <n v="1"/>
    <m/>
  </r>
  <r>
    <n v="4742"/>
    <x v="93"/>
    <d v="2023-11-06T00:00:00"/>
    <s v="SALONGA LUCY M."/>
    <x v="63"/>
    <x v="1"/>
    <d v="2023-12-29T00:00:00"/>
    <d v="2023-12-29T00:00:00"/>
    <s v="VL"/>
    <m/>
    <s v="1 VL"/>
    <n v="1"/>
    <m/>
  </r>
  <r>
    <n v="4743"/>
    <x v="93"/>
    <d v="2023-11-06T00:00:00"/>
    <s v="MANALO ELIADA F."/>
    <x v="11"/>
    <x v="1"/>
    <d v="2023-10-31T00:00:00"/>
    <d v="2023-10-31T00:00:00"/>
    <s v="SL"/>
    <m/>
    <s v="1 SL"/>
    <n v="1"/>
    <m/>
  </r>
  <r>
    <n v="4743"/>
    <x v="93"/>
    <d v="2023-11-06T00:00:00"/>
    <s v="MANALO ELIADA F."/>
    <x v="11"/>
    <x v="1"/>
    <d v="2023-11-03T00:00:00"/>
    <d v="2023-11-03T00:00:00"/>
    <s v="SL"/>
    <m/>
    <s v="1 SL"/>
    <n v="1"/>
    <m/>
  </r>
  <r>
    <n v="4744"/>
    <x v="93"/>
    <d v="2023-10-25T00:00:00"/>
    <s v="BRON FLORENCIO L."/>
    <x v="17"/>
    <x v="0"/>
    <d v="2023-11-03T00:00:00"/>
    <d v="2023-11-03T00:00:00"/>
    <s v="VL"/>
    <m/>
    <s v="1 VL"/>
    <n v="1"/>
    <m/>
  </r>
  <r>
    <n v="4744"/>
    <x v="93"/>
    <d v="2023-10-25T00:00:00"/>
    <s v="BRON FLORENCIO L."/>
    <x v="17"/>
    <x v="0"/>
    <d v="2023-11-05T00:00:00"/>
    <d v="2023-11-05T00:00:00"/>
    <s v="VL"/>
    <m/>
    <s v="1 VL"/>
    <n v="1"/>
    <m/>
  </r>
  <r>
    <n v="4744"/>
    <x v="93"/>
    <d v="2023-10-25T00:00:00"/>
    <s v="BRON FLORENCIO L."/>
    <x v="17"/>
    <x v="0"/>
    <d v="2023-11-07T00:00:00"/>
    <d v="2023-11-07T00:00:00"/>
    <s v="VL"/>
    <m/>
    <s v="1 VL"/>
    <n v="1"/>
    <m/>
  </r>
  <r>
    <n v="4744"/>
    <x v="93"/>
    <d v="2023-10-25T00:00:00"/>
    <s v="BRON FLORENCIO L."/>
    <x v="17"/>
    <x v="0"/>
    <d v="2023-11-10T00:00:00"/>
    <d v="2023-11-10T00:00:00"/>
    <s v="VL"/>
    <m/>
    <s v="1 VL"/>
    <n v="1"/>
    <m/>
  </r>
  <r>
    <n v="4744"/>
    <x v="93"/>
    <d v="2023-10-25T00:00:00"/>
    <s v="BRON FLORENCIO L."/>
    <x v="17"/>
    <x v="0"/>
    <d v="2023-11-12T00:00:00"/>
    <d v="2023-11-12T00:00:00"/>
    <s v="VL"/>
    <m/>
    <s v="1 VL"/>
    <n v="1"/>
    <m/>
  </r>
  <r>
    <n v="4745"/>
    <x v="93"/>
    <d v="2023-10-25T00:00:00"/>
    <s v="BRON FLORENCIO L."/>
    <x v="17"/>
    <x v="0"/>
    <d v="2023-11-14T00:00:00"/>
    <d v="2023-11-14T00:00:00"/>
    <s v="VL"/>
    <m/>
    <s v="1 VL"/>
    <n v="1"/>
    <m/>
  </r>
  <r>
    <n v="4745"/>
    <x v="93"/>
    <d v="2023-10-25T00:00:00"/>
    <s v="BRON FLORENCIO L."/>
    <x v="17"/>
    <x v="0"/>
    <d v="2023-11-17T00:00:00"/>
    <d v="2023-11-17T00:00:00"/>
    <s v="VL"/>
    <m/>
    <s v="1 VL"/>
    <n v="1"/>
    <m/>
  </r>
  <r>
    <n v="4745"/>
    <x v="93"/>
    <d v="2023-10-25T00:00:00"/>
    <s v="BRON FLORENCIO L."/>
    <x v="17"/>
    <x v="0"/>
    <d v="2023-11-19T00:00:00"/>
    <d v="2023-11-19T00:00:00"/>
    <s v="VL"/>
    <m/>
    <s v="1 VL"/>
    <n v="1"/>
    <m/>
  </r>
  <r>
    <n v="4745"/>
    <x v="93"/>
    <d v="2023-10-25T00:00:00"/>
    <s v="BRON FLORENCIO L."/>
    <x v="17"/>
    <x v="0"/>
    <d v="2023-11-21T00:00:00"/>
    <d v="2023-11-21T00:00:00"/>
    <s v="VL"/>
    <m/>
    <s v="1 VL"/>
    <n v="1"/>
    <m/>
  </r>
  <r>
    <n v="4745"/>
    <x v="93"/>
    <d v="2023-10-25T00:00:00"/>
    <s v="BRON FLORENCIO L."/>
    <x v="17"/>
    <x v="0"/>
    <d v="2023-11-24T00:00:00"/>
    <d v="2023-11-24T00:00:00"/>
    <s v="VL"/>
    <m/>
    <s v="1 VL"/>
    <n v="1"/>
    <m/>
  </r>
  <r>
    <n v="4746"/>
    <x v="93"/>
    <d v="2023-11-29T00:00:00"/>
    <s v="BRON FLORENCIO L."/>
    <x v="17"/>
    <x v="0"/>
    <d v="2023-11-26T00:00:00"/>
    <d v="2023-11-26T00:00:00"/>
    <s v="SL"/>
    <m/>
    <s v="1 SL"/>
    <n v="1"/>
    <m/>
  </r>
  <r>
    <n v="4747"/>
    <x v="93"/>
    <d v="2023-11-29T00:00:00"/>
    <s v="BRON FLORENCIO L."/>
    <x v="17"/>
    <x v="0"/>
    <d v="2023-11-28T00:00:00"/>
    <d v="2023-11-28T00:00:00"/>
    <s v="SL"/>
    <m/>
    <s v="1 SL"/>
    <n v="1"/>
    <m/>
  </r>
  <r>
    <n v="4748"/>
    <x v="93"/>
    <d v="2023-11-06T00:00:00"/>
    <s v="ANGELES ANNABEL D."/>
    <x v="5"/>
    <x v="1"/>
    <d v="2023-10-31T00:00:00"/>
    <d v="2023-10-31T00:00:00"/>
    <s v="SL"/>
    <m/>
    <s v="1 SL"/>
    <n v="1"/>
    <m/>
  </r>
  <r>
    <n v="4748"/>
    <x v="93"/>
    <d v="2023-11-06T00:00:00"/>
    <s v="ANGELES ANNABEL D."/>
    <x v="5"/>
    <x v="1"/>
    <d v="2023-11-03T00:00:00"/>
    <d v="2023-11-03T00:00:00"/>
    <s v="SL"/>
    <m/>
    <s v="1 SL"/>
    <n v="1"/>
    <m/>
  </r>
  <r>
    <n v="4749"/>
    <x v="93"/>
    <d v="2023-10-25T00:00:00"/>
    <s v="DIMAANO LEOVIGILDA A."/>
    <x v="7"/>
    <x v="1"/>
    <d v="2023-12-01T00:00:00"/>
    <d v="2023-12-01T00:00:00"/>
    <s v="VL"/>
    <m/>
    <s v="1 VL"/>
    <n v="1"/>
    <m/>
  </r>
  <r>
    <n v="4749"/>
    <x v="93"/>
    <d v="2023-10-25T00:00:00"/>
    <s v="DIMAANO LEOVIGILDA A."/>
    <x v="7"/>
    <x v="1"/>
    <d v="2023-12-04T00:00:00"/>
    <d v="2023-12-05T00:00:00"/>
    <s v="VL"/>
    <m/>
    <s v="2 VL"/>
    <n v="2"/>
    <m/>
  </r>
  <r>
    <n v="4749"/>
    <x v="93"/>
    <d v="2023-10-25T00:00:00"/>
    <s v="DIMAANO LEOVIGILDA A."/>
    <x v="7"/>
    <x v="1"/>
    <d v="2023-12-07T00:00:00"/>
    <d v="2023-12-08T00:00:00"/>
    <s v="VL"/>
    <m/>
    <s v="1 VL"/>
    <n v="1"/>
    <m/>
  </r>
  <r>
    <n v="4750"/>
    <x v="93"/>
    <d v="2023-10-25T00:00:00"/>
    <s v="AMULONG GERONIMO M."/>
    <x v="5"/>
    <x v="1"/>
    <d v="2023-11-02T00:00:00"/>
    <d v="2023-11-03T00:00:00"/>
    <s v="VL"/>
    <m/>
    <s v="2 VL"/>
    <n v="2"/>
    <m/>
  </r>
  <r>
    <n v="4750"/>
    <x v="93"/>
    <d v="2023-10-25T00:00:00"/>
    <s v="AMULONG GERONIMO M."/>
    <x v="5"/>
    <x v="1"/>
    <d v="2023-11-05T00:00:00"/>
    <d v="2023-11-06T00:00:00"/>
    <s v="VL"/>
    <m/>
    <s v="2 VL"/>
    <n v="2"/>
    <m/>
  </r>
  <r>
    <n v="4750"/>
    <x v="93"/>
    <d v="2023-10-25T00:00:00"/>
    <s v="AMULONG GERONIMO M."/>
    <x v="5"/>
    <x v="1"/>
    <d v="2023-11-09T00:00:00"/>
    <d v="2023-11-10T00:00:00"/>
    <s v="VL"/>
    <m/>
    <s v="2 VL"/>
    <n v="2"/>
    <m/>
  </r>
  <r>
    <n v="4751"/>
    <x v="93"/>
    <d v="2023-10-25T00:00:00"/>
    <s v="AMULONG GERONIMO M."/>
    <x v="5"/>
    <x v="1"/>
    <d v="2023-11-12T00:00:00"/>
    <d v="2023-11-13T00:00:00"/>
    <s v="VL"/>
    <m/>
    <s v="2 VL"/>
    <n v="2"/>
    <m/>
  </r>
  <r>
    <n v="4751"/>
    <x v="93"/>
    <d v="2023-10-25T00:00:00"/>
    <s v="AMULONG GERONIMO M."/>
    <x v="5"/>
    <x v="1"/>
    <d v="2023-11-16T00:00:00"/>
    <d v="2023-11-17T00:00:00"/>
    <s v="VL"/>
    <m/>
    <s v="2 VL"/>
    <n v="2"/>
    <m/>
  </r>
  <r>
    <n v="4751"/>
    <x v="93"/>
    <d v="2023-10-25T00:00:00"/>
    <s v="AMULONG GERONIMO M."/>
    <x v="5"/>
    <x v="1"/>
    <d v="2023-11-19T00:00:00"/>
    <d v="2023-11-20T00:00:00"/>
    <s v="VL"/>
    <m/>
    <s v="2 VL"/>
    <n v="2"/>
    <m/>
  </r>
  <r>
    <n v="4752"/>
    <x v="93"/>
    <d v="2023-11-27T00:00:00"/>
    <s v="AMULONG GERONIMO M."/>
    <x v="5"/>
    <x v="1"/>
    <d v="2023-11-23T00:00:00"/>
    <d v="2023-11-24T00:00:00"/>
    <s v="SL"/>
    <m/>
    <s v="2 SL"/>
    <n v="2"/>
    <m/>
  </r>
  <r>
    <n v="4752"/>
    <x v="93"/>
    <d v="2023-11-27T00:00:00"/>
    <s v="AMULONG GERONIMO M."/>
    <x v="5"/>
    <x v="1"/>
    <d v="2023-11-26T00:00:00"/>
    <d v="2023-11-26T00:00:00"/>
    <s v="SL"/>
    <m/>
    <s v="1 SL"/>
    <n v="1"/>
    <m/>
  </r>
  <r>
    <n v="4753"/>
    <x v="93"/>
    <d v="2023-10-25T00:00:00"/>
    <s v="AMULONG GERONIMO M."/>
    <x v="5"/>
    <x v="1"/>
    <d v="2023-11-27T00:00:00"/>
    <d v="2023-11-27T00:00:00"/>
    <s v="VL"/>
    <m/>
    <s v="1 VL"/>
    <n v="1"/>
    <m/>
  </r>
  <r>
    <n v="4753"/>
    <x v="93"/>
    <d v="2023-10-25T00:00:00"/>
    <s v="AMULONG GERONIMO M."/>
    <x v="5"/>
    <x v="1"/>
    <d v="2023-11-30T00:00:00"/>
    <d v="2023-11-30T00:00:00"/>
    <s v="VL"/>
    <m/>
    <s v="1 VL"/>
    <n v="1"/>
    <m/>
  </r>
  <r>
    <n v="4754"/>
    <x v="93"/>
    <d v="2023-11-01T00:00:00"/>
    <s v="DIMAANO LEOVIGILDA A."/>
    <x v="7"/>
    <x v="1"/>
    <d v="2023-10-30T00:00:00"/>
    <d v="2023-10-31T00:00:00"/>
    <s v="SL"/>
    <m/>
    <s v="2 SL"/>
    <n v="2"/>
    <m/>
  </r>
  <r>
    <n v="4755"/>
    <x v="93"/>
    <d v="2023-11-18T00:00:00"/>
    <s v="DIMAANO LEOVIGILDA A."/>
    <x v="7"/>
    <x v="1"/>
    <d v="2023-11-13T00:00:00"/>
    <d v="2023-11-13T00:00:00"/>
    <s v="SL"/>
    <m/>
    <s v="1 SL"/>
    <n v="1"/>
    <m/>
  </r>
  <r>
    <n v="4755"/>
    <x v="93"/>
    <d v="2023-11-18T00:00:00"/>
    <s v="DIMAANO LEOVIGILDA A."/>
    <x v="7"/>
    <x v="1"/>
    <d v="2023-11-16T00:00:00"/>
    <d v="2023-11-17T00:00:00"/>
    <s v="SL"/>
    <m/>
    <s v="2 SL"/>
    <n v="2"/>
    <m/>
  </r>
  <r>
    <n v="4756"/>
    <x v="93"/>
    <d v="2023-11-09T00:00:00"/>
    <s v="BATHAN ELVIRA R."/>
    <x v="23"/>
    <x v="0"/>
    <d v="2023-11-22T00:00:00"/>
    <d v="2023-11-24T00:00:00"/>
    <s v="VL"/>
    <m/>
    <s v="3 VL"/>
    <n v="3"/>
    <m/>
  </r>
  <r>
    <n v="4756"/>
    <x v="93"/>
    <d v="2023-11-09T00:00:00"/>
    <s v="BATHAN ELVIRA R."/>
    <x v="23"/>
    <x v="0"/>
    <d v="2023-11-28T00:00:00"/>
    <d v="2023-11-29T00:00:00"/>
    <s v="VL"/>
    <m/>
    <s v="2 VL"/>
    <n v="2"/>
    <m/>
  </r>
  <r>
    <n v="4757"/>
    <x v="93"/>
    <d v="2023-10-23T00:00:00"/>
    <s v="AMBONAN AVELINA A."/>
    <x v="59"/>
    <x v="1"/>
    <d v="2023-10-17T00:00:00"/>
    <d v="2023-10-20T00:00:00"/>
    <s v="SL"/>
    <m/>
    <s v="4 SL"/>
    <n v="4"/>
    <m/>
  </r>
  <r>
    <n v="4758"/>
    <x v="93"/>
    <d v="2023-10-09T00:00:00"/>
    <s v="INOCENCIO REYMARK S."/>
    <x v="102"/>
    <x v="1"/>
    <d v="2023-10-06T00:00:00"/>
    <d v="2023-10-06T00:00:00"/>
    <s v="OTHER"/>
    <s v="SEC 21 EO 292- SPECIAL PRIVILEGE"/>
    <s v="1 OTHER"/>
    <n v="1"/>
    <m/>
  </r>
  <r>
    <n v="4759"/>
    <x v="93"/>
    <d v="2023-11-08T00:00:00"/>
    <s v="DE OCAMPO ALMA A."/>
    <x v="39"/>
    <x v="1"/>
    <d v="2023-11-13T00:00:00"/>
    <d v="2023-11-13T00:00:00"/>
    <s v="VL"/>
    <m/>
    <s v="1 VL"/>
    <n v="1"/>
    <m/>
  </r>
  <r>
    <n v="4760"/>
    <x v="93"/>
    <d v="2023-11-07T00:00:00"/>
    <s v="BAUTISTA JANICE M."/>
    <x v="39"/>
    <x v="1"/>
    <d v="2023-11-06T00:00:00"/>
    <d v="2023-11-06T00:00:00"/>
    <s v="SL"/>
    <m/>
    <s v="1 SL"/>
    <n v="1"/>
    <m/>
  </r>
  <r>
    <n v="4761"/>
    <x v="93"/>
    <d v="2023-10-26T00:00:00"/>
    <s v="ESPIRITU RONALD M."/>
    <x v="39"/>
    <x v="1"/>
    <d v="2023-11-08T00:00:00"/>
    <d v="2023-11-08T00:00:00"/>
    <s v="VL"/>
    <m/>
    <s v="1 VL"/>
    <n v="1"/>
    <m/>
  </r>
  <r>
    <n v="4762"/>
    <x v="93"/>
    <d v="2023-11-03T00:00:00"/>
    <s v="ROMILLA EDITH D."/>
    <x v="52"/>
    <x v="1"/>
    <d v="2023-11-06T00:00:00"/>
    <d v="2023-11-06T00:00:00"/>
    <s v="OTHER"/>
    <s v="SEC 21 EO 292- SPECIAL PRIVILEGE"/>
    <s v="1 OTHER"/>
    <n v="1"/>
    <m/>
  </r>
  <r>
    <n v="4763"/>
    <x v="93"/>
    <d v="2023-11-07T00:00:00"/>
    <s v="ANGCAYA OFELIA G."/>
    <x v="5"/>
    <x v="1"/>
    <d v="2023-10-31T00:00:00"/>
    <d v="2023-10-31T00:00:00"/>
    <s v="SL"/>
    <m/>
    <s v="1 SL"/>
    <n v="1"/>
    <m/>
  </r>
  <r>
    <n v="4763"/>
    <x v="93"/>
    <d v="2023-11-07T00:00:00"/>
    <s v="ANGCAYA OFELIA G."/>
    <x v="5"/>
    <x v="1"/>
    <d v="2023-11-03T00:00:00"/>
    <d v="2023-11-03T00:00:00"/>
    <s v="SL"/>
    <m/>
    <s v="1 SL"/>
    <n v="1"/>
    <m/>
  </r>
  <r>
    <n v="4763"/>
    <x v="93"/>
    <d v="2023-11-07T00:00:00"/>
    <s v="ANGCAYA OFELIA G."/>
    <x v="5"/>
    <x v="1"/>
    <d v="2023-11-06T00:00:00"/>
    <d v="2023-11-06T00:00:00"/>
    <s v="SL"/>
    <m/>
    <s v="1 SL"/>
    <n v="1"/>
    <m/>
  </r>
  <r>
    <n v="4764"/>
    <x v="93"/>
    <d v="2023-11-03T00:00:00"/>
    <s v="MENDOZA NORA A."/>
    <x v="6"/>
    <x v="1"/>
    <d v="2023-10-23T00:00:00"/>
    <d v="2023-10-23T00:00:00"/>
    <s v="SL"/>
    <m/>
    <s v="1 SL"/>
    <n v="1"/>
    <m/>
  </r>
  <r>
    <n v="4765"/>
    <x v="93"/>
    <d v="2023-11-07T00:00:00"/>
    <s v="ANACAY LEVIE B."/>
    <x v="5"/>
    <x v="1"/>
    <d v="2023-10-20T00:00:00"/>
    <d v="2023-10-20T00:00:00"/>
    <s v="SL"/>
    <m/>
    <s v="1 SL"/>
    <n v="1"/>
    <m/>
  </r>
  <r>
    <n v="4766"/>
    <x v="93"/>
    <d v="2023-11-07T00:00:00"/>
    <s v="DE VILLA JAYVEE U."/>
    <x v="6"/>
    <x v="1"/>
    <d v="2023-11-06T00:00:00"/>
    <d v="2023-11-06T00:00:00"/>
    <s v="OTHER"/>
    <s v="SEC 21 EO 292- SPECIAL PRIVILEGE"/>
    <s v="1 OTHER"/>
    <n v="1"/>
    <m/>
  </r>
  <r>
    <n v="4767"/>
    <x v="93"/>
    <d v="2023-11-07T00:00:00"/>
    <s v="LOYOLA JANE A."/>
    <x v="28"/>
    <x v="1"/>
    <d v="2023-11-07T00:00:00"/>
    <d v="2023-11-08T00:00:00"/>
    <s v="SL"/>
    <m/>
    <s v="2 SL"/>
    <n v="2"/>
    <m/>
  </r>
  <r>
    <n v="4768"/>
    <x v="93"/>
    <d v="2023-10-26T00:00:00"/>
    <s v="JABINES MARIA SHELLY D."/>
    <x v="16"/>
    <x v="0"/>
    <d v="2023-11-03T00:00:00"/>
    <d v="2023-11-03T00:00:00"/>
    <s v="VL"/>
    <m/>
    <s v="1 VL"/>
    <n v="1"/>
    <m/>
  </r>
  <r>
    <n v="4768"/>
    <x v="93"/>
    <d v="2023-10-26T00:00:00"/>
    <s v="JABINES MARIA SHELLY D."/>
    <x v="16"/>
    <x v="0"/>
    <d v="2023-11-07T00:00:00"/>
    <d v="2023-11-07T00:00:00"/>
    <s v="VL"/>
    <m/>
    <s v="1 VL"/>
    <n v="1"/>
    <m/>
  </r>
  <r>
    <n v="4768"/>
    <x v="93"/>
    <d v="2023-10-26T00:00:00"/>
    <s v="JABINES MARIA SHELLY D."/>
    <x v="16"/>
    <x v="0"/>
    <d v="2023-11-16T00:00:00"/>
    <d v="2023-11-17T00:00:00"/>
    <s v="VL"/>
    <m/>
    <s v="2 VL"/>
    <n v="2"/>
    <m/>
  </r>
  <r>
    <n v="4768"/>
    <x v="93"/>
    <d v="2023-10-26T00:00:00"/>
    <s v="JABINES MARIA SHELLY D."/>
    <x v="16"/>
    <x v="0"/>
    <d v="2023-11-21T00:00:00"/>
    <d v="2023-11-22T00:00:00"/>
    <s v="VL"/>
    <m/>
    <s v="2 VL"/>
    <n v="2"/>
    <m/>
  </r>
  <r>
    <n v="4768"/>
    <x v="93"/>
    <d v="2023-10-26T00:00:00"/>
    <s v="JABINES MARIA SHELLY D."/>
    <x v="16"/>
    <x v="0"/>
    <d v="2023-11-29T00:00:00"/>
    <d v="2023-11-30T00:00:00"/>
    <s v="VL"/>
    <m/>
    <s v="2 VL"/>
    <n v="2"/>
    <m/>
  </r>
  <r>
    <n v="4769"/>
    <x v="93"/>
    <d v="2023-10-26T00:00:00"/>
    <s v="JABINES MARIA SHELLY D."/>
    <x v="16"/>
    <x v="0"/>
    <d v="2023-10-24T00:00:00"/>
    <d v="2023-10-24T00:00:00"/>
    <s v="SL"/>
    <m/>
    <s v="1 SL"/>
    <n v="1"/>
    <m/>
  </r>
  <r>
    <n v="4770"/>
    <x v="93"/>
    <d v="2023-11-08T00:00:00"/>
    <s v="ARCULLO MELISSA A."/>
    <x v="5"/>
    <x v="1"/>
    <d v="2023-11-06T00:00:00"/>
    <d v="2023-11-07T00:00:00"/>
    <s v="SL"/>
    <m/>
    <s v="2 SL"/>
    <n v="2"/>
    <m/>
  </r>
  <r>
    <n v="4771"/>
    <x v="93"/>
    <d v="2023-11-06T00:00:00"/>
    <s v="DIMAPILIS MA. TRINIDAD S."/>
    <x v="59"/>
    <x v="1"/>
    <d v="2023-10-31T00:00:00"/>
    <d v="2023-10-31T00:00:00"/>
    <s v="SL"/>
    <m/>
    <s v="1 SL"/>
    <n v="1"/>
    <m/>
  </r>
  <r>
    <n v="4772"/>
    <x v="93"/>
    <d v="2023-11-06T00:00:00"/>
    <s v="DIMAPILIS MA. TRINIDAD S."/>
    <x v="59"/>
    <x v="1"/>
    <d v="2023-11-03T00:00:00"/>
    <d v="2023-11-03T00:00:00"/>
    <s v="SL"/>
    <m/>
    <s v="1 SL"/>
    <n v="1"/>
    <m/>
  </r>
  <r>
    <n v="4773"/>
    <x v="93"/>
    <d v="2023-11-08T00:00:00"/>
    <s v="VISITACION DENNIS S."/>
    <x v="43"/>
    <x v="1"/>
    <d v="2023-12-04T00:00:00"/>
    <d v="2023-12-08T00:00:00"/>
    <s v="VL"/>
    <m/>
    <s v="4 VL"/>
    <n v="4"/>
    <m/>
  </r>
  <r>
    <n v="4774"/>
    <x v="93"/>
    <d v="2023-11-08T00:00:00"/>
    <s v="BAURILE LOURDES Q."/>
    <x v="7"/>
    <x v="1"/>
    <d v="2023-12-07T00:00:00"/>
    <d v="2023-12-07T00:00:00"/>
    <s v="OTHER"/>
    <s v="SEC 21 EO 292- SPECIAL PRIVILEGE"/>
    <s v="1 OTHER"/>
    <n v="1"/>
    <m/>
  </r>
  <r>
    <n v="4775"/>
    <x v="93"/>
    <d v="2023-11-06T00:00:00"/>
    <s v="CAUSAREN JOHN ROBERT C."/>
    <x v="19"/>
    <x v="1"/>
    <d v="2023-11-21T00:00:00"/>
    <d v="2023-11-24T00:00:00"/>
    <s v="VL"/>
    <m/>
    <s v="4 VL"/>
    <n v="4"/>
    <m/>
  </r>
  <r>
    <n v="4776"/>
    <x v="93"/>
    <d v="2023-11-08T00:00:00"/>
    <s v="MALIGAYO YOLANDA D."/>
    <x v="19"/>
    <x v="1"/>
    <d v="2023-11-27T00:00:00"/>
    <d v="2023-11-28T00:00:00"/>
    <s v="VL"/>
    <m/>
    <s v="2 VL"/>
    <n v="2"/>
    <m/>
  </r>
  <r>
    <n v="4777"/>
    <x v="93"/>
    <d v="2023-11-08T00:00:00"/>
    <s v="PEPA ARIEL N."/>
    <x v="19"/>
    <x v="0"/>
    <d v="2023-11-06T00:00:00"/>
    <d v="2023-11-07T00:00:00"/>
    <s v="SL"/>
    <m/>
    <s v="2 SL"/>
    <n v="2"/>
    <m/>
  </r>
  <r>
    <n v="4778"/>
    <x v="93"/>
    <d v="2023-11-06T00:00:00"/>
    <s v="NIBAY ELEONOR E."/>
    <x v="19"/>
    <x v="0"/>
    <d v="2023-11-03T00:00:00"/>
    <d v="2023-11-03T00:00:00"/>
    <s v="VL"/>
    <m/>
    <s v="1 VL"/>
    <n v="1"/>
    <m/>
  </r>
  <r>
    <n v="4779"/>
    <x v="93"/>
    <d v="2023-10-23T00:00:00"/>
    <s v="MARINDUQUE GERRY C."/>
    <x v="19"/>
    <x v="1"/>
    <d v="2023-10-31T00:00:00"/>
    <d v="2023-10-31T00:00:00"/>
    <s v="OTHER"/>
    <s v="SEC 21 EO 292- SPECIAL PRIVILEGE"/>
    <s v="1 OTHER"/>
    <n v="1"/>
    <m/>
  </r>
  <r>
    <n v="4780"/>
    <x v="93"/>
    <d v="2023-11-03T00:00:00"/>
    <s v="TIBAYAN EUFEMIA O."/>
    <x v="19"/>
    <x v="0"/>
    <d v="2023-10-31T00:00:00"/>
    <d v="2023-10-31T00:00:00"/>
    <s v="SL"/>
    <m/>
    <s v="1 SL"/>
    <n v="1"/>
    <m/>
  </r>
  <r>
    <n v="4781"/>
    <x v="93"/>
    <d v="2023-11-06T00:00:00"/>
    <s v="GONZALES MARY JANE D."/>
    <x v="10"/>
    <x v="0"/>
    <d v="2023-10-27T00:00:00"/>
    <d v="2023-10-27T00:00:00"/>
    <s v="SL"/>
    <m/>
    <s v="1 SL"/>
    <n v="1"/>
    <m/>
  </r>
  <r>
    <n v="4782"/>
    <x v="93"/>
    <d v="2023-11-08T00:00:00"/>
    <s v="ROZUL FLORENCIA M."/>
    <x v="10"/>
    <x v="1"/>
    <d v="2023-11-03T00:00:00"/>
    <d v="2023-11-06T00:00:00"/>
    <s v="SL"/>
    <m/>
    <s v="2 SL"/>
    <n v="2"/>
    <m/>
  </r>
  <r>
    <n v="4783"/>
    <x v="93"/>
    <d v="2023-11-06T00:00:00"/>
    <s v="VARGAS MELINDA M."/>
    <x v="10"/>
    <x v="0"/>
    <d v="2023-10-31T00:00:00"/>
    <d v="2023-10-31T00:00:00"/>
    <s v="SL"/>
    <m/>
    <s v="1 SL"/>
    <n v="1"/>
    <m/>
  </r>
  <r>
    <n v="4784"/>
    <x v="93"/>
    <d v="2023-11-06T00:00:00"/>
    <s v="OCAMPO NOVELYN U."/>
    <x v="10"/>
    <x v="0"/>
    <d v="2023-11-08T00:00:00"/>
    <d v="2023-11-10T00:00:00"/>
    <s v="VL"/>
    <m/>
    <s v="3 VL"/>
    <n v="3"/>
    <m/>
  </r>
  <r>
    <n v="4785"/>
    <x v="93"/>
    <d v="2023-11-03T00:00:00"/>
    <s v="OCAMPO NOVELYN U."/>
    <x v="10"/>
    <x v="0"/>
    <d v="2023-10-31T00:00:00"/>
    <d v="2023-10-31T00:00:00"/>
    <s v="SL"/>
    <m/>
    <s v="1 SL"/>
    <n v="1"/>
    <m/>
  </r>
  <r>
    <n v="4786"/>
    <x v="93"/>
    <d v="2023-11-06T00:00:00"/>
    <s v="CALANOG ALMA P."/>
    <x v="62"/>
    <x v="1"/>
    <d v="2023-10-31T00:00:00"/>
    <d v="2023-10-31T00:00:00"/>
    <s v="SL"/>
    <m/>
    <s v="1 SL"/>
    <n v="1"/>
    <m/>
  </r>
  <r>
    <n v="4787"/>
    <x v="93"/>
    <d v="2023-11-07T00:00:00"/>
    <s v="COSME CORAZON O."/>
    <x v="1"/>
    <x v="0"/>
    <d v="2023-11-15T00:00:00"/>
    <d v="2023-11-16T00:00:00"/>
    <s v="VL"/>
    <m/>
    <s v="2 VL"/>
    <n v="2"/>
    <m/>
  </r>
  <r>
    <n v="4788"/>
    <x v="93"/>
    <d v="2023-11-06T00:00:00"/>
    <s v="NATANAUAN SENANDO C."/>
    <x v="7"/>
    <x v="0"/>
    <d v="2023-10-16T00:00:00"/>
    <d v="2023-10-31T00:00:00"/>
    <s v="SL"/>
    <m/>
    <s v="11 SL"/>
    <n v="11"/>
    <m/>
  </r>
  <r>
    <n v="4789"/>
    <x v="93"/>
    <d v="2023-11-08T00:00:00"/>
    <s v="ZALDIVIA MIRIAM F."/>
    <x v="52"/>
    <x v="1"/>
    <d v="2023-10-31T00:00:00"/>
    <d v="2023-10-31T00:00:00"/>
    <s v="SL"/>
    <m/>
    <s v="1 SL"/>
    <n v="1"/>
    <m/>
  </r>
  <r>
    <n v="4789"/>
    <x v="93"/>
    <d v="2023-11-08T00:00:00"/>
    <s v="ZALDIVIA MIRIAM F."/>
    <x v="52"/>
    <x v="1"/>
    <d v="2023-11-03T00:00:00"/>
    <d v="2023-11-03T00:00:00"/>
    <s v="SL"/>
    <m/>
    <s v="1 SL"/>
    <n v="1"/>
    <m/>
  </r>
  <r>
    <n v="4789"/>
    <x v="93"/>
    <d v="2023-11-08T00:00:00"/>
    <s v="ZALDIVIA MIRIAM F."/>
    <x v="52"/>
    <x v="1"/>
    <d v="2023-11-06T00:00:00"/>
    <d v="2023-11-06T00:00:00"/>
    <s v="SL"/>
    <m/>
    <s v="1 SL"/>
    <n v="1"/>
    <m/>
  </r>
  <r>
    <n v="4790"/>
    <x v="93"/>
    <d v="2023-11-08T00:00:00"/>
    <s v="ZALDIVIA MIRIAM F."/>
    <x v="52"/>
    <x v="1"/>
    <d v="2023-11-07T00:00:00"/>
    <d v="2023-11-07T00:00:00"/>
    <s v="OTHER"/>
    <s v="SEC 21 EO 292- SPECIAL PRIVILEGE"/>
    <s v="1 OTHER"/>
    <n v="1"/>
    <m/>
  </r>
  <r>
    <n v="4791"/>
    <x v="93"/>
    <d v="2023-11-07T00:00:00"/>
    <s v="BRIZUELA LENIE E."/>
    <x v="38"/>
    <x v="0"/>
    <d v="2023-11-03T00:00:00"/>
    <d v="2023-11-06T00:00:00"/>
    <s v="SL"/>
    <m/>
    <s v="2 SL"/>
    <n v="2"/>
    <m/>
  </r>
  <r>
    <n v="4792"/>
    <x v="93"/>
    <d v="2023-11-07T00:00:00"/>
    <s v="LUMENARIO ZARAH A."/>
    <x v="74"/>
    <x v="1"/>
    <d v="2023-11-06T00:00:00"/>
    <d v="2023-11-06T00:00:00"/>
    <s v="OTHER"/>
    <s v="SEC 21 EO 292- SPECIAL PRIVILEGE"/>
    <s v="1 OTHER"/>
    <n v="1"/>
    <m/>
  </r>
  <r>
    <n v="4793"/>
    <x v="93"/>
    <d v="2023-11-09T00:00:00"/>
    <s v="ATIENZA JULIE ANN A."/>
    <x v="5"/>
    <x v="1"/>
    <d v="2023-11-17T00:00:00"/>
    <d v="2023-11-17T00:00:00"/>
    <s v="VL"/>
    <m/>
    <s v="1 VL"/>
    <n v="1"/>
    <m/>
  </r>
  <r>
    <n v="4794"/>
    <x v="93"/>
    <d v="2023-10-31T00:00:00"/>
    <s v="GUAÑEZO MA. GINA P."/>
    <x v="39"/>
    <x v="1"/>
    <d v="2023-11-03T00:00:00"/>
    <d v="2023-11-07T00:00:00"/>
    <s v="VL"/>
    <m/>
    <s v="3 VL"/>
    <n v="3"/>
    <m/>
  </r>
  <r>
    <n v="4795"/>
    <x v="93"/>
    <d v="2023-11-03T00:00:00"/>
    <s v="ESTRANGCO MERCY U."/>
    <x v="21"/>
    <x v="1"/>
    <d v="2023-10-31T00:00:00"/>
    <d v="2023-10-31T00:00:00"/>
    <s v="SL"/>
    <m/>
    <s v="1 SL"/>
    <n v="1"/>
    <m/>
  </r>
  <r>
    <n v="4796"/>
    <x v="93"/>
    <d v="2023-11-06T00:00:00"/>
    <s v="HERNANDEZ MARIO A."/>
    <x v="21"/>
    <x v="1"/>
    <d v="2023-11-03T00:00:00"/>
    <d v="2023-11-03T00:00:00"/>
    <s v="SL"/>
    <m/>
    <s v="1 SL"/>
    <n v="1"/>
    <m/>
  </r>
  <r>
    <n v="4797"/>
    <x v="93"/>
    <d v="2023-10-25T00:00:00"/>
    <s v="BRON FLORENCIO L."/>
    <x v="17"/>
    <x v="0"/>
    <d v="2023-10-22T00:00:00"/>
    <d v="2023-10-22T00:00:00"/>
    <s v="SL"/>
    <m/>
    <s v="1 SL"/>
    <n v="1"/>
    <m/>
  </r>
  <r>
    <n v="4797"/>
    <x v="93"/>
    <d v="2023-10-25T00:00:00"/>
    <s v="BRON FLORENCIO L."/>
    <x v="17"/>
    <x v="0"/>
    <d v="2023-10-24T00:00:00"/>
    <d v="2023-10-24T00:00:00"/>
    <s v="SL"/>
    <m/>
    <s v="1 SL"/>
    <n v="1"/>
    <m/>
  </r>
  <r>
    <n v="4798"/>
    <x v="93"/>
    <d v="2023-11-06T00:00:00"/>
    <s v="OPO CONEY V."/>
    <x v="24"/>
    <x v="0"/>
    <d v="2023-11-13T00:00:00"/>
    <d v="2023-11-15T00:00:00"/>
    <s v="VL"/>
    <m/>
    <s v="3 VL"/>
    <n v="3"/>
    <m/>
  </r>
  <r>
    <n v="4798"/>
    <x v="93"/>
    <d v="2023-11-06T00:00:00"/>
    <s v="OPO CONEY V."/>
    <x v="24"/>
    <x v="0"/>
    <d v="2023-11-20T00:00:00"/>
    <d v="2023-11-22T00:00:00"/>
    <s v="VL"/>
    <m/>
    <s v="3 VL"/>
    <n v="3"/>
    <m/>
  </r>
  <r>
    <n v="4799"/>
    <x v="93"/>
    <d v="2023-11-06T00:00:00"/>
    <s v="PANALIGAN GIL L."/>
    <x v="8"/>
    <x v="1"/>
    <d v="2023-10-31T00:00:00"/>
    <d v="2023-10-31T00:00:00"/>
    <s v="SL"/>
    <m/>
    <s v="1 SL"/>
    <n v="1"/>
    <m/>
  </r>
  <r>
    <n v="4799"/>
    <x v="93"/>
    <d v="2023-11-06T00:00:00"/>
    <s v="PANALIGAN GIL L."/>
    <x v="8"/>
    <x v="1"/>
    <d v="2023-11-03T00:00:00"/>
    <d v="2023-11-03T00:00:00"/>
    <s v="SL"/>
    <m/>
    <s v="1 SL"/>
    <n v="1"/>
    <m/>
  </r>
  <r>
    <n v="4800"/>
    <x v="93"/>
    <d v="2023-11-03T00:00:00"/>
    <s v="FERMA MARIA VICTORIA D."/>
    <x v="31"/>
    <x v="1"/>
    <d v="2023-10-31T00:00:00"/>
    <d v="2023-10-31T00:00:00"/>
    <s v="SL"/>
    <m/>
    <s v="1 SL"/>
    <n v="1"/>
    <m/>
  </r>
  <r>
    <n v="4801"/>
    <x v="93"/>
    <d v="2023-10-30T00:00:00"/>
    <s v="GUTIERREZ MARLYN D."/>
    <x v="28"/>
    <x v="1"/>
    <d v="2023-11-09T00:00:00"/>
    <d v="2023-11-09T00:00:00"/>
    <s v="VL"/>
    <m/>
    <s v="1 VL"/>
    <n v="1"/>
    <m/>
  </r>
  <r>
    <n v="4801"/>
    <x v="93"/>
    <d v="2023-10-30T00:00:00"/>
    <s v="GUTIERREZ MARLYN D."/>
    <x v="28"/>
    <x v="1"/>
    <d v="2023-11-15T00:00:00"/>
    <d v="2023-11-16T00:00:00"/>
    <s v="VL"/>
    <m/>
    <s v="2 VL"/>
    <n v="2"/>
    <m/>
  </r>
  <r>
    <n v="4801"/>
    <x v="93"/>
    <d v="2023-10-30T00:00:00"/>
    <s v="GUTIERREZ MARLYN D."/>
    <x v="28"/>
    <x v="1"/>
    <d v="2023-12-06T00:00:00"/>
    <d v="2023-12-06T00:00:00"/>
    <s v="VL"/>
    <m/>
    <s v="1 VL"/>
    <n v="1"/>
    <m/>
  </r>
  <r>
    <n v="4801"/>
    <x v="93"/>
    <d v="2023-10-30T00:00:00"/>
    <s v="GUTIERREZ MARLYN D."/>
    <x v="28"/>
    <x v="1"/>
    <d v="2023-12-13T00:00:00"/>
    <d v="2023-12-13T00:00:00"/>
    <s v="VL"/>
    <m/>
    <s v="1 VL"/>
    <n v="1"/>
    <m/>
  </r>
  <r>
    <n v="4802"/>
    <x v="93"/>
    <d v="2023-11-02T00:00:00"/>
    <s v="ANARNA CRISTINA F."/>
    <x v="5"/>
    <x v="1"/>
    <d v="2023-11-27T00:00:00"/>
    <d v="2023-11-29T00:00:00"/>
    <s v="OTHER"/>
    <s v="SEC 21 EO 292- SPECIAL PRIVILEGE"/>
    <s v="3 OTHER"/>
    <n v="3"/>
    <m/>
  </r>
  <r>
    <n v="4803"/>
    <x v="93"/>
    <d v="2023-11-03T00:00:00"/>
    <s v="ACUB MA. MARILYN L."/>
    <x v="7"/>
    <x v="0"/>
    <d v="2023-10-16T00:00:00"/>
    <d v="2023-10-31T00:00:00"/>
    <s v="SL"/>
    <m/>
    <s v="12 SL"/>
    <n v="12"/>
    <m/>
  </r>
  <r>
    <n v="4804"/>
    <x v="93"/>
    <d v="2023-11-03T00:00:00"/>
    <s v="COSME MA VICTORIA M."/>
    <x v="7"/>
    <x v="1"/>
    <d v="2023-11-13T00:00:00"/>
    <d v="2023-11-17T00:00:00"/>
    <s v="VL"/>
    <m/>
    <s v="5 VL"/>
    <n v="5"/>
    <m/>
  </r>
  <r>
    <n v="4805"/>
    <x v="93"/>
    <d v="2023-11-03T00:00:00"/>
    <s v="ESPINELI LORETA N."/>
    <x v="7"/>
    <x v="0"/>
    <d v="2023-12-01T00:00:00"/>
    <d v="2023-12-07T00:00:00"/>
    <s v="VL"/>
    <m/>
    <s v="5 VL"/>
    <n v="5"/>
    <m/>
  </r>
  <r>
    <n v="4805"/>
    <x v="93"/>
    <d v="2023-11-03T00:00:00"/>
    <s v="ESPINELI LORETA N."/>
    <x v="7"/>
    <x v="0"/>
    <d v="2023-12-11T00:00:00"/>
    <d v="2023-12-15T00:00:00"/>
    <s v="VL"/>
    <m/>
    <s v="5 VL"/>
    <n v="5"/>
    <m/>
  </r>
  <r>
    <n v="4806"/>
    <x v="93"/>
    <d v="2023-11-03T00:00:00"/>
    <s v="ESPINELI LORETA N."/>
    <x v="7"/>
    <x v="0"/>
    <d v="2023-11-16T00:00:00"/>
    <d v="2023-11-29T00:00:00"/>
    <s v="VL"/>
    <m/>
    <s v="10 VL"/>
    <n v="10"/>
    <m/>
  </r>
  <r>
    <n v="4807"/>
    <x v="93"/>
    <d v="2023-11-03T00:00:00"/>
    <s v="GUTIERREZ MARLYN D."/>
    <x v="28"/>
    <x v="1"/>
    <d v="2023-11-13T00:00:00"/>
    <d v="2023-11-13T00:00:00"/>
    <s v="OTHER"/>
    <s v="SEC 21 EO 292- SPECIAL PRIVILEGE"/>
    <s v="1 OTHER"/>
    <n v="1"/>
    <m/>
  </r>
  <r>
    <n v="4807"/>
    <x v="93"/>
    <d v="2023-11-03T00:00:00"/>
    <s v="GUTIERREZ MARLYN D."/>
    <x v="28"/>
    <x v="1"/>
    <d v="2023-11-23T00:00:00"/>
    <d v="2023-11-23T00:00:00"/>
    <s v="OTHER"/>
    <s v="SEC 21 EO 292- SPECIAL PRIVILEGE"/>
    <s v="1 OTHER"/>
    <n v="1"/>
    <m/>
  </r>
  <r>
    <n v="4807"/>
    <x v="93"/>
    <d v="2023-11-03T00:00:00"/>
    <s v="GUTIERREZ MARLYN D."/>
    <x v="28"/>
    <x v="1"/>
    <d v="2023-12-20T00:00:00"/>
    <d v="2023-12-20T00:00:00"/>
    <s v="OTHER"/>
    <s v="SEC 21 EO 292- SPECIAL PRIVILEGE"/>
    <s v="1 OTHER"/>
    <n v="1"/>
    <m/>
  </r>
  <r>
    <n v="4808"/>
    <x v="93"/>
    <d v="2023-11-06T00:00:00"/>
    <s v="MONTENEGRO MARISSA P."/>
    <x v="56"/>
    <x v="1"/>
    <d v="2023-11-03T00:00:00"/>
    <d v="2023-11-03T00:00:00"/>
    <s v="SL"/>
    <m/>
    <s v="1 SL"/>
    <n v="1"/>
    <m/>
  </r>
  <r>
    <n v="4809"/>
    <x v="93"/>
    <d v="2023-10-31T00:00:00"/>
    <s v="GONZALES MARIO O."/>
    <x v="12"/>
    <x v="0"/>
    <d v="2023-11-08T00:00:00"/>
    <d v="2023-11-17T00:00:00"/>
    <s v="VL"/>
    <m/>
    <s v="8 VL"/>
    <n v="8"/>
    <m/>
  </r>
  <r>
    <n v="4810"/>
    <x v="93"/>
    <d v="2023-11-06T00:00:00"/>
    <s v="GONZALES MARIO O."/>
    <x v="12"/>
    <x v="0"/>
    <d v="2023-11-03T00:00:00"/>
    <d v="2023-11-03T00:00:00"/>
    <s v="SL"/>
    <m/>
    <s v="1 SL"/>
    <n v="1"/>
    <m/>
  </r>
  <r>
    <n v="4811"/>
    <x v="93"/>
    <d v="2023-11-06T00:00:00"/>
    <s v="FRONDOZO AILEEN D."/>
    <x v="40"/>
    <x v="0"/>
    <d v="2023-11-09T00:00:00"/>
    <d v="2023-11-10T00:00:00"/>
    <s v="VL"/>
    <m/>
    <s v="2 VL"/>
    <n v="2"/>
    <m/>
  </r>
  <r>
    <n v="4811"/>
    <x v="93"/>
    <d v="2023-11-06T00:00:00"/>
    <s v="FRONDOZO AILEEN D."/>
    <x v="40"/>
    <x v="0"/>
    <d v="2023-11-16T00:00:00"/>
    <d v="2023-11-17T00:00:00"/>
    <s v="VL"/>
    <m/>
    <s v="2 VL"/>
    <n v="2"/>
    <m/>
  </r>
  <r>
    <n v="4811"/>
    <x v="93"/>
    <d v="2023-11-06T00:00:00"/>
    <s v="FRONDOZO AILEEN D."/>
    <x v="40"/>
    <x v="0"/>
    <d v="2023-11-23T00:00:00"/>
    <d v="2023-11-24T00:00:00"/>
    <s v="VL"/>
    <m/>
    <s v="2 VL"/>
    <n v="2"/>
    <m/>
  </r>
  <r>
    <n v="4812"/>
    <x v="93"/>
    <d v="2023-11-06T00:00:00"/>
    <s v="FRONDOZO AILEEN D."/>
    <x v="40"/>
    <x v="0"/>
    <d v="2023-11-03T00:00:00"/>
    <d v="2023-11-03T00:00:00"/>
    <s v="SL"/>
    <m/>
    <s v="1 SL"/>
    <n v="1"/>
    <m/>
  </r>
  <r>
    <n v="4813"/>
    <x v="93"/>
    <d v="2023-11-07T00:00:00"/>
    <s v="GUAÑEZO WILSON F."/>
    <x v="39"/>
    <x v="1"/>
    <d v="2023-11-03T00:00:00"/>
    <d v="2023-11-06T00:00:00"/>
    <s v="SL"/>
    <m/>
    <s v="2 SL"/>
    <n v="2"/>
    <m/>
  </r>
  <r>
    <n v="4814"/>
    <x v="93"/>
    <d v="2023-11-03T00:00:00"/>
    <s v="ANGCAYA IRENE V."/>
    <x v="5"/>
    <x v="1"/>
    <d v="2023-11-16T00:00:00"/>
    <d v="2023-11-17T00:00:00"/>
    <s v="VL"/>
    <m/>
    <s v="2 VL"/>
    <n v="2"/>
    <m/>
  </r>
  <r>
    <n v="4814"/>
    <x v="93"/>
    <d v="2023-11-03T00:00:00"/>
    <s v="ANGCAYA IRENE V."/>
    <x v="5"/>
    <x v="1"/>
    <d v="2023-11-21T00:00:00"/>
    <d v="2023-11-21T00:00:00"/>
    <s v="VL"/>
    <m/>
    <s v="1 VL"/>
    <n v="1"/>
    <m/>
  </r>
  <r>
    <n v="4814"/>
    <x v="93"/>
    <d v="2023-11-03T00:00:00"/>
    <s v="ANGCAYA IRENE V."/>
    <x v="5"/>
    <x v="1"/>
    <d v="2023-11-24T00:00:00"/>
    <d v="2023-11-24T00:00:00"/>
    <s v="VL"/>
    <m/>
    <s v="1 VL"/>
    <n v="1"/>
    <m/>
  </r>
  <r>
    <n v="4814"/>
    <x v="93"/>
    <d v="2023-11-03T00:00:00"/>
    <s v="ANGCAYA IRENE V."/>
    <x v="5"/>
    <x v="1"/>
    <d v="2023-11-28T00:00:00"/>
    <d v="2023-11-28T00:00:00"/>
    <s v="VL"/>
    <m/>
    <s v="1 VL"/>
    <n v="1"/>
    <m/>
  </r>
  <r>
    <n v="4815"/>
    <x v="93"/>
    <d v="2023-11-07T00:00:00"/>
    <s v="VILLANUEVA MARELYN A."/>
    <x v="78"/>
    <x v="0"/>
    <d v="2023-10-02T00:00:00"/>
    <d v="2023-10-02T00:00:00"/>
    <s v="SL"/>
    <m/>
    <s v="1 SL"/>
    <n v="1"/>
    <m/>
  </r>
  <r>
    <n v="4815"/>
    <x v="93"/>
    <d v="2023-11-07T00:00:00"/>
    <s v="VILLANUEVA MARELYN A."/>
    <x v="78"/>
    <x v="0"/>
    <d v="2023-10-31T00:00:00"/>
    <d v="2023-10-31T00:00:00"/>
    <s v="SL"/>
    <m/>
    <s v="1 SL"/>
    <n v="1"/>
    <m/>
  </r>
  <r>
    <n v="4816"/>
    <x v="93"/>
    <d v="2023-11-06T00:00:00"/>
    <s v="MENDOZA PRESCILA S."/>
    <x v="13"/>
    <x v="1"/>
    <d v="2023-11-03T00:00:00"/>
    <d v="2023-11-03T00:00:00"/>
    <s v="OTHER"/>
    <s v="SEC 21 EO 292- SPECIAL PRIVILEGE"/>
    <s v="1 OTHER"/>
    <n v="1"/>
    <m/>
  </r>
  <r>
    <n v="4817"/>
    <x v="93"/>
    <d v="2023-11-06T00:00:00"/>
    <s v="DOGELIO RONNEL D."/>
    <x v="13"/>
    <x v="1"/>
    <d v="2023-11-03T00:00:00"/>
    <d v="2023-11-03T00:00:00"/>
    <s v="SL"/>
    <m/>
    <s v="1 SL"/>
    <n v="1"/>
    <m/>
  </r>
  <r>
    <n v="4818"/>
    <x v="93"/>
    <d v="2023-11-03T00:00:00"/>
    <s v="GONZALES CRISTI NERISSE E."/>
    <x v="13"/>
    <x v="0"/>
    <d v="2023-10-31T00:00:00"/>
    <d v="2023-10-31T00:00:00"/>
    <s v="SL"/>
    <m/>
    <s v="1 SL"/>
    <n v="1"/>
    <m/>
  </r>
  <r>
    <n v="4819"/>
    <x v="93"/>
    <d v="2023-10-20T00:00:00"/>
    <s v="COSA PAOLA GRACE P."/>
    <x v="3"/>
    <x v="0"/>
    <d v="2023-10-31T00:00:00"/>
    <d v="2023-10-31T00:00:00"/>
    <s v="VL"/>
    <m/>
    <s v="1 VL"/>
    <n v="1"/>
    <m/>
  </r>
  <r>
    <n v="4819"/>
    <x v="93"/>
    <d v="2023-10-20T00:00:00"/>
    <s v="COSA PAOLA GRACE P."/>
    <x v="3"/>
    <x v="0"/>
    <d v="2023-11-03T00:00:00"/>
    <d v="2023-11-03T00:00:00"/>
    <s v="VL"/>
    <m/>
    <s v="1 VL"/>
    <n v="1"/>
    <m/>
  </r>
  <r>
    <n v="4820"/>
    <x v="93"/>
    <d v="2023-10-20T00:00:00"/>
    <s v="LORILLA LOIDA P."/>
    <x v="36"/>
    <x v="0"/>
    <d v="2023-11-07T00:00:00"/>
    <d v="2023-11-07T00:00:00"/>
    <s v="VL"/>
    <m/>
    <s v="1 VL"/>
    <n v="1"/>
    <m/>
  </r>
  <r>
    <n v="4820"/>
    <x v="93"/>
    <d v="2023-10-20T00:00:00"/>
    <s v="LORILLA LOIDA P."/>
    <x v="36"/>
    <x v="0"/>
    <d v="2023-11-09T00:00:00"/>
    <d v="2023-11-09T00:00:00"/>
    <s v="VL"/>
    <m/>
    <s v="1 VL"/>
    <n v="1"/>
    <m/>
  </r>
  <r>
    <n v="4820"/>
    <x v="93"/>
    <d v="2023-10-20T00:00:00"/>
    <s v="LORILLA LOIDA P."/>
    <x v="36"/>
    <x v="0"/>
    <d v="2023-11-14T00:00:00"/>
    <d v="2023-11-14T00:00:00"/>
    <s v="VL"/>
    <m/>
    <s v="1 VL"/>
    <n v="1"/>
    <m/>
  </r>
  <r>
    <n v="4820"/>
    <x v="93"/>
    <d v="2023-10-20T00:00:00"/>
    <s v="LORILLA LOIDA P."/>
    <x v="36"/>
    <x v="0"/>
    <d v="2023-11-16T00:00:00"/>
    <d v="2023-11-16T00:00:00"/>
    <s v="VL"/>
    <m/>
    <s v="1 VL"/>
    <n v="1"/>
    <m/>
  </r>
  <r>
    <n v="4820"/>
    <x v="93"/>
    <d v="2023-10-20T00:00:00"/>
    <s v="LORILLA LOIDA P."/>
    <x v="36"/>
    <x v="0"/>
    <d v="2023-11-21T00:00:00"/>
    <d v="2023-11-21T00:00:00"/>
    <s v="VL"/>
    <m/>
    <s v="1 VL"/>
    <n v="1"/>
    <m/>
  </r>
  <r>
    <n v="4820"/>
    <x v="93"/>
    <d v="2023-10-20T00:00:00"/>
    <s v="LORILLA LOIDA P."/>
    <x v="36"/>
    <x v="0"/>
    <d v="2023-11-23T00:00:00"/>
    <d v="2023-11-23T00:00:00"/>
    <s v="VL"/>
    <m/>
    <s v="1 VL"/>
    <n v="1"/>
    <m/>
  </r>
  <r>
    <n v="4820"/>
    <x v="93"/>
    <d v="2023-10-20T00:00:00"/>
    <s v="LORILLA LOIDA P."/>
    <x v="36"/>
    <x v="0"/>
    <d v="2023-11-28T00:00:00"/>
    <d v="2023-11-28T00:00:00"/>
    <s v="VL"/>
    <m/>
    <s v="1 VL"/>
    <n v="1"/>
    <m/>
  </r>
  <r>
    <n v="4821"/>
    <x v="93"/>
    <d v="2023-11-06T00:00:00"/>
    <s v="ATIENZA VENUS  "/>
    <x v="5"/>
    <x v="1"/>
    <d v="2023-11-02T00:00:00"/>
    <d v="2023-11-05T00:00:00"/>
    <s v="SL"/>
    <m/>
    <s v="2 SL"/>
    <n v="2"/>
    <m/>
  </r>
  <r>
    <n v="4822"/>
    <x v="93"/>
    <d v="2023-11-06T00:00:00"/>
    <s v="ANDAG ALEX C."/>
    <x v="5"/>
    <x v="1"/>
    <d v="2023-11-02T00:00:00"/>
    <d v="2023-11-05T00:00:00"/>
    <s v="SL"/>
    <m/>
    <s v="2 SL"/>
    <n v="2"/>
    <m/>
  </r>
  <r>
    <n v="4823"/>
    <x v="93"/>
    <d v="2023-11-06T00:00:00"/>
    <s v="GUEVARRA ROLANDO  "/>
    <x v="18"/>
    <x v="0"/>
    <d v="2023-11-02T00:00:00"/>
    <d v="2023-11-03T00:00:00"/>
    <s v="SL"/>
    <m/>
    <s v="2 SL"/>
    <n v="2"/>
    <m/>
  </r>
  <r>
    <n v="4824"/>
    <x v="93"/>
    <d v="2023-11-03T00:00:00"/>
    <s v="BAY AMIE  "/>
    <x v="39"/>
    <x v="1"/>
    <d v="2023-11-10T00:00:00"/>
    <d v="2023-11-10T00:00:00"/>
    <s v="VL"/>
    <m/>
    <s v="1 VL"/>
    <n v="1"/>
    <m/>
  </r>
  <r>
    <n v="4824"/>
    <x v="93"/>
    <d v="2023-11-03T00:00:00"/>
    <s v="BAY AMIE  "/>
    <x v="39"/>
    <x v="1"/>
    <d v="2023-11-14T00:00:00"/>
    <d v="2023-11-14T00:00:00"/>
    <s v="VL"/>
    <m/>
    <s v="1 VL"/>
    <n v="1"/>
    <m/>
  </r>
  <r>
    <n v="4824"/>
    <x v="93"/>
    <d v="2023-11-03T00:00:00"/>
    <s v="BAY AMIE  "/>
    <x v="39"/>
    <x v="1"/>
    <d v="2023-11-17T00:00:00"/>
    <d v="2023-11-17T00:00:00"/>
    <s v="VL"/>
    <m/>
    <s v="1 VL"/>
    <n v="1"/>
    <m/>
  </r>
  <r>
    <n v="4825"/>
    <x v="93"/>
    <d v="2023-11-03T00:00:00"/>
    <s v="RODRIGUEZ RAYMUNDO  "/>
    <x v="18"/>
    <x v="0"/>
    <d v="2023-11-10T00:00:00"/>
    <d v="2023-11-11T00:00:00"/>
    <s v="VL"/>
    <m/>
    <s v="2 VL"/>
    <n v="2"/>
    <m/>
  </r>
  <r>
    <n v="4826"/>
    <x v="93"/>
    <d v="2023-11-02T00:00:00"/>
    <s v="RODRIGUEZ GREGORIO  "/>
    <x v="18"/>
    <x v="1"/>
    <d v="2023-11-09T00:00:00"/>
    <d v="2023-11-10T00:00:00"/>
    <s v="VL"/>
    <m/>
    <s v="2 VL"/>
    <n v="2"/>
    <m/>
  </r>
  <r>
    <n v="4827"/>
    <x v="93"/>
    <d v="2023-11-07T00:00:00"/>
    <s v="MARDO MELINDA E."/>
    <x v="18"/>
    <x v="0"/>
    <d v="2023-11-14T00:00:00"/>
    <d v="2023-11-15T00:00:00"/>
    <s v="VL"/>
    <m/>
    <s v="2 VL"/>
    <n v="2"/>
    <m/>
  </r>
  <r>
    <n v="4828"/>
    <x v="93"/>
    <d v="2023-11-06T00:00:00"/>
    <s v="MAALA JOSEPHINE D."/>
    <x v="95"/>
    <x v="1"/>
    <d v="2023-10-27T00:00:00"/>
    <d v="2023-10-27T00:00:00"/>
    <s v="SL"/>
    <m/>
    <s v="1 SL"/>
    <n v="1"/>
    <m/>
  </r>
  <r>
    <n v="4829"/>
    <x v="93"/>
    <d v="2023-10-24T00:00:00"/>
    <s v="MAALA JOSEPHINE D."/>
    <x v="95"/>
    <x v="1"/>
    <d v="2023-10-31T00:00:00"/>
    <d v="2023-10-31T00:00:00"/>
    <s v="VL"/>
    <m/>
    <s v="1 VL"/>
    <n v="1"/>
    <m/>
  </r>
  <r>
    <n v="4829"/>
    <x v="93"/>
    <d v="2023-10-24T00:00:00"/>
    <s v="MAALA JOSEPHINE D."/>
    <x v="95"/>
    <x v="1"/>
    <d v="2023-11-03T00:00:00"/>
    <d v="2023-11-03T00:00:00"/>
    <s v="VL"/>
    <m/>
    <s v="1 VL"/>
    <n v="1"/>
    <m/>
  </r>
  <r>
    <n v="4830"/>
    <x v="93"/>
    <d v="2023-11-03T00:00:00"/>
    <s v="GARCIA JINKY A."/>
    <x v="88"/>
    <x v="1"/>
    <d v="2023-10-27T00:00:00"/>
    <d v="2023-10-27T00:00:00"/>
    <s v="SL"/>
    <m/>
    <s v="1 SL"/>
    <n v="1"/>
    <m/>
  </r>
  <r>
    <n v="4831"/>
    <x v="93"/>
    <d v="2023-10-15T00:00:00"/>
    <s v="MARQUEZ HENSLEY B."/>
    <x v="87"/>
    <x v="1"/>
    <d v="2023-10-26T00:00:00"/>
    <d v="2023-10-31T00:00:00"/>
    <s v="VL"/>
    <m/>
    <s v="3 VL"/>
    <n v="3"/>
    <m/>
  </r>
  <r>
    <n v="4831"/>
    <x v="93"/>
    <d v="2023-10-15T00:00:00"/>
    <s v="MARQUEZ HENSLEY B."/>
    <x v="87"/>
    <x v="1"/>
    <d v="2023-11-03T00:00:00"/>
    <d v="2023-11-03T00:00:00"/>
    <s v="VL"/>
    <m/>
    <s v="1 VL"/>
    <n v="1"/>
    <m/>
  </r>
  <r>
    <n v="4832"/>
    <x v="93"/>
    <d v="2023-12-16T00:00:00"/>
    <s v="DIMAANO LEOVIGILDA A."/>
    <x v="7"/>
    <x v="1"/>
    <d v="2023-12-12T00:00:00"/>
    <d v="2023-12-12T00:00:00"/>
    <s v="SL"/>
    <m/>
    <s v="1 SL"/>
    <n v="1"/>
    <m/>
  </r>
  <r>
    <n v="4832"/>
    <x v="93"/>
    <d v="2023-12-16T00:00:00"/>
    <s v="DIMAANO LEOVIGILDA A."/>
    <x v="7"/>
    <x v="1"/>
    <d v="2023-12-14T00:00:00"/>
    <d v="2023-12-15T00:00:00"/>
    <s v="SL"/>
    <m/>
    <s v="2 SL"/>
    <n v="2"/>
    <m/>
  </r>
  <r>
    <n v="4833"/>
    <x v="93"/>
    <d v="2023-12-23T00:00:00"/>
    <s v="DIMAANO LEOVIGILDA A."/>
    <x v="7"/>
    <x v="1"/>
    <d v="2023-12-19T00:00:00"/>
    <d v="2023-12-19T00:00:00"/>
    <s v="SL"/>
    <m/>
    <s v="1 SL"/>
    <n v="1"/>
    <m/>
  </r>
  <r>
    <n v="4833"/>
    <x v="93"/>
    <d v="2023-12-23T00:00:00"/>
    <s v="DIMAANO LEOVIGILDA A."/>
    <x v="7"/>
    <x v="1"/>
    <d v="2023-12-21T00:00:00"/>
    <d v="2023-12-22T00:00:00"/>
    <s v="SL"/>
    <m/>
    <s v="2 SL"/>
    <n v="2"/>
    <m/>
  </r>
  <r>
    <n v="4834"/>
    <x v="93"/>
    <d v="2023-12-30T00:00:00"/>
    <s v="DIMAANO LEOVIGILDA A."/>
    <x v="7"/>
    <x v="1"/>
    <d v="2023-12-26T00:00:00"/>
    <d v="2023-12-26T00:00:00"/>
    <s v="SL"/>
    <m/>
    <s v="0 SL"/>
    <n v="0"/>
    <m/>
  </r>
  <r>
    <n v="4834"/>
    <x v="93"/>
    <d v="2023-12-30T00:00:00"/>
    <s v="DIMAANO LEOVIGILDA A."/>
    <x v="7"/>
    <x v="1"/>
    <d v="2023-12-28T00:00:00"/>
    <d v="2023-12-29T00:00:00"/>
    <s v="SL"/>
    <m/>
    <s v="2 SL"/>
    <n v="2"/>
    <m/>
  </r>
  <r>
    <n v="4835"/>
    <x v="93"/>
    <d v="2023-11-28T00:00:00"/>
    <s v="DIMAANO LEOVIGILDA A."/>
    <x v="7"/>
    <x v="1"/>
    <d v="2023-11-27T00:00:00"/>
    <d v="2023-11-28T00:00:00"/>
    <s v="SL"/>
    <m/>
    <s v="2 SL"/>
    <n v="2"/>
    <m/>
  </r>
  <r>
    <n v="4836"/>
    <x v="93"/>
    <d v="2023-11-28T00:00:00"/>
    <s v="DIMAANO LEOVIGILDA A."/>
    <x v="7"/>
    <x v="1"/>
    <d v="2023-11-30T00:00:00"/>
    <d v="2023-11-30T00:00:00"/>
    <s v="SL"/>
    <m/>
    <s v="1 SL"/>
    <n v="1"/>
    <m/>
  </r>
  <r>
    <n v="4837"/>
    <x v="93"/>
    <d v="2023-10-25T00:00:00"/>
    <s v="DIMAANO LEOVIGILDA A."/>
    <x v="7"/>
    <x v="1"/>
    <d v="2023-11-03T00:00:00"/>
    <d v="2023-11-07T00:00:00"/>
    <s v="SL"/>
    <m/>
    <s v="3 SL"/>
    <n v="3"/>
    <m/>
  </r>
  <r>
    <n v="4837"/>
    <x v="93"/>
    <d v="2023-10-25T00:00:00"/>
    <s v="DIMAANO LEOVIGILDA A."/>
    <x v="7"/>
    <x v="1"/>
    <d v="2023-11-09T00:00:00"/>
    <d v="2023-11-10T00:00:00"/>
    <s v="SL"/>
    <m/>
    <s v="2 SL"/>
    <n v="2"/>
    <m/>
  </r>
  <r>
    <n v="4837"/>
    <x v="93"/>
    <d v="2023-10-25T00:00:00"/>
    <s v="DIMAANO LEOVIGILDA A."/>
    <x v="7"/>
    <x v="1"/>
    <d v="2023-11-20T00:00:00"/>
    <d v="2023-11-21T00:00:00"/>
    <s v="SL"/>
    <m/>
    <s v="2 SL"/>
    <n v="2"/>
    <m/>
  </r>
  <r>
    <n v="4838"/>
    <x v="93"/>
    <d v="2023-10-25T00:00:00"/>
    <s v="BUGARIN MA. ANA M."/>
    <x v="4"/>
    <x v="1"/>
    <d v="2023-10-31T00:00:00"/>
    <d v="2023-10-31T00:00:00"/>
    <s v="SL"/>
    <m/>
    <s v="1 SL"/>
    <n v="1"/>
    <m/>
  </r>
  <r>
    <n v="4838"/>
    <x v="93"/>
    <d v="2023-10-25T00:00:00"/>
    <s v="BUGARIN MA. ANA M."/>
    <x v="4"/>
    <x v="1"/>
    <d v="2023-11-03T00:00:00"/>
    <d v="2023-11-03T00:00:00"/>
    <s v="SL"/>
    <m/>
    <s v="1 SL"/>
    <n v="1"/>
    <m/>
  </r>
  <r>
    <n v="4839"/>
    <x v="93"/>
    <d v="2023-11-01T00:00:00"/>
    <s v="DIMAANO LEOVIGILDA A."/>
    <x v="7"/>
    <x v="1"/>
    <d v="2023-11-23T00:00:00"/>
    <d v="2023-11-24T00:00:00"/>
    <s v="VL"/>
    <m/>
    <s v="2 VL"/>
    <n v="2"/>
    <m/>
  </r>
  <r>
    <n v="4840"/>
    <x v="94"/>
    <d v="2023-11-08T00:00:00"/>
    <s v="ENMACIO LEILA A."/>
    <x v="6"/>
    <x v="1"/>
    <d v="2023-12-21T00:00:00"/>
    <d v="2023-12-21T00:00:00"/>
    <s v="VL"/>
    <m/>
    <s v="1 VL"/>
    <n v="1"/>
    <m/>
  </r>
  <r>
    <n v="4841"/>
    <x v="94"/>
    <d v="2023-11-08T00:00:00"/>
    <s v="ENMACIO LEILA A."/>
    <x v="6"/>
    <x v="1"/>
    <d v="2023-11-23T00:00:00"/>
    <d v="2023-11-23T00:00:00"/>
    <s v="VL"/>
    <m/>
    <s v="1 VL"/>
    <n v="1"/>
    <m/>
  </r>
  <r>
    <n v="4842"/>
    <x v="94"/>
    <d v="2023-11-08T00:00:00"/>
    <s v="ABELA IMELDA C."/>
    <x v="6"/>
    <x v="0"/>
    <d v="2023-11-24T00:00:00"/>
    <d v="2023-11-24T00:00:00"/>
    <s v="OTHER"/>
    <s v="SEC 21 EO 292- SPECIAL PRIVILEGE"/>
    <s v="1 OTHER"/>
    <n v="1"/>
    <m/>
  </r>
  <r>
    <n v="4843"/>
    <x v="94"/>
    <d v="2023-11-08T00:00:00"/>
    <s v="DIMARANAN GREGORIA C."/>
    <x v="6"/>
    <x v="1"/>
    <d v="2023-11-24T00:00:00"/>
    <d v="2023-11-24T00:00:00"/>
    <s v="VL"/>
    <m/>
    <s v="1 VL"/>
    <n v="1"/>
    <m/>
  </r>
  <r>
    <n v="4844"/>
    <x v="94"/>
    <d v="2023-11-07T00:00:00"/>
    <s v="MENDOZA NORA A."/>
    <x v="6"/>
    <x v="1"/>
    <d v="2023-11-15T00:00:00"/>
    <d v="2023-11-15T00:00:00"/>
    <s v="VL"/>
    <m/>
    <s v="1 VL"/>
    <n v="1"/>
    <m/>
  </r>
  <r>
    <n v="4845"/>
    <x v="94"/>
    <d v="2023-11-08T00:00:00"/>
    <s v="MAWAK MIA PAULEEN B."/>
    <x v="6"/>
    <x v="1"/>
    <d v="2023-12-01T00:00:00"/>
    <d v="2023-12-01T00:00:00"/>
    <s v="OTHER"/>
    <s v="SEC 21 EO 292- SPECIAL PRIVILEGE"/>
    <s v="1 OTHER"/>
    <n v="1"/>
    <m/>
  </r>
  <r>
    <n v="4846"/>
    <x v="94"/>
    <d v="2023-11-08T00:00:00"/>
    <s v="MAWAK MIA PAULEEN B."/>
    <x v="6"/>
    <x v="1"/>
    <d v="2023-11-24T00:00:00"/>
    <d v="2023-11-24T00:00:00"/>
    <s v="VL"/>
    <m/>
    <s v="1 VL"/>
    <n v="1"/>
    <m/>
  </r>
  <r>
    <n v="4847"/>
    <x v="94"/>
    <d v="2023-11-09T00:00:00"/>
    <s v="MATIENZO NORMITA S."/>
    <x v="4"/>
    <x v="1"/>
    <d v="2023-11-08T00:00:00"/>
    <d v="2023-11-08T00:00:00"/>
    <s v="SL"/>
    <m/>
    <s v="1 SL"/>
    <n v="1"/>
    <m/>
  </r>
  <r>
    <n v="4848"/>
    <x v="94"/>
    <d v="2023-11-09T00:00:00"/>
    <s v="VILLANUEVA CHRISTIANNE FAYE A."/>
    <x v="13"/>
    <x v="0"/>
    <d v="2023-11-07T00:00:00"/>
    <d v="2023-11-07T00:00:00"/>
    <s v="SL"/>
    <m/>
    <s v="1 SL"/>
    <n v="1"/>
    <m/>
  </r>
  <r>
    <n v="4849"/>
    <x v="94"/>
    <d v="2023-11-08T00:00:00"/>
    <s v="MARINDUQUE GERRY C."/>
    <x v="19"/>
    <x v="1"/>
    <d v="2023-11-07T00:00:00"/>
    <d v="2023-11-07T00:00:00"/>
    <s v="SL"/>
    <m/>
    <s v="1 SL"/>
    <n v="1"/>
    <m/>
  </r>
  <r>
    <n v="4850"/>
    <x v="94"/>
    <d v="2023-11-10T00:00:00"/>
    <s v="MARASIGAN GINALYN D."/>
    <x v="6"/>
    <x v="1"/>
    <d v="2023-11-08T00:00:00"/>
    <d v="2023-11-08T00:00:00"/>
    <s v="SL"/>
    <m/>
    <s v="1 SL"/>
    <n v="1"/>
    <m/>
  </r>
  <r>
    <n v="4851"/>
    <x v="94"/>
    <d v="2023-11-09T00:00:00"/>
    <s v="GONZALES CRISTI NERISSE E."/>
    <x v="13"/>
    <x v="0"/>
    <d v="2023-11-08T00:00:00"/>
    <d v="2023-11-08T00:00:00"/>
    <s v="SL"/>
    <m/>
    <s v="1 SL"/>
    <n v="1"/>
    <m/>
  </r>
  <r>
    <n v="4852"/>
    <x v="94"/>
    <d v="2023-11-03T00:00:00"/>
    <s v="PALADAN VICENTE  "/>
    <x v="18"/>
    <x v="1"/>
    <d v="2023-11-09T00:00:00"/>
    <d v="2023-11-10T00:00:00"/>
    <s v="VL"/>
    <m/>
    <s v="2 VL"/>
    <n v="2"/>
    <m/>
  </r>
  <r>
    <n v="4853"/>
    <x v="94"/>
    <d v="2023-11-09T00:00:00"/>
    <s v="GARCIA JINKY A."/>
    <x v="88"/>
    <x v="1"/>
    <d v="2023-11-15T00:00:00"/>
    <d v="2023-11-17T00:00:00"/>
    <s v="OTHER"/>
    <s v="SEC 21 EO 292- SPECIAL PRIVILEGE"/>
    <s v="3 OTHER"/>
    <n v="3"/>
    <m/>
  </r>
  <r>
    <n v="4854"/>
    <x v="95"/>
    <d v="2023-10-19T00:00:00"/>
    <s v="MONTENEGRO MARISSA P."/>
    <x v="56"/>
    <x v="1"/>
    <d v="2023-10-18T00:00:00"/>
    <d v="2023-10-18T00:00:00"/>
    <s v="SL"/>
    <m/>
    <s v="1 SL"/>
    <n v="1"/>
    <m/>
  </r>
  <r>
    <n v="4855"/>
    <x v="95"/>
    <d v="2023-10-13T00:00:00"/>
    <s v="DIMAPILIS ELIZABETH A."/>
    <x v="10"/>
    <x v="1"/>
    <d v="2023-10-31T00:00:00"/>
    <d v="2023-10-31T00:00:00"/>
    <s v="OTHER"/>
    <s v="RA NO. 8972/CSC MC NO. 8, S. 2004 - SOLO PARENT LEAVE"/>
    <s v="1 OTHER"/>
    <n v="1"/>
    <m/>
  </r>
  <r>
    <n v="4855"/>
    <x v="95"/>
    <d v="2023-10-13T00:00:00"/>
    <s v="DIMAPILIS ELIZABETH A."/>
    <x v="10"/>
    <x v="1"/>
    <d v="2023-11-03T00:00:00"/>
    <d v="2023-11-03T00:00:00"/>
    <s v="OTHER"/>
    <s v="RA NO. 8972/CSC MC NO. 8, S. 2004 - SOLO PARENT LEAVE"/>
    <s v="1 OTHER"/>
    <n v="1"/>
    <m/>
  </r>
  <r>
    <n v="4856"/>
    <x v="95"/>
    <d v="2023-10-27T00:00:00"/>
    <s v="SALAZAR JOSIELYN G."/>
    <x v="7"/>
    <x v="0"/>
    <d v="2023-11-03T00:00:00"/>
    <d v="2023-11-05T00:00:00"/>
    <s v="OTHER"/>
    <s v="SEC 21 EO 292- SPECIAL PRIVILEGE"/>
    <s v="3 OTHER"/>
    <n v="3"/>
    <m/>
  </r>
  <r>
    <n v="4857"/>
    <x v="95"/>
    <d v="2023-10-20T00:00:00"/>
    <s v="LUMENARIO ZARAH A."/>
    <x v="74"/>
    <x v="1"/>
    <d v="2023-10-17T00:00:00"/>
    <d v="2023-10-17T00:00:00"/>
    <s v="OTHER"/>
    <s v="SEC 21 EO 292- SPECIAL PRIVILEGE"/>
    <s v="1 OTHER"/>
    <n v="1"/>
    <m/>
  </r>
  <r>
    <n v="4858"/>
    <x v="95"/>
    <d v="2023-10-24T00:00:00"/>
    <s v="ROQUITE MARIECAR L."/>
    <x v="31"/>
    <x v="0"/>
    <d v="2023-10-27T00:00:00"/>
    <d v="2023-10-27T00:00:00"/>
    <s v="OTHER"/>
    <s v="SEC 21 EO 292- SPECIAL PRIVILEGE"/>
    <s v="1 OTHER"/>
    <n v="1"/>
    <m/>
  </r>
  <r>
    <n v="4859"/>
    <x v="95"/>
    <d v="2023-11-10T00:00:00"/>
    <s v="JAVIER NOEL D."/>
    <x v="7"/>
    <x v="1"/>
    <d v="2023-10-27T00:00:00"/>
    <d v="2023-10-29T00:00:00"/>
    <s v="SL"/>
    <m/>
    <s v="1 SL"/>
    <n v="1"/>
    <m/>
  </r>
  <r>
    <n v="4860"/>
    <x v="95"/>
    <d v="2023-11-09T00:00:00"/>
    <s v="DOGELIO RONNEL D."/>
    <x v="13"/>
    <x v="1"/>
    <d v="2023-11-08T00:00:00"/>
    <d v="2023-11-08T00:00:00"/>
    <s v="SL"/>
    <m/>
    <s v="1 SL"/>
    <n v="1"/>
    <m/>
  </r>
  <r>
    <n v="4861"/>
    <x v="95"/>
    <d v="2023-11-10T00:00:00"/>
    <s v="MONTENEGRO HELEN L."/>
    <x v="35"/>
    <x v="1"/>
    <d v="2023-11-27T00:00:00"/>
    <d v="2023-11-28T00:00:00"/>
    <s v="VL"/>
    <m/>
    <s v="2 VL"/>
    <n v="2"/>
    <m/>
  </r>
  <r>
    <n v="4861"/>
    <x v="95"/>
    <d v="2023-11-10T00:00:00"/>
    <s v="MONTENEGRO HELEN L."/>
    <x v="35"/>
    <x v="1"/>
    <d v="2023-12-01T00:00:00"/>
    <d v="2023-12-01T00:00:00"/>
    <s v="VL"/>
    <m/>
    <s v="1 VL"/>
    <n v="1"/>
    <m/>
  </r>
  <r>
    <n v="4861"/>
    <x v="95"/>
    <d v="2023-11-10T00:00:00"/>
    <s v="MONTENEGRO HELEN L."/>
    <x v="35"/>
    <x v="1"/>
    <d v="2023-12-06T00:00:00"/>
    <d v="2023-12-07T00:00:00"/>
    <s v="VL"/>
    <m/>
    <s v="2 VL"/>
    <n v="2"/>
    <m/>
  </r>
  <r>
    <n v="4862"/>
    <x v="95"/>
    <d v="2023-11-09T00:00:00"/>
    <s v="ACUB MA. MARILYN L."/>
    <x v="7"/>
    <x v="0"/>
    <d v="2023-11-05T00:00:00"/>
    <d v="2023-11-06T00:00:00"/>
    <s v="SL"/>
    <m/>
    <s v="1 SL"/>
    <n v="1"/>
    <m/>
  </r>
  <r>
    <n v="4863"/>
    <x v="95"/>
    <d v="2023-11-10T00:00:00"/>
    <s v="SUMAGUI LORENA P."/>
    <x v="30"/>
    <x v="0"/>
    <d v="2023-10-31T00:00:00"/>
    <d v="2023-10-31T00:00:00"/>
    <s v="SL"/>
    <m/>
    <s v="1 SL"/>
    <n v="1"/>
    <m/>
  </r>
  <r>
    <n v="4864"/>
    <x v="95"/>
    <d v="2023-11-10T00:00:00"/>
    <s v="SUMAGUI LORENA P."/>
    <x v="30"/>
    <x v="0"/>
    <d v="2023-11-03T00:00:00"/>
    <d v="2023-11-03T00:00:00"/>
    <s v="SL"/>
    <m/>
    <s v="1 SL"/>
    <n v="1"/>
    <m/>
  </r>
  <r>
    <n v="4864"/>
    <x v="95"/>
    <d v="2023-11-10T00:00:00"/>
    <s v="SUMAGUI LORENA P."/>
    <x v="30"/>
    <x v="0"/>
    <d v="2023-11-20T00:00:00"/>
    <d v="2023-11-24T00:00:00"/>
    <s v="VL"/>
    <m/>
    <s v="5 VL"/>
    <n v="5"/>
    <m/>
  </r>
  <r>
    <n v="4865"/>
    <x v="95"/>
    <d v="2023-11-13T00:00:00"/>
    <s v="MAULLON JAENA F."/>
    <x v="11"/>
    <x v="0"/>
    <d v="2023-11-10T00:00:00"/>
    <d v="2023-11-10T00:00:00"/>
    <s v="SL"/>
    <m/>
    <s v="1 SL"/>
    <n v="1"/>
    <m/>
  </r>
  <r>
    <n v="4865"/>
    <x v="92"/>
    <d v="2023-10-03T00:00:00"/>
    <s v="MERCADO ARLENNIE D."/>
    <x v="9"/>
    <x v="0"/>
    <d v="2023-11-07T00:00:00"/>
    <d v="2023-11-08T00:00:00"/>
    <s v="SL"/>
    <m/>
    <s v="2 SL"/>
    <n v="2"/>
    <m/>
  </r>
  <r>
    <n v="4865"/>
    <x v="92"/>
    <d v="2023-10-03T00:00:00"/>
    <s v="MERCADO ARLENNIE D."/>
    <x v="9"/>
    <x v="0"/>
    <d v="2023-11-10T00:00:00"/>
    <d v="2023-11-10T00:00:00"/>
    <s v="SL"/>
    <m/>
    <s v="1 SL"/>
    <n v="1"/>
    <m/>
  </r>
  <r>
    <n v="4866"/>
    <x v="92"/>
    <d v="2023-11-10T00:00:00"/>
    <s v="DE OCAMPO MA. ELENA D."/>
    <x v="11"/>
    <x v="1"/>
    <d v="2023-11-08T00:00:00"/>
    <d v="2023-11-09T00:00:00"/>
    <s v="SL"/>
    <m/>
    <s v="2 SL"/>
    <n v="2"/>
    <m/>
  </r>
  <r>
    <n v="4867"/>
    <x v="92"/>
    <d v="2023-11-10T00:00:00"/>
    <s v="REYES NORALYN B."/>
    <x v="11"/>
    <x v="1"/>
    <d v="2023-11-07T00:00:00"/>
    <d v="2023-11-09T00:00:00"/>
    <s v="SL"/>
    <m/>
    <s v="3 SL"/>
    <n v="3"/>
    <m/>
  </r>
  <r>
    <n v="4868"/>
    <x v="95"/>
    <d v="2023-11-13T00:00:00"/>
    <s v="MAGHIRANG EDUARDO  "/>
    <x v="54"/>
    <x v="1"/>
    <m/>
    <m/>
    <s v="OTHER"/>
    <s v="TERMINAL LEAVE"/>
    <s v="0 OTHER"/>
    <n v="0"/>
    <m/>
  </r>
  <r>
    <n v="4869"/>
    <x v="96"/>
    <d v="2023-11-13T00:00:00"/>
    <s v="DIMAPILIS ANTHONY A."/>
    <x v="39"/>
    <x v="1"/>
    <d v="2023-12-05T00:00:00"/>
    <d v="2023-12-05T00:00:00"/>
    <s v="VL"/>
    <m/>
    <s v="1 VL"/>
    <n v="1"/>
    <m/>
  </r>
  <r>
    <n v="4869"/>
    <x v="96"/>
    <d v="2023-11-13T00:00:00"/>
    <s v="DIMAPILIS ANTHONY A."/>
    <x v="39"/>
    <x v="1"/>
    <d v="2023-12-14T00:00:00"/>
    <d v="2023-12-14T00:00:00"/>
    <s v="VL"/>
    <m/>
    <s v="1 VL"/>
    <n v="1"/>
    <m/>
  </r>
  <r>
    <n v="4869"/>
    <x v="96"/>
    <d v="2023-11-13T00:00:00"/>
    <s v="DIMAPILIS ANTHONY A."/>
    <x v="39"/>
    <x v="1"/>
    <d v="2023-12-19T00:00:00"/>
    <d v="2023-12-19T00:00:00"/>
    <s v="VL"/>
    <m/>
    <s v="1 VL"/>
    <n v="1"/>
    <m/>
  </r>
  <r>
    <n v="4869"/>
    <x v="96"/>
    <d v="2023-11-13T00:00:00"/>
    <s v="DIMAPILIS ANTHONY A."/>
    <x v="39"/>
    <x v="1"/>
    <d v="2023-12-22T00:00:00"/>
    <d v="2023-12-22T00:00:00"/>
    <s v="VL"/>
    <m/>
    <s v="1 VL"/>
    <n v="1"/>
    <m/>
  </r>
  <r>
    <n v="4869"/>
    <x v="96"/>
    <d v="2023-11-13T00:00:00"/>
    <s v="DIMAPILIS ANTHONY A."/>
    <x v="39"/>
    <x v="1"/>
    <d v="2023-12-28T00:00:00"/>
    <d v="2023-12-28T00:00:00"/>
    <s v="VL"/>
    <m/>
    <s v="1 VL"/>
    <n v="1"/>
    <m/>
  </r>
  <r>
    <n v="4870"/>
    <x v="96"/>
    <d v="2023-11-14T00:00:00"/>
    <s v="DIMARANAN PERPETUA F."/>
    <x v="67"/>
    <x v="1"/>
    <d v="2023-11-23T00:00:00"/>
    <d v="2023-11-24T00:00:00"/>
    <s v="VL"/>
    <m/>
    <s v="2 VL"/>
    <n v="2"/>
    <m/>
  </r>
  <r>
    <n v="4871"/>
    <x v="96"/>
    <d v="2023-11-13T00:00:00"/>
    <s v="DIMAPILIS JONNA T."/>
    <x v="49"/>
    <x v="1"/>
    <d v="2023-12-14T00:00:00"/>
    <d v="2023-12-14T00:00:00"/>
    <s v="VL"/>
    <m/>
    <s v="1 VL"/>
    <n v="1"/>
    <m/>
  </r>
  <r>
    <n v="4871"/>
    <x v="96"/>
    <d v="2023-11-13T00:00:00"/>
    <s v="DIMAPILIS JONNA T."/>
    <x v="49"/>
    <x v="1"/>
    <d v="2023-12-19T00:00:00"/>
    <d v="2023-12-19T00:00:00"/>
    <s v="VL"/>
    <m/>
    <s v="1 VL"/>
    <n v="1"/>
    <m/>
  </r>
  <r>
    <n v="4871"/>
    <x v="96"/>
    <d v="2023-11-13T00:00:00"/>
    <s v="DIMAPILIS JONNA T."/>
    <x v="49"/>
    <x v="1"/>
    <d v="2023-12-22T00:00:00"/>
    <d v="2023-12-22T00:00:00"/>
    <s v="VL"/>
    <m/>
    <s v="1 VL"/>
    <n v="1"/>
    <m/>
  </r>
  <r>
    <n v="4871"/>
    <x v="96"/>
    <d v="2023-11-13T00:00:00"/>
    <s v="DIMAPILIS JONNA T."/>
    <x v="49"/>
    <x v="1"/>
    <d v="2023-12-28T00:00:00"/>
    <d v="2023-12-28T00:00:00"/>
    <s v="VL"/>
    <m/>
    <s v="1 VL"/>
    <n v="1"/>
    <m/>
  </r>
  <r>
    <n v="4872"/>
    <x v="96"/>
    <d v="2023-11-15T00:00:00"/>
    <s v="ANGCAYA RUFINA P."/>
    <x v="5"/>
    <x v="1"/>
    <d v="2023-11-14T00:00:00"/>
    <d v="2023-11-14T00:00:00"/>
    <s v="SL"/>
    <m/>
    <s v="1 SL"/>
    <n v="1"/>
    <m/>
  </r>
  <r>
    <n v="4873"/>
    <x v="96"/>
    <d v="2023-11-16T00:00:00"/>
    <s v="MATIENZO NORMITA S."/>
    <x v="4"/>
    <x v="1"/>
    <d v="2023-11-24T00:00:00"/>
    <d v="2023-11-24T00:00:00"/>
    <s v="OTHER"/>
    <s v="SEC 21 EO 292- SPECIAL PRIVILEGE"/>
    <s v="1 OTHER"/>
    <n v="1"/>
    <m/>
  </r>
  <r>
    <n v="4874"/>
    <x v="96"/>
    <d v="2023-11-16T00:00:00"/>
    <s v="DIMARANAN GREGORIA C."/>
    <x v="6"/>
    <x v="1"/>
    <d v="2023-11-16T00:00:00"/>
    <d v="2023-11-16T00:00:00"/>
    <s v="SL"/>
    <m/>
    <s v="1 SL"/>
    <n v="1"/>
    <m/>
  </r>
  <r>
    <n v="4875"/>
    <x v="96"/>
    <d v="2023-11-15T00:00:00"/>
    <s v="LEPARDO ROWENA R."/>
    <x v="31"/>
    <x v="1"/>
    <d v="2023-11-23T00:00:00"/>
    <d v="2023-11-23T00:00:00"/>
    <s v="VL"/>
    <m/>
    <s v="1 VL"/>
    <n v="1"/>
    <m/>
  </r>
  <r>
    <n v="4876"/>
    <x v="96"/>
    <d v="2023-11-15T00:00:00"/>
    <s v="OLEGARIO NENITA A."/>
    <x v="16"/>
    <x v="1"/>
    <d v="2023-12-26T00:00:00"/>
    <d v="2023-12-26T00:00:00"/>
    <s v="VL"/>
    <m/>
    <s v="0 VL"/>
    <n v="0"/>
    <m/>
  </r>
  <r>
    <n v="4876"/>
    <x v="96"/>
    <d v="2023-11-15T00:00:00"/>
    <s v="OLEGARIO NENITA A."/>
    <x v="16"/>
    <x v="1"/>
    <d v="2023-12-29T00:00:00"/>
    <d v="2023-12-29T00:00:00"/>
    <s v="VL"/>
    <m/>
    <s v="1 VL"/>
    <n v="1"/>
    <m/>
  </r>
  <r>
    <n v="4877"/>
    <x v="96"/>
    <d v="2023-11-28T00:00:00"/>
    <s v="GUTIERREZ LYDIA C."/>
    <x v="15"/>
    <x v="0"/>
    <d v="2023-12-01T00:00:00"/>
    <d v="2023-12-01T00:00:00"/>
    <s v="VL"/>
    <m/>
    <s v="1 VL"/>
    <n v="1"/>
    <m/>
  </r>
  <r>
    <n v="4877"/>
    <x v="96"/>
    <d v="2023-11-28T00:00:00"/>
    <s v="GUTIERREZ LYDIA C."/>
    <x v="15"/>
    <x v="0"/>
    <d v="2023-12-07T00:00:00"/>
    <d v="2023-12-07T00:00:00"/>
    <s v="VL"/>
    <m/>
    <s v="1 VL"/>
    <n v="1"/>
    <m/>
  </r>
  <r>
    <n v="4878"/>
    <x v="96"/>
    <d v="2023-11-15T00:00:00"/>
    <s v="ALEGA ESTELITA M."/>
    <x v="53"/>
    <x v="1"/>
    <d v="2023-11-06T00:00:00"/>
    <d v="2023-11-08T00:00:00"/>
    <s v="SL"/>
    <m/>
    <s v="3 SL"/>
    <n v="3"/>
    <m/>
  </r>
  <r>
    <n v="4879"/>
    <x v="96"/>
    <d v="2023-11-21T00:00:00"/>
    <s v="DEL MUNDO ROSALLE A."/>
    <x v="52"/>
    <x v="1"/>
    <d v="2023-12-22T00:00:00"/>
    <d v="2023-12-22T00:00:00"/>
    <s v="VL"/>
    <m/>
    <s v="1 VL"/>
    <n v="1"/>
    <m/>
  </r>
  <r>
    <n v="4879"/>
    <x v="96"/>
    <d v="2023-11-21T00:00:00"/>
    <s v="DEL MUNDO ROSALLE A."/>
    <x v="52"/>
    <x v="1"/>
    <d v="2023-12-26T00:00:00"/>
    <d v="2023-12-29T00:00:00"/>
    <s v="VL"/>
    <m/>
    <s v="3 VL"/>
    <n v="3"/>
    <m/>
  </r>
  <r>
    <n v="4880"/>
    <x v="96"/>
    <d v="2023-11-28T00:00:00"/>
    <s v="JAVIER CARMELITA M."/>
    <x v="31"/>
    <x v="1"/>
    <d v="2023-11-17T00:00:00"/>
    <d v="2023-11-17T00:00:00"/>
    <s v="SL"/>
    <m/>
    <s v="1 SL"/>
    <n v="1"/>
    <m/>
  </r>
  <r>
    <n v="4880"/>
    <x v="96"/>
    <d v="2023-11-28T00:00:00"/>
    <s v="JAVIER CARMELITA M."/>
    <x v="31"/>
    <x v="1"/>
    <d v="2023-11-20T00:00:00"/>
    <d v="2023-11-24T00:00:00"/>
    <s v="SL"/>
    <m/>
    <s v="5 SL"/>
    <n v="5"/>
    <m/>
  </r>
  <r>
    <n v="4881"/>
    <x v="96"/>
    <d v="2023-11-18T00:00:00"/>
    <s v="DOMINGO RACHEL L."/>
    <x v="7"/>
    <x v="1"/>
    <d v="2023-12-11T00:00:00"/>
    <d v="2023-12-15T00:00:00"/>
    <s v="VL"/>
    <m/>
    <s v="5 VL"/>
    <n v="5"/>
    <m/>
  </r>
  <r>
    <n v="4882"/>
    <x v="96"/>
    <d v="2023-11-20T00:00:00"/>
    <s v="ERIDAO ROSALINDA P."/>
    <x v="10"/>
    <x v="1"/>
    <d v="2023-11-16T00:00:00"/>
    <d v="2023-11-17T00:00:00"/>
    <s v="SL"/>
    <m/>
    <s v="2 SL"/>
    <n v="2"/>
    <m/>
  </r>
  <r>
    <n v="4883"/>
    <x v="96"/>
    <d v="2023-11-20T00:00:00"/>
    <s v="AUDITOR AILEEN D."/>
    <x v="5"/>
    <x v="1"/>
    <d v="2023-11-17T00:00:00"/>
    <d v="2023-11-17T00:00:00"/>
    <s v="SL"/>
    <m/>
    <s v="1 SL"/>
    <n v="1"/>
    <m/>
  </r>
  <r>
    <n v="4884"/>
    <x v="96"/>
    <d v="2023-11-13T00:00:00"/>
    <s v="MALIGAYO YOLANDA D."/>
    <x v="19"/>
    <x v="1"/>
    <d v="2023-11-09T00:00:00"/>
    <d v="2023-11-09T00:00:00"/>
    <s v="SL"/>
    <m/>
    <s v="1 SL"/>
    <n v="1"/>
    <m/>
  </r>
  <r>
    <n v="4884"/>
    <x v="96"/>
    <d v="2023-11-13T00:00:00"/>
    <s v="MALIGAYO YOLANDA D."/>
    <x v="19"/>
    <x v="1"/>
    <d v="2023-11-14T00:00:00"/>
    <d v="2023-11-14T00:00:00"/>
    <s v="SL"/>
    <m/>
    <s v="1 SL"/>
    <n v="1"/>
    <m/>
  </r>
  <r>
    <n v="4885"/>
    <x v="96"/>
    <d v="2023-11-14T00:00:00"/>
    <s v="ALCANTARA RIZALINA B."/>
    <x v="53"/>
    <x v="1"/>
    <d v="2023-11-16T00:00:00"/>
    <d v="2023-11-16T00:00:00"/>
    <s v="SL"/>
    <m/>
    <s v="1 SL"/>
    <n v="1"/>
    <m/>
  </r>
  <r>
    <n v="4886"/>
    <x v="96"/>
    <d v="2023-11-16T00:00:00"/>
    <s v="ROCILLO CECILLA A."/>
    <x v="6"/>
    <x v="1"/>
    <d v="2023-11-22T00:00:00"/>
    <d v="2023-11-22T00:00:00"/>
    <s v="OTHER"/>
    <s v="SEC 21 EO 292- SPECIAL PRIVILEGE"/>
    <s v="1 OTHER"/>
    <n v="1"/>
    <m/>
  </r>
  <r>
    <n v="4887"/>
    <x v="96"/>
    <d v="2023-11-14T00:00:00"/>
    <s v="ACERON ANGELU V."/>
    <x v="5"/>
    <x v="1"/>
    <d v="2023-11-22T00:00:00"/>
    <d v="2023-11-22T00:00:00"/>
    <s v="VL"/>
    <m/>
    <s v="1 VL"/>
    <n v="1"/>
    <m/>
  </r>
  <r>
    <n v="4888"/>
    <x v="96"/>
    <d v="2023-11-15T00:00:00"/>
    <s v="ROLLE MICHELLYN G."/>
    <x v="5"/>
    <x v="0"/>
    <d v="2023-11-27T00:00:00"/>
    <d v="2023-11-27T00:00:00"/>
    <s v="VL"/>
    <m/>
    <s v="1 VL"/>
    <n v="1"/>
    <m/>
  </r>
  <r>
    <n v="4889"/>
    <x v="96"/>
    <d v="2023-11-15T00:00:00"/>
    <s v="DELFINO NINA C."/>
    <x v="5"/>
    <x v="1"/>
    <d v="2023-11-23T00:00:00"/>
    <d v="2023-11-23T00:00:00"/>
    <s v="OTHER"/>
    <s v="SEC 21 EO 292- SPECIAL PRIVILEGE"/>
    <s v="1 OTHER"/>
    <n v="1"/>
    <m/>
  </r>
  <r>
    <n v="4889"/>
    <x v="96"/>
    <d v="2023-11-15T00:00:00"/>
    <s v="DELFINO NINA C."/>
    <x v="5"/>
    <x v="1"/>
    <d v="2023-11-26T00:00:00"/>
    <d v="2023-11-26T00:00:00"/>
    <s v="OTHER"/>
    <s v="SEC 21 EO 292- SPECIAL PRIVILEGE"/>
    <s v="0 OTHER"/>
    <n v="0"/>
    <m/>
  </r>
  <r>
    <n v="4890"/>
    <x v="96"/>
    <d v="2023-11-15T00:00:00"/>
    <s v="OLIMPO SHARIE MAE M."/>
    <x v="10"/>
    <x v="1"/>
    <d v="2023-12-01T00:00:00"/>
    <d v="2023-12-01T00:00:00"/>
    <s v="VL"/>
    <m/>
    <s v="1 VL"/>
    <n v="1"/>
    <m/>
  </r>
  <r>
    <n v="4890"/>
    <x v="96"/>
    <d v="2023-11-15T00:00:00"/>
    <s v="OLIMPO SHARIE MAE M."/>
    <x v="10"/>
    <x v="1"/>
    <d v="2023-12-04T00:00:00"/>
    <d v="2023-12-05T00:00:00"/>
    <s v="VL"/>
    <m/>
    <s v="2 VL"/>
    <n v="2"/>
    <m/>
  </r>
  <r>
    <n v="4890"/>
    <x v="96"/>
    <d v="2023-11-15T00:00:00"/>
    <s v="OLIMPO SHARIE MAE M."/>
    <x v="10"/>
    <x v="1"/>
    <d v="2023-12-18T00:00:00"/>
    <d v="2023-12-18T00:00:00"/>
    <s v="VL"/>
    <m/>
    <s v="1 VL"/>
    <n v="1"/>
    <m/>
  </r>
  <r>
    <n v="4891"/>
    <x v="96"/>
    <d v="2023-10-26T00:00:00"/>
    <s v="ROLLE CARIZA P."/>
    <x v="19"/>
    <x v="0"/>
    <d v="2023-11-28T00:00:00"/>
    <d v="2023-11-30T00:00:00"/>
    <s v="VL"/>
    <m/>
    <s v="2 VL"/>
    <n v="2"/>
    <m/>
  </r>
  <r>
    <n v="4892"/>
    <x v="96"/>
    <d v="2023-10-26T00:00:00"/>
    <s v="ROLLE CARIZA P."/>
    <x v="19"/>
    <x v="0"/>
    <d v="2023-12-01T00:00:00"/>
    <d v="2023-12-02T00:00:00"/>
    <s v="VL"/>
    <m/>
    <s v="1 VL"/>
    <n v="1"/>
    <m/>
  </r>
  <r>
    <n v="4893"/>
    <x v="96"/>
    <d v="2023-10-17T00:00:00"/>
    <s v="DOLOT JESUS JR. D."/>
    <x v="52"/>
    <x v="1"/>
    <d v="2023-11-16T00:00:00"/>
    <d v="2023-11-16T00:00:00"/>
    <s v="OTHER"/>
    <s v="SEC 21 EO 292- SPECIAL PRIVILEGE"/>
    <s v="1 OTHER"/>
    <n v="1"/>
    <m/>
  </r>
  <r>
    <n v="4894"/>
    <x v="96"/>
    <d v="2023-11-20T00:00:00"/>
    <s v="DIMARANAN RODORA G."/>
    <x v="54"/>
    <x v="1"/>
    <d v="2023-12-20T00:00:00"/>
    <d v="2023-12-20T00:00:00"/>
    <s v="OTHER"/>
    <s v="SEC 21 EO 292- SPECIAL PRIVILEGE"/>
    <s v="1 OTHER"/>
    <n v="1"/>
    <m/>
  </r>
  <r>
    <n v="4894"/>
    <x v="96"/>
    <d v="2023-11-20T00:00:00"/>
    <s v="DIMARANAN RODORA G."/>
    <x v="54"/>
    <x v="1"/>
    <d v="2023-12-26T00:00:00"/>
    <d v="2023-12-26T00:00:00"/>
    <s v="OTHER"/>
    <s v="SEC 21 EO 292- SPECIAL PRIVILEGE"/>
    <s v="0 OTHER"/>
    <n v="0"/>
    <m/>
  </r>
  <r>
    <n v="4895"/>
    <x v="96"/>
    <d v="2023-11-25T00:00:00"/>
    <s v="PARAISO MARIA LORENA D."/>
    <x v="17"/>
    <x v="0"/>
    <d v="2023-12-06T00:00:00"/>
    <d v="2023-12-06T00:00:00"/>
    <s v="OTHER"/>
    <s v="SEC 21 EO 292- SPECIAL PRIVILEGE"/>
    <s v="1 OTHER"/>
    <n v="1"/>
    <m/>
  </r>
  <r>
    <n v="4896"/>
    <x v="96"/>
    <d v="2023-11-21T00:00:00"/>
    <s v="OLEGARIO NENITA A."/>
    <x v="16"/>
    <x v="1"/>
    <d v="2023-11-20T00:00:00"/>
    <d v="2023-11-20T00:00:00"/>
    <s v="SL"/>
    <m/>
    <s v="1 SL"/>
    <n v="1"/>
    <m/>
  </r>
  <r>
    <n v="4897"/>
    <x v="96"/>
    <d v="2023-11-20T00:00:00"/>
    <s v="JORGE CAROLINA M."/>
    <x v="39"/>
    <x v="1"/>
    <d v="2023-11-30T00:00:00"/>
    <d v="2023-11-30T00:00:00"/>
    <s v="VL"/>
    <m/>
    <s v="0 VL"/>
    <n v="0"/>
    <m/>
  </r>
  <r>
    <n v="4898"/>
    <x v="96"/>
    <d v="2023-11-20T00:00:00"/>
    <s v="FERNANDEZ MILAGROS C."/>
    <x v="39"/>
    <x v="1"/>
    <d v="2023-12-07T00:00:00"/>
    <d v="2023-12-07T00:00:00"/>
    <s v="VL"/>
    <m/>
    <s v="1 VL"/>
    <n v="1"/>
    <m/>
  </r>
  <r>
    <n v="4898"/>
    <x v="96"/>
    <d v="2023-11-20T00:00:00"/>
    <s v="FERNANDEZ MILAGROS C."/>
    <x v="39"/>
    <x v="1"/>
    <d v="2023-12-15T00:00:00"/>
    <d v="2023-12-15T00:00:00"/>
    <s v="VL"/>
    <m/>
    <s v="1 VL"/>
    <n v="1"/>
    <m/>
  </r>
  <r>
    <n v="4898"/>
    <x v="96"/>
    <d v="2023-11-20T00:00:00"/>
    <s v="FERNANDEZ MILAGROS C."/>
    <x v="39"/>
    <x v="1"/>
    <d v="2023-12-22T00:00:00"/>
    <d v="2023-12-22T00:00:00"/>
    <s v="VL"/>
    <m/>
    <s v="1 VL"/>
    <n v="1"/>
    <m/>
  </r>
  <r>
    <n v="4898"/>
    <x v="96"/>
    <d v="2023-11-20T00:00:00"/>
    <s v="FERNANDEZ MILAGROS C."/>
    <x v="39"/>
    <x v="1"/>
    <d v="2023-12-26T00:00:00"/>
    <d v="2023-12-26T00:00:00"/>
    <s v="VL"/>
    <m/>
    <s v="0 VL"/>
    <n v="0"/>
    <m/>
  </r>
  <r>
    <n v="4898"/>
    <x v="96"/>
    <d v="2023-11-20T00:00:00"/>
    <s v="FERNANDEZ MILAGROS C."/>
    <x v="39"/>
    <x v="1"/>
    <d v="2023-12-29T00:00:00"/>
    <d v="2023-12-29T00:00:00"/>
    <s v="VL"/>
    <m/>
    <s v="1 VL"/>
    <n v="1"/>
    <m/>
  </r>
  <r>
    <n v="4899"/>
    <x v="96"/>
    <d v="2023-11-10T00:00:00"/>
    <s v="MACASPAC JOSE VICTOR P."/>
    <x v="21"/>
    <x v="1"/>
    <d v="2023-11-03T00:00:00"/>
    <d v="2023-11-03T00:00:00"/>
    <s v="SL"/>
    <m/>
    <s v="1 SL"/>
    <n v="1"/>
    <m/>
  </r>
  <r>
    <n v="4899"/>
    <x v="96"/>
    <d v="2023-11-10T00:00:00"/>
    <s v="MACASPAC JOSE VICTOR P."/>
    <x v="21"/>
    <x v="1"/>
    <d v="2023-11-09T00:00:00"/>
    <d v="2023-11-09T00:00:00"/>
    <s v="SL"/>
    <m/>
    <s v="1 SL"/>
    <n v="1"/>
    <m/>
  </r>
  <r>
    <n v="4900"/>
    <x v="96"/>
    <d v="2023-11-15T00:00:00"/>
    <s v="ESTRANGCO MERCY U."/>
    <x v="21"/>
    <x v="1"/>
    <d v="2023-11-13T00:00:00"/>
    <d v="2023-11-14T00:00:00"/>
    <s v="SL"/>
    <m/>
    <s v="2 SL"/>
    <n v="2"/>
    <m/>
  </r>
  <r>
    <n v="4901"/>
    <x v="96"/>
    <d v="2023-11-20T00:00:00"/>
    <s v="MACASPAC JOSE VICTOR P."/>
    <x v="21"/>
    <x v="1"/>
    <d v="2023-11-15T00:00:00"/>
    <d v="2023-11-16T00:00:00"/>
    <s v="SL"/>
    <m/>
    <s v="2 SL"/>
    <n v="2"/>
    <m/>
  </r>
  <r>
    <n v="4902"/>
    <x v="96"/>
    <d v="2023-11-20T00:00:00"/>
    <s v="MONTENEGRO RODELIO A."/>
    <x v="13"/>
    <x v="1"/>
    <d v="2023-11-15T00:00:00"/>
    <d v="2023-11-16T00:00:00"/>
    <s v="SL"/>
    <m/>
    <s v="2 SL"/>
    <n v="2"/>
    <m/>
  </r>
  <r>
    <n v="4903"/>
    <x v="96"/>
    <d v="2023-11-06T00:00:00"/>
    <s v="MIRANDA DAVY JOHN U."/>
    <x v="80"/>
    <x v="0"/>
    <d v="2023-10-31T00:00:00"/>
    <d v="2023-10-31T00:00:00"/>
    <s v="SL"/>
    <m/>
    <s v="1 SL"/>
    <n v="1"/>
    <m/>
  </r>
  <r>
    <n v="4904"/>
    <x v="96"/>
    <d v="2023-11-26T00:00:00"/>
    <s v="MIRANDA DAVY JOHN U."/>
    <x v="80"/>
    <x v="0"/>
    <d v="2023-10-27T00:00:00"/>
    <d v="2023-10-27T00:00:00"/>
    <s v="OTHER"/>
    <s v="SEC 21 EO 292- SPECIAL PRIVILEGE"/>
    <s v="1 OTHER"/>
    <n v="1"/>
    <m/>
  </r>
  <r>
    <n v="4905"/>
    <x v="96"/>
    <d v="2023-10-05T00:00:00"/>
    <s v="MIRANDA DAVY JOHN U."/>
    <x v="80"/>
    <x v="0"/>
    <d v="2023-10-04T00:00:00"/>
    <d v="2023-10-04T00:00:00"/>
    <s v="OTHER"/>
    <s v="SEC 21 EO 292- SPECIAL PRIVILEGE"/>
    <s v="1 OTHER"/>
    <n v="1"/>
    <m/>
  </r>
  <r>
    <n v="4906"/>
    <x v="96"/>
    <d v="2023-10-07T00:00:00"/>
    <s v="RAMA RAQUEL J."/>
    <x v="44"/>
    <x v="0"/>
    <d v="2023-11-06T00:00:00"/>
    <d v="2023-11-06T00:00:00"/>
    <s v="OTHER"/>
    <s v="SEC 21 EO 292- SPECIAL PRIVILEGE"/>
    <s v="1 OTHER"/>
    <n v="1"/>
    <m/>
  </r>
  <r>
    <n v="4907"/>
    <x v="96"/>
    <d v="2023-11-10T00:00:00"/>
    <s v="BRIZUELA LENIE E."/>
    <x v="38"/>
    <x v="0"/>
    <d v="2023-11-08T00:00:00"/>
    <d v="2023-11-09T00:00:00"/>
    <s v="SL"/>
    <m/>
    <s v="2 SL"/>
    <n v="2"/>
    <m/>
  </r>
  <r>
    <n v="4908"/>
    <x v="96"/>
    <d v="2023-12-22T00:00:00"/>
    <s v="PRIMO GRACE M."/>
    <x v="17"/>
    <x v="0"/>
    <d v="2023-12-04T00:00:00"/>
    <d v="2023-12-05T00:00:00"/>
    <s v="VL"/>
    <m/>
    <s v="2 VL"/>
    <n v="2"/>
    <m/>
  </r>
  <r>
    <n v="4908"/>
    <x v="96"/>
    <d v="2023-12-22T00:00:00"/>
    <s v="PRIMO GRACE M."/>
    <x v="17"/>
    <x v="0"/>
    <d v="2023-12-11T00:00:00"/>
    <d v="2023-12-12T00:00:00"/>
    <s v="VL"/>
    <m/>
    <s v="2 VL"/>
    <n v="2"/>
    <m/>
  </r>
  <r>
    <n v="4908"/>
    <x v="96"/>
    <d v="2023-12-22T00:00:00"/>
    <s v="PRIMO GRACE M."/>
    <x v="17"/>
    <x v="0"/>
    <d v="2023-12-14T00:00:00"/>
    <d v="2023-12-14T00:00:00"/>
    <s v="VL"/>
    <m/>
    <s v="1 VL"/>
    <n v="1"/>
    <m/>
  </r>
  <r>
    <n v="4908"/>
    <x v="96"/>
    <d v="2023-12-22T00:00:00"/>
    <s v="PRIMO GRACE M."/>
    <x v="17"/>
    <x v="0"/>
    <d v="2023-12-18T00:00:00"/>
    <d v="2023-12-18T00:00:00"/>
    <s v="VL"/>
    <m/>
    <s v="1 VL"/>
    <n v="1"/>
    <m/>
  </r>
  <r>
    <n v="4909"/>
    <x v="96"/>
    <d v="2023-11-25T00:00:00"/>
    <s v="PARAISO MARIA LORENA D."/>
    <x v="17"/>
    <x v="0"/>
    <d v="2023-11-21T00:00:00"/>
    <d v="2023-11-21T00:00:00"/>
    <s v="SL"/>
    <m/>
    <s v="1 SL"/>
    <n v="1"/>
    <m/>
  </r>
  <r>
    <n v="4909"/>
    <x v="96"/>
    <d v="2023-11-25T00:00:00"/>
    <s v="PARAISO MARIA LORENA D."/>
    <x v="17"/>
    <x v="0"/>
    <d v="2023-11-24T00:00:00"/>
    <d v="2023-11-24T00:00:00"/>
    <s v="SL"/>
    <m/>
    <s v="1 SL"/>
    <n v="1"/>
    <m/>
  </r>
  <r>
    <n v="4910"/>
    <x v="96"/>
    <d v="2023-11-07T00:00:00"/>
    <s v="RAMA RAQUEL J."/>
    <x v="44"/>
    <x v="0"/>
    <d v="2023-11-03T00:00:00"/>
    <d v="2023-11-03T00:00:00"/>
    <s v="VL"/>
    <m/>
    <s v="1 VL"/>
    <n v="1"/>
    <m/>
  </r>
  <r>
    <n v="4910"/>
    <x v="96"/>
    <d v="2023-11-07T00:00:00"/>
    <s v="RAMA RAQUEL J."/>
    <x v="44"/>
    <x v="0"/>
    <d v="2023-11-08T00:00:00"/>
    <d v="2023-11-08T00:00:00"/>
    <s v="VL"/>
    <m/>
    <s v="1 VL"/>
    <n v="1"/>
    <m/>
  </r>
  <r>
    <n v="4910"/>
    <x v="96"/>
    <d v="2023-11-07T00:00:00"/>
    <s v="RAMA RAQUEL J."/>
    <x v="44"/>
    <x v="0"/>
    <d v="2023-11-10T00:00:00"/>
    <d v="2023-11-10T00:00:00"/>
    <s v="VL"/>
    <m/>
    <s v="1 VL"/>
    <n v="1"/>
    <m/>
  </r>
  <r>
    <n v="4911"/>
    <x v="97"/>
    <d v="2023-11-16T00:00:00"/>
    <s v="DERLA ARTHUR D."/>
    <x v="18"/>
    <x v="0"/>
    <d v="2023-11-13T00:00:00"/>
    <d v="2023-11-14T00:00:00"/>
    <s v="SL"/>
    <m/>
    <s v="2 SL"/>
    <n v="2"/>
    <m/>
  </r>
  <r>
    <n v="4912"/>
    <x v="97"/>
    <d v="2023-11-15T00:00:00"/>
    <s v="BAY AMIE C."/>
    <x v="18"/>
    <x v="0"/>
    <d v="2023-11-21T00:00:00"/>
    <d v="2023-11-21T00:00:00"/>
    <s v="VL"/>
    <m/>
    <s v="1 VL"/>
    <n v="1"/>
    <m/>
  </r>
  <r>
    <n v="4912"/>
    <x v="97"/>
    <d v="2023-11-15T00:00:00"/>
    <s v="BAY AMIE C."/>
    <x v="18"/>
    <x v="0"/>
    <d v="2023-11-24T00:00:00"/>
    <d v="2023-11-24T00:00:00"/>
    <s v="VL"/>
    <m/>
    <s v="1 VL"/>
    <n v="1"/>
    <m/>
  </r>
  <r>
    <n v="4912"/>
    <x v="97"/>
    <d v="2023-11-15T00:00:00"/>
    <s v="BAY AMIE C."/>
    <x v="18"/>
    <x v="0"/>
    <d v="2023-11-28T00:00:00"/>
    <d v="2023-11-28T00:00:00"/>
    <s v="VL"/>
    <m/>
    <s v="1 VL"/>
    <n v="1"/>
    <m/>
  </r>
  <r>
    <n v="4913"/>
    <x v="97"/>
    <d v="2023-11-11T00:00:00"/>
    <s v="MARDO MELINDA E."/>
    <x v="18"/>
    <x v="0"/>
    <d v="2023-11-21T00:00:00"/>
    <d v="2023-11-22T00:00:00"/>
    <s v="VL"/>
    <m/>
    <s v="2 VL"/>
    <n v="2"/>
    <m/>
  </r>
  <r>
    <n v="4914"/>
    <x v="97"/>
    <d v="2023-11-14T00:00:00"/>
    <s v="RODRIGUEZ RIZALDE  "/>
    <x v="18"/>
    <x v="0"/>
    <d v="2023-11-10T00:00:00"/>
    <d v="2023-11-11T00:00:00"/>
    <s v="SL"/>
    <m/>
    <s v="1 SL"/>
    <n v="1"/>
    <m/>
  </r>
  <r>
    <n v="4914"/>
    <x v="97"/>
    <d v="2023-11-14T00:00:00"/>
    <s v="RODRIGUEZ RIZALDE  "/>
    <x v="18"/>
    <x v="0"/>
    <d v="2023-11-13T00:00:00"/>
    <d v="2023-11-13T00:00:00"/>
    <s v="SL"/>
    <m/>
    <s v="1 SL"/>
    <n v="1"/>
    <m/>
  </r>
  <r>
    <n v="4915"/>
    <x v="97"/>
    <d v="2023-11-13T00:00:00"/>
    <s v="DISEPEDA ALDWIN  "/>
    <x v="18"/>
    <x v="0"/>
    <d v="2023-11-09T00:00:00"/>
    <d v="2023-11-10T00:00:00"/>
    <s v="SL"/>
    <m/>
    <s v="2 SL"/>
    <n v="2"/>
    <m/>
  </r>
  <r>
    <n v="4916"/>
    <x v="97"/>
    <d v="2023-11-28T00:00:00"/>
    <s v="PERIDO MARITES V."/>
    <x v="58"/>
    <x v="1"/>
    <d v="2023-11-23T00:00:00"/>
    <d v="2023-11-23T00:00:00"/>
    <s v="SL"/>
    <m/>
    <s v="1 SL"/>
    <n v="1"/>
    <m/>
  </r>
  <r>
    <n v="4917"/>
    <x v="97"/>
    <d v="2023-11-28T00:00:00"/>
    <s v="DILIDILI AIREEN M."/>
    <x v="7"/>
    <x v="1"/>
    <d v="2023-11-24T00:00:00"/>
    <d v="2023-11-24T00:00:00"/>
    <s v="SL"/>
    <m/>
    <s v="1 SL"/>
    <n v="1"/>
    <m/>
  </r>
  <r>
    <n v="4918"/>
    <x v="97"/>
    <d v="2023-11-14T00:00:00"/>
    <s v="ESPIRITU RONALD M."/>
    <x v="39"/>
    <x v="1"/>
    <d v="2023-11-14T00:00:00"/>
    <d v="2023-11-14T00:00:00"/>
    <s v="VL"/>
    <m/>
    <s v="0.5 VL"/>
    <n v="0.5"/>
    <m/>
  </r>
  <r>
    <n v="4919"/>
    <x v="97"/>
    <d v="2023-11-12T00:00:00"/>
    <s v="ACUB MA. MARILYN L."/>
    <x v="7"/>
    <x v="0"/>
    <d v="2023-11-11T00:00:00"/>
    <d v="2023-11-11T00:00:00"/>
    <s v="SL"/>
    <m/>
    <s v="0 SL"/>
    <n v="0"/>
    <m/>
  </r>
  <r>
    <n v="4920"/>
    <x v="97"/>
    <d v="2023-11-14T00:00:00"/>
    <s v="ACUB MA. MARILYN L."/>
    <x v="7"/>
    <x v="0"/>
    <d v="2023-11-13T00:00:00"/>
    <d v="2023-11-13T00:00:00"/>
    <s v="SL"/>
    <m/>
    <s v="1 SL"/>
    <n v="1"/>
    <m/>
  </r>
  <r>
    <n v="4921"/>
    <x v="97"/>
    <d v="2023-11-13T00:00:00"/>
    <s v="AMBROCIO MELODY B."/>
    <x v="10"/>
    <x v="0"/>
    <d v="2023-11-14T00:00:00"/>
    <d v="2023-11-17T00:00:00"/>
    <s v="VL"/>
    <m/>
    <s v="4 VL"/>
    <n v="4"/>
    <m/>
  </r>
  <r>
    <n v="4922"/>
    <x v="97"/>
    <d v="2023-11-14T00:00:00"/>
    <s v="AMBROCIO MELODY B."/>
    <x v="10"/>
    <x v="0"/>
    <d v="2023-11-08T00:00:00"/>
    <d v="2023-11-08T00:00:00"/>
    <s v="SL"/>
    <m/>
    <s v="1 SL"/>
    <n v="1"/>
    <m/>
  </r>
  <r>
    <n v="4923"/>
    <x v="97"/>
    <d v="2023-11-14T00:00:00"/>
    <s v="OCAMPO NOVELYN U."/>
    <x v="10"/>
    <x v="0"/>
    <d v="2023-11-13T00:00:00"/>
    <d v="2023-11-17T00:00:00"/>
    <s v="VL"/>
    <m/>
    <s v="5 VL"/>
    <n v="5"/>
    <m/>
  </r>
  <r>
    <n v="4924"/>
    <x v="97"/>
    <d v="2023-11-21T00:00:00"/>
    <s v="BAYBAY LOLITA B."/>
    <x v="6"/>
    <x v="1"/>
    <d v="2023-11-10T00:00:00"/>
    <d v="2023-11-10T00:00:00"/>
    <s v="SL"/>
    <m/>
    <s v="1 SL"/>
    <n v="1"/>
    <m/>
  </r>
  <r>
    <n v="4925"/>
    <x v="97"/>
    <d v="2023-11-14T00:00:00"/>
    <s v="DIMARANAN PERPETUA F."/>
    <x v="67"/>
    <x v="1"/>
    <d v="2023-11-13T00:00:00"/>
    <d v="2023-11-13T00:00:00"/>
    <s v="SL"/>
    <m/>
    <s v="1 SL"/>
    <n v="1"/>
    <m/>
  </r>
  <r>
    <n v="4926"/>
    <x v="97"/>
    <d v="2023-11-15T00:00:00"/>
    <s v="AMORA ELISA S."/>
    <x v="39"/>
    <x v="1"/>
    <d v="2023-12-27T00:00:00"/>
    <d v="2023-12-30T00:00:00"/>
    <s v="VL"/>
    <m/>
    <s v="4 VL"/>
    <n v="4"/>
    <m/>
  </r>
  <r>
    <n v="4927"/>
    <x v="97"/>
    <d v="2023-11-14T00:00:00"/>
    <s v="OLEGARIO LEONARD ERIC B."/>
    <x v="13"/>
    <x v="1"/>
    <d v="2023-11-23T00:00:00"/>
    <d v="2023-11-23T00:00:00"/>
    <s v="VL"/>
    <m/>
    <s v="1 VL"/>
    <n v="1"/>
    <m/>
  </r>
  <r>
    <n v="4928"/>
    <x v="97"/>
    <d v="2023-11-13T00:00:00"/>
    <s v="DOCTORA ZENAIDA  "/>
    <x v="18"/>
    <x v="1"/>
    <d v="2023-11-23T00:00:00"/>
    <d v="2023-11-24T00:00:00"/>
    <s v="VL"/>
    <m/>
    <s v="2 VL"/>
    <n v="2"/>
    <m/>
  </r>
  <r>
    <n v="4929"/>
    <x v="97"/>
    <d v="2023-11-14T00:00:00"/>
    <s v="SARDIÑOLA REBECCA C."/>
    <x v="11"/>
    <x v="0"/>
    <d v="2023-11-08T00:00:00"/>
    <d v="2023-11-08T00:00:00"/>
    <s v="SL"/>
    <m/>
    <s v="1 SL"/>
    <n v="1"/>
    <m/>
  </r>
  <r>
    <n v="4929"/>
    <x v="97"/>
    <d v="2023-11-14T00:00:00"/>
    <s v="SARDIÑOLA REBECCA C."/>
    <x v="11"/>
    <x v="0"/>
    <d v="2023-11-13T00:00:00"/>
    <d v="2023-11-13T00:00:00"/>
    <s v="SL"/>
    <m/>
    <s v="1 SL"/>
    <n v="1"/>
    <m/>
  </r>
  <r>
    <n v="4930"/>
    <x v="97"/>
    <d v="2023-11-13T00:00:00"/>
    <s v="AUDITOR AILEEN D."/>
    <x v="5"/>
    <x v="1"/>
    <d v="2023-11-09T00:00:00"/>
    <d v="2023-11-09T00:00:00"/>
    <s v="SL"/>
    <m/>
    <s v="1 SL"/>
    <n v="1"/>
    <m/>
  </r>
  <r>
    <n v="4931"/>
    <x v="97"/>
    <d v="2023-11-10T00:00:00"/>
    <s v="COSA PAOLA GRACE P."/>
    <x v="3"/>
    <x v="0"/>
    <d v="2023-11-17T00:00:00"/>
    <d v="2023-11-17T00:00:00"/>
    <s v="VL"/>
    <m/>
    <s v="1 VL"/>
    <n v="1"/>
    <m/>
  </r>
  <r>
    <n v="4932"/>
    <x v="97"/>
    <d v="2023-11-14T00:00:00"/>
    <s v="DAÑO ALMA R."/>
    <x v="6"/>
    <x v="1"/>
    <d v="2023-11-24T00:00:00"/>
    <d v="2023-11-24T00:00:00"/>
    <s v="VL"/>
    <m/>
    <s v="1 VL"/>
    <n v="1"/>
    <m/>
  </r>
  <r>
    <n v="4933"/>
    <x v="97"/>
    <d v="2023-11-16T00:00:00"/>
    <s v="ANACAY ABNER M."/>
    <x v="5"/>
    <x v="1"/>
    <d v="2023-10-16T00:00:00"/>
    <d v="2023-10-20T00:00:00"/>
    <s v="SL"/>
    <m/>
    <s v="5 SL"/>
    <n v="5"/>
    <m/>
  </r>
  <r>
    <n v="4933"/>
    <x v="97"/>
    <d v="2023-11-16T00:00:00"/>
    <s v="ANACAY ABNER M."/>
    <x v="5"/>
    <x v="1"/>
    <d v="2023-10-23T00:00:00"/>
    <d v="2023-10-27T00:00:00"/>
    <s v="SL"/>
    <m/>
    <s v="5 SL"/>
    <n v="5"/>
    <m/>
  </r>
  <r>
    <n v="4933"/>
    <x v="97"/>
    <d v="2023-11-16T00:00:00"/>
    <s v="ANACAY ABNER M."/>
    <x v="5"/>
    <x v="1"/>
    <d v="2023-10-31T00:00:00"/>
    <d v="2023-10-31T00:00:00"/>
    <s v="SL"/>
    <m/>
    <s v="1 SL"/>
    <n v="1"/>
    <m/>
  </r>
  <r>
    <n v="4933"/>
    <x v="97"/>
    <d v="2023-11-16T00:00:00"/>
    <s v="ANACAY ABNER M."/>
    <x v="5"/>
    <x v="1"/>
    <d v="2023-11-03T00:00:00"/>
    <d v="2023-11-03T00:00:00"/>
    <s v="SL"/>
    <m/>
    <s v="1 SL"/>
    <n v="1"/>
    <m/>
  </r>
  <r>
    <n v="4933"/>
    <x v="97"/>
    <d v="2023-11-16T00:00:00"/>
    <s v="ANACAY ABNER M."/>
    <x v="5"/>
    <x v="1"/>
    <d v="2023-11-06T00:00:00"/>
    <d v="2023-11-10T00:00:00"/>
    <s v="SL"/>
    <m/>
    <s v="5 SL"/>
    <n v="5"/>
    <m/>
  </r>
  <r>
    <n v="4933"/>
    <x v="97"/>
    <d v="2023-11-16T00:00:00"/>
    <s v="ANACAY ABNER M."/>
    <x v="5"/>
    <x v="1"/>
    <d v="2023-11-13T00:00:00"/>
    <d v="2023-11-15T00:00:00"/>
    <s v="SL"/>
    <m/>
    <s v="3 SL"/>
    <n v="3"/>
    <m/>
  </r>
  <r>
    <n v="4934"/>
    <x v="97"/>
    <d v="2023-11-14T00:00:00"/>
    <s v="ANACAY ABNER M."/>
    <x v="5"/>
    <x v="1"/>
    <d v="2023-11-16T00:00:00"/>
    <d v="2023-11-17T00:00:00"/>
    <s v="SL"/>
    <m/>
    <s v="2 SL"/>
    <n v="2"/>
    <m/>
  </r>
  <r>
    <n v="4934"/>
    <x v="97"/>
    <d v="2023-11-14T00:00:00"/>
    <s v="ANACAY ABNER M."/>
    <x v="5"/>
    <x v="1"/>
    <d v="2023-11-20T00:00:00"/>
    <d v="2023-11-24T00:00:00"/>
    <s v="SL"/>
    <m/>
    <s v="5 SL"/>
    <n v="5"/>
    <m/>
  </r>
  <r>
    <n v="4934"/>
    <x v="97"/>
    <d v="2023-11-14T00:00:00"/>
    <s v="ANACAY ABNER M."/>
    <x v="5"/>
    <x v="1"/>
    <d v="2023-11-28T00:00:00"/>
    <d v="2023-11-30T00:00:00"/>
    <s v="SL"/>
    <m/>
    <s v="3 SL"/>
    <n v="3"/>
    <m/>
  </r>
  <r>
    <n v="4934"/>
    <x v="97"/>
    <d v="2023-11-14T00:00:00"/>
    <s v="ANACAY ABNER M."/>
    <x v="5"/>
    <x v="1"/>
    <d v="2023-12-01T00:00:00"/>
    <d v="2023-12-01T00:00:00"/>
    <s v="SL"/>
    <m/>
    <s v="1 SL"/>
    <n v="1"/>
    <m/>
  </r>
  <r>
    <n v="4934"/>
    <x v="97"/>
    <d v="2023-11-14T00:00:00"/>
    <s v="ANACAY ABNER M."/>
    <x v="5"/>
    <x v="1"/>
    <d v="2023-12-04T00:00:00"/>
    <d v="2023-12-07T00:00:00"/>
    <s v="SL"/>
    <m/>
    <s v="4 SL"/>
    <n v="4"/>
    <m/>
  </r>
  <r>
    <n v="4934"/>
    <x v="97"/>
    <d v="2023-11-14T00:00:00"/>
    <s v="ANACAY ABNER M."/>
    <x v="5"/>
    <x v="1"/>
    <d v="2023-12-11T00:00:00"/>
    <d v="2023-12-15T00:00:00"/>
    <s v="SL"/>
    <m/>
    <s v="5 SL"/>
    <n v="5"/>
    <m/>
  </r>
  <r>
    <n v="4935"/>
    <x v="97"/>
    <d v="2023-11-14T00:00:00"/>
    <s v="ANACAY ABNER M."/>
    <x v="5"/>
    <x v="1"/>
    <d v="2023-12-18T00:00:00"/>
    <d v="2023-12-22T00:00:00"/>
    <s v="VL"/>
    <m/>
    <s v="5 VL"/>
    <n v="5"/>
    <m/>
  </r>
  <r>
    <n v="4936"/>
    <x v="97"/>
    <d v="2023-11-14T00:00:00"/>
    <s v="ANACAY ABNER M."/>
    <x v="5"/>
    <x v="1"/>
    <d v="2023-12-26T00:00:00"/>
    <d v="2023-12-27T00:00:00"/>
    <s v="OTHER"/>
    <s v="SEC 21 EO 292- SPECIAL PRIVILEGE"/>
    <s v="1 OTHER"/>
    <n v="1"/>
    <m/>
  </r>
  <r>
    <n v="4937"/>
    <x v="97"/>
    <d v="2023-11-08T00:00:00"/>
    <s v="CHACON ELISA G."/>
    <x v="31"/>
    <x v="1"/>
    <d v="2023-11-24T00:00:00"/>
    <d v="2023-11-24T00:00:00"/>
    <s v="VL"/>
    <m/>
    <s v="1 VL"/>
    <n v="1"/>
    <m/>
  </r>
  <r>
    <n v="4938"/>
    <x v="97"/>
    <d v="2023-11-08T00:00:00"/>
    <s v="CHACON ELISA G."/>
    <x v="31"/>
    <x v="1"/>
    <d v="2023-11-15T00:00:00"/>
    <d v="2023-11-15T00:00:00"/>
    <s v="OTHER"/>
    <s v="SEC 21 EO 292- SPECIAL PRIVILEGE"/>
    <s v="1 OTHER"/>
    <n v="1"/>
    <m/>
  </r>
  <r>
    <n v="4939"/>
    <x v="97"/>
    <d v="2023-11-14T00:00:00"/>
    <s v="ANGCAYA JENNY ROSE S."/>
    <x v="5"/>
    <x v="1"/>
    <d v="2023-11-13T00:00:00"/>
    <d v="2023-11-13T00:00:00"/>
    <s v="SL"/>
    <m/>
    <s v="1 SL"/>
    <n v="1"/>
    <m/>
  </r>
  <r>
    <n v="4940"/>
    <x v="97"/>
    <d v="2023-11-10T00:00:00"/>
    <s v="JORGE CAROLINA M."/>
    <x v="39"/>
    <x v="1"/>
    <d v="2023-12-12T00:00:00"/>
    <d v="2023-12-12T00:00:00"/>
    <s v="OTHER"/>
    <s v="SEC 21 EO 292- SPECIAL PRIVILEGE"/>
    <s v="1 OTHER"/>
    <n v="1"/>
    <m/>
  </r>
  <r>
    <n v="4941"/>
    <x v="97"/>
    <d v="2023-11-10T00:00:00"/>
    <s v="VILLANUEVA DAVE RONILLO V."/>
    <x v="13"/>
    <x v="0"/>
    <d v="2023-11-09T00:00:00"/>
    <d v="2023-11-09T00:00:00"/>
    <s v="SL"/>
    <m/>
    <s v="1 SL"/>
    <n v="1"/>
    <m/>
  </r>
  <r>
    <n v="4942"/>
    <x v="97"/>
    <d v="2023-11-06T00:00:00"/>
    <s v="MENDOZA LOURDES G."/>
    <x v="52"/>
    <x v="1"/>
    <d v="2023-10-31T00:00:00"/>
    <d v="2023-10-31T00:00:00"/>
    <s v="SL"/>
    <m/>
    <s v="1 SL"/>
    <n v="1"/>
    <m/>
  </r>
  <r>
    <n v="4943"/>
    <x v="97"/>
    <d v="2023-11-13T00:00:00"/>
    <s v="ESTIGOY BEVERLY ANNE P."/>
    <x v="5"/>
    <x v="1"/>
    <d v="2023-11-09T00:00:00"/>
    <d v="2023-11-10T00:00:00"/>
    <s v="SL"/>
    <m/>
    <s v="2 SL"/>
    <n v="2"/>
    <m/>
  </r>
  <r>
    <n v="4943"/>
    <x v="97"/>
    <d v="2023-11-13T00:00:00"/>
    <s v="ESTIGOY BEVERLY ANNE P."/>
    <x v="5"/>
    <x v="1"/>
    <d v="2023-11-12T00:00:00"/>
    <d v="2023-11-12T00:00:00"/>
    <s v="SL"/>
    <m/>
    <s v="0 SL"/>
    <n v="0"/>
    <m/>
  </r>
  <r>
    <n v="4944"/>
    <x v="97"/>
    <d v="2023-11-06T00:00:00"/>
    <s v="PASCUA LORENA D."/>
    <x v="5"/>
    <x v="1"/>
    <d v="2023-11-13T00:00:00"/>
    <d v="2023-11-13T00:00:00"/>
    <s v="VL"/>
    <m/>
    <s v="1 VL"/>
    <n v="1"/>
    <m/>
  </r>
  <r>
    <n v="4944"/>
    <x v="97"/>
    <d v="2023-11-06T00:00:00"/>
    <s v="PASCUA LORENA D."/>
    <x v="5"/>
    <x v="1"/>
    <d v="2023-11-15T00:00:00"/>
    <d v="2023-11-15T00:00:00"/>
    <s v="VL"/>
    <m/>
    <s v="1 VL"/>
    <n v="1"/>
    <m/>
  </r>
  <r>
    <n v="4955"/>
    <x v="97"/>
    <d v="2023-11-06T00:00:00"/>
    <s v="PASCUA LORENA D."/>
    <x v="5"/>
    <x v="1"/>
    <d v="2023-11-14T00:00:00"/>
    <d v="2023-11-14T00:00:00"/>
    <s v="OTHER"/>
    <s v="SEC 21 EO 292- SPECIAL PRIVILEGE"/>
    <s v="1 OTHER"/>
    <n v="1"/>
    <m/>
  </r>
  <r>
    <n v="4956"/>
    <x v="97"/>
    <d v="2023-11-06T00:00:00"/>
    <s v="SARMIENTO MARIA TERESA E."/>
    <x v="5"/>
    <x v="0"/>
    <d v="2023-11-20T00:00:00"/>
    <d v="2023-11-24T00:00:00"/>
    <s v="VL"/>
    <m/>
    <s v="5 VL"/>
    <n v="5"/>
    <m/>
  </r>
  <r>
    <n v="4956"/>
    <x v="97"/>
    <d v="2023-11-06T00:00:00"/>
    <s v="SARMIENTO MARIA TERESA E."/>
    <x v="5"/>
    <x v="0"/>
    <d v="2023-11-27T00:00:00"/>
    <d v="2023-11-29T00:00:00"/>
    <s v="VL"/>
    <m/>
    <s v="3 VL"/>
    <n v="3"/>
    <m/>
  </r>
  <r>
    <n v="4957"/>
    <x v="97"/>
    <d v="2023-11-06T00:00:00"/>
    <s v="GARCIA JOAN B."/>
    <x v="5"/>
    <x v="0"/>
    <d v="2023-11-22T00:00:00"/>
    <d v="2023-11-24T00:00:00"/>
    <s v="VL"/>
    <m/>
    <s v="3 VL"/>
    <n v="3"/>
    <m/>
  </r>
  <r>
    <n v="4958"/>
    <x v="97"/>
    <d v="2023-11-07T00:00:00"/>
    <s v="OSTONAL IVY S."/>
    <x v="5"/>
    <x v="1"/>
    <s v="11/31/2023"/>
    <s v="11/31/2023"/>
    <s v="SL"/>
    <m/>
    <e v="#VALUE!"/>
    <e v="#VALUE!"/>
    <m/>
  </r>
  <r>
    <n v="4959"/>
    <x v="97"/>
    <d v="2023-11-07T00:00:00"/>
    <s v="BERNALDEZ MARLONE P."/>
    <x v="22"/>
    <x v="1"/>
    <d v="2023-11-06T00:00:00"/>
    <d v="2023-11-07T00:00:00"/>
    <s v="SL"/>
    <m/>
    <s v="2 SL"/>
    <n v="2"/>
    <m/>
  </r>
  <r>
    <n v="4960"/>
    <x v="97"/>
    <d v="2023-11-09T00:00:00"/>
    <s v="BAYBAY MA. ROSA A."/>
    <x v="5"/>
    <x v="1"/>
    <d v="2023-11-22T00:00:00"/>
    <d v="2023-11-22T00:00:00"/>
    <s v="OTHER"/>
    <s v="SEC 21 EO 292- SPECIAL PRIVILEGE"/>
    <s v="1 OTHER"/>
    <n v="1"/>
    <m/>
  </r>
  <r>
    <n v="4961"/>
    <x v="97"/>
    <d v="2023-11-14T00:00:00"/>
    <s v="GOMEZ EMMA M."/>
    <x v="13"/>
    <x v="1"/>
    <d v="2023-12-11T00:00:00"/>
    <d v="2023-12-15T00:00:00"/>
    <s v="VL"/>
    <m/>
    <s v="5 VL"/>
    <n v="5"/>
    <m/>
  </r>
  <r>
    <n v="4961"/>
    <x v="97"/>
    <d v="2023-11-14T00:00:00"/>
    <s v="GOMEZ EMMA M."/>
    <x v="13"/>
    <x v="1"/>
    <d v="2023-12-18T00:00:00"/>
    <d v="2023-12-22T00:00:00"/>
    <s v="VL"/>
    <m/>
    <s v="5 VL"/>
    <n v="5"/>
    <m/>
  </r>
  <r>
    <n v="4961"/>
    <x v="97"/>
    <d v="2023-11-14T00:00:00"/>
    <s v="GOMEZ EMMA M."/>
    <x v="13"/>
    <x v="1"/>
    <d v="2023-12-26T00:00:00"/>
    <d v="2023-12-29T00:00:00"/>
    <s v="VL"/>
    <m/>
    <s v="3 VL"/>
    <n v="3"/>
    <m/>
  </r>
  <r>
    <n v="4961"/>
    <x v="97"/>
    <d v="2023-11-14T00:00:00"/>
    <s v="GOMEZ EMMA M."/>
    <x v="13"/>
    <x v="1"/>
    <d v="2023-01-02T00:00:00"/>
    <d v="2023-01-05T00:00:00"/>
    <s v="VL"/>
    <m/>
    <s v="4 VL"/>
    <n v="4"/>
    <m/>
  </r>
  <r>
    <n v="4961"/>
    <x v="97"/>
    <d v="2023-11-14T00:00:00"/>
    <s v="GOMEZ EMMA M."/>
    <x v="13"/>
    <x v="1"/>
    <d v="2024-01-08T00:00:00"/>
    <d v="2024-01-12T00:00:00"/>
    <s v="VL"/>
    <m/>
    <s v="5 VL"/>
    <n v="5"/>
    <m/>
  </r>
  <r>
    <n v="4962"/>
    <x v="97"/>
    <d v="2023-11-08T00:00:00"/>
    <s v="LUNA GUILLERMA J."/>
    <x v="69"/>
    <x v="1"/>
    <d v="2023-11-21T00:00:00"/>
    <d v="2023-11-22T00:00:00"/>
    <s v="OTHER"/>
    <s v="SEC 21 EO 292- SPECIAL PRIVILEGE"/>
    <s v="2 OTHER"/>
    <n v="2"/>
    <m/>
  </r>
  <r>
    <n v="4963"/>
    <x v="97"/>
    <d v="2023-11-08T00:00:00"/>
    <s v="LUNA GUILLERMA J."/>
    <x v="69"/>
    <x v="1"/>
    <d v="2023-11-23T00:00:00"/>
    <d v="2023-11-25T00:00:00"/>
    <s v="VL"/>
    <m/>
    <s v="2 VL"/>
    <n v="2"/>
    <m/>
  </r>
  <r>
    <n v="4964"/>
    <x v="97"/>
    <d v="2023-11-13T00:00:00"/>
    <s v="ALCAZAR AINEE JOY C."/>
    <x v="53"/>
    <x v="1"/>
    <d v="2023-11-22T00:00:00"/>
    <d v="2023-11-24T00:00:00"/>
    <s v="VL"/>
    <m/>
    <s v="3 VL"/>
    <n v="3"/>
    <m/>
  </r>
  <r>
    <n v="4964"/>
    <x v="97"/>
    <d v="2023-11-13T00:00:00"/>
    <s v="ALCAZAR AINEE JOY C."/>
    <x v="53"/>
    <x v="1"/>
    <d v="2023-11-27T00:00:00"/>
    <d v="2023-11-29T00:00:00"/>
    <s v="VL"/>
    <m/>
    <s v="3 VL"/>
    <n v="3"/>
    <m/>
  </r>
  <r>
    <n v="4965"/>
    <x v="97"/>
    <d v="2023-11-13T00:00:00"/>
    <s v="AYCARDO JOEL M."/>
    <x v="5"/>
    <x v="1"/>
    <d v="2023-10-25T00:00:00"/>
    <d v="2023-10-31T00:00:00"/>
    <s v="SL"/>
    <m/>
    <s v="4 SL"/>
    <n v="4"/>
    <m/>
  </r>
  <r>
    <n v="4965"/>
    <x v="97"/>
    <d v="2023-11-13T00:00:00"/>
    <s v="AYCARDO JOEL M."/>
    <x v="5"/>
    <x v="1"/>
    <d v="2023-11-03T00:00:00"/>
    <d v="2023-11-29T00:00:00"/>
    <s v="SL"/>
    <m/>
    <s v="20 SL"/>
    <n v="20"/>
    <m/>
  </r>
  <r>
    <n v="4966"/>
    <x v="97"/>
    <d v="2023-11-13T00:00:00"/>
    <s v="BAYOT ANISIA P."/>
    <x v="39"/>
    <x v="1"/>
    <d v="2023-11-10T00:00:00"/>
    <d v="2023-11-10T00:00:00"/>
    <s v="SL"/>
    <m/>
    <s v="1 SL"/>
    <n v="1"/>
    <m/>
  </r>
  <r>
    <n v="4967"/>
    <x v="97"/>
    <d v="2023-11-06T00:00:00"/>
    <s v="FERMA ARCELI C."/>
    <x v="44"/>
    <x v="1"/>
    <d v="2023-11-03T00:00:00"/>
    <d v="2023-11-03T00:00:00"/>
    <s v="SL"/>
    <m/>
    <s v="1 SL"/>
    <n v="1"/>
    <m/>
  </r>
  <r>
    <n v="4968"/>
    <x v="97"/>
    <d v="2023-11-06T00:00:00"/>
    <s v="DIMAPILIS JOSEPHINE P."/>
    <x v="39"/>
    <x v="1"/>
    <d v="2023-11-10T00:00:00"/>
    <d v="2023-11-10T00:00:00"/>
    <s v="SL"/>
    <m/>
    <s v="1 SL"/>
    <n v="1"/>
    <m/>
  </r>
  <r>
    <n v="4969"/>
    <x v="97"/>
    <d v="2023-11-13T00:00:00"/>
    <s v="ESPIRITU RONALD M."/>
    <x v="39"/>
    <x v="1"/>
    <d v="2023-11-10T00:00:00"/>
    <d v="2023-11-10T00:00:00"/>
    <s v="SL"/>
    <m/>
    <s v="1 SL"/>
    <n v="1"/>
    <m/>
  </r>
  <r>
    <n v="4970"/>
    <x v="97"/>
    <d v="2023-11-13T00:00:00"/>
    <s v="MENDOZA NORA A."/>
    <x v="6"/>
    <x v="1"/>
    <d v="2023-11-20T00:00:00"/>
    <d v="2023-11-20T00:00:00"/>
    <s v="VL"/>
    <m/>
    <s v="1 VL"/>
    <n v="1"/>
    <m/>
  </r>
  <r>
    <n v="4970"/>
    <x v="97"/>
    <d v="2023-11-13T00:00:00"/>
    <s v="MENDOZA NORA A."/>
    <x v="6"/>
    <x v="1"/>
    <d v="2023-11-28T00:00:00"/>
    <d v="2023-11-28T00:00:00"/>
    <s v="VL"/>
    <m/>
    <s v="1 VL"/>
    <n v="1"/>
    <m/>
  </r>
  <r>
    <n v="4971"/>
    <x v="97"/>
    <d v="2023-11-21T00:00:00"/>
    <s v="GONZALES MARIO O."/>
    <x v="12"/>
    <x v="0"/>
    <d v="2023-11-20T00:00:00"/>
    <d v="2023-11-20T00:00:00"/>
    <s v="SL"/>
    <m/>
    <s v="1 SL"/>
    <n v="1"/>
    <m/>
  </r>
  <r>
    <n v="4972"/>
    <x v="97"/>
    <d v="2023-11-21T00:00:00"/>
    <s v="VILLANUEVA MARILYN L."/>
    <x v="23"/>
    <x v="0"/>
    <d v="2023-11-16T00:00:00"/>
    <d v="2023-11-17T00:00:00"/>
    <s v="SL"/>
    <m/>
    <s v="2 SL"/>
    <n v="2"/>
    <m/>
  </r>
  <r>
    <n v="4973"/>
    <x v="97"/>
    <d v="2023-11-20T00:00:00"/>
    <s v="DIMAILIG ARLYN R."/>
    <x v="7"/>
    <x v="1"/>
    <d v="2023-11-17T00:00:00"/>
    <d v="2023-11-17T00:00:00"/>
    <s v="SL"/>
    <m/>
    <s v="1 SL"/>
    <n v="1"/>
    <m/>
  </r>
  <r>
    <n v="4974"/>
    <x v="97"/>
    <d v="2023-11-18T00:00:00"/>
    <s v="ACUB MA. MARILYN L."/>
    <x v="7"/>
    <x v="0"/>
    <d v="2023-11-16T00:00:00"/>
    <d v="2023-11-17T00:00:00"/>
    <s v="SL"/>
    <m/>
    <s v="2 SL"/>
    <n v="2"/>
    <m/>
  </r>
  <r>
    <n v="4975"/>
    <x v="97"/>
    <d v="2023-11-06T00:00:00"/>
    <s v="DE ASIS JANETTE D."/>
    <x v="9"/>
    <x v="0"/>
    <d v="2023-11-16T00:00:00"/>
    <d v="2023-11-17T00:00:00"/>
    <s v="SL"/>
    <m/>
    <s v="2 SL"/>
    <n v="2"/>
    <m/>
  </r>
  <r>
    <n v="4976"/>
    <x v="97"/>
    <d v="2023-11-17T00:00:00"/>
    <s v="MENDOZA MARIA ABIGAIL A."/>
    <x v="19"/>
    <x v="1"/>
    <d v="2023-11-21T00:00:00"/>
    <d v="2023-11-21T00:00:00"/>
    <s v="VL"/>
    <m/>
    <s v="1 VL"/>
    <n v="1"/>
    <m/>
  </r>
  <r>
    <n v="4977"/>
    <x v="97"/>
    <d v="2023-11-17T00:00:00"/>
    <s v="OPO CONEY V."/>
    <x v="24"/>
    <x v="0"/>
    <d v="2023-11-28T00:00:00"/>
    <d v="2023-11-30T00:00:00"/>
    <s v="VL"/>
    <m/>
    <s v="3 VL"/>
    <n v="3"/>
    <m/>
  </r>
  <r>
    <n v="4978"/>
    <x v="97"/>
    <d v="2023-11-16T00:00:00"/>
    <s v="VALENCIANO MARLYN C."/>
    <x v="86"/>
    <x v="0"/>
    <d v="2023-11-13T00:00:00"/>
    <d v="2023-11-14T00:00:00"/>
    <s v="SL"/>
    <m/>
    <s v="2 SL"/>
    <n v="2"/>
    <m/>
  </r>
  <r>
    <n v="4979"/>
    <x v="97"/>
    <d v="2023-11-13T00:00:00"/>
    <s v="ENRIQUEZ ANABEL O."/>
    <x v="19"/>
    <x v="0"/>
    <d v="2023-11-10T00:00:00"/>
    <d v="2023-11-10T00:00:00"/>
    <s v="SL"/>
    <m/>
    <s v="1 SL"/>
    <n v="1"/>
    <m/>
  </r>
  <r>
    <n v="4980"/>
    <x v="97"/>
    <d v="2023-11-13T00:00:00"/>
    <s v="BAES ELMER P."/>
    <x v="5"/>
    <x v="1"/>
    <d v="2023-11-13T00:00:00"/>
    <d v="2023-11-13T00:00:00"/>
    <s v="OTHER"/>
    <s v="SEC 21 EO 292- SPECIAL PRIVILEGE"/>
    <s v="1 OTHER"/>
    <n v="1"/>
    <m/>
  </r>
  <r>
    <n v="4981"/>
    <x v="97"/>
    <d v="2023-11-24T00:00:00"/>
    <s v="BATHAN FRANNIE P."/>
    <x v="19"/>
    <x v="1"/>
    <d v="2023-12-01T00:00:00"/>
    <d v="2023-12-01T00:00:00"/>
    <s v="VL"/>
    <m/>
    <s v="1 VL"/>
    <n v="1"/>
    <m/>
  </r>
  <r>
    <n v="4982"/>
    <x v="97"/>
    <d v="2023-11-28T00:00:00"/>
    <s v="MALIGAYO YOLANDA D."/>
    <x v="19"/>
    <x v="1"/>
    <d v="2023-11-21T00:00:00"/>
    <d v="2023-11-22T00:00:00"/>
    <s v="SL"/>
    <m/>
    <s v="2 SL"/>
    <n v="2"/>
    <m/>
  </r>
  <r>
    <n v="4983"/>
    <x v="97"/>
    <d v="2023-11-10T00:00:00"/>
    <s v="COSA PAOLA GRACE P."/>
    <x v="3"/>
    <x v="0"/>
    <d v="2023-11-13T00:00:00"/>
    <d v="2023-11-13T00:00:00"/>
    <s v="VL"/>
    <m/>
    <s v="1 VL"/>
    <n v="1"/>
    <m/>
  </r>
  <r>
    <n v="4984"/>
    <x v="97"/>
    <s v="11/31/2023"/>
    <s v="MANGUINAO NIÑA P."/>
    <x v="69"/>
    <x v="1"/>
    <d v="2023-11-06T00:00:00"/>
    <d v="2023-11-08T00:00:00"/>
    <s v="VL"/>
    <m/>
    <s v="3 VL"/>
    <n v="3"/>
    <m/>
  </r>
  <r>
    <n v="4985"/>
    <x v="97"/>
    <d v="2023-11-07T00:00:00"/>
    <s v="BUTALON DIANNE H."/>
    <x v="5"/>
    <x v="0"/>
    <d v="2023-12-07T00:00:00"/>
    <d v="2023-12-08T00:00:00"/>
    <s v="OTHER"/>
    <s v="SEC 21 EO 292- SPECIAL PRIVILEGE"/>
    <s v="1 OTHER"/>
    <n v="1"/>
    <m/>
  </r>
  <r>
    <n v="4985"/>
    <x v="97"/>
    <d v="2023-11-07T00:00:00"/>
    <s v="BUTALON DIANNE H."/>
    <x v="5"/>
    <x v="0"/>
    <d v="2023-12-11T00:00:00"/>
    <d v="2023-12-11T00:00:00"/>
    <s v="OTHER"/>
    <s v="SEC 21 EO 292- SPECIAL PRIVILEGE"/>
    <s v="1 OTHER"/>
    <n v="1"/>
    <m/>
  </r>
  <r>
    <n v="4986"/>
    <x v="97"/>
    <d v="2023-11-03T00:00:00"/>
    <s v="ROLLE MICHELLYN G."/>
    <x v="5"/>
    <x v="0"/>
    <d v="2023-12-01T00:00:00"/>
    <d v="2023-12-01T00:00:00"/>
    <s v="VL"/>
    <m/>
    <s v="1 VL"/>
    <n v="1"/>
    <m/>
  </r>
  <r>
    <n v="4986"/>
    <x v="97"/>
    <d v="2023-11-03T00:00:00"/>
    <s v="ROLLE MICHELLYN G."/>
    <x v="5"/>
    <x v="0"/>
    <d v="2023-12-04T00:00:00"/>
    <d v="2023-12-04T00:00:00"/>
    <s v="VL"/>
    <m/>
    <s v="1 VL"/>
    <n v="1"/>
    <m/>
  </r>
  <r>
    <n v="4987"/>
    <x v="97"/>
    <d v="2023-11-23T00:00:00"/>
    <s v="MENDOZA ARRIES N."/>
    <x v="61"/>
    <x v="1"/>
    <d v="2023-12-21T00:00:00"/>
    <d v="2023-12-22T00:00:00"/>
    <s v="VL"/>
    <m/>
    <s v="2 VL"/>
    <n v="2"/>
    <m/>
  </r>
  <r>
    <n v="4987"/>
    <x v="97"/>
    <d v="2023-11-23T00:00:00"/>
    <s v="MENDOZA ARRIES N."/>
    <x v="61"/>
    <x v="1"/>
    <d v="2023-12-27T00:00:00"/>
    <d v="2023-12-29T00:00:00"/>
    <s v="VL"/>
    <m/>
    <s v="3 VL"/>
    <n v="3"/>
    <m/>
  </r>
  <r>
    <n v="4988"/>
    <x v="97"/>
    <d v="2023-11-28T00:00:00"/>
    <s v="SUMAGUI LORENA P."/>
    <x v="30"/>
    <x v="0"/>
    <d v="2023-11-14T00:00:00"/>
    <d v="2023-11-14T00:00:00"/>
    <s v="SL"/>
    <m/>
    <s v="1 SL"/>
    <n v="1"/>
    <m/>
  </r>
  <r>
    <n v="4988"/>
    <x v="97"/>
    <d v="2023-11-28T00:00:00"/>
    <s v="SUMAGUI LORENA P."/>
    <x v="30"/>
    <x v="0"/>
    <d v="2023-11-16T00:00:00"/>
    <d v="2023-11-17T00:00:00"/>
    <s v="SL"/>
    <m/>
    <s v="2 SL"/>
    <n v="2"/>
    <m/>
  </r>
  <r>
    <n v="4989"/>
    <x v="97"/>
    <d v="2023-11-03T00:00:00"/>
    <s v="ROLLE MICHELLYN G."/>
    <x v="5"/>
    <x v="0"/>
    <d v="2023-11-28T00:00:00"/>
    <d v="2023-11-29T00:00:00"/>
    <s v="OTHER"/>
    <s v="SEC 21 EO 292- SPECIAL PRIVILEGE"/>
    <s v="2 OTHER"/>
    <n v="2"/>
    <m/>
  </r>
  <r>
    <n v="4990"/>
    <x v="97"/>
    <d v="2023-11-03T00:00:00"/>
    <s v="FERMA ETHEL GRACE N."/>
    <x v="5"/>
    <x v="0"/>
    <d v="2023-11-17T00:00:00"/>
    <d v="2023-11-17T00:00:00"/>
    <s v="OTHER"/>
    <s v="SEC 21 EO 292- SPECIAL PRIVILEGE"/>
    <s v="1 OTHER"/>
    <n v="1"/>
    <m/>
  </r>
  <r>
    <n v="4991"/>
    <x v="97"/>
    <d v="2023-11-03T00:00:00"/>
    <s v="FERMA ETHEL GRACE N."/>
    <x v="5"/>
    <x v="0"/>
    <d v="2023-11-18T00:00:00"/>
    <d v="2023-11-19T00:00:00"/>
    <s v="VL"/>
    <m/>
    <s v="0 VL"/>
    <n v="0"/>
    <m/>
  </r>
  <r>
    <n v="4992"/>
    <x v="97"/>
    <d v="2023-11-13T00:00:00"/>
    <s v="LACIBAL RYAN G."/>
    <x v="25"/>
    <x v="0"/>
    <d v="2023-11-20T00:00:00"/>
    <d v="2023-11-24T00:00:00"/>
    <s v="VL"/>
    <m/>
    <s v="5 VL"/>
    <n v="5"/>
    <m/>
  </r>
  <r>
    <n v="4993"/>
    <x v="97"/>
    <d v="2023-11-13T00:00:00"/>
    <s v="RAMA RAQUEL J."/>
    <x v="44"/>
    <x v="0"/>
    <d v="2023-10-27T00:00:00"/>
    <d v="2023-10-29T00:00:00"/>
    <s v="SL"/>
    <m/>
    <s v="3 SL"/>
    <n v="3"/>
    <m/>
  </r>
  <r>
    <n v="4994"/>
    <x v="97"/>
    <d v="2023-11-07T00:00:00"/>
    <s v="RAMA RAQUEL J."/>
    <x v="44"/>
    <x v="0"/>
    <d v="2023-10-31T00:00:00"/>
    <d v="2023-10-31T00:00:00"/>
    <s v="OTHER"/>
    <s v="SEC 21 EO 292- SPECIAL PRIVILEGE"/>
    <s v="1 OTHER"/>
    <n v="1"/>
    <m/>
  </r>
  <r>
    <n v="4995"/>
    <x v="97"/>
    <d v="2023-11-27T00:00:00"/>
    <s v="ACUB MA. MARILYN L."/>
    <x v="7"/>
    <x v="0"/>
    <d v="2023-11-23T00:00:00"/>
    <d v="2023-11-24T00:00:00"/>
    <s v="SL"/>
    <m/>
    <s v="2 SL"/>
    <n v="2"/>
    <m/>
  </r>
  <r>
    <n v="4996"/>
    <x v="97"/>
    <d v="2023-11-25T00:00:00"/>
    <s v="MANALO CATALINA C."/>
    <x v="7"/>
    <x v="0"/>
    <d v="2023-12-01T00:00:00"/>
    <d v="2023-12-01T00:00:00"/>
    <s v="VL"/>
    <m/>
    <s v="1 VL"/>
    <n v="1"/>
    <m/>
  </r>
  <r>
    <n v="4996"/>
    <x v="97"/>
    <d v="2023-11-25T00:00:00"/>
    <s v="MANALO CATALINA C."/>
    <x v="7"/>
    <x v="0"/>
    <d v="2023-12-04T00:00:00"/>
    <d v="2023-12-07T00:00:00"/>
    <s v="VL"/>
    <m/>
    <s v="4 VL"/>
    <n v="4"/>
    <m/>
  </r>
  <r>
    <n v="4996"/>
    <x v="97"/>
    <d v="2023-11-25T00:00:00"/>
    <s v="MANALO CATALINA C."/>
    <x v="7"/>
    <x v="0"/>
    <d v="2023-12-11T00:00:00"/>
    <d v="2023-12-14T00:00:00"/>
    <s v="VL"/>
    <m/>
    <s v="4 VL"/>
    <n v="4"/>
    <m/>
  </r>
  <r>
    <n v="4996"/>
    <x v="97"/>
    <d v="2023-11-25T00:00:00"/>
    <s v="MANALO CATALINA C."/>
    <x v="7"/>
    <x v="0"/>
    <d v="2023-12-18T00:00:00"/>
    <d v="2023-12-22T00:00:00"/>
    <s v="VL"/>
    <m/>
    <s v="5 VL"/>
    <n v="5"/>
    <m/>
  </r>
  <r>
    <n v="4996"/>
    <x v="97"/>
    <d v="2023-11-25T00:00:00"/>
    <s v="MANALO CATALINA C."/>
    <x v="7"/>
    <x v="0"/>
    <d v="2023-12-26T00:00:00"/>
    <d v="2023-12-29T00:00:00"/>
    <s v="VL"/>
    <m/>
    <s v="3 VL"/>
    <n v="3"/>
    <m/>
  </r>
  <r>
    <n v="4997"/>
    <x v="97"/>
    <d v="2023-11-28T00:00:00"/>
    <s v="VILLANUEVA PABLO B."/>
    <x v="7"/>
    <x v="1"/>
    <d v="2023-12-04T00:00:00"/>
    <d v="2023-12-08T00:00:00"/>
    <s v="VL"/>
    <m/>
    <s v="4 VL"/>
    <n v="4"/>
    <m/>
  </r>
  <r>
    <n v="4998"/>
    <x v="97"/>
    <d v="2023-11-28T00:00:00"/>
    <s v="AALA MELODY M."/>
    <x v="12"/>
    <x v="0"/>
    <d v="2023-11-24T00:00:00"/>
    <d v="2023-11-24T00:00:00"/>
    <s v="SL"/>
    <m/>
    <s v="1 SL"/>
    <n v="1"/>
    <m/>
  </r>
  <r>
    <n v="4999"/>
    <x v="97"/>
    <d v="2023-11-27T00:00:00"/>
    <s v="CASTILLO ROBENSON  "/>
    <x v="18"/>
    <x v="0"/>
    <d v="2023-11-25T00:00:00"/>
    <d v="2023-11-26T00:00:00"/>
    <s v="SL"/>
    <m/>
    <s v="0 SL"/>
    <n v="0"/>
    <m/>
  </r>
  <r>
    <n v="5000"/>
    <x v="97"/>
    <d v="2023-11-27T00:00:00"/>
    <s v="MARDO MELINDA E."/>
    <x v="18"/>
    <x v="0"/>
    <d v="2023-11-25T00:00:00"/>
    <d v="2023-11-25T00:00:00"/>
    <s v="SL"/>
    <m/>
    <s v="0 SL"/>
    <n v="0"/>
    <m/>
  </r>
  <r>
    <n v="5001"/>
    <x v="97"/>
    <d v="2023-11-13T00:00:00"/>
    <s v="JORGE CAROLINA M."/>
    <x v="39"/>
    <x v="1"/>
    <d v="2023-12-11T00:00:00"/>
    <d v="2023-12-11T00:00:00"/>
    <s v="VL"/>
    <m/>
    <s v="1 VL"/>
    <n v="1"/>
    <m/>
  </r>
  <r>
    <n v="5001"/>
    <x v="97"/>
    <d v="2023-11-13T00:00:00"/>
    <s v="JORGE CAROLINA M."/>
    <x v="39"/>
    <x v="1"/>
    <d v="2023-12-13T00:00:00"/>
    <d v="2023-11-13T00:00:00"/>
    <s v="VL"/>
    <m/>
    <s v="-21 VL"/>
    <n v="-21"/>
    <m/>
  </r>
  <r>
    <n v="5002"/>
    <x v="97"/>
    <d v="2023-11-28T00:00:00"/>
    <s v="ANGELES ANNABEL D."/>
    <x v="5"/>
    <x v="1"/>
    <d v="2023-11-23T00:00:00"/>
    <d v="2023-11-24T00:00:00"/>
    <s v="SL"/>
    <m/>
    <s v="2 SL"/>
    <n v="2"/>
    <m/>
  </r>
  <r>
    <n v="5003"/>
    <x v="97"/>
    <d v="2023-11-24T00:00:00"/>
    <s v="VILLANUEVA CHRISTIANNE FAYE A."/>
    <x v="13"/>
    <x v="0"/>
    <d v="2023-11-22T00:00:00"/>
    <d v="2023-11-22T00:00:00"/>
    <s v="SL"/>
    <m/>
    <s v="1 SL"/>
    <n v="1"/>
    <m/>
  </r>
  <r>
    <n v="5004"/>
    <x v="97"/>
    <d v="2023-11-28T00:00:00"/>
    <s v="DESEPEDA ADELAIDA R."/>
    <x v="12"/>
    <x v="0"/>
    <d v="2023-11-23T00:00:00"/>
    <d v="2023-11-24T00:00:00"/>
    <s v="SL"/>
    <m/>
    <s v="2 SL"/>
    <n v="2"/>
    <m/>
  </r>
  <r>
    <n v="5005"/>
    <x v="97"/>
    <d v="2023-11-23T00:00:00"/>
    <s v="COSME MA VICTORIA M."/>
    <x v="7"/>
    <x v="1"/>
    <d v="2023-12-07T00:00:00"/>
    <d v="2023-12-07T00:00:00"/>
    <s v="OTHER"/>
    <s v="SEC 21 EO 292- SPECIAL PRIVILEGE"/>
    <s v="1 OTHER"/>
    <n v="1"/>
    <m/>
  </r>
  <r>
    <n v="5006"/>
    <x v="97"/>
    <d v="2023-11-23T00:00:00"/>
    <s v="COSME MA VICTORIA M."/>
    <x v="7"/>
    <x v="1"/>
    <d v="2023-11-28T00:00:00"/>
    <d v="2023-11-29T00:00:00"/>
    <s v="OTHER"/>
    <s v="SEC 21 EO 292- SPECIAL PRIVILEGE"/>
    <s v="2 OTHER"/>
    <n v="2"/>
    <m/>
  </r>
  <r>
    <n v="5007"/>
    <x v="97"/>
    <d v="2023-11-10T00:00:00"/>
    <s v="GATPANDAN NENITA M."/>
    <x v="16"/>
    <x v="1"/>
    <d v="2023-11-09T00:00:00"/>
    <d v="2023-11-09T00:00:00"/>
    <s v="SL"/>
    <m/>
    <s v="1 SL"/>
    <n v="1"/>
    <m/>
  </r>
  <r>
    <n v="5008"/>
    <x v="97"/>
    <d v="2023-11-06T00:00:00"/>
    <s v="GATPANDAN NENITA M."/>
    <x v="16"/>
    <x v="1"/>
    <d v="2023-11-03T00:00:00"/>
    <d v="2023-11-03T00:00:00"/>
    <s v="SL"/>
    <m/>
    <s v="1 SL"/>
    <n v="1"/>
    <m/>
  </r>
  <r>
    <n v="5009"/>
    <x v="97"/>
    <d v="2023-11-06T00:00:00"/>
    <s v="ANGCAYA JENNY ROSE S."/>
    <x v="5"/>
    <x v="1"/>
    <d v="2023-11-29T00:00:00"/>
    <d v="2023-11-30T00:00:00"/>
    <s v="VL"/>
    <m/>
    <s v="1 VL"/>
    <n v="1"/>
    <m/>
  </r>
  <r>
    <n v="5009"/>
    <x v="97"/>
    <d v="2023-11-06T00:00:00"/>
    <s v="ANGCAYA JENNY ROSE S."/>
    <x v="5"/>
    <x v="1"/>
    <d v="2023-12-01T00:00:00"/>
    <d v="2023-12-04T00:00:00"/>
    <s v="VL"/>
    <m/>
    <s v="2 VL"/>
    <n v="2"/>
    <m/>
  </r>
  <r>
    <n v="5009"/>
    <x v="97"/>
    <d v="2023-11-06T00:00:00"/>
    <s v="ANGCAYA JENNY ROSE S."/>
    <x v="5"/>
    <x v="1"/>
    <d v="2023-12-11T00:00:00"/>
    <d v="2023-12-11T00:00:00"/>
    <s v="VL"/>
    <m/>
    <s v="1 VL"/>
    <n v="1"/>
    <m/>
  </r>
  <r>
    <n v="5010"/>
    <x v="97"/>
    <d v="2023-11-06T00:00:00"/>
    <s v="ROMILLA EDITH D."/>
    <x v="52"/>
    <x v="1"/>
    <d v="2023-11-25T00:00:00"/>
    <d v="2023-11-25T00:00:00"/>
    <s v="OTHER"/>
    <s v="SEC 21 EO 292- SPECIAL PRIVILEGE"/>
    <s v="0 OTHER"/>
    <n v="0"/>
    <m/>
  </r>
  <r>
    <n v="5011"/>
    <x v="97"/>
    <d v="2023-11-06T00:00:00"/>
    <s v="ROMILLA EDITH D."/>
    <x v="52"/>
    <x v="1"/>
    <d v="2023-11-17T00:00:00"/>
    <d v="2023-11-17T00:00:00"/>
    <s v="SL"/>
    <m/>
    <s v="1 SL"/>
    <n v="1"/>
    <m/>
  </r>
  <r>
    <n v="5011"/>
    <x v="97"/>
    <d v="2023-11-06T00:00:00"/>
    <s v="ROMILLA EDITH D."/>
    <x v="52"/>
    <x v="1"/>
    <d v="2023-11-20T00:00:00"/>
    <d v="2023-11-20T00:00:00"/>
    <s v="SL"/>
    <m/>
    <s v="1 SL"/>
    <n v="1"/>
    <m/>
  </r>
  <r>
    <n v="5012"/>
    <x v="97"/>
    <d v="2023-11-22T00:00:00"/>
    <s v="MARASIGAN GINALYN D."/>
    <x v="6"/>
    <x v="1"/>
    <d v="2023-12-28T00:00:00"/>
    <d v="2023-12-28T00:00:00"/>
    <s v="VL"/>
    <m/>
    <s v="1 VL"/>
    <n v="1"/>
    <m/>
  </r>
  <r>
    <n v="5013"/>
    <x v="97"/>
    <d v="2023-11-22T00:00:00"/>
    <s v="RODRIGUEZ NARCISCO E."/>
    <x v="17"/>
    <x v="0"/>
    <d v="2023-12-03T00:00:00"/>
    <d v="2023-12-05T00:00:00"/>
    <s v="VL"/>
    <m/>
    <s v="3 VL"/>
    <n v="3"/>
    <m/>
  </r>
  <r>
    <n v="5013"/>
    <x v="97"/>
    <d v="2023-11-22T00:00:00"/>
    <s v="RODRIGUEZ NARCISCO E."/>
    <x v="17"/>
    <x v="0"/>
    <d v="2023-12-07T00:00:00"/>
    <d v="2023-12-07T00:00:00"/>
    <s v="VL"/>
    <m/>
    <s v="1 VL"/>
    <n v="1"/>
    <m/>
  </r>
  <r>
    <n v="5013"/>
    <x v="97"/>
    <d v="2023-11-22T00:00:00"/>
    <s v="RODRIGUEZ NARCISCO E."/>
    <x v="17"/>
    <x v="0"/>
    <d v="2023-12-10T00:00:00"/>
    <d v="2023-12-12T00:00:00"/>
    <s v="VL"/>
    <m/>
    <s v="2 VL"/>
    <n v="2"/>
    <m/>
  </r>
  <r>
    <n v="5013"/>
    <x v="97"/>
    <d v="2023-11-22T00:00:00"/>
    <s v="RODRIGUEZ NARCISCO E."/>
    <x v="17"/>
    <x v="0"/>
    <d v="2023-12-14T00:00:00"/>
    <d v="2023-12-14T00:00:00"/>
    <s v="VL"/>
    <m/>
    <s v="1 VL"/>
    <n v="1"/>
    <m/>
  </r>
  <r>
    <n v="5013"/>
    <x v="97"/>
    <d v="2023-11-22T00:00:00"/>
    <s v="RODRIGUEZ NARCISCO E."/>
    <x v="17"/>
    <x v="0"/>
    <d v="2023-12-17T00:00:00"/>
    <d v="2023-12-19T00:00:00"/>
    <s v="VL"/>
    <m/>
    <s v="2 VL"/>
    <n v="2"/>
    <m/>
  </r>
  <r>
    <n v="5013"/>
    <x v="97"/>
    <d v="2023-11-22T00:00:00"/>
    <s v="RODRIGUEZ NARCISCO E."/>
    <x v="17"/>
    <x v="0"/>
    <d v="2023-12-21T00:00:00"/>
    <d v="2023-12-21T00:00:00"/>
    <s v="VL"/>
    <m/>
    <s v="1 VL"/>
    <n v="1"/>
    <m/>
  </r>
  <r>
    <n v="5014"/>
    <x v="97"/>
    <d v="2023-11-22T00:00:00"/>
    <s v="PARRA VICTORIA S."/>
    <x v="63"/>
    <x v="1"/>
    <d v="2023-11-21T00:00:00"/>
    <d v="2023-11-21T00:00:00"/>
    <s v="SL"/>
    <m/>
    <s v="1 SL"/>
    <n v="1"/>
    <m/>
  </r>
  <r>
    <n v="5015"/>
    <x v="97"/>
    <d v="2023-11-22T00:00:00"/>
    <s v="PARRA VICTORIA S."/>
    <x v="63"/>
    <x v="1"/>
    <d v="2023-12-04T00:00:00"/>
    <d v="2023-12-04T00:00:00"/>
    <s v="OTHER"/>
    <s v="SEC 21 EO 292- SPECIAL PRIVILEGE"/>
    <s v="1 OTHER"/>
    <n v="1"/>
    <m/>
  </r>
  <r>
    <n v="5016"/>
    <x v="97"/>
    <d v="2023-11-22T00:00:00"/>
    <s v="PARRA VICTORIA S."/>
    <x v="63"/>
    <x v="1"/>
    <d v="2023-12-14T00:00:00"/>
    <d v="2023-12-14T00:00:00"/>
    <s v="VL"/>
    <m/>
    <s v="1 VL"/>
    <n v="1"/>
    <m/>
  </r>
  <r>
    <n v="5016"/>
    <x v="97"/>
    <d v="2023-11-22T00:00:00"/>
    <s v="PARRA VICTORIA S."/>
    <x v="63"/>
    <x v="1"/>
    <d v="2023-12-19T00:00:00"/>
    <d v="2023-12-19T00:00:00"/>
    <s v="VL"/>
    <m/>
    <s v="1 VL"/>
    <n v="1"/>
    <m/>
  </r>
  <r>
    <n v="5016"/>
    <x v="97"/>
    <d v="2023-11-22T00:00:00"/>
    <s v="PARRA VICTORIA S."/>
    <x v="63"/>
    <x v="1"/>
    <d v="2023-12-21T00:00:00"/>
    <d v="2023-12-21T00:00:00"/>
    <s v="VL"/>
    <m/>
    <s v="1 VL"/>
    <n v="1"/>
    <m/>
  </r>
  <r>
    <n v="5016"/>
    <x v="97"/>
    <d v="2023-11-22T00:00:00"/>
    <s v="PARRA VICTORIA S."/>
    <x v="63"/>
    <x v="1"/>
    <d v="2023-12-26T00:00:00"/>
    <d v="2023-12-26T00:00:00"/>
    <s v="VL"/>
    <m/>
    <s v="0 VL"/>
    <n v="0"/>
    <m/>
  </r>
  <r>
    <n v="5016"/>
    <x v="97"/>
    <d v="2023-11-22T00:00:00"/>
    <s v="PARRA VICTORIA S."/>
    <x v="63"/>
    <x v="1"/>
    <d v="2023-12-28T00:00:00"/>
    <d v="2023-12-28T00:00:00"/>
    <s v="VL"/>
    <m/>
    <s v="1 VL"/>
    <n v="1"/>
    <m/>
  </r>
  <r>
    <n v="5017"/>
    <x v="97"/>
    <d v="2023-11-20T00:00:00"/>
    <s v="MACASPAC ELVIRA V."/>
    <x v="65"/>
    <x v="1"/>
    <d v="2023-11-16T00:00:00"/>
    <d v="2023-11-17T00:00:00"/>
    <s v="SL"/>
    <m/>
    <s v="2 SL"/>
    <n v="2"/>
    <m/>
  </r>
  <r>
    <n v="5018"/>
    <x v="97"/>
    <d v="2023-11-17T00:00:00"/>
    <s v="MARINDUQUE GERRY C."/>
    <x v="19"/>
    <x v="1"/>
    <d v="2023-11-16T00:00:00"/>
    <d v="2023-11-16T00:00:00"/>
    <s v="SL"/>
    <m/>
    <s v="1 SL"/>
    <n v="1"/>
    <m/>
  </r>
  <r>
    <n v="5019"/>
    <x v="97"/>
    <d v="2023-11-13T00:00:00"/>
    <s v="AMBION LAMBERTO A."/>
    <x v="62"/>
    <x v="1"/>
    <d v="2023-11-24T00:00:00"/>
    <d v="2023-11-24T00:00:00"/>
    <s v="VL"/>
    <m/>
    <s v="1 VL"/>
    <n v="1"/>
    <m/>
  </r>
  <r>
    <n v="5019"/>
    <x v="97"/>
    <d v="2023-11-13T00:00:00"/>
    <s v="AMBION LAMBERTO A."/>
    <x v="62"/>
    <x v="1"/>
    <d v="2023-12-14T00:00:00"/>
    <d v="2023-12-14T00:00:00"/>
    <s v="VL"/>
    <m/>
    <s v="1 VL"/>
    <n v="1"/>
    <m/>
  </r>
  <r>
    <n v="5020"/>
    <x v="97"/>
    <d v="2023-11-15T00:00:00"/>
    <s v="VILLANUEVA RICHELLE A."/>
    <x v="23"/>
    <x v="0"/>
    <d v="2023-11-10T00:00:00"/>
    <d v="2023-11-10T00:00:00"/>
    <s v="SL"/>
    <m/>
    <s v="1 SL"/>
    <n v="1"/>
    <m/>
  </r>
  <r>
    <n v="5021"/>
    <x v="97"/>
    <d v="2023-11-16T00:00:00"/>
    <s v="PAITON MARY ANN M."/>
    <x v="50"/>
    <x v="1"/>
    <d v="2023-11-13T00:00:00"/>
    <d v="2023-11-15T00:00:00"/>
    <s v="SL"/>
    <m/>
    <s v="3 SL"/>
    <n v="3"/>
    <m/>
  </r>
  <r>
    <n v="5022"/>
    <x v="97"/>
    <d v="2023-11-21T00:00:00"/>
    <s v="MIRANDA MARIA LOIDA M."/>
    <x v="6"/>
    <x v="1"/>
    <d v="2023-11-20T00:00:00"/>
    <d v="2023-11-20T00:00:00"/>
    <s v="SL"/>
    <m/>
    <s v="1 SL"/>
    <n v="1"/>
    <m/>
  </r>
  <r>
    <n v="5023"/>
    <x v="97"/>
    <d v="2023-11-17T00:00:00"/>
    <s v="LANTING AILEEN D."/>
    <x v="50"/>
    <x v="1"/>
    <d v="2023-10-31T00:00:00"/>
    <d v="2023-10-31T00:00:00"/>
    <s v="SL"/>
    <m/>
    <s v="1 SL"/>
    <n v="1"/>
    <m/>
  </r>
  <r>
    <n v="5024"/>
    <x v="98"/>
    <d v="2023-11-17T00:00:00"/>
    <s v="MANLANGIT LEONILA R."/>
    <x v="23"/>
    <x v="0"/>
    <d v="2023-11-28T00:00:00"/>
    <d v="2023-11-30T00:00:00"/>
    <s v="VL"/>
    <m/>
    <s v="2 VL"/>
    <n v="2"/>
    <m/>
  </r>
  <r>
    <n v="5025"/>
    <x v="98"/>
    <d v="2023-10-16T00:00:00"/>
    <s v="BANICO PILAR B."/>
    <x v="31"/>
    <x v="1"/>
    <d v="2023-11-20T00:00:00"/>
    <d v="2023-11-20T00:00:00"/>
    <s v="VL"/>
    <m/>
    <s v="1 VL"/>
    <n v="1"/>
    <m/>
  </r>
  <r>
    <n v="5026"/>
    <x v="98"/>
    <d v="2023-11-09T00:00:00"/>
    <s v="BATHAN ELVIRA R."/>
    <x v="23"/>
    <x v="0"/>
    <d v="2023-12-21T00:00:00"/>
    <d v="2023-12-22T00:00:00"/>
    <s v="VL"/>
    <m/>
    <s v="2 VL"/>
    <n v="2"/>
    <m/>
  </r>
  <r>
    <n v="5026"/>
    <x v="98"/>
    <d v="2023-11-09T00:00:00"/>
    <s v="BATHAN ELVIRA R."/>
    <x v="23"/>
    <x v="0"/>
    <d v="2023-12-26T00:00:00"/>
    <d v="2023-12-29T00:00:00"/>
    <s v="VL"/>
    <m/>
    <s v="3 VL"/>
    <n v="3"/>
    <m/>
  </r>
  <r>
    <n v="5027"/>
    <x v="98"/>
    <d v="2023-11-22T00:00:00"/>
    <s v="CAPACIA JASON A."/>
    <x v="23"/>
    <x v="0"/>
    <d v="2023-11-12T00:00:00"/>
    <d v="2023-11-12T00:00:00"/>
    <s v="OTHER"/>
    <s v="SEC 21 EO 292- SPECIAL PRIVILEGE"/>
    <s v="0 OTHER"/>
    <n v="0"/>
    <m/>
  </r>
  <r>
    <n v="5028"/>
    <x v="98"/>
    <d v="2023-11-21T00:00:00"/>
    <s v="CORTEZ FIDELA B."/>
    <x v="58"/>
    <x v="1"/>
    <d v="2023-10-05T00:00:00"/>
    <d v="2023-10-05T00:00:00"/>
    <s v="SL"/>
    <m/>
    <s v="1 SL"/>
    <n v="1"/>
    <m/>
  </r>
  <r>
    <n v="5029"/>
    <x v="98"/>
    <d v="2023-11-21T00:00:00"/>
    <s v="RODRIGUEZ JOSEPHINE R."/>
    <x v="23"/>
    <x v="0"/>
    <d v="2023-12-11T00:00:00"/>
    <d v="2023-12-12T00:00:00"/>
    <s v="VL"/>
    <m/>
    <s v="2 VL"/>
    <n v="2"/>
    <m/>
  </r>
  <r>
    <n v="5030"/>
    <x v="98"/>
    <d v="2023-11-21T00:00:00"/>
    <s v="PERIDO MARITES V."/>
    <x v="58"/>
    <x v="1"/>
    <d v="2023-11-07T00:00:00"/>
    <d v="2023-11-07T00:00:00"/>
    <s v="SL"/>
    <m/>
    <s v="1 SL"/>
    <n v="1"/>
    <m/>
  </r>
  <r>
    <n v="5031"/>
    <x v="98"/>
    <d v="2023-11-20T00:00:00"/>
    <s v="ANGCAYA IRENE V."/>
    <x v="5"/>
    <x v="1"/>
    <d v="2023-12-01T00:00:00"/>
    <d v="2023-12-01T00:00:00"/>
    <s v="VL"/>
    <m/>
    <s v="1 VL"/>
    <n v="1"/>
    <m/>
  </r>
  <r>
    <n v="5031"/>
    <x v="98"/>
    <d v="2023-11-20T00:00:00"/>
    <s v="ANGCAYA IRENE V."/>
    <x v="5"/>
    <x v="1"/>
    <d v="2023-12-05T00:00:00"/>
    <d v="2023-12-05T00:00:00"/>
    <s v="VL"/>
    <m/>
    <s v="1 VL"/>
    <n v="1"/>
    <m/>
  </r>
  <r>
    <n v="5031"/>
    <x v="98"/>
    <d v="2023-11-20T00:00:00"/>
    <s v="ANGCAYA IRENE V."/>
    <x v="5"/>
    <x v="1"/>
    <d v="2023-12-07T00:00:00"/>
    <d v="2023-12-07T00:00:00"/>
    <s v="VL"/>
    <m/>
    <s v="1 VL"/>
    <n v="1"/>
    <m/>
  </r>
  <r>
    <n v="5031"/>
    <x v="98"/>
    <d v="2023-11-20T00:00:00"/>
    <s v="ANGCAYA IRENE V."/>
    <x v="5"/>
    <x v="1"/>
    <d v="2023-12-14T00:00:00"/>
    <d v="2023-12-15T00:00:00"/>
    <s v="VL"/>
    <m/>
    <s v="2 VL"/>
    <n v="2"/>
    <m/>
  </r>
  <r>
    <n v="5032"/>
    <x v="98"/>
    <d v="2023-11-20T00:00:00"/>
    <s v="ANGCAYA IRENE V."/>
    <x v="5"/>
    <x v="1"/>
    <d v="2023-12-11T00:00:00"/>
    <d v="2023-12-11T00:00:00"/>
    <s v="OTHER"/>
    <s v="SEC 21 EO 292- SPECIAL PRIVILEGE"/>
    <s v="1 OTHER"/>
    <n v="1"/>
    <m/>
  </r>
  <r>
    <n v="5033"/>
    <x v="98"/>
    <d v="2023-11-20T00:00:00"/>
    <s v="CESICAR JOCHELLE JOAN S."/>
    <x v="26"/>
    <x v="0"/>
    <d v="2023-10-25T00:00:00"/>
    <d v="2023-10-25T00:00:00"/>
    <s v="SL"/>
    <m/>
    <s v="1 SL"/>
    <n v="1"/>
    <m/>
  </r>
  <r>
    <n v="5034"/>
    <x v="98"/>
    <d v="2023-11-20T00:00:00"/>
    <s v="GONZALES CRISTI NERISSE E."/>
    <x v="13"/>
    <x v="0"/>
    <d v="2023-11-17T00:00:00"/>
    <d v="2023-11-17T00:00:00"/>
    <s v="SL"/>
    <m/>
    <s v="1 SL"/>
    <n v="1"/>
    <m/>
  </r>
  <r>
    <n v="5035"/>
    <x v="98"/>
    <d v="2023-11-20T00:00:00"/>
    <s v="PUNZALAN LUCIANA A."/>
    <x v="22"/>
    <x v="0"/>
    <d v="2023-11-28T00:00:00"/>
    <d v="2023-11-29T00:00:00"/>
    <s v="VL"/>
    <m/>
    <s v="2 VL"/>
    <n v="2"/>
    <m/>
  </r>
  <r>
    <n v="5035"/>
    <x v="98"/>
    <d v="2023-11-20T00:00:00"/>
    <s v="PUNZALAN LUCIANA A."/>
    <x v="22"/>
    <x v="0"/>
    <d v="2023-12-01T00:00:00"/>
    <d v="2023-12-01T00:00:00"/>
    <s v="VL"/>
    <m/>
    <s v="1 VL"/>
    <n v="1"/>
    <m/>
  </r>
  <r>
    <n v="5035"/>
    <x v="98"/>
    <d v="2023-11-20T00:00:00"/>
    <s v="PUNZALAN LUCIANA A."/>
    <x v="22"/>
    <x v="0"/>
    <d v="2023-12-04T00:00:00"/>
    <d v="2023-12-07T00:00:00"/>
    <s v="VL"/>
    <m/>
    <s v="4 VL"/>
    <n v="4"/>
    <m/>
  </r>
  <r>
    <n v="5035"/>
    <x v="98"/>
    <d v="2023-11-20T00:00:00"/>
    <s v="PUNZALAN LUCIANA A."/>
    <x v="22"/>
    <x v="0"/>
    <d v="2023-12-11T00:00:00"/>
    <d v="2023-12-12T00:00:00"/>
    <s v="VL"/>
    <m/>
    <s v="2 VL"/>
    <n v="2"/>
    <m/>
  </r>
  <r>
    <n v="5036"/>
    <x v="98"/>
    <d v="2023-11-14T00:00:00"/>
    <s v="RAMOS EULOGIA A."/>
    <x v="23"/>
    <x v="0"/>
    <d v="2023-11-21T00:00:00"/>
    <d v="2023-11-21T00:00:00"/>
    <s v="VL"/>
    <m/>
    <s v="1 VL"/>
    <n v="1"/>
    <m/>
  </r>
  <r>
    <n v="5036"/>
    <x v="98"/>
    <d v="2023-11-14T00:00:00"/>
    <s v="RAMOS EULOGIA A."/>
    <x v="23"/>
    <x v="0"/>
    <d v="2023-11-27T00:00:00"/>
    <d v="2023-11-29T00:00:00"/>
    <s v="VL"/>
    <m/>
    <s v="3 VL"/>
    <n v="3"/>
    <m/>
  </r>
  <r>
    <n v="5037"/>
    <x v="98"/>
    <d v="2023-10-25T00:00:00"/>
    <s v="RODRIGUEZ JOSEPHINE R."/>
    <x v="23"/>
    <x v="0"/>
    <d v="2023-11-03T00:00:00"/>
    <d v="2023-11-03T00:00:00"/>
    <s v="VL"/>
    <m/>
    <s v="1 VL"/>
    <n v="1"/>
    <m/>
  </r>
  <r>
    <n v="5037"/>
    <x v="98"/>
    <d v="2023-10-25T00:00:00"/>
    <s v="RODRIGUEZ JOSEPHINE R."/>
    <x v="23"/>
    <x v="0"/>
    <d v="2023-11-06T00:00:00"/>
    <d v="2023-11-10T00:00:00"/>
    <s v="VL"/>
    <m/>
    <s v="5 VL"/>
    <n v="5"/>
    <m/>
  </r>
  <r>
    <n v="5037"/>
    <x v="98"/>
    <d v="2023-10-25T00:00:00"/>
    <s v="RODRIGUEZ JOSEPHINE R."/>
    <x v="23"/>
    <x v="0"/>
    <d v="2023-11-13T00:00:00"/>
    <d v="2023-11-15T00:00:00"/>
    <s v="VL"/>
    <m/>
    <s v="3 VL"/>
    <n v="3"/>
    <m/>
  </r>
  <r>
    <n v="5038"/>
    <x v="98"/>
    <d v="2023-10-23T00:00:00"/>
    <s v="DIGNO DANILO  "/>
    <x v="18"/>
    <x v="0"/>
    <d v="2023-11-21T00:00:00"/>
    <d v="2023-11-22T00:00:00"/>
    <s v="SL"/>
    <m/>
    <s v="2 SL"/>
    <n v="2"/>
    <m/>
  </r>
  <r>
    <n v="5039"/>
    <x v="98"/>
    <d v="2023-12-22T00:00:00"/>
    <s v="PRIMO GRACE M."/>
    <x v="17"/>
    <x v="0"/>
    <d v="2023-12-21T00:00:00"/>
    <d v="2023-12-22T00:00:00"/>
    <s v="VL"/>
    <m/>
    <s v="2 VL"/>
    <n v="2"/>
    <m/>
  </r>
  <r>
    <n v="5039"/>
    <x v="98"/>
    <d v="2023-12-22T00:00:00"/>
    <s v="PRIMO GRACE M."/>
    <x v="17"/>
    <x v="0"/>
    <d v="2023-12-25T00:00:00"/>
    <d v="2023-12-28T00:00:00"/>
    <s v="VL"/>
    <m/>
    <s v="2 VL"/>
    <n v="2"/>
    <m/>
  </r>
  <r>
    <n v="5040"/>
    <x v="98"/>
    <d v="2023-12-22T00:00:00"/>
    <s v="PRIMO GRACE M."/>
    <x v="17"/>
    <x v="0"/>
    <d v="2023-12-19T00:00:00"/>
    <d v="2023-12-19T00:00:00"/>
    <s v="OTHER"/>
    <s v="SEC 21 EO 292- SPECIAL PRIVILEGE"/>
    <s v="1 OTHER"/>
    <n v="1"/>
    <m/>
  </r>
  <r>
    <n v="5041"/>
    <x v="98"/>
    <d v="2023-11-20T00:00:00"/>
    <s v="MATIBAG EDISON  "/>
    <x v="18"/>
    <x v="0"/>
    <d v="2023-11-27T00:00:00"/>
    <d v="2023-11-30T00:00:00"/>
    <s v="VL"/>
    <m/>
    <s v="3 VL"/>
    <n v="3"/>
    <m/>
  </r>
  <r>
    <n v="5041"/>
    <x v="98"/>
    <d v="2023-11-20T00:00:00"/>
    <s v="MATIBAG EDISON  "/>
    <x v="18"/>
    <x v="0"/>
    <d v="2023-12-01T00:00:00"/>
    <d v="2023-12-01T00:00:00"/>
    <s v="VL"/>
    <m/>
    <s v="1 VL"/>
    <n v="1"/>
    <m/>
  </r>
  <r>
    <n v="5042"/>
    <x v="98"/>
    <d v="2023-11-28T00:00:00"/>
    <s v="DE ASIS JANETTE D."/>
    <x v="9"/>
    <x v="0"/>
    <d v="2023-11-24T00:00:00"/>
    <d v="2023-11-24T00:00:00"/>
    <s v="SL"/>
    <m/>
    <s v="1 SL"/>
    <n v="1"/>
    <m/>
  </r>
  <r>
    <n v="5043"/>
    <x v="98"/>
    <d v="2023-11-28T00:00:00"/>
    <s v="DE ASIS JANETTE D."/>
    <x v="9"/>
    <x v="0"/>
    <d v="2023-12-26T00:00:00"/>
    <d v="2023-12-29T00:00:00"/>
    <s v="VL"/>
    <m/>
    <s v="3 VL"/>
    <n v="3"/>
    <m/>
  </r>
  <r>
    <n v="5044"/>
    <x v="98"/>
    <d v="2023-11-20T00:00:00"/>
    <s v="FLORES EDERLYN  "/>
    <x v="18"/>
    <x v="0"/>
    <d v="2023-11-26T00:00:00"/>
    <d v="2023-11-30T00:00:00"/>
    <s v="VL"/>
    <m/>
    <s v="5 VL"/>
    <n v="5"/>
    <m/>
  </r>
  <r>
    <n v="5045"/>
    <x v="98"/>
    <d v="2023-11-22T00:00:00"/>
    <s v="PAITON MARY ANN M."/>
    <x v="50"/>
    <x v="1"/>
    <d v="2023-12-12T00:00:00"/>
    <d v="2023-12-13T00:00:00"/>
    <s v="VL"/>
    <m/>
    <s v="2 VL"/>
    <n v="2"/>
    <m/>
  </r>
  <r>
    <n v="5045"/>
    <x v="98"/>
    <d v="2023-11-22T00:00:00"/>
    <s v="PAITON MARY ANN M."/>
    <x v="50"/>
    <x v="1"/>
    <d v="2023-12-18T00:00:00"/>
    <d v="2023-12-20T00:00:00"/>
    <s v="VL"/>
    <m/>
    <s v="3 VL"/>
    <n v="3"/>
    <m/>
  </r>
  <r>
    <n v="5046"/>
    <x v="98"/>
    <d v="2023-11-22T00:00:00"/>
    <s v="LANTING AILEEN D."/>
    <x v="50"/>
    <x v="1"/>
    <d v="2023-12-11T00:00:00"/>
    <d v="2023-12-11T00:00:00"/>
    <s v="VL"/>
    <m/>
    <s v="1 VL"/>
    <n v="1"/>
    <m/>
  </r>
  <r>
    <n v="5047"/>
    <x v="98"/>
    <d v="2023-11-22T00:00:00"/>
    <s v="LANTING AILEEN D."/>
    <x v="50"/>
    <x v="1"/>
    <d v="2023-12-15T00:00:00"/>
    <d v="2023-12-15T00:00:00"/>
    <s v="VL"/>
    <m/>
    <s v="1 VL"/>
    <n v="1"/>
    <m/>
  </r>
  <r>
    <n v="5048"/>
    <x v="98"/>
    <d v="2023-11-20T00:00:00"/>
    <s v="RODENAS ALBERT RAPHAEL  "/>
    <x v="18"/>
    <x v="0"/>
    <d v="2023-11-27T00:00:00"/>
    <d v="2023-11-30T00:00:00"/>
    <s v="VL"/>
    <m/>
    <s v="3 VL"/>
    <n v="3"/>
    <m/>
  </r>
  <r>
    <n v="5049"/>
    <x v="98"/>
    <d v="2023-11-23T00:00:00"/>
    <s v="ATIENZA VENUS  "/>
    <x v="5"/>
    <x v="1"/>
    <d v="2023-11-25T00:00:00"/>
    <d v="2023-11-30T00:00:00"/>
    <s v="VL"/>
    <m/>
    <s v="5 VL"/>
    <n v="5"/>
    <m/>
  </r>
  <r>
    <n v="5050"/>
    <x v="98"/>
    <d v="2023-11-23T00:00:00"/>
    <s v="ANDAG ALEX C."/>
    <x v="5"/>
    <x v="1"/>
    <d v="2023-11-25T00:00:00"/>
    <d v="2023-11-30T00:00:00"/>
    <s v="VL"/>
    <m/>
    <s v="5 VL"/>
    <n v="5"/>
    <m/>
  </r>
  <r>
    <n v="5051"/>
    <x v="98"/>
    <d v="2023-11-21T00:00:00"/>
    <s v="VARGAS MELINDA M."/>
    <x v="10"/>
    <x v="0"/>
    <d v="2023-11-17T00:00:00"/>
    <d v="2023-11-17T00:00:00"/>
    <s v="SL"/>
    <m/>
    <s v="1 SL"/>
    <n v="1"/>
    <m/>
  </r>
  <r>
    <n v="5051"/>
    <x v="98"/>
    <d v="2023-11-21T00:00:00"/>
    <s v="VARGAS MELINDA M."/>
    <x v="10"/>
    <x v="0"/>
    <d v="2023-11-20T00:00:00"/>
    <d v="2023-11-20T00:00:00"/>
    <s v="SL"/>
    <m/>
    <s v="1 SL"/>
    <n v="1"/>
    <m/>
  </r>
  <r>
    <n v="5052"/>
    <x v="98"/>
    <d v="2023-11-21T00:00:00"/>
    <s v="RODRIGUEZ RUEL  "/>
    <x v="18"/>
    <x v="1"/>
    <d v="2023-11-14T00:00:00"/>
    <d v="2023-11-17T00:00:00"/>
    <s v="SL"/>
    <m/>
    <s v="4 SL"/>
    <n v="4"/>
    <m/>
  </r>
  <r>
    <n v="5053"/>
    <x v="98"/>
    <d v="2023-11-17T00:00:00"/>
    <s v="COSA PAOLA GRACE P."/>
    <x v="3"/>
    <x v="0"/>
    <d v="2023-11-21T00:00:00"/>
    <d v="2023-11-21T00:00:00"/>
    <s v="VL"/>
    <m/>
    <s v="1 VL"/>
    <n v="1"/>
    <m/>
  </r>
  <r>
    <n v="5054"/>
    <x v="98"/>
    <d v="2023-11-17T00:00:00"/>
    <s v="ACEBES SHERYL JOYCE P."/>
    <x v="18"/>
    <x v="0"/>
    <d v="2023-11-14T00:00:00"/>
    <d v="2023-11-16T00:00:00"/>
    <s v="OTHER"/>
    <s v="SEC 21 EO 292- SPECIAL PRIVILEGE"/>
    <s v="3 OTHER"/>
    <n v="3"/>
    <m/>
  </r>
  <r>
    <n v="5055"/>
    <x v="98"/>
    <d v="2023-11-26T00:00:00"/>
    <s v="SARMIENTO MARIA TERESA E."/>
    <x v="5"/>
    <x v="0"/>
    <d v="2023-12-11T00:00:00"/>
    <d v="2023-12-15T00:00:00"/>
    <s v="VL"/>
    <m/>
    <s v="5 VL"/>
    <n v="5"/>
    <m/>
  </r>
  <r>
    <n v="5056"/>
    <x v="98"/>
    <d v="2023-11-29T00:00:00"/>
    <s v="ZAFRA CHEYSSER A."/>
    <x v="20"/>
    <x v="0"/>
    <d v="2023-11-17T00:00:00"/>
    <d v="2023-11-17T00:00:00"/>
    <s v="OTHER"/>
    <s v="SEC 21 EO 292- SPECIAL PRIVILEGE"/>
    <s v="1 OTHER"/>
    <n v="1"/>
    <m/>
  </r>
  <r>
    <n v="5056"/>
    <x v="98"/>
    <d v="2023-11-29T00:00:00"/>
    <s v="ZAFRA CHEYSSER A."/>
    <x v="20"/>
    <x v="0"/>
    <d v="2023-11-24T00:00:00"/>
    <d v="2023-11-24T00:00:00"/>
    <s v="OTHER"/>
    <s v="SEC 21 EO 292- SPECIAL PRIVILEGE"/>
    <s v="1 OTHER"/>
    <n v="1"/>
    <m/>
  </r>
  <r>
    <n v="5057"/>
    <x v="98"/>
    <d v="2023-11-28T00:00:00"/>
    <s v="RODRIGUEZ GREGORIO  "/>
    <x v="18"/>
    <x v="1"/>
    <d v="2023-12-07T00:00:00"/>
    <d v="2023-12-08T00:00:00"/>
    <s v="VL"/>
    <m/>
    <s v="1 VL"/>
    <n v="1"/>
    <m/>
  </r>
  <r>
    <n v="5058"/>
    <x v="98"/>
    <d v="2023-11-24T00:00:00"/>
    <s v="OPO CONEY V."/>
    <x v="24"/>
    <x v="0"/>
    <d v="2023-12-01T00:00:00"/>
    <d v="2023-12-01T00:00:00"/>
    <s v="VL"/>
    <m/>
    <s v="1 VL"/>
    <n v="1"/>
    <m/>
  </r>
  <r>
    <n v="5058"/>
    <x v="98"/>
    <d v="2023-11-24T00:00:00"/>
    <s v="OPO CONEY V."/>
    <x v="24"/>
    <x v="0"/>
    <d v="2023-12-05T00:00:00"/>
    <d v="2023-12-05T00:00:00"/>
    <s v="VL"/>
    <m/>
    <s v="1 VL"/>
    <n v="1"/>
    <m/>
  </r>
  <r>
    <n v="5059"/>
    <x v="98"/>
    <d v="2023-11-24T00:00:00"/>
    <s v="OPO CONEY V."/>
    <x v="24"/>
    <x v="0"/>
    <d v="2023-12-06T00:00:00"/>
    <d v="2023-12-06T00:00:00"/>
    <s v="VL"/>
    <m/>
    <s v="1 VL"/>
    <n v="1"/>
    <m/>
  </r>
  <r>
    <n v="5059"/>
    <x v="98"/>
    <d v="2023-11-24T00:00:00"/>
    <s v="OPO CONEY V."/>
    <x v="24"/>
    <x v="0"/>
    <d v="2023-12-11T00:00:00"/>
    <d v="2023-12-12T00:00:00"/>
    <s v="VL"/>
    <m/>
    <s v="2 VL"/>
    <n v="2"/>
    <m/>
  </r>
  <r>
    <n v="5060"/>
    <x v="98"/>
    <d v="2023-11-23T00:00:00"/>
    <s v="AMBROCIO MELODY B."/>
    <x v="10"/>
    <x v="0"/>
    <d v="2023-11-21T00:00:00"/>
    <d v="2023-11-22T00:00:00"/>
    <s v="SL"/>
    <m/>
    <s v="2 SL"/>
    <n v="2"/>
    <m/>
  </r>
  <r>
    <n v="5061"/>
    <x v="98"/>
    <d v="2023-11-22T00:00:00"/>
    <s v="OCAMPO NOVELYN U."/>
    <x v="10"/>
    <x v="0"/>
    <d v="2023-11-23T00:00:00"/>
    <d v="2023-11-24T00:00:00"/>
    <s v="VL"/>
    <m/>
    <s v="2 VL"/>
    <n v="2"/>
    <m/>
  </r>
  <r>
    <n v="5062"/>
    <x v="98"/>
    <d v="2023-11-22T00:00:00"/>
    <s v="OCAMPO NOVELYN U."/>
    <x v="10"/>
    <x v="0"/>
    <d v="2023-11-20T00:00:00"/>
    <d v="2023-11-21T00:00:00"/>
    <s v="SL"/>
    <m/>
    <s v="2 SL"/>
    <n v="2"/>
    <m/>
  </r>
  <r>
    <n v="5063"/>
    <x v="98"/>
    <d v="2023-11-28T00:00:00"/>
    <s v="BAYBAY MA. ROSA A."/>
    <x v="5"/>
    <x v="1"/>
    <d v="2023-11-24T00:00:00"/>
    <d v="2023-11-24T00:00:00"/>
    <s v="SL"/>
    <m/>
    <s v="1 SL"/>
    <n v="1"/>
    <m/>
  </r>
  <r>
    <n v="5064"/>
    <x v="99"/>
    <d v="2023-11-13T00:00:00"/>
    <s v="JAVIER HILARIO  "/>
    <x v="7"/>
    <x v="1"/>
    <m/>
    <m/>
    <s v="OTHER"/>
    <s v="TERMINAL LEAVE"/>
    <s v="0 OTHER"/>
    <n v="0"/>
    <m/>
  </r>
  <r>
    <n v="5065"/>
    <x v="99"/>
    <d v="2023-10-11T00:00:00"/>
    <s v="PANGHULAN NELSON P."/>
    <x v="46"/>
    <x v="0"/>
    <m/>
    <m/>
    <s v="OTHER"/>
    <s v="TERMINAL LEAVE"/>
    <s v="0 OTHER"/>
    <n v="0"/>
    <m/>
  </r>
  <r>
    <n v="5066"/>
    <x v="100"/>
    <d v="2023-11-06T00:00:00"/>
    <s v="ANGELES ANNABEL D."/>
    <x v="5"/>
    <x v="1"/>
    <d v="2023-11-09T00:00:00"/>
    <d v="2023-11-17T00:00:00"/>
    <s v="VL"/>
    <m/>
    <s v="7 VL"/>
    <n v="7"/>
    <m/>
  </r>
  <r>
    <n v="5067"/>
    <x v="100"/>
    <d v="2023-12-04T00:00:00"/>
    <s v="DESEPEDA ADELAIDA R."/>
    <x v="12"/>
    <x v="0"/>
    <d v="2023-11-27T00:00:00"/>
    <d v="2023-11-29T00:00:00"/>
    <s v="SL"/>
    <m/>
    <s v="3 SL"/>
    <n v="3"/>
    <m/>
  </r>
  <r>
    <n v="5068"/>
    <x v="100"/>
    <d v="2023-12-04T00:00:00"/>
    <s v="BAYBAY MARCELO  "/>
    <x v="34"/>
    <x v="1"/>
    <d v="2023-11-22T00:00:00"/>
    <d v="2023-11-22T00:00:00"/>
    <s v="VL"/>
    <m/>
    <s v="1 VL"/>
    <n v="1"/>
    <m/>
  </r>
  <r>
    <n v="5068"/>
    <x v="100"/>
    <d v="2023-12-04T00:00:00"/>
    <s v="BAYBAY MARCELO  "/>
    <x v="34"/>
    <x v="1"/>
    <d v="2023-11-26T00:00:00"/>
    <d v="2023-11-29T00:00:00"/>
    <s v="VL"/>
    <m/>
    <s v="4 VL"/>
    <n v="4"/>
    <m/>
  </r>
  <r>
    <n v="5069"/>
    <x v="100"/>
    <d v="2023-11-28T00:00:00"/>
    <s v="SARDIÑOLA REBECCA C."/>
    <x v="11"/>
    <x v="0"/>
    <d v="2023-12-01T00:00:00"/>
    <d v="2023-12-01T00:00:00"/>
    <s v="VL"/>
    <m/>
    <s v="1 VL"/>
    <n v="1"/>
    <m/>
  </r>
  <r>
    <n v="5069"/>
    <x v="100"/>
    <d v="2023-11-29T00:00:00"/>
    <s v="SARDIÑOLA REBECCA C."/>
    <x v="11"/>
    <x v="0"/>
    <d v="2023-12-07T00:00:00"/>
    <d v="2023-12-07T00:00:00"/>
    <s v="VL"/>
    <m/>
    <s v="1 VL"/>
    <n v="1"/>
    <m/>
  </r>
  <r>
    <n v="5070"/>
    <x v="100"/>
    <d v="2023-12-28T00:00:00"/>
    <s v="DE SAGUN NANCY D."/>
    <x v="11"/>
    <x v="0"/>
    <d v="2023-11-23T00:00:00"/>
    <d v="2023-11-24T00:00:00"/>
    <s v="SL"/>
    <m/>
    <s v="2 SL"/>
    <n v="2"/>
    <m/>
  </r>
  <r>
    <n v="5071"/>
    <x v="100"/>
    <d v="2023-11-23T00:00:00"/>
    <s v="REOSA CECILIA A."/>
    <x v="11"/>
    <x v="1"/>
    <d v="2023-11-22T00:00:00"/>
    <d v="2023-11-22T00:00:00"/>
    <s v="SL"/>
    <m/>
    <s v="1 SL"/>
    <n v="1"/>
    <m/>
  </r>
  <r>
    <n v="5072"/>
    <x v="100"/>
    <d v="2023-11-10T00:00:00"/>
    <s v="MARQUEZ HENSLEY B."/>
    <x v="87"/>
    <x v="1"/>
    <d v="2023-11-17T00:00:00"/>
    <d v="2023-11-17T00:00:00"/>
    <s v="VL"/>
    <m/>
    <s v="1 VL"/>
    <n v="1"/>
    <m/>
  </r>
  <r>
    <n v="5072"/>
    <x v="100"/>
    <d v="2023-11-11T00:00:00"/>
    <s v="MARQUEZ HENSLEY B."/>
    <x v="87"/>
    <x v="1"/>
    <d v="2023-11-28T00:00:00"/>
    <d v="2023-11-28T00:00:00"/>
    <s v="VL"/>
    <m/>
    <s v="1 VL"/>
    <n v="1"/>
    <m/>
  </r>
  <r>
    <n v="5072"/>
    <x v="100"/>
    <d v="2023-11-12T00:00:00"/>
    <s v="MARQUEZ HENSLEY B."/>
    <x v="87"/>
    <x v="1"/>
    <d v="2023-11-30T00:00:00"/>
    <d v="2023-11-30T00:00:00"/>
    <s v="VL"/>
    <m/>
    <s v="0 VL"/>
    <n v="0"/>
    <m/>
  </r>
  <r>
    <n v="5073"/>
    <x v="100"/>
    <d v="2023-11-28T00:00:00"/>
    <s v="JIMENO CHARITY D."/>
    <x v="99"/>
    <x v="0"/>
    <d v="2023-12-26T00:00:00"/>
    <d v="2023-12-29T00:00:00"/>
    <s v="VL"/>
    <m/>
    <s v="3 VL"/>
    <n v="3"/>
    <m/>
  </r>
  <r>
    <n v="5074"/>
    <x v="100"/>
    <d v="2023-11-28T00:00:00"/>
    <s v="JIMENO CHARITY D."/>
    <x v="99"/>
    <x v="0"/>
    <d v="2023-11-23T00:00:00"/>
    <d v="2023-11-24T00:00:00"/>
    <s v="SL"/>
    <m/>
    <s v="2 SL"/>
    <n v="2"/>
    <m/>
  </r>
  <r>
    <n v="5075"/>
    <x v="100"/>
    <d v="2023-11-23T00:00:00"/>
    <s v="MARINDUQUE AURORA A."/>
    <x v="62"/>
    <x v="1"/>
    <d v="2023-11-21T00:00:00"/>
    <d v="2023-11-21T00:00:00"/>
    <s v="SL"/>
    <m/>
    <s v="1 SL"/>
    <n v="1"/>
    <m/>
  </r>
  <r>
    <n v="5076"/>
    <x v="100"/>
    <d v="2023-11-22T00:00:00"/>
    <s v="DE OCAMPO MA. ELENA D."/>
    <x v="11"/>
    <x v="1"/>
    <d v="2023-11-21T00:00:00"/>
    <d v="2023-11-21T00:00:00"/>
    <s v="SL"/>
    <m/>
    <s v="1 SL"/>
    <n v="1"/>
    <m/>
  </r>
  <r>
    <n v="5077"/>
    <x v="100"/>
    <d v="2023-12-04T00:00:00"/>
    <s v="MANALO ELIADA F."/>
    <x v="11"/>
    <x v="1"/>
    <d v="2023-12-14T00:00:00"/>
    <d v="2023-12-14T00:00:00"/>
    <s v="OTHER"/>
    <s v="SEC 21 EO 292- SPECIAL PRIVILEGE"/>
    <s v="1 OTHER"/>
    <n v="1"/>
    <m/>
  </r>
  <r>
    <n v="5078"/>
    <x v="100"/>
    <d v="2023-11-24T00:00:00"/>
    <s v="REYES NORALYN B."/>
    <x v="11"/>
    <x v="1"/>
    <d v="2023-11-23T00:00:00"/>
    <d v="2023-11-23T00:00:00"/>
    <s v="SL"/>
    <m/>
    <s v="1 SL"/>
    <n v="1"/>
    <m/>
  </r>
  <r>
    <n v="5079"/>
    <x v="100"/>
    <d v="2023-11-24T00:00:00"/>
    <s v="AMON CLARISSA MAY M."/>
    <x v="62"/>
    <x v="1"/>
    <d v="2023-12-05T00:00:00"/>
    <d v="2023-12-05T00:00:00"/>
    <s v="OTHER"/>
    <s v="SEC 21 EO 292- SPECIAL PRIVILEGE"/>
    <s v="1 OTHER"/>
    <n v="1"/>
    <m/>
  </r>
  <r>
    <n v="5080"/>
    <x v="100"/>
    <d v="2023-11-29T00:00:00"/>
    <s v="BAYOT ANISIA P."/>
    <x v="39"/>
    <x v="1"/>
    <d v="2023-12-06T00:00:00"/>
    <d v="2023-12-07T00:00:00"/>
    <s v="VL"/>
    <m/>
    <s v="2 VL"/>
    <n v="2"/>
    <m/>
  </r>
  <r>
    <n v="5081"/>
    <x v="100"/>
    <d v="2023-11-20T00:00:00"/>
    <s v="DIAZ CAROLINA P."/>
    <x v="11"/>
    <x v="0"/>
    <d v="2023-11-17T00:00:00"/>
    <d v="2023-11-17T00:00:00"/>
    <s v="SL"/>
    <m/>
    <s v="1 SL"/>
    <n v="1"/>
    <m/>
  </r>
  <r>
    <n v="5082"/>
    <x v="100"/>
    <d v="2023-11-20T00:00:00"/>
    <s v="GARCIA JINKY A."/>
    <x v="88"/>
    <x v="1"/>
    <d v="2023-11-24T00:00:00"/>
    <d v="2023-11-24T00:00:00"/>
    <s v="VL"/>
    <m/>
    <s v="1 VL"/>
    <n v="1"/>
    <m/>
  </r>
  <r>
    <n v="5083"/>
    <x v="100"/>
    <d v="2023-11-16T00:00:00"/>
    <s v="MANALO ELIADA F."/>
    <x v="11"/>
    <x v="1"/>
    <d v="2023-11-13T00:00:00"/>
    <d v="2023-11-15T00:00:00"/>
    <s v="SL"/>
    <m/>
    <s v="3 SL"/>
    <n v="3"/>
    <m/>
  </r>
  <r>
    <n v="5084"/>
    <x v="100"/>
    <d v="2023-11-24T00:00:00"/>
    <s v="MULINGTAPANG GUILLERMA O."/>
    <x v="12"/>
    <x v="0"/>
    <d v="2023-11-23T00:00:00"/>
    <d v="2023-11-24T00:00:00"/>
    <s v="SL"/>
    <m/>
    <s v="2 SL"/>
    <n v="2"/>
    <m/>
  </r>
  <r>
    <n v="5085"/>
    <x v="100"/>
    <d v="2023-11-20T00:00:00"/>
    <s v="RAMA RAQUEL J."/>
    <x v="44"/>
    <x v="0"/>
    <d v="2023-10-14T00:00:00"/>
    <d v="2023-10-17T00:00:00"/>
    <s v="SL"/>
    <m/>
    <s v="4 SL"/>
    <n v="4"/>
    <m/>
  </r>
  <r>
    <n v="5086"/>
    <x v="100"/>
    <d v="2023-11-27T00:00:00"/>
    <s v="RAMA RAQUEL J."/>
    <x v="44"/>
    <x v="0"/>
    <d v="2023-11-21T00:00:00"/>
    <d v="2023-11-24T00:00:00"/>
    <s v="SL"/>
    <m/>
    <s v="4 SL"/>
    <n v="4"/>
    <m/>
  </r>
  <r>
    <n v="5087"/>
    <x v="100"/>
    <d v="2023-11-29T00:00:00"/>
    <s v="AUDITOR AILEEN D."/>
    <x v="5"/>
    <x v="1"/>
    <d v="2023-11-28T00:00:00"/>
    <d v="2023-11-28T00:00:00"/>
    <s v="SL"/>
    <m/>
    <s v="1 SL"/>
    <n v="1"/>
    <m/>
  </r>
  <r>
    <n v="5088"/>
    <x v="100"/>
    <d v="2023-11-28T00:00:00"/>
    <s v="BAYBAY MA. PAZ R."/>
    <x v="34"/>
    <x v="1"/>
    <d v="2023-11-21T00:00:00"/>
    <d v="2023-11-22T00:00:00"/>
    <s v="SL"/>
    <m/>
    <s v="2 SL"/>
    <n v="2"/>
    <m/>
  </r>
  <r>
    <n v="5089"/>
    <x v="100"/>
    <d v="2023-11-28T00:00:00"/>
    <s v="BAYBAY MA. PAZ R."/>
    <x v="34"/>
    <x v="1"/>
    <d v="2023-12-22T00:00:00"/>
    <d v="2023-12-29T00:00:00"/>
    <s v="VL"/>
    <m/>
    <s v="5 VL"/>
    <n v="5"/>
    <m/>
  </r>
  <r>
    <n v="5090"/>
    <x v="100"/>
    <d v="2023-11-28T00:00:00"/>
    <s v="EREÑO MELANIE B."/>
    <x v="9"/>
    <x v="1"/>
    <d v="2023-12-11T00:00:00"/>
    <d v="2023-12-15T00:00:00"/>
    <s v="VL"/>
    <m/>
    <s v="5 VL"/>
    <n v="5"/>
    <m/>
  </r>
  <r>
    <n v="5091"/>
    <x v="100"/>
    <d v="2023-11-22T00:00:00"/>
    <s v="VILLAPANDO JENITA M."/>
    <x v="5"/>
    <x v="1"/>
    <d v="2023-11-13T00:00:00"/>
    <d v="2023-11-17T00:00:00"/>
    <s v="OTHER"/>
    <s v="SEC 21 EO 292- SPECIAL PRIVILEGE"/>
    <s v="5 OTHER"/>
    <n v="5"/>
    <m/>
  </r>
  <r>
    <n v="5091"/>
    <x v="100"/>
    <d v="2023-11-22T00:00:00"/>
    <s v="VILLAPANDO JENITA M."/>
    <x v="5"/>
    <x v="1"/>
    <d v="2023-11-20T00:00:00"/>
    <d v="2023-11-21T00:00:00"/>
    <s v="OTHER"/>
    <s v="SEC 21 EO 292- SPECIAL PRIVILEGE"/>
    <s v="2 OTHER"/>
    <n v="2"/>
    <m/>
  </r>
  <r>
    <n v="5092"/>
    <x v="100"/>
    <d v="2023-11-20T00:00:00"/>
    <s v="CABANTING AIRA P."/>
    <x v="5"/>
    <x v="0"/>
    <d v="2023-12-06T00:00:00"/>
    <d v="2023-12-07T00:00:00"/>
    <s v="VL"/>
    <m/>
    <s v="2 VL"/>
    <n v="2"/>
    <m/>
  </r>
  <r>
    <n v="5092"/>
    <x v="100"/>
    <d v="2023-11-20T00:00:00"/>
    <s v="CABANTING AIRA P."/>
    <x v="5"/>
    <x v="0"/>
    <d v="2023-12-14T00:00:00"/>
    <d v="2023-12-14T00:00:00"/>
    <s v="VL"/>
    <m/>
    <s v="1 VL"/>
    <n v="1"/>
    <m/>
  </r>
  <r>
    <n v="5092"/>
    <x v="100"/>
    <d v="2023-11-20T00:00:00"/>
    <s v="CABANTING AIRA P."/>
    <x v="5"/>
    <x v="0"/>
    <d v="2023-12-21T00:00:00"/>
    <d v="2023-12-21T00:00:00"/>
    <s v="VL"/>
    <m/>
    <s v="1 VL"/>
    <n v="1"/>
    <m/>
  </r>
  <r>
    <n v="5092"/>
    <x v="100"/>
    <d v="2023-11-20T00:00:00"/>
    <s v="CABANTING AIRA P."/>
    <x v="5"/>
    <x v="0"/>
    <d v="2023-12-28T00:00:00"/>
    <d v="2023-12-28T00:00:00"/>
    <s v="VL"/>
    <m/>
    <s v="1 VL"/>
    <n v="1"/>
    <m/>
  </r>
  <r>
    <n v="5093"/>
    <x v="100"/>
    <d v="2023-11-20T00:00:00"/>
    <s v="CABANTING AIRA P."/>
    <x v="5"/>
    <x v="0"/>
    <d v="2023-11-23T00:00:00"/>
    <d v="2023-11-23T00:00:00"/>
    <s v="VL"/>
    <m/>
    <s v="1 VL"/>
    <n v="1"/>
    <m/>
  </r>
  <r>
    <n v="5094"/>
    <x v="100"/>
    <d v="2023-11-21T00:00:00"/>
    <s v="ATANGAN JUDITH A."/>
    <x v="5"/>
    <x v="1"/>
    <d v="2023-11-04T00:00:00"/>
    <d v="2023-11-05T00:00:00"/>
    <s v="VL"/>
    <m/>
    <s v="0 VL"/>
    <n v="0"/>
    <m/>
  </r>
  <r>
    <n v="5095"/>
    <x v="100"/>
    <d v="2023-11-22T00:00:00"/>
    <s v="AMPARO JOY J."/>
    <x v="5"/>
    <x v="1"/>
    <d v="2023-12-04T00:00:00"/>
    <d v="2023-12-04T00:00:00"/>
    <s v="OTHER"/>
    <s v="SEC 21 EO 292- SPECIAL PRIVILEGE"/>
    <s v="1 OTHER"/>
    <n v="1"/>
    <m/>
  </r>
  <r>
    <n v="5096"/>
    <x v="100"/>
    <d v="2023-11-22T00:00:00"/>
    <s v="AMPARO JOY J."/>
    <x v="5"/>
    <x v="1"/>
    <d v="2023-12-05T00:00:00"/>
    <d v="2023-12-06T00:00:00"/>
    <s v="VL"/>
    <m/>
    <s v="2 VL"/>
    <n v="2"/>
    <m/>
  </r>
  <r>
    <n v="5097"/>
    <x v="100"/>
    <d v="2023-11-21T00:00:00"/>
    <s v="DE LARA GRACE L."/>
    <x v="5"/>
    <x v="0"/>
    <d v="2023-11-30T00:00:00"/>
    <d v="2023-11-30T00:00:00"/>
    <s v="OTHER"/>
    <s v="SEC 21 EO 292- SPECIAL PRIVILEGE"/>
    <s v="0 OTHER"/>
    <n v="0"/>
    <m/>
  </r>
  <r>
    <n v="5098"/>
    <x v="100"/>
    <d v="2023-11-23T00:00:00"/>
    <s v="ESTIGOY BEVERLY ANNE P."/>
    <x v="5"/>
    <x v="1"/>
    <d v="2023-11-07T00:00:00"/>
    <d v="2023-11-07T00:00:00"/>
    <s v="VL"/>
    <m/>
    <s v="1 VL"/>
    <n v="1"/>
    <m/>
  </r>
  <r>
    <n v="5099"/>
    <x v="100"/>
    <d v="2023-11-23T00:00:00"/>
    <s v="ESTIGOY BEVERLY ANNE P."/>
    <x v="5"/>
    <x v="1"/>
    <d v="2023-12-08T00:00:00"/>
    <d v="2023-12-11T00:00:00"/>
    <s v="VL"/>
    <m/>
    <s v="1 VL"/>
    <n v="1"/>
    <m/>
  </r>
  <r>
    <n v="5100"/>
    <x v="100"/>
    <d v="2023-11-15T00:00:00"/>
    <s v="ALEGA ESTELITA M."/>
    <x v="53"/>
    <x v="1"/>
    <d v="2023-11-06T00:00:00"/>
    <d v="2023-11-08T00:00:00"/>
    <s v="SL"/>
    <m/>
    <s v="3 SL"/>
    <n v="3"/>
    <m/>
  </r>
  <r>
    <n v="5101"/>
    <x v="100"/>
    <d v="2023-11-15T00:00:00"/>
    <s v="OLEGARIO NENITA A."/>
    <x v="16"/>
    <x v="1"/>
    <d v="2023-12-26T00:00:00"/>
    <d v="2023-12-26T00:00:00"/>
    <s v="VL"/>
    <m/>
    <s v="0 VL"/>
    <n v="0"/>
    <m/>
  </r>
  <r>
    <n v="5101"/>
    <x v="100"/>
    <d v="2023-11-15T00:00:00"/>
    <s v="OLEGARIO NENITA A."/>
    <x v="16"/>
    <x v="1"/>
    <d v="2023-12-29T00:00:00"/>
    <d v="2023-12-29T00:00:00"/>
    <s v="VL"/>
    <m/>
    <s v="1 VL"/>
    <n v="1"/>
    <m/>
  </r>
  <r>
    <n v="5102"/>
    <x v="100"/>
    <d v="2023-11-23T00:00:00"/>
    <s v="BAYOT ELAINE B."/>
    <x v="5"/>
    <x v="1"/>
    <d v="2023-12-08T00:00:00"/>
    <d v="2023-12-08T00:00:00"/>
    <s v="OTHER"/>
    <s v="SEC 21 EO 292- SPECIAL PRIVILEGE"/>
    <s v="0 OTHER"/>
    <n v="0"/>
    <m/>
  </r>
  <r>
    <n v="5102"/>
    <x v="100"/>
    <d v="2023-11-23T00:00:00"/>
    <s v="BAYOT ELAINE B."/>
    <x v="5"/>
    <x v="1"/>
    <d v="2023-12-11T00:00:00"/>
    <d v="2023-12-11T00:00:00"/>
    <s v="OTHER"/>
    <s v="SEC 21 EO 292- SPECIAL PRIVILEGE"/>
    <s v="1 OTHER"/>
    <n v="1"/>
    <m/>
  </r>
  <r>
    <n v="5103"/>
    <x v="100"/>
    <d v="2023-12-06T00:00:00"/>
    <s v="GONZALES MARY JANE D."/>
    <x v="10"/>
    <x v="0"/>
    <d v="2023-12-11T00:00:00"/>
    <d v="2023-12-29T00:00:00"/>
    <s v="VL"/>
    <m/>
    <s v="13 VL"/>
    <n v="13"/>
    <m/>
  </r>
  <r>
    <n v="5104"/>
    <x v="100"/>
    <d v="2023-12-07T00:00:00"/>
    <s v="DOLOT JESUS JR. D."/>
    <x v="52"/>
    <x v="1"/>
    <d v="2023-12-26T00:00:00"/>
    <d v="2023-12-29T00:00:00"/>
    <s v="VL"/>
    <m/>
    <s v="3 VL"/>
    <n v="3"/>
    <m/>
  </r>
  <r>
    <n v="5105"/>
    <x v="100"/>
    <d v="2023-12-05T00:00:00"/>
    <s v="MENDOZA LOURDES G."/>
    <x v="52"/>
    <x v="1"/>
    <d v="2023-12-05T00:00:00"/>
    <d v="2023-12-05T00:00:00"/>
    <s v="SL"/>
    <m/>
    <s v="1 SL"/>
    <n v="1"/>
    <m/>
  </r>
  <r>
    <n v="5106"/>
    <x v="100"/>
    <d v="2023-12-04T00:00:00"/>
    <s v="JAVIER CARMELITA M."/>
    <x v="31"/>
    <x v="1"/>
    <d v="2023-12-27T00:00:00"/>
    <d v="2023-12-29T00:00:00"/>
    <s v="VL"/>
    <m/>
    <s v="3 VL"/>
    <n v="3"/>
    <m/>
  </r>
  <r>
    <n v="5107"/>
    <x v="100"/>
    <d v="2023-12-01T00:00:00"/>
    <s v="ZAFRA REYNANTE B."/>
    <x v="23"/>
    <x v="0"/>
    <d v="2023-12-27T00:00:00"/>
    <d v="2023-12-29T00:00:00"/>
    <s v="VL"/>
    <m/>
    <s v="3 VL"/>
    <n v="3"/>
    <m/>
  </r>
  <r>
    <n v="5108"/>
    <x v="100"/>
    <d v="2023-12-01T00:00:00"/>
    <s v="BANICO PILAR B."/>
    <x v="31"/>
    <x v="1"/>
    <d v="2023-12-27T00:00:00"/>
    <d v="2023-12-29T00:00:00"/>
    <s v="VL"/>
    <m/>
    <s v="3 VL"/>
    <n v="3"/>
    <m/>
  </r>
  <r>
    <n v="5109"/>
    <x v="100"/>
    <d v="2023-12-01T00:00:00"/>
    <s v="LEPARDO ROWENA R."/>
    <x v="31"/>
    <x v="1"/>
    <d v="2023-12-27T00:00:00"/>
    <d v="2023-12-29T00:00:00"/>
    <s v="VL"/>
    <m/>
    <s v="3 VL"/>
    <n v="3"/>
    <m/>
  </r>
  <r>
    <n v="5110"/>
    <x v="100"/>
    <d v="2023-12-04T00:00:00"/>
    <s v="PEREY AIRENE O."/>
    <x v="31"/>
    <x v="1"/>
    <d v="2023-12-01T00:00:00"/>
    <d v="2023-12-01T00:00:00"/>
    <s v="SL"/>
    <m/>
    <s v="1 SL"/>
    <n v="1"/>
    <m/>
  </r>
  <r>
    <n v="5111"/>
    <x v="100"/>
    <d v="2023-12-04T00:00:00"/>
    <s v="GARCIA HAIZEL M."/>
    <x v="31"/>
    <x v="1"/>
    <d v="2023-12-01T00:00:00"/>
    <d v="2023-12-01T00:00:00"/>
    <s v="SL"/>
    <m/>
    <s v="1 SL"/>
    <n v="1"/>
    <m/>
  </r>
  <r>
    <n v="5112"/>
    <x v="100"/>
    <d v="2023-12-02T00:00:00"/>
    <s v="COSME MA VICTORIA M."/>
    <x v="7"/>
    <x v="1"/>
    <d v="2023-12-12T00:00:00"/>
    <d v="2023-12-15T00:00:00"/>
    <s v="VL"/>
    <m/>
    <s v="4 VL"/>
    <n v="4"/>
    <m/>
  </r>
  <r>
    <n v="5113"/>
    <x v="100"/>
    <d v="2023-12-04T00:00:00"/>
    <s v="JAVIER NOEL D."/>
    <x v="7"/>
    <x v="1"/>
    <d v="2023-12-09T00:00:00"/>
    <d v="2023-12-10T00:00:00"/>
    <s v="VL"/>
    <m/>
    <s v="0 VL"/>
    <n v="0"/>
    <m/>
  </r>
  <r>
    <n v="5113"/>
    <x v="100"/>
    <d v="2023-12-04T00:00:00"/>
    <s v="JAVIER NOEL D."/>
    <x v="7"/>
    <x v="1"/>
    <d v="2023-12-16T00:00:00"/>
    <d v="2023-12-18T00:00:00"/>
    <s v="VL"/>
    <m/>
    <s v="1 VL"/>
    <n v="1"/>
    <m/>
  </r>
  <r>
    <n v="5114"/>
    <x v="100"/>
    <d v="2023-12-04T00:00:00"/>
    <s v="AMBION DORINDA A."/>
    <x v="10"/>
    <x v="1"/>
    <d v="2023-12-19T00:00:00"/>
    <d v="2023-12-22T00:00:00"/>
    <s v="VL"/>
    <m/>
    <s v="4 VL"/>
    <n v="4"/>
    <m/>
  </r>
  <r>
    <n v="5115"/>
    <x v="100"/>
    <d v="2023-12-04T00:00:00"/>
    <s v="AMBION DORINDA A."/>
    <x v="10"/>
    <x v="1"/>
    <d v="2023-12-15T00:00:00"/>
    <d v="2023-12-15T00:00:00"/>
    <s v="VL"/>
    <m/>
    <s v="1 VL"/>
    <n v="1"/>
    <m/>
  </r>
  <r>
    <n v="5116"/>
    <x v="100"/>
    <d v="2023-12-04T00:00:00"/>
    <s v="CALANOG ALMA P."/>
    <x v="62"/>
    <x v="1"/>
    <d v="2023-12-15T00:00:00"/>
    <d v="2023-12-15T00:00:00"/>
    <s v="VL"/>
    <m/>
    <s v="1 VL"/>
    <n v="1"/>
    <m/>
  </r>
  <r>
    <n v="5116"/>
    <x v="100"/>
    <d v="2023-12-04T00:00:00"/>
    <s v="CALANOG ALMA P."/>
    <x v="62"/>
    <x v="1"/>
    <d v="2023-12-22T00:00:00"/>
    <d v="2023-12-22T00:00:00"/>
    <s v="VL"/>
    <m/>
    <s v="1 VL"/>
    <n v="1"/>
    <m/>
  </r>
  <r>
    <n v="5116"/>
    <x v="100"/>
    <d v="2023-12-04T00:00:00"/>
    <s v="CALANOG ALMA P."/>
    <x v="62"/>
    <x v="1"/>
    <d v="2023-12-26T00:00:00"/>
    <d v="2023-12-26T00:00:00"/>
    <s v="VL"/>
    <m/>
    <s v="0 VL"/>
    <n v="0"/>
    <m/>
  </r>
  <r>
    <n v="5116"/>
    <x v="100"/>
    <d v="2023-12-04T00:00:00"/>
    <s v="CALANOG ALMA P."/>
    <x v="62"/>
    <x v="1"/>
    <d v="2023-12-28T00:00:00"/>
    <d v="2023-12-28T00:00:00"/>
    <s v="VL"/>
    <m/>
    <s v="1 VL"/>
    <n v="1"/>
    <m/>
  </r>
  <r>
    <n v="5117"/>
    <x v="100"/>
    <d v="2023-12-04T00:00:00"/>
    <s v="CALANOG ALMA P."/>
    <x v="62"/>
    <x v="1"/>
    <d v="2023-11-28T00:00:00"/>
    <d v="2023-11-28T00:00:00"/>
    <s v="SL"/>
    <m/>
    <s v="1 SL"/>
    <n v="1"/>
    <m/>
  </r>
  <r>
    <n v="5117"/>
    <x v="100"/>
    <d v="2023-12-04T00:00:00"/>
    <s v="CALANOG ALMA P."/>
    <x v="62"/>
    <x v="1"/>
    <d v="2023-11-30T00:00:00"/>
    <d v="2023-11-30T00:00:00"/>
    <s v="SL"/>
    <m/>
    <s v="0 SL"/>
    <n v="0"/>
    <m/>
  </r>
  <r>
    <n v="5118"/>
    <x v="100"/>
    <d v="2023-12-06T00:00:00"/>
    <s v="SUMAONG DANILO  "/>
    <x v="60"/>
    <x v="1"/>
    <d v="2023-12-22T00:00:00"/>
    <d v="2023-12-22T00:00:00"/>
    <s v="VL"/>
    <m/>
    <s v="1 VL"/>
    <n v="1"/>
    <m/>
  </r>
  <r>
    <n v="5118"/>
    <x v="100"/>
    <d v="2023-12-06T00:00:00"/>
    <s v="SUMAONG DANILO  "/>
    <x v="60"/>
    <x v="1"/>
    <d v="2023-12-26T00:00:00"/>
    <d v="2023-12-29T00:00:00"/>
    <s v="VL"/>
    <m/>
    <s v="3 VL"/>
    <n v="3"/>
    <m/>
  </r>
  <r>
    <n v="5119"/>
    <x v="100"/>
    <d v="2023-11-14T00:00:00"/>
    <s v="LEGASPI DOLORES B."/>
    <x v="19"/>
    <x v="1"/>
    <d v="2023-12-18T00:00:00"/>
    <d v="2023-12-22T00:00:00"/>
    <s v="VL"/>
    <m/>
    <s v="5 VL"/>
    <n v="5"/>
    <m/>
  </r>
  <r>
    <n v="5119"/>
    <x v="100"/>
    <d v="2023-11-14T00:00:00"/>
    <s v="LEGASPI DOLORES B."/>
    <x v="19"/>
    <x v="1"/>
    <d v="2023-12-26T00:00:00"/>
    <d v="2023-12-29T00:00:00"/>
    <s v="VL"/>
    <m/>
    <s v="3 VL"/>
    <n v="3"/>
    <m/>
  </r>
  <r>
    <n v="5120"/>
    <x v="100"/>
    <d v="2023-11-14T00:00:00"/>
    <s v="LEGASPI DOLORES B."/>
    <x v="19"/>
    <x v="1"/>
    <d v="2023-01-02T00:00:00"/>
    <d v="2023-01-05T00:00:00"/>
    <s v="VL"/>
    <m/>
    <s v="3 VL"/>
    <n v="3"/>
    <m/>
  </r>
  <r>
    <n v="5120"/>
    <x v="100"/>
    <d v="2023-11-14T00:00:00"/>
    <s v="LEGASPI DOLORES B."/>
    <x v="19"/>
    <x v="1"/>
    <d v="2023-01-08T00:00:00"/>
    <d v="2023-01-08T00:00:00"/>
    <s v="VL"/>
    <m/>
    <s v="0 VL"/>
    <n v="0"/>
    <m/>
  </r>
  <r>
    <n v="5121"/>
    <x v="100"/>
    <d v="2023-11-16T00:00:00"/>
    <s v="ROCILLO CECILLA A."/>
    <x v="6"/>
    <x v="1"/>
    <d v="2023-12-11T00:00:00"/>
    <d v="2023-12-11T00:00:00"/>
    <s v="VL"/>
    <m/>
    <s v="1 VL"/>
    <n v="1"/>
    <m/>
  </r>
  <r>
    <n v="5121"/>
    <x v="100"/>
    <d v="2023-11-16T00:00:00"/>
    <s v="ROCILLO CECILLA A."/>
    <x v="6"/>
    <x v="1"/>
    <d v="2023-12-27T00:00:00"/>
    <d v="2023-12-27T00:00:00"/>
    <s v="VL"/>
    <m/>
    <s v="1 VL"/>
    <n v="1"/>
    <m/>
  </r>
  <r>
    <n v="5122"/>
    <x v="100"/>
    <d v="2023-11-29T00:00:00"/>
    <s v="ANACAY LEVIE B."/>
    <x v="5"/>
    <x v="1"/>
    <d v="2023-11-09T00:00:00"/>
    <d v="2023-11-09T00:00:00"/>
    <s v="SL"/>
    <m/>
    <s v="1 SL"/>
    <n v="1"/>
    <m/>
  </r>
  <r>
    <n v="5123"/>
    <x v="100"/>
    <d v="2023-11-29T00:00:00"/>
    <s v="MENDOZA LOURDES G."/>
    <x v="52"/>
    <x v="1"/>
    <d v="2023-11-22T00:00:00"/>
    <d v="2023-11-22T00:00:00"/>
    <s v="VL"/>
    <m/>
    <s v="1 VL"/>
    <n v="1"/>
    <m/>
  </r>
  <r>
    <n v="5123"/>
    <x v="100"/>
    <d v="2023-11-29T00:00:00"/>
    <s v="MENDOZA LOURDES G."/>
    <x v="52"/>
    <x v="1"/>
    <d v="2023-12-22T00:00:00"/>
    <d v="2023-12-22T00:00:00"/>
    <s v="VL"/>
    <m/>
    <s v="1 VL"/>
    <n v="1"/>
    <m/>
  </r>
  <r>
    <n v="5123"/>
    <x v="100"/>
    <d v="2023-11-29T00:00:00"/>
    <s v="MENDOZA LOURDES G."/>
    <x v="52"/>
    <x v="1"/>
    <d v="2023-12-26T00:00:00"/>
    <d v="2023-12-26T00:00:00"/>
    <s v="VL"/>
    <m/>
    <s v="0 VL"/>
    <n v="0"/>
    <m/>
  </r>
  <r>
    <n v="5123"/>
    <x v="100"/>
    <d v="2023-11-29T00:00:00"/>
    <s v="MENDOZA LOURDES G."/>
    <x v="52"/>
    <x v="1"/>
    <d v="2023-12-28T00:00:00"/>
    <d v="2023-12-29T00:00:00"/>
    <s v="VL"/>
    <m/>
    <s v="2 VL"/>
    <n v="2"/>
    <m/>
  </r>
  <r>
    <n v="5124"/>
    <x v="100"/>
    <d v="2023-11-29T00:00:00"/>
    <s v="ANACAY LEVIE B."/>
    <x v="5"/>
    <x v="1"/>
    <d v="2023-11-09T00:00:00"/>
    <d v="2023-11-09T00:00:00"/>
    <s v="SL"/>
    <m/>
    <s v="1 SL"/>
    <n v="1"/>
    <m/>
  </r>
  <r>
    <n v="5125"/>
    <x v="100"/>
    <d v="2023-11-28T00:00:00"/>
    <s v="JIMENO CHARITY D."/>
    <x v="99"/>
    <x v="0"/>
    <d v="2023-12-04T00:00:00"/>
    <d v="2023-12-07T00:00:00"/>
    <s v="VL"/>
    <m/>
    <s v="4 VL"/>
    <n v="4"/>
    <m/>
  </r>
  <r>
    <n v="5126"/>
    <x v="101"/>
    <d v="2023-11-06T00:00:00"/>
    <s v="ANGELES ANNABEL D."/>
    <x v="5"/>
    <x v="1"/>
    <d v="2023-11-09T00:00:00"/>
    <d v="2023-11-17T00:00:00"/>
    <s v="VL"/>
    <m/>
    <s v="7 VL"/>
    <n v="7"/>
    <m/>
  </r>
  <r>
    <n v="5127"/>
    <x v="101"/>
    <d v="2023-11-28T00:00:00"/>
    <s v="SARDIÑOLA REBECCA C."/>
    <x v="11"/>
    <x v="0"/>
    <d v="2023-12-01T00:00:00"/>
    <d v="2023-12-01T00:00:00"/>
    <s v="VL"/>
    <m/>
    <s v="1 VL"/>
    <n v="1"/>
    <m/>
  </r>
  <r>
    <n v="5127"/>
    <x v="101"/>
    <d v="2023-11-28T00:00:00"/>
    <s v="SARDIÑOLA REBECCA C."/>
    <x v="11"/>
    <x v="0"/>
    <d v="2023-12-07T00:00:00"/>
    <d v="2023-12-07T00:00:00"/>
    <s v="VL"/>
    <m/>
    <s v="1 VL"/>
    <n v="1"/>
    <m/>
  </r>
  <r>
    <n v="5128"/>
    <x v="101"/>
    <d v="2023-11-28T00:00:00"/>
    <s v="DE SAGUN NANCY D."/>
    <x v="11"/>
    <x v="0"/>
    <d v="2023-11-23T00:00:00"/>
    <d v="2023-11-24T00:00:00"/>
    <s v="SL"/>
    <m/>
    <s v="2 SL"/>
    <n v="2"/>
    <m/>
  </r>
  <r>
    <n v="5129"/>
    <x v="101"/>
    <d v="2023-11-23T00:00:00"/>
    <s v="REOSA CECILIA A."/>
    <x v="11"/>
    <x v="1"/>
    <d v="2023-11-22T00:00:00"/>
    <d v="2023-11-22T00:00:00"/>
    <s v="SL"/>
    <m/>
    <s v="1 SL"/>
    <n v="1"/>
    <m/>
  </r>
  <r>
    <n v="5130"/>
    <x v="101"/>
    <d v="2023-11-10T00:00:00"/>
    <s v="MARQUEZ HENSLEY B."/>
    <x v="87"/>
    <x v="1"/>
    <d v="2023-11-17T00:00:00"/>
    <d v="2023-11-17T00:00:00"/>
    <s v="VL"/>
    <m/>
    <s v="1 VL"/>
    <n v="1"/>
    <m/>
  </r>
  <r>
    <n v="5130"/>
    <x v="101"/>
    <d v="2023-11-10T00:00:00"/>
    <s v="MARQUEZ HENSLEY B."/>
    <x v="87"/>
    <x v="1"/>
    <d v="2023-11-28T00:00:00"/>
    <d v="2023-11-28T00:00:00"/>
    <s v="VL"/>
    <m/>
    <s v="1 VL"/>
    <n v="1"/>
    <m/>
  </r>
  <r>
    <n v="5130"/>
    <x v="101"/>
    <d v="2023-11-10T00:00:00"/>
    <s v="MARQUEZ HENSLEY B."/>
    <x v="87"/>
    <x v="1"/>
    <d v="2023-11-30T00:00:00"/>
    <d v="2023-11-30T00:00:00"/>
    <s v="VL"/>
    <m/>
    <s v="0 VL"/>
    <n v="0"/>
    <m/>
  </r>
  <r>
    <n v="5131"/>
    <x v="101"/>
    <d v="2023-11-23T00:00:00"/>
    <s v="MARINDUQUE AURORA A."/>
    <x v="62"/>
    <x v="1"/>
    <d v="2023-11-21T00:00:00"/>
    <d v="2023-11-21T00:00:00"/>
    <s v="SL"/>
    <m/>
    <s v="1 SL"/>
    <n v="1"/>
    <m/>
  </r>
  <r>
    <n v="5132"/>
    <x v="101"/>
    <d v="2023-11-22T00:00:00"/>
    <s v="DE OCAMPO MA. ELENA D."/>
    <x v="11"/>
    <x v="1"/>
    <d v="2023-11-21T00:00:00"/>
    <d v="2023-11-21T00:00:00"/>
    <s v="SL"/>
    <m/>
    <s v="1 SL"/>
    <n v="1"/>
    <m/>
  </r>
  <r>
    <n v="5133"/>
    <x v="101"/>
    <d v="2023-12-04T00:00:00"/>
    <s v="MANALO ELIADA F."/>
    <x v="11"/>
    <x v="1"/>
    <d v="2023-12-14T00:00:00"/>
    <d v="2023-12-14T00:00:00"/>
    <s v="OTHER"/>
    <s v="SEC 21 EO 292- SPECIAL PRIVILEGE"/>
    <s v="1 OTHER"/>
    <n v="1"/>
    <m/>
  </r>
  <r>
    <n v="5134"/>
    <x v="101"/>
    <d v="2023-11-24T00:00:00"/>
    <s v="REYES NORALYN B."/>
    <x v="11"/>
    <x v="1"/>
    <d v="2023-11-23T00:00:00"/>
    <d v="2023-11-23T00:00:00"/>
    <s v="SL"/>
    <m/>
    <s v="1 SL"/>
    <n v="1"/>
    <m/>
  </r>
  <r>
    <n v="5135"/>
    <x v="101"/>
    <d v="2023-11-25T00:00:00"/>
    <s v="AMON CLARISSA MAY M."/>
    <x v="62"/>
    <x v="1"/>
    <d v="2023-12-05T00:00:00"/>
    <d v="2023-12-05T00:00:00"/>
    <s v="OTHER"/>
    <s v="SEC 21 EO 292- SPECIAL PRIVILEGE"/>
    <s v="1 OTHER"/>
    <n v="1"/>
    <m/>
  </r>
  <r>
    <n v="5136"/>
    <x v="101"/>
    <d v="2023-11-04T00:00:00"/>
    <s v="VALENCIANO MARLYN C."/>
    <x v="86"/>
    <x v="0"/>
    <d v="2023-11-27T00:00:00"/>
    <d v="2023-11-28T00:00:00"/>
    <s v="SL"/>
    <m/>
    <s v="2 SL"/>
    <n v="2"/>
    <m/>
  </r>
  <r>
    <n v="5137"/>
    <x v="101"/>
    <d v="2023-11-21T00:00:00"/>
    <s v="DEL MUNDO ROSALLE A."/>
    <x v="52"/>
    <x v="1"/>
    <d v="2023-12-21T00:00:00"/>
    <d v="2023-12-22T00:00:00"/>
    <s v="VL"/>
    <m/>
    <s v="2 VL"/>
    <n v="2"/>
    <m/>
  </r>
  <r>
    <n v="5137"/>
    <x v="101"/>
    <d v="2023-11-21T00:00:00"/>
    <s v="DEL MUNDO ROSALLE A."/>
    <x v="52"/>
    <x v="1"/>
    <d v="2023-12-27T00:00:00"/>
    <d v="2023-12-29T00:00:00"/>
    <s v="VL"/>
    <m/>
    <s v="3 VL"/>
    <n v="3"/>
    <m/>
  </r>
  <r>
    <n v="5138"/>
    <x v="101"/>
    <d v="2023-11-28T00:00:00"/>
    <s v="JAVIER CARMELITA M."/>
    <x v="31"/>
    <x v="1"/>
    <d v="2023-11-17T00:00:00"/>
    <d v="2023-11-17T00:00:00"/>
    <s v="SL"/>
    <m/>
    <s v="1 SL"/>
    <n v="1"/>
    <m/>
  </r>
  <r>
    <n v="5138"/>
    <x v="101"/>
    <d v="2023-11-28T00:00:00"/>
    <s v="JAVIER CARMELITA M."/>
    <x v="31"/>
    <x v="1"/>
    <d v="2023-11-20T00:00:00"/>
    <d v="2023-11-24T00:00:00"/>
    <s v="SL"/>
    <m/>
    <s v="5 SL"/>
    <n v="5"/>
    <m/>
  </r>
  <r>
    <n v="5139"/>
    <x v="101"/>
    <d v="2023-11-28T00:00:00"/>
    <s v="BOFILL ERNA P."/>
    <x v="4"/>
    <x v="1"/>
    <d v="2023-11-24T00:00:00"/>
    <d v="2023-11-24T00:00:00"/>
    <s v="SL"/>
    <m/>
    <s v="1 SL"/>
    <n v="1"/>
    <m/>
  </r>
  <r>
    <n v="5140"/>
    <x v="101"/>
    <d v="2023-12-01T00:00:00"/>
    <s v="BOHULANO MARY ANNE JOY B."/>
    <x v="4"/>
    <x v="1"/>
    <d v="2023-12-26T00:00:00"/>
    <d v="2023-12-29T00:00:00"/>
    <s v="VL"/>
    <m/>
    <s v="3 VL"/>
    <n v="3"/>
    <m/>
  </r>
  <r>
    <n v="5141"/>
    <x v="101"/>
    <d v="2023-12-04T00:00:00"/>
    <s v="LORILLA LOIDA P."/>
    <x v="36"/>
    <x v="0"/>
    <d v="2023-12-07T00:00:00"/>
    <d v="2023-12-07T00:00:00"/>
    <s v="VL"/>
    <m/>
    <s v="1 VL"/>
    <n v="1"/>
    <m/>
  </r>
  <r>
    <n v="5141"/>
    <x v="101"/>
    <d v="2023-12-04T00:00:00"/>
    <s v="LORILLA LOIDA P."/>
    <x v="36"/>
    <x v="0"/>
    <d v="2023-12-11T00:00:00"/>
    <d v="2023-12-13T00:00:00"/>
    <s v="VL"/>
    <m/>
    <s v="3 VL"/>
    <n v="3"/>
    <m/>
  </r>
  <r>
    <n v="5141"/>
    <x v="101"/>
    <d v="2023-12-04T00:00:00"/>
    <s v="LORILLA LOIDA P."/>
    <x v="36"/>
    <x v="0"/>
    <d v="2023-12-18T00:00:00"/>
    <d v="2023-12-22T00:00:00"/>
    <s v="VL"/>
    <m/>
    <s v="5 VL"/>
    <n v="5"/>
    <m/>
  </r>
  <r>
    <n v="5141"/>
    <x v="101"/>
    <d v="2023-12-04T00:00:00"/>
    <s v="LORILLA LOIDA P."/>
    <x v="36"/>
    <x v="0"/>
    <d v="2023-12-27T00:00:00"/>
    <d v="2023-12-29T00:00:00"/>
    <s v="VL"/>
    <m/>
    <s v="3 VL"/>
    <n v="3"/>
    <m/>
  </r>
  <r>
    <n v="5142"/>
    <x v="101"/>
    <d v="2023-12-05T00:00:00"/>
    <s v="CACAO ANDREA F."/>
    <x v="10"/>
    <x v="1"/>
    <d v="2023-12-06T00:00:00"/>
    <d v="2023-12-06T00:00:00"/>
    <s v="OTHER"/>
    <s v="SEC 21 EO 292- SPECIAL PRIVILEGE"/>
    <s v="1 OTHER"/>
    <n v="1"/>
    <m/>
  </r>
  <r>
    <n v="5143"/>
    <x v="101"/>
    <d v="2023-11-24T00:00:00"/>
    <s v="MERCADO RENGIE M."/>
    <x v="4"/>
    <x v="0"/>
    <d v="2023-11-23T00:00:00"/>
    <d v="2023-11-23T00:00:00"/>
    <s v="SL"/>
    <m/>
    <s v="1 SL"/>
    <n v="1"/>
    <m/>
  </r>
  <r>
    <n v="5144"/>
    <x v="101"/>
    <d v="2023-11-30T00:00:00"/>
    <s v="ANGCAYA RUFINA P."/>
    <x v="5"/>
    <x v="1"/>
    <d v="2023-12-12T00:00:00"/>
    <d v="2023-12-12T00:00:00"/>
    <s v="VL"/>
    <m/>
    <s v="1 VL"/>
    <n v="1"/>
    <m/>
  </r>
  <r>
    <n v="5145"/>
    <x v="101"/>
    <d v="2023-11-28T00:00:00"/>
    <s v="TOLENTINO CAROLINA E."/>
    <x v="4"/>
    <x v="1"/>
    <d v="2023-12-07T00:00:00"/>
    <d v="2023-12-07T00:00:00"/>
    <s v="VL"/>
    <m/>
    <s v="1 VL"/>
    <n v="1"/>
    <m/>
  </r>
  <r>
    <n v="5146"/>
    <x v="101"/>
    <d v="2023-11-28T00:00:00"/>
    <s v="FERMA MARIA I."/>
    <x v="4"/>
    <x v="1"/>
    <d v="2023-11-24T00:00:00"/>
    <d v="2023-11-24T00:00:00"/>
    <s v="SL"/>
    <m/>
    <s v="1 SL"/>
    <n v="1"/>
    <m/>
  </r>
  <r>
    <n v="5147"/>
    <x v="101"/>
    <d v="2023-11-23T00:00:00"/>
    <s v="JORGE CAROLINA M."/>
    <x v="39"/>
    <x v="1"/>
    <d v="2023-12-01T00:00:00"/>
    <d v="2023-12-01T00:00:00"/>
    <s v="VL"/>
    <m/>
    <s v="1 VL"/>
    <n v="1"/>
    <m/>
  </r>
  <r>
    <n v="5148"/>
    <x v="101"/>
    <d v="2023-11-28T00:00:00"/>
    <s v="OLEGARIO TEOFISTA B."/>
    <x v="39"/>
    <x v="1"/>
    <d v="2023-11-22T00:00:00"/>
    <d v="2023-11-24T00:00:00"/>
    <s v="OTHER"/>
    <s v="SEC 21 EO 292- SPECIAL PRIVILEGE"/>
    <s v="3 OTHER"/>
    <n v="3"/>
    <m/>
  </r>
  <r>
    <n v="5149"/>
    <x v="101"/>
    <d v="2023-11-29T00:00:00"/>
    <s v="OLEGARIO NENITA A."/>
    <x v="16"/>
    <x v="1"/>
    <d v="2023-11-28T00:00:00"/>
    <d v="2023-11-28T00:00:00"/>
    <s v="SL"/>
    <m/>
    <s v="1 SL"/>
    <n v="1"/>
    <m/>
  </r>
  <r>
    <n v="5150"/>
    <x v="101"/>
    <d v="2023-11-22T00:00:00"/>
    <s v="SALONGA LUCY M."/>
    <x v="63"/>
    <x v="1"/>
    <d v="2023-11-16T00:00:00"/>
    <d v="2023-11-16T00:00:00"/>
    <s v="SL"/>
    <m/>
    <s v="1 SL"/>
    <n v="1"/>
    <m/>
  </r>
  <r>
    <n v="5151"/>
    <x v="101"/>
    <d v="2023-11-20T00:00:00"/>
    <s v="PATERNO MARIA LOURDES P."/>
    <x v="31"/>
    <x v="0"/>
    <d v="2023-11-17T00:00:00"/>
    <d v="2023-11-17T00:00:00"/>
    <s v="SL"/>
    <m/>
    <s v="1 SL"/>
    <n v="1"/>
    <m/>
  </r>
  <r>
    <n v="5152"/>
    <x v="101"/>
    <d v="2023-11-22T00:00:00"/>
    <s v="PATERNO MARIA LOURDES P."/>
    <x v="31"/>
    <x v="0"/>
    <d v="2023-11-21T00:00:00"/>
    <d v="2023-11-21T00:00:00"/>
    <s v="SL"/>
    <m/>
    <s v="1 SL"/>
    <n v="1"/>
    <m/>
  </r>
  <r>
    <n v="5153"/>
    <x v="101"/>
    <d v="2023-10-25T00:00:00"/>
    <s v="PATERNO MARIA LOURDES P."/>
    <x v="31"/>
    <x v="0"/>
    <d v="2023-10-23T00:00:00"/>
    <d v="2023-10-24T00:00:00"/>
    <s v="SL"/>
    <m/>
    <s v="2 SL"/>
    <n v="2"/>
    <m/>
  </r>
  <r>
    <n v="5154"/>
    <x v="101"/>
    <d v="2023-10-25T00:00:00"/>
    <s v="PETIL GLENDA D."/>
    <x v="31"/>
    <x v="1"/>
    <d v="2023-10-19T00:00:00"/>
    <d v="2023-10-20T00:00:00"/>
    <s v="SL"/>
    <m/>
    <s v="2 SL"/>
    <n v="2"/>
    <m/>
  </r>
  <r>
    <n v="5155"/>
    <x v="101"/>
    <d v="2023-10-25T00:00:00"/>
    <s v="PETIL GLENDA D."/>
    <x v="31"/>
    <x v="1"/>
    <d v="2023-10-24T00:00:00"/>
    <d v="2023-10-24T00:00:00"/>
    <s v="SL"/>
    <m/>
    <s v="1 SL"/>
    <n v="1"/>
    <m/>
  </r>
  <r>
    <n v="5156"/>
    <x v="101"/>
    <d v="2023-11-17T00:00:00"/>
    <s v="MULINGTAPANG GUILLERMA O."/>
    <x v="12"/>
    <x v="0"/>
    <d v="2023-11-16T00:00:00"/>
    <d v="2023-11-17T00:00:00"/>
    <s v="SL"/>
    <m/>
    <s v="2 SL"/>
    <n v="2"/>
    <m/>
  </r>
  <r>
    <n v="5167"/>
    <x v="101"/>
    <d v="2023-12-01T00:00:00"/>
    <s v="MULINGTAPANG GUILLERMA O."/>
    <x v="12"/>
    <x v="0"/>
    <d v="2023-12-06T00:00:00"/>
    <d v="2023-12-07T00:00:00"/>
    <s v="VL"/>
    <m/>
    <s v="2 VL"/>
    <n v="2"/>
    <m/>
  </r>
  <r>
    <n v="5167"/>
    <x v="101"/>
    <d v="2023-12-01T00:00:00"/>
    <s v="MULINGTAPANG GUILLERMA O."/>
    <x v="12"/>
    <x v="0"/>
    <d v="2023-12-14T00:00:00"/>
    <d v="2023-12-15T00:00:00"/>
    <s v="VL"/>
    <m/>
    <s v="2 VL"/>
    <n v="2"/>
    <m/>
  </r>
  <r>
    <n v="5167"/>
    <x v="101"/>
    <d v="2023-12-01T00:00:00"/>
    <s v="MULINGTAPANG GUILLERMA O."/>
    <x v="12"/>
    <x v="0"/>
    <d v="2023-12-21T00:00:00"/>
    <d v="2023-12-22T00:00:00"/>
    <s v="VL"/>
    <m/>
    <s v="2 VL"/>
    <n v="2"/>
    <m/>
  </r>
  <r>
    <n v="5167"/>
    <x v="101"/>
    <d v="2023-12-01T00:00:00"/>
    <s v="MULINGTAPANG GUILLERMA O."/>
    <x v="12"/>
    <x v="0"/>
    <d v="2023-12-28T00:00:00"/>
    <d v="2023-12-29T00:00:00"/>
    <s v="VL"/>
    <m/>
    <s v="2 VL"/>
    <n v="2"/>
    <m/>
  </r>
  <r>
    <n v="5168"/>
    <x v="101"/>
    <d v="2023-12-01T00:00:00"/>
    <s v="DELFINO NINA C."/>
    <x v="5"/>
    <x v="1"/>
    <d v="2023-12-09T00:00:00"/>
    <d v="2023-12-11T00:00:00"/>
    <s v="OTHER"/>
    <s v="SEC 21 EO 292- SPECIAL PRIVILEGE"/>
    <s v="3 OTHER"/>
    <n v="3"/>
    <m/>
  </r>
  <r>
    <n v="5169"/>
    <x v="101"/>
    <d v="2023-11-21T00:00:00"/>
    <s v="PANGHULAN CONRADO C."/>
    <x v="55"/>
    <x v="1"/>
    <d v="2023-12-04T00:00:00"/>
    <d v="2023-12-04T00:00:00"/>
    <s v="OTHER"/>
    <s v="SEC 21 EO 292- SPECIAL PRIVILEGE"/>
    <s v="1 OTHER"/>
    <n v="1"/>
    <m/>
  </r>
  <r>
    <n v="5170"/>
    <x v="101"/>
    <d v="2023-11-21T00:00:00"/>
    <s v="PALADAN EMERSON M."/>
    <x v="52"/>
    <x v="1"/>
    <d v="2023-12-15T00:00:00"/>
    <d v="2023-12-15T00:00:00"/>
    <s v="OTHER"/>
    <s v="SEC 21 EO 292- SPECIAL PRIVILEGE"/>
    <s v="1 OTHER"/>
    <n v="1"/>
    <m/>
  </r>
  <r>
    <n v="5171"/>
    <x v="102"/>
    <d v="2023-12-11T00:00:00"/>
    <s v="JIMENO CHARITY D."/>
    <x v="99"/>
    <x v="0"/>
    <d v="2023-12-12T00:00:00"/>
    <d v="2023-12-22T00:00:00"/>
    <s v="VL"/>
    <m/>
    <s v="9 VL"/>
    <n v="9"/>
    <m/>
  </r>
  <r>
    <n v="5172"/>
    <x v="102"/>
    <d v="2023-12-03T00:00:00"/>
    <s v="FERMA JOSEFA O."/>
    <x v="49"/>
    <x v="1"/>
    <d v="2023-12-06T00:00:00"/>
    <d v="2023-12-06T00:00:00"/>
    <s v="VL"/>
    <m/>
    <s v="1 VL"/>
    <n v="1"/>
    <m/>
  </r>
  <r>
    <n v="5173"/>
    <x v="102"/>
    <d v="2023-12-04T00:00:00"/>
    <s v="AGUSTIN MARIA LUISA F."/>
    <x v="54"/>
    <x v="1"/>
    <d v="2023-12-12T00:00:00"/>
    <d v="2023-12-12T00:00:00"/>
    <s v="VL"/>
    <m/>
    <s v="1 VL"/>
    <n v="1"/>
    <m/>
  </r>
  <r>
    <n v="5173"/>
    <x v="103"/>
    <d v="2023-12-04T00:00:00"/>
    <s v="AGUSTIN MARIA LUISA F."/>
    <x v="54"/>
    <x v="1"/>
    <d v="2023-12-15T00:00:00"/>
    <d v="2023-12-15T00:00:00"/>
    <s v="VL"/>
    <m/>
    <s v="1 VL"/>
    <n v="1"/>
    <m/>
  </r>
  <r>
    <n v="5173"/>
    <x v="104"/>
    <d v="2023-12-04T00:00:00"/>
    <s v="AGUSTIN MARIA LUISA F."/>
    <x v="54"/>
    <x v="1"/>
    <d v="2023-12-19T00:00:00"/>
    <d v="2023-12-19T00:00:00"/>
    <s v="VL"/>
    <m/>
    <s v="1 VL"/>
    <n v="1"/>
    <m/>
  </r>
  <r>
    <n v="5173"/>
    <x v="105"/>
    <d v="2023-12-04T00:00:00"/>
    <s v="AGUSTIN MARIA LUISA F."/>
    <x v="54"/>
    <x v="1"/>
    <d v="2023-12-26T00:00:00"/>
    <d v="2023-12-26T00:00:00"/>
    <s v="VL"/>
    <m/>
    <s v="0 VL"/>
    <n v="0"/>
    <m/>
  </r>
  <r>
    <n v="5173"/>
    <x v="106"/>
    <d v="2023-12-04T00:00:00"/>
    <s v="AGUSTIN MARIA LUISA F."/>
    <x v="54"/>
    <x v="1"/>
    <d v="2023-12-28T00:00:00"/>
    <d v="2023-12-28T00:00:00"/>
    <s v="VL"/>
    <m/>
    <s v="1 VL"/>
    <n v="1"/>
    <m/>
  </r>
  <r>
    <n v="5174"/>
    <x v="102"/>
    <d v="2023-12-04T00:00:00"/>
    <s v="AGUSTIN MARIA LUISA F."/>
    <x v="54"/>
    <x v="1"/>
    <d v="2023-12-21T00:00:00"/>
    <d v="2023-12-21T00:00:00"/>
    <s v="VL"/>
    <m/>
    <s v="1 VL"/>
    <n v="1"/>
    <m/>
  </r>
  <r>
    <n v="5175"/>
    <x v="102"/>
    <d v="2023-12-07T00:00:00"/>
    <s v="VIDA CHARMAINE R."/>
    <x v="34"/>
    <x v="1"/>
    <d v="2023-12-12T00:00:00"/>
    <d v="2023-12-13T00:00:00"/>
    <s v="VL"/>
    <m/>
    <s v="2 VL"/>
    <n v="2"/>
    <m/>
  </r>
  <r>
    <n v="5176"/>
    <x v="102"/>
    <d v="2023-12-11T00:00:00"/>
    <s v="AYCARDO JOEL M."/>
    <x v="5"/>
    <x v="1"/>
    <d v="2023-12-01T00:00:00"/>
    <d v="2023-12-07T00:00:00"/>
    <s v="SL"/>
    <m/>
    <s v="5 SL"/>
    <n v="5"/>
    <m/>
  </r>
  <r>
    <n v="5176"/>
    <x v="102"/>
    <d v="2023-12-11T00:00:00"/>
    <s v="AYCARDO JOEL M."/>
    <x v="5"/>
    <x v="1"/>
    <d v="2023-12-11T00:00:00"/>
    <d v="2023-12-22T00:00:00"/>
    <s v="SL"/>
    <m/>
    <s v="10 SL"/>
    <n v="10"/>
    <m/>
  </r>
  <r>
    <n v="5176"/>
    <x v="102"/>
    <d v="2023-12-11T00:00:00"/>
    <s v="AYCARDO JOEL M."/>
    <x v="5"/>
    <x v="1"/>
    <d v="2023-12-26T00:00:00"/>
    <d v="2023-12-29T00:00:00"/>
    <s v="SL"/>
    <m/>
    <s v="3 SL"/>
    <n v="3"/>
    <m/>
  </r>
  <r>
    <n v="5177"/>
    <x v="102"/>
    <d v="2023-12-07T00:00:00"/>
    <s v="LIMBOC FLORDELIZA J."/>
    <x v="4"/>
    <x v="1"/>
    <d v="2023-12-15T00:00:00"/>
    <d v="2023-12-15T00:00:00"/>
    <s v="VL"/>
    <m/>
    <s v="1 VL"/>
    <n v="1"/>
    <m/>
  </r>
  <r>
    <n v="5177"/>
    <x v="102"/>
    <d v="2023-12-07T00:00:00"/>
    <s v="LIMBOC FLORDELIZA J."/>
    <x v="4"/>
    <x v="1"/>
    <d v="2023-12-19T00:00:00"/>
    <d v="2023-12-19T00:00:00"/>
    <s v="VL"/>
    <m/>
    <s v="1 VL"/>
    <n v="1"/>
    <m/>
  </r>
  <r>
    <n v="5177"/>
    <x v="102"/>
    <d v="2023-12-07T00:00:00"/>
    <s v="LIMBOC FLORDELIZA J."/>
    <x v="4"/>
    <x v="1"/>
    <d v="2023-12-27T00:00:00"/>
    <d v="2023-12-27T00:00:00"/>
    <s v="VL"/>
    <m/>
    <s v="1 VL"/>
    <n v="1"/>
    <m/>
  </r>
  <r>
    <n v="5178"/>
    <x v="102"/>
    <d v="2023-12-07T00:00:00"/>
    <s v="BOFILL ERNA P."/>
    <x v="4"/>
    <x v="1"/>
    <d v="2023-12-13T00:00:00"/>
    <d v="2023-12-13T00:00:00"/>
    <s v="VL"/>
    <m/>
    <s v="1 VL"/>
    <n v="1"/>
    <m/>
  </r>
  <r>
    <n v="5178"/>
    <x v="102"/>
    <d v="2023-12-07T00:00:00"/>
    <s v="BOFILL ERNA P."/>
    <x v="4"/>
    <x v="1"/>
    <d v="2023-12-21T00:00:00"/>
    <d v="2023-12-22T00:00:00"/>
    <s v="VL"/>
    <m/>
    <s v="2 VL"/>
    <n v="2"/>
    <m/>
  </r>
  <r>
    <n v="5178"/>
    <x v="102"/>
    <d v="2023-12-07T00:00:00"/>
    <s v="BOFILL ERNA P."/>
    <x v="4"/>
    <x v="1"/>
    <d v="2023-12-26T00:00:00"/>
    <d v="2023-12-27T00:00:00"/>
    <s v="VL"/>
    <m/>
    <s v="1 VL"/>
    <n v="1"/>
    <m/>
  </r>
  <r>
    <n v="5179"/>
    <x v="102"/>
    <d v="2023-12-07T00:00:00"/>
    <s v="ANGCAYA RUFINA P."/>
    <x v="5"/>
    <x v="1"/>
    <d v="2023-12-26T00:00:00"/>
    <d v="2023-12-27T00:00:00"/>
    <s v="VL"/>
    <m/>
    <s v="1 VL"/>
    <n v="1"/>
    <m/>
  </r>
  <r>
    <n v="5180"/>
    <x v="102"/>
    <d v="2023-12-07T00:00:00"/>
    <s v="MATIENZO NORMITA S."/>
    <x v="4"/>
    <x v="1"/>
    <d v="2023-12-21T00:00:00"/>
    <d v="2023-12-22T00:00:00"/>
    <s v="VL"/>
    <m/>
    <s v="2 VL"/>
    <n v="2"/>
    <m/>
  </r>
  <r>
    <n v="5181"/>
    <x v="102"/>
    <d v="2023-12-11T00:00:00"/>
    <s v="TOLENTINO CAROLINA E."/>
    <x v="4"/>
    <x v="1"/>
    <d v="2023-12-21T00:00:00"/>
    <d v="2023-12-22T00:00:00"/>
    <s v="VL"/>
    <m/>
    <s v="2 VL"/>
    <n v="2"/>
    <m/>
  </r>
  <r>
    <n v="5181"/>
    <x v="102"/>
    <d v="2023-12-11T00:00:00"/>
    <s v="TOLENTINO CAROLINA E."/>
    <x v="4"/>
    <x v="1"/>
    <d v="2023-12-28T00:00:00"/>
    <d v="2023-12-29T00:00:00"/>
    <s v="VL"/>
    <m/>
    <s v="2 VL"/>
    <n v="2"/>
    <m/>
  </r>
  <r>
    <n v="5182"/>
    <x v="102"/>
    <d v="2023-12-04T00:00:00"/>
    <s v="DESINGAŃO PURIFICACION A."/>
    <x v="11"/>
    <x v="0"/>
    <d v="2023-12-14T00:00:00"/>
    <d v="2023-12-22T00:00:00"/>
    <s v="SL"/>
    <m/>
    <s v="7 SL"/>
    <n v="7"/>
    <m/>
  </r>
  <r>
    <n v="5182"/>
    <x v="102"/>
    <d v="2023-12-04T00:00:00"/>
    <s v="DESINGAŃO PURIFICACION A."/>
    <x v="11"/>
    <x v="0"/>
    <d v="2023-12-26T00:00:00"/>
    <d v="2023-12-29T00:00:00"/>
    <s v="SL"/>
    <m/>
    <s v="3 SL"/>
    <n v="3"/>
    <m/>
  </r>
  <r>
    <n v="5183"/>
    <x v="102"/>
    <d v="2023-12-12T00:00:00"/>
    <s v="DOGELIO CHRISTIAN B."/>
    <x v="0"/>
    <x v="0"/>
    <d v="2023-12-12T00:00:00"/>
    <d v="2023-12-12T00:00:00"/>
    <s v="OTHER"/>
    <s v="SEC 21 EO 292- SPECIAL PRIVILEGE"/>
    <s v="1 OTHER"/>
    <n v="1"/>
    <m/>
  </r>
  <r>
    <n v="5183"/>
    <x v="102"/>
    <d v="2023-12-12T00:00:00"/>
    <s v="DOGELIO CHRISTIAN B."/>
    <x v="0"/>
    <x v="0"/>
    <d v="2023-12-15T00:00:00"/>
    <d v="2023-12-15T00:00:00"/>
    <s v="OTHER"/>
    <s v="SEC 21 EO 292- SPECIAL PRIVILEGE"/>
    <s v="1 OTHER"/>
    <n v="1"/>
    <m/>
  </r>
  <r>
    <n v="5184"/>
    <x v="102"/>
    <d v="2023-12-12T00:00:00"/>
    <s v="DOGELIO CHRISTIAN B."/>
    <x v="0"/>
    <x v="0"/>
    <d v="2023-11-24T00:00:00"/>
    <d v="2023-11-24T00:00:00"/>
    <s v="SL"/>
    <m/>
    <s v="1 SL"/>
    <n v="1"/>
    <m/>
  </r>
  <r>
    <n v="5184"/>
    <x v="102"/>
    <d v="2023-12-12T00:00:00"/>
    <s v="DOGELIO CHRISTIAN B."/>
    <x v="0"/>
    <x v="0"/>
    <d v="2023-11-28T00:00:00"/>
    <d v="2023-12-01T00:00:00"/>
    <s v="SL"/>
    <m/>
    <s v="4 SL"/>
    <n v="4"/>
    <m/>
  </r>
  <r>
    <n v="5184"/>
    <x v="102"/>
    <d v="2023-12-12T00:00:00"/>
    <s v="DOGELIO CHRISTIAN B."/>
    <x v="0"/>
    <x v="0"/>
    <d v="2023-12-05T00:00:00"/>
    <d v="2023-12-05T00:00:00"/>
    <s v="SL"/>
    <m/>
    <s v="1 SL"/>
    <n v="1"/>
    <m/>
  </r>
  <r>
    <n v="5184"/>
    <x v="102"/>
    <d v="2023-12-12T00:00:00"/>
    <s v="DOGELIO CHRISTIAN B."/>
    <x v="0"/>
    <x v="0"/>
    <d v="2023-12-07T00:00:00"/>
    <d v="2023-12-08T00:00:00"/>
    <s v="SL"/>
    <m/>
    <s v="1 SL"/>
    <n v="1"/>
    <m/>
  </r>
  <r>
    <n v="5185"/>
    <x v="102"/>
    <d v="2023-12-12T00:00:00"/>
    <s v="DELA CRUZ SHEILA G."/>
    <x v="5"/>
    <x v="1"/>
    <d v="2023-12-29T00:00:00"/>
    <d v="2023-12-29T00:00:00"/>
    <s v="VL"/>
    <m/>
    <s v="1 VL"/>
    <n v="1"/>
    <m/>
  </r>
  <r>
    <n v="5186"/>
    <x v="102"/>
    <d v="2023-12-01T00:00:00"/>
    <s v="BAYBAY MA. ROSA A."/>
    <x v="5"/>
    <x v="1"/>
    <d v="2023-12-28T00:00:00"/>
    <d v="2023-12-28T00:00:00"/>
    <s v="OTHER"/>
    <s v="SEC 21 EO 292- SPECIAL PRIVILEGE"/>
    <s v="1 OTHER"/>
    <n v="1"/>
    <m/>
  </r>
  <r>
    <n v="5187"/>
    <x v="102"/>
    <d v="2023-12-01T00:00:00"/>
    <s v="BAYBAY MA. ROSA A."/>
    <x v="5"/>
    <x v="1"/>
    <d v="2023-12-13T00:00:00"/>
    <d v="2023-12-14T00:00:00"/>
    <s v="VL"/>
    <m/>
    <s v="2 VL"/>
    <n v="2"/>
    <m/>
  </r>
  <r>
    <n v="5187"/>
    <x v="102"/>
    <d v="2023-12-01T00:00:00"/>
    <s v="BAYBAY MA. ROSA A."/>
    <x v="5"/>
    <x v="1"/>
    <d v="2023-12-26T00:00:00"/>
    <d v="2023-12-27T00:00:00"/>
    <s v="VL"/>
    <m/>
    <s v="1 VL"/>
    <n v="1"/>
    <m/>
  </r>
  <r>
    <n v="5187"/>
    <x v="102"/>
    <d v="2023-12-01T00:00:00"/>
    <s v="BAYBAY MA. ROSA A."/>
    <x v="5"/>
    <x v="1"/>
    <d v="2023-12-29T00:00:00"/>
    <d v="2023-12-29T00:00:00"/>
    <s v="VL"/>
    <m/>
    <s v="1 VL"/>
    <n v="1"/>
    <m/>
  </r>
  <r>
    <n v="5188"/>
    <x v="102"/>
    <d v="2023-12-04T00:00:00"/>
    <s v="ANGCAYA IRENE V."/>
    <x v="5"/>
    <x v="1"/>
    <d v="2023-12-19T00:00:00"/>
    <d v="2023-12-19T00:00:00"/>
    <s v="VL"/>
    <m/>
    <s v="1 VL"/>
    <n v="1"/>
    <m/>
  </r>
  <r>
    <n v="5188"/>
    <x v="102"/>
    <d v="2023-12-05T00:00:00"/>
    <s v="ANGCAYA IRENE V."/>
    <x v="5"/>
    <x v="1"/>
    <d v="2023-12-22T00:00:00"/>
    <d v="2023-12-22T00:00:00"/>
    <s v="VL"/>
    <m/>
    <s v="1 VL"/>
    <n v="1"/>
    <m/>
  </r>
  <r>
    <n v="5188"/>
    <x v="102"/>
    <d v="2023-12-06T00:00:00"/>
    <s v="ANGCAYA IRENE V."/>
    <x v="5"/>
    <x v="1"/>
    <d v="2023-12-28T00:00:00"/>
    <d v="2023-12-29T00:00:00"/>
    <s v="VL"/>
    <m/>
    <s v="2 VL"/>
    <n v="2"/>
    <m/>
  </r>
  <r>
    <n v="5189"/>
    <x v="102"/>
    <d v="2023-12-07T00:00:00"/>
    <s v="SORIANO FRANCISCO O."/>
    <x v="23"/>
    <x v="0"/>
    <d v="2023-12-18T00:00:00"/>
    <d v="2023-12-18T00:00:00"/>
    <s v="VL"/>
    <m/>
    <s v="1 VL"/>
    <n v="1"/>
    <m/>
  </r>
  <r>
    <n v="5189"/>
    <x v="102"/>
    <d v="2023-12-07T00:00:00"/>
    <s v="SORIANO FRANCISCO O."/>
    <x v="23"/>
    <x v="0"/>
    <d v="2023-12-22T00:00:00"/>
    <d v="2023-12-22T00:00:00"/>
    <s v="VL"/>
    <m/>
    <s v="1 VL"/>
    <n v="1"/>
    <m/>
  </r>
  <r>
    <n v="5189"/>
    <x v="102"/>
    <d v="2023-12-07T00:00:00"/>
    <s v="SORIANO FRANCISCO O."/>
    <x v="23"/>
    <x v="0"/>
    <d v="2023-12-27T00:00:00"/>
    <d v="2023-12-29T00:00:00"/>
    <s v="VL"/>
    <m/>
    <s v="3 VL"/>
    <n v="3"/>
    <m/>
  </r>
  <r>
    <n v="5190"/>
    <x v="102"/>
    <d v="2023-12-07T00:00:00"/>
    <s v="BUELBO MICHLE  "/>
    <x v="17"/>
    <x v="0"/>
    <d v="2023-11-05T00:00:00"/>
    <d v="2023-11-05T00:00:00"/>
    <s v="SL"/>
    <m/>
    <s v="1 SL"/>
    <n v="1"/>
    <m/>
  </r>
  <r>
    <n v="5190"/>
    <x v="102"/>
    <d v="2023-12-07T00:00:00"/>
    <s v="BUELBO MICHLE  "/>
    <x v="17"/>
    <x v="0"/>
    <d v="2023-11-19T00:00:00"/>
    <d v="2023-11-19T00:00:00"/>
    <s v="SL"/>
    <m/>
    <s v="1 SL"/>
    <n v="1"/>
    <m/>
  </r>
  <r>
    <n v="5191"/>
    <x v="102"/>
    <d v="2023-12-04T00:00:00"/>
    <s v="VILLANUEVA RICHELLE A."/>
    <x v="23"/>
    <x v="0"/>
    <d v="2023-12-07T00:00:00"/>
    <d v="2023-12-07T00:00:00"/>
    <s v="VL"/>
    <m/>
    <s v="1 VL"/>
    <n v="1"/>
    <m/>
  </r>
  <r>
    <n v="5191"/>
    <x v="102"/>
    <d v="2023-12-04T00:00:00"/>
    <s v="VILLANUEVA RICHELLE A."/>
    <x v="23"/>
    <x v="0"/>
    <d v="2023-12-12T00:00:00"/>
    <d v="2023-12-12T00:00:00"/>
    <s v="VL"/>
    <m/>
    <s v="1 VL"/>
    <n v="1"/>
    <m/>
  </r>
  <r>
    <n v="5191"/>
    <x v="102"/>
    <d v="2023-12-04T00:00:00"/>
    <s v="VILLANUEVA RICHELLE A."/>
    <x v="23"/>
    <x v="0"/>
    <d v="2023-12-18T00:00:00"/>
    <d v="2023-12-18T00:00:00"/>
    <s v="VL"/>
    <m/>
    <s v="1 VL"/>
    <n v="1"/>
    <m/>
  </r>
  <r>
    <n v="5191"/>
    <x v="102"/>
    <d v="2023-12-04T00:00:00"/>
    <s v="VILLANUEVA RICHELLE A."/>
    <x v="23"/>
    <x v="0"/>
    <d v="2023-12-22T00:00:00"/>
    <d v="2023-12-22T00:00:00"/>
    <s v="VL"/>
    <m/>
    <s v="1 VL"/>
    <n v="1"/>
    <m/>
  </r>
  <r>
    <n v="5192"/>
    <x v="102"/>
    <d v="2023-12-07T00:00:00"/>
    <s v="ENORME MICHAEL  "/>
    <x v="6"/>
    <x v="1"/>
    <d v="2023-11-01T00:00:00"/>
    <d v="2023-11-01T00:00:00"/>
    <s v="OTHER"/>
    <s v="SEC 21 EO 292- SPECIAL PRIVILEGE"/>
    <s v="1 OTHER"/>
    <n v="1"/>
    <m/>
  </r>
  <r>
    <n v="5193"/>
    <x v="102"/>
    <d v="2023-12-07T00:00:00"/>
    <s v="ALERA JEFFREY B."/>
    <x v="8"/>
    <x v="1"/>
    <d v="2023-11-01T00:00:00"/>
    <d v="2023-11-01T00:00:00"/>
    <s v="SL"/>
    <m/>
    <s v="1 SL"/>
    <n v="1"/>
    <m/>
  </r>
  <r>
    <n v="5193"/>
    <x v="102"/>
    <d v="2023-12-07T00:00:00"/>
    <s v="ALERA JEFFREY B."/>
    <x v="8"/>
    <x v="1"/>
    <d v="2023-11-22T00:00:00"/>
    <d v="2023-11-23T00:00:00"/>
    <s v="SL"/>
    <m/>
    <s v="2 SL"/>
    <n v="2"/>
    <m/>
  </r>
  <r>
    <n v="5194"/>
    <x v="102"/>
    <d v="2023-12-11T00:00:00"/>
    <s v="RODRIGUEZ JOSEPHINE R."/>
    <x v="23"/>
    <x v="0"/>
    <d v="2023-12-07T00:00:00"/>
    <d v="2023-12-07T00:00:00"/>
    <s v="SL"/>
    <m/>
    <s v="1 SL"/>
    <n v="1"/>
    <m/>
  </r>
  <r>
    <n v="5195"/>
    <x v="102"/>
    <d v="2023-12-07T00:00:00"/>
    <s v="AGUILAR WILLIAM C."/>
    <x v="23"/>
    <x v="0"/>
    <d v="2023-11-24T00:00:00"/>
    <d v="2023-11-24T00:00:00"/>
    <s v="SL"/>
    <m/>
    <s v="1 SL"/>
    <n v="1"/>
    <m/>
  </r>
  <r>
    <n v="5195"/>
    <x v="102"/>
    <d v="2023-12-07T00:00:00"/>
    <s v="AGUILAR WILLIAM C."/>
    <x v="23"/>
    <x v="0"/>
    <d v="2023-11-28T00:00:00"/>
    <d v="2023-11-28T00:00:00"/>
    <s v="SL"/>
    <m/>
    <s v="1 SL"/>
    <n v="1"/>
    <m/>
  </r>
  <r>
    <n v="5196"/>
    <x v="102"/>
    <d v="2023-12-07T00:00:00"/>
    <s v="NUÑEZ RUBEN JR J."/>
    <x v="23"/>
    <x v="2"/>
    <d v="2023-11-27T00:00:00"/>
    <d v="2023-11-27T00:00:00"/>
    <s v="OTHER"/>
    <s v="SEC 21 EO 292- SPECIAL PRIVILEGE"/>
    <s v="1 OTHER"/>
    <n v="1"/>
    <m/>
  </r>
  <r>
    <n v="5197"/>
    <x v="102"/>
    <d v="2023-12-12T00:00:00"/>
    <s v="RODRIGUEZ JOSEPHINE R."/>
    <x v="23"/>
    <x v="0"/>
    <d v="2023-12-18T00:00:00"/>
    <d v="2023-12-22T00:00:00"/>
    <s v="VL"/>
    <m/>
    <s v="5 VL"/>
    <n v="5"/>
    <m/>
  </r>
  <r>
    <n v="5197"/>
    <x v="102"/>
    <d v="2023-12-12T00:00:00"/>
    <s v="RODRIGUEZ JOSEPHINE R."/>
    <x v="23"/>
    <x v="0"/>
    <d v="2023-12-26T00:00:00"/>
    <d v="2023-12-29T00:00:00"/>
    <s v="VL"/>
    <m/>
    <s v="3 VL"/>
    <n v="3"/>
    <m/>
  </r>
  <r>
    <n v="5198"/>
    <x v="102"/>
    <d v="2023-12-07T00:00:00"/>
    <s v="CESICAR JOCHELLE JOAN S."/>
    <x v="26"/>
    <x v="0"/>
    <d v="2023-11-21T00:00:00"/>
    <d v="2023-11-21T00:00:00"/>
    <s v="SL"/>
    <m/>
    <s v="1 SL"/>
    <n v="1"/>
    <m/>
  </r>
  <r>
    <n v="5199"/>
    <x v="102"/>
    <d v="2023-11-07T00:00:00"/>
    <s v="PEREZ FRANCIS  "/>
    <x v="69"/>
    <x v="1"/>
    <d v="2023-11-18T00:00:00"/>
    <d v="2023-11-18T00:00:00"/>
    <s v="OTHER"/>
    <s v="SEC 21 EO 292- SPECIAL PRIVILEGE"/>
    <s v="1 OTHER"/>
    <n v="1"/>
    <m/>
  </r>
  <r>
    <n v="5199"/>
    <x v="102"/>
    <d v="2023-11-07T00:00:00"/>
    <s v="PEREZ FRANCIS  "/>
    <x v="69"/>
    <x v="1"/>
    <d v="2023-11-28T00:00:00"/>
    <d v="2023-11-29T00:00:00"/>
    <s v="OTHER"/>
    <s v="SEC 21 EO 292- SPECIAL PRIVILEGE"/>
    <s v="2 OTHER"/>
    <n v="2"/>
    <m/>
  </r>
  <r>
    <n v="5200"/>
    <x v="102"/>
    <d v="2023-11-07T00:00:00"/>
    <s v="MINGI JAYVEE  "/>
    <x v="23"/>
    <x v="0"/>
    <d v="2023-11-17T00:00:00"/>
    <d v="2023-11-18T00:00:00"/>
    <s v="SL"/>
    <m/>
    <s v="2 SL"/>
    <n v="2"/>
    <m/>
  </r>
  <r>
    <n v="5200"/>
    <x v="102"/>
    <d v="2023-11-07T00:00:00"/>
    <s v="MINGI JAYVEE  "/>
    <x v="23"/>
    <x v="0"/>
    <d v="2023-11-28T00:00:00"/>
    <d v="2023-11-28T00:00:00"/>
    <s v="SL"/>
    <m/>
    <s v="1 SL"/>
    <n v="1"/>
    <m/>
  </r>
  <r>
    <n v="5201"/>
    <x v="102"/>
    <d v="2023-11-07T00:00:00"/>
    <s v="VASQUEZ JAYSON  "/>
    <x v="23"/>
    <x v="2"/>
    <d v="2023-11-24T00:00:00"/>
    <d v="2023-11-24T00:00:00"/>
    <s v="SL"/>
    <m/>
    <s v="1 SL"/>
    <n v="1"/>
    <m/>
  </r>
  <r>
    <n v="5202"/>
    <x v="102"/>
    <d v="2023-11-07T00:00:00"/>
    <s v="FERMA ETHEL GRACE N."/>
    <x v="5"/>
    <x v="0"/>
    <d v="2023-12-08T00:00:00"/>
    <d v="2023-12-10T00:00:00"/>
    <s v="VL"/>
    <m/>
    <s v="3 VL"/>
    <n v="3"/>
    <m/>
  </r>
  <r>
    <n v="5203"/>
    <x v="102"/>
    <d v="2023-11-07T00:00:00"/>
    <s v="VARGAS MELINDA M."/>
    <x v="10"/>
    <x v="0"/>
    <d v="2023-12-11T00:00:00"/>
    <d v="2023-12-29T00:00:00"/>
    <s v="VL"/>
    <m/>
    <s v="13 VL"/>
    <n v="13"/>
    <m/>
  </r>
  <r>
    <n v="5204"/>
    <x v="102"/>
    <d v="2023-11-07T00:00:00"/>
    <s v="VARGAS MELINDA M."/>
    <x v="10"/>
    <x v="0"/>
    <d v="2023-12-05T00:00:00"/>
    <d v="2023-12-06T00:00:00"/>
    <s v="SL"/>
    <m/>
    <s v="2 SL"/>
    <n v="2"/>
    <m/>
  </r>
  <r>
    <n v="5205"/>
    <x v="102"/>
    <d v="2023-12-07T00:00:00"/>
    <s v="FLORES CHRIZELLE MAE M."/>
    <x v="10"/>
    <x v="2"/>
    <d v="2023-12-05T00:00:00"/>
    <d v="2023-12-06T00:00:00"/>
    <s v="SL"/>
    <m/>
    <s v="2 SL"/>
    <n v="2"/>
    <m/>
  </r>
  <r>
    <n v="5206"/>
    <x v="102"/>
    <d v="2023-12-11T00:00:00"/>
    <s v="DELA CRUZ CHARITO A."/>
    <x v="8"/>
    <x v="0"/>
    <d v="2023-12-18T00:00:00"/>
    <d v="2023-12-19T00:00:00"/>
    <s v="VL"/>
    <m/>
    <s v="2 VL"/>
    <n v="2"/>
    <m/>
  </r>
  <r>
    <n v="5206"/>
    <x v="102"/>
    <d v="2023-12-11T00:00:00"/>
    <s v="DELA CRUZ CHARITO A."/>
    <x v="8"/>
    <x v="0"/>
    <d v="2023-12-21T00:00:00"/>
    <d v="2023-12-22T00:00:00"/>
    <s v="VL"/>
    <m/>
    <s v="2 VL"/>
    <n v="2"/>
    <m/>
  </r>
  <r>
    <n v="5206"/>
    <x v="102"/>
    <d v="2023-12-11T00:00:00"/>
    <s v="DELA CRUZ CHARITO A."/>
    <x v="8"/>
    <x v="0"/>
    <d v="2023-12-26T00:00:00"/>
    <d v="2023-12-26T00:00:00"/>
    <s v="VL"/>
    <m/>
    <s v="0 VL"/>
    <n v="0"/>
    <m/>
  </r>
  <r>
    <n v="5206"/>
    <x v="102"/>
    <d v="2023-12-11T00:00:00"/>
    <s v="DELA CRUZ CHARITO A."/>
    <x v="8"/>
    <x v="0"/>
    <d v="2023-12-28T00:00:00"/>
    <d v="2023-12-29T00:00:00"/>
    <s v="VL"/>
    <m/>
    <s v="2 VL"/>
    <n v="2"/>
    <m/>
  </r>
  <r>
    <n v="5207"/>
    <x v="102"/>
    <d v="2023-12-11T00:00:00"/>
    <s v="LACIBAL RYAN G."/>
    <x v="25"/>
    <x v="0"/>
    <d v="2023-12-21T00:00:00"/>
    <d v="2023-12-22T00:00:00"/>
    <s v="VL"/>
    <m/>
    <s v="2 VL"/>
    <n v="2"/>
    <m/>
  </r>
  <r>
    <n v="5207"/>
    <x v="102"/>
    <d v="2023-12-11T00:00:00"/>
    <s v="LACIBAL RYAN G."/>
    <x v="25"/>
    <x v="0"/>
    <d v="2023-12-27T00:00:00"/>
    <d v="2023-12-29T00:00:00"/>
    <s v="VL"/>
    <m/>
    <s v="3 VL"/>
    <n v="3"/>
    <m/>
  </r>
  <r>
    <n v="5208"/>
    <x v="102"/>
    <d v="2023-12-11T00:00:00"/>
    <s v="DIMAILIG ARLYN R."/>
    <x v="7"/>
    <x v="1"/>
    <d v="2023-12-06T00:00:00"/>
    <d v="2023-12-06T00:00:00"/>
    <s v="SL"/>
    <m/>
    <s v="1 SL"/>
    <n v="1"/>
    <m/>
  </r>
  <r>
    <n v="5209"/>
    <x v="102"/>
    <d v="2023-12-07T00:00:00"/>
    <s v="TORRES MOISES Q."/>
    <x v="21"/>
    <x v="0"/>
    <d v="2023-12-19T00:00:00"/>
    <d v="2023-12-19T00:00:00"/>
    <s v="VL"/>
    <m/>
    <s v="1 VL"/>
    <n v="1"/>
    <m/>
  </r>
  <r>
    <n v="5209"/>
    <x v="102"/>
    <d v="2023-12-07T00:00:00"/>
    <s v="TORRES MOISES Q."/>
    <x v="21"/>
    <x v="0"/>
    <d v="2023-12-22T00:00:00"/>
    <d v="2023-12-22T00:00:00"/>
    <s v="VL"/>
    <m/>
    <s v="1 VL"/>
    <n v="1"/>
    <m/>
  </r>
  <r>
    <n v="5210"/>
    <x v="102"/>
    <d v="2023-12-07T00:00:00"/>
    <s v="DIMARANAN ANNA P."/>
    <x v="41"/>
    <x v="2"/>
    <d v="2023-12-06T00:00:00"/>
    <d v="2023-12-15T00:00:00"/>
    <s v="VL"/>
    <m/>
    <s v="7 VL"/>
    <n v="7"/>
    <m/>
  </r>
  <r>
    <n v="5211"/>
    <x v="102"/>
    <d v="2023-11-18T00:00:00"/>
    <s v="PAGLINAWAN JESSIE M."/>
    <x v="18"/>
    <x v="0"/>
    <d v="2023-11-16T00:00:00"/>
    <d v="2023-11-17T00:00:00"/>
    <s v="SL"/>
    <m/>
    <s v="2 SL"/>
    <n v="2"/>
    <m/>
  </r>
  <r>
    <n v="5212"/>
    <x v="102"/>
    <d v="2023-11-20T00:00:00"/>
    <s v="LUNA  FERNANDO  "/>
    <x v="18"/>
    <x v="1"/>
    <d v="2023-11-17T00:00:00"/>
    <d v="2023-11-17T00:00:00"/>
    <s v="SL"/>
    <m/>
    <s v="1 SL"/>
    <n v="1"/>
    <m/>
  </r>
  <r>
    <n v="5213"/>
    <x v="103"/>
    <d v="2023-12-12T00:00:00"/>
    <s v="MACAPUNO FELIX  "/>
    <x v="18"/>
    <x v="1"/>
    <d v="2023-12-19T00:00:00"/>
    <d v="2023-12-20T00:00:00"/>
    <s v="VL"/>
    <m/>
    <s v="2 VL"/>
    <n v="2"/>
    <m/>
  </r>
  <r>
    <n v="5214"/>
    <x v="103"/>
    <d v="2023-12-11T00:00:00"/>
    <s v="REOSA CECILIA A."/>
    <x v="11"/>
    <x v="1"/>
    <d v="2023-12-20T00:00:00"/>
    <d v="2023-12-22T00:00:00"/>
    <s v="OTHER"/>
    <s v="SEC 21 EO 292- SPECIAL PRIVILEGE"/>
    <s v="3 OTHER"/>
    <n v="3"/>
    <m/>
  </r>
  <r>
    <n v="5215"/>
    <x v="103"/>
    <d v="2023-12-05T00:00:00"/>
    <s v="MARINDUQUE AURORA A."/>
    <x v="62"/>
    <x v="1"/>
    <d v="2023-12-18T00:00:00"/>
    <d v="2023-12-19T00:00:00"/>
    <s v="VL"/>
    <m/>
    <s v="2 VL"/>
    <n v="2"/>
    <m/>
  </r>
  <r>
    <n v="5216"/>
    <x v="103"/>
    <d v="2023-12-07T00:00:00"/>
    <s v="MANALO ELIADA F."/>
    <x v="11"/>
    <x v="1"/>
    <d v="2023-12-15T00:00:00"/>
    <d v="2023-12-15T00:00:00"/>
    <s v="VL"/>
    <m/>
    <s v="1 VL"/>
    <n v="1"/>
    <m/>
  </r>
  <r>
    <n v="5216"/>
    <x v="103"/>
    <d v="2023-12-07T00:00:00"/>
    <s v="MANALO ELIADA F."/>
    <x v="11"/>
    <x v="1"/>
    <d v="2023-12-18T00:00:00"/>
    <d v="2023-12-18T00:00:00"/>
    <s v="VL"/>
    <m/>
    <s v="1 VL"/>
    <n v="1"/>
    <m/>
  </r>
  <r>
    <n v="5217"/>
    <x v="103"/>
    <d v="2023-12-08T00:00:00"/>
    <s v="ROQUITE MARIECAR L."/>
    <x v="31"/>
    <x v="0"/>
    <d v="2023-12-11T00:00:00"/>
    <d v="2023-12-11T00:00:00"/>
    <s v="SL"/>
    <m/>
    <s v="1 SL"/>
    <n v="1"/>
    <m/>
  </r>
  <r>
    <n v="5218"/>
    <x v="103"/>
    <d v="2023-12-07T00:00:00"/>
    <s v="DE GRANO MA. ERLINDA F."/>
    <x v="39"/>
    <x v="1"/>
    <d v="2023-12-13T00:00:00"/>
    <d v="2023-12-13T00:00:00"/>
    <s v="VL"/>
    <m/>
    <s v="1 VL"/>
    <n v="1"/>
    <m/>
  </r>
  <r>
    <n v="5219"/>
    <x v="103"/>
    <d v="2023-12-05T00:00:00"/>
    <s v="SALAZAR JOSIELYN G."/>
    <x v="7"/>
    <x v="0"/>
    <d v="2023-12-11T00:00:00"/>
    <d v="2023-12-11T00:00:00"/>
    <s v="VL"/>
    <m/>
    <s v="1 VL"/>
    <n v="1"/>
    <m/>
  </r>
  <r>
    <n v="5220"/>
    <x v="103"/>
    <d v="2023-12-05T00:00:00"/>
    <s v="SALAZAR JOSIELYN G."/>
    <x v="7"/>
    <x v="0"/>
    <d v="2023-12-15T00:00:00"/>
    <d v="2023-12-18T00:00:00"/>
    <s v="VL"/>
    <m/>
    <s v="4 VL"/>
    <n v="4"/>
    <m/>
  </r>
  <r>
    <n v="5221"/>
    <x v="103"/>
    <d v="2023-12-06T00:00:00"/>
    <s v="SALAZAR JOSIELYN G."/>
    <x v="7"/>
    <x v="0"/>
    <d v="2023-12-12T00:00:00"/>
    <d v="2023-12-13T00:00:00"/>
    <s v="OTHER"/>
    <s v="SEC 21 EO 292- SPECIAL PRIVILEGE"/>
    <s v="2 OTHER"/>
    <n v="2"/>
    <m/>
  </r>
  <r>
    <n v="5222"/>
    <x v="103"/>
    <d v="2023-12-06T00:00:00"/>
    <s v="SALAZAR JOSIELYN G."/>
    <x v="7"/>
    <x v="0"/>
    <d v="2023-12-19T00:00:00"/>
    <d v="2023-12-19T00:00:00"/>
    <s v="OTHER"/>
    <s v="SEC 21 EO 292- SPECIAL PRIVILEGE"/>
    <s v="1 OTHER"/>
    <n v="1"/>
    <m/>
  </r>
  <r>
    <n v="5223"/>
    <x v="103"/>
    <d v="2023-12-08T00:00:00"/>
    <s v="MORAL MAURA C."/>
    <x v="7"/>
    <x v="0"/>
    <d v="2023-12-19T00:00:00"/>
    <d v="2023-12-31T00:00:00"/>
    <s v="VL"/>
    <m/>
    <s v="7 VL"/>
    <n v="7"/>
    <m/>
  </r>
  <r>
    <n v="5224"/>
    <x v="103"/>
    <d v="2023-12-08T00:00:00"/>
    <s v="MORAL MAURA C."/>
    <x v="7"/>
    <x v="0"/>
    <d v="2024-01-01T00:00:00"/>
    <d v="2024-01-15T00:00:00"/>
    <s v="VL"/>
    <m/>
    <s v="11 VL"/>
    <n v="11"/>
    <m/>
  </r>
  <r>
    <n v="5225"/>
    <x v="103"/>
    <d v="2023-12-04T00:00:00"/>
    <s v="DE OCAMPO MARISSA B."/>
    <x v="66"/>
    <x v="1"/>
    <d v="2023-12-06T00:00:00"/>
    <d v="2023-12-07T00:00:00"/>
    <s v="VL"/>
    <m/>
    <s v="2 VL"/>
    <n v="2"/>
    <m/>
  </r>
  <r>
    <n v="5226"/>
    <x v="103"/>
    <d v="2023-12-12T00:00:00"/>
    <s v="PANGHULAN CONRADO C."/>
    <x v="55"/>
    <x v="1"/>
    <d v="2023-12-21T00:00:00"/>
    <d v="2023-12-22T00:00:00"/>
    <s v="VL"/>
    <m/>
    <s v="2 VL"/>
    <n v="2"/>
    <m/>
  </r>
  <r>
    <n v="5226"/>
    <x v="103"/>
    <d v="2023-12-12T00:00:00"/>
    <s v="PANGHULAN CONRADO C."/>
    <x v="55"/>
    <x v="1"/>
    <d v="2023-12-27T00:00:00"/>
    <d v="2023-12-29T00:00:00"/>
    <s v="VL"/>
    <m/>
    <s v="3 VL"/>
    <n v="3"/>
    <m/>
  </r>
  <r>
    <n v="5227"/>
    <x v="103"/>
    <d v="2023-12-11T00:00:00"/>
    <s v="UNTALAN DIVINA R."/>
    <x v="39"/>
    <x v="1"/>
    <d v="2023-12-13T00:00:00"/>
    <d v="2023-12-14T00:00:00"/>
    <s v="VL"/>
    <m/>
    <s v="2 VL"/>
    <n v="2"/>
    <m/>
  </r>
  <r>
    <n v="5228"/>
    <x v="103"/>
    <d v="2023-12-14T00:00:00"/>
    <s v="GARCIA HAIZEL M."/>
    <x v="31"/>
    <x v="1"/>
    <d v="2023-12-11T00:00:00"/>
    <d v="2023-12-11T00:00:00"/>
    <s v="SL"/>
    <m/>
    <s v="1 SL"/>
    <n v="1"/>
    <m/>
  </r>
  <r>
    <n v="5228"/>
    <x v="103"/>
    <d v="2023-12-14T00:00:00"/>
    <s v="GARCIA HAIZEL M."/>
    <x v="31"/>
    <x v="1"/>
    <d v="2023-12-13T00:00:00"/>
    <d v="2023-12-13T00:00:00"/>
    <s v="SL"/>
    <m/>
    <s v="1 SL"/>
    <n v="1"/>
    <m/>
  </r>
  <r>
    <n v="5229"/>
    <x v="103"/>
    <d v="2023-12-11T00:00:00"/>
    <s v="CHACON ELISA G."/>
    <x v="31"/>
    <x v="1"/>
    <d v="2023-12-26T00:00:00"/>
    <d v="2023-12-29T00:00:00"/>
    <s v="VL"/>
    <m/>
    <s v="3 VL"/>
    <n v="3"/>
    <m/>
  </r>
  <r>
    <n v="5230"/>
    <x v="103"/>
    <d v="2023-12-11T00:00:00"/>
    <s v="PATERNO MARIA LOURDES P."/>
    <x v="31"/>
    <x v="0"/>
    <d v="2023-12-26T00:00:00"/>
    <d v="2023-12-29T00:00:00"/>
    <s v="VL"/>
    <m/>
    <s v="3 VL"/>
    <n v="3"/>
    <m/>
  </r>
  <r>
    <n v="5231"/>
    <x v="103"/>
    <d v="2023-12-07T00:00:00"/>
    <s v="GARCIA HAIZEL M."/>
    <x v="31"/>
    <x v="1"/>
    <d v="2023-12-22T00:00:00"/>
    <d v="2023-12-22T00:00:00"/>
    <s v="VL"/>
    <m/>
    <s v="1 VL"/>
    <n v="1"/>
    <m/>
  </r>
  <r>
    <n v="5231"/>
    <x v="103"/>
    <d v="2023-12-07T00:00:00"/>
    <s v="GARCIA HAIZEL M."/>
    <x v="31"/>
    <x v="1"/>
    <d v="2023-12-26T00:00:00"/>
    <d v="2023-12-29T00:00:00"/>
    <s v="VL"/>
    <m/>
    <s v="3 VL"/>
    <n v="3"/>
    <m/>
  </r>
  <r>
    <n v="5232"/>
    <x v="103"/>
    <d v="2023-12-04T00:00:00"/>
    <s v="PATERNO MARIA LOURDES P."/>
    <x v="31"/>
    <x v="0"/>
    <d v="2023-12-14T00:00:00"/>
    <d v="2023-12-15T00:00:00"/>
    <s v="VL"/>
    <m/>
    <s v="2 VL"/>
    <n v="2"/>
    <m/>
  </r>
  <r>
    <n v="5233"/>
    <x v="103"/>
    <d v="2023-12-11T00:00:00"/>
    <s v="PETIL GLENDA D."/>
    <x v="31"/>
    <x v="1"/>
    <d v="2023-12-26T00:00:00"/>
    <d v="2023-12-29T00:00:00"/>
    <s v="VL"/>
    <m/>
    <s v="3 VL"/>
    <n v="3"/>
    <m/>
  </r>
  <r>
    <n v="5234"/>
    <x v="103"/>
    <d v="2023-12-06T00:00:00"/>
    <s v="PETIL GLENDA D."/>
    <x v="31"/>
    <x v="1"/>
    <d v="2023-12-04T00:00:00"/>
    <d v="2023-12-04T00:00:00"/>
    <s v="SL"/>
    <m/>
    <s v="1 SL"/>
    <n v="1"/>
    <m/>
  </r>
  <r>
    <n v="5235"/>
    <x v="103"/>
    <d v="2023-12-11T00:00:00"/>
    <s v="BUGARIN MA. ANA M."/>
    <x v="4"/>
    <x v="1"/>
    <d v="2023-12-13T00:00:00"/>
    <d v="2023-12-14T00:00:00"/>
    <s v="VL"/>
    <m/>
    <s v="2 VL"/>
    <n v="2"/>
    <m/>
  </r>
  <r>
    <n v="5235"/>
    <x v="103"/>
    <d v="2023-12-11T00:00:00"/>
    <s v="BUGARIN MA. ANA M."/>
    <x v="4"/>
    <x v="1"/>
    <d v="2023-12-19T00:00:00"/>
    <d v="2023-12-20T00:00:00"/>
    <s v="VL"/>
    <m/>
    <s v="2 VL"/>
    <n v="2"/>
    <m/>
  </r>
  <r>
    <n v="5235"/>
    <x v="103"/>
    <d v="2023-12-11T00:00:00"/>
    <s v="BUGARIN MA. ANA M."/>
    <x v="4"/>
    <x v="1"/>
    <d v="2023-12-27T00:00:00"/>
    <d v="2023-12-27T00:00:00"/>
    <s v="VL"/>
    <m/>
    <s v="1 VL"/>
    <n v="1"/>
    <m/>
  </r>
  <r>
    <n v="5236"/>
    <x v="103"/>
    <d v="2023-12-07T00:00:00"/>
    <s v="PAYAD MARICEL  Q."/>
    <x v="54"/>
    <x v="1"/>
    <d v="2023-12-14T00:00:00"/>
    <d v="2023-12-14T00:00:00"/>
    <s v="VL"/>
    <m/>
    <s v="1 VL"/>
    <n v="1"/>
    <m/>
  </r>
  <r>
    <n v="5236"/>
    <x v="103"/>
    <d v="2023-12-07T00:00:00"/>
    <s v="PAYAD MARICEL  Q."/>
    <x v="54"/>
    <x v="1"/>
    <d v="2023-12-19T00:00:00"/>
    <d v="2023-12-20T00:00:00"/>
    <s v="VL"/>
    <m/>
    <s v="2 VL"/>
    <n v="2"/>
    <m/>
  </r>
  <r>
    <n v="5236"/>
    <x v="103"/>
    <d v="2023-12-07T00:00:00"/>
    <s v="PAYAD MARICEL  Q."/>
    <x v="54"/>
    <x v="1"/>
    <d v="2023-12-26T00:00:00"/>
    <d v="2023-12-26T00:00:00"/>
    <s v="VL"/>
    <m/>
    <s v="0 VL"/>
    <n v="0"/>
    <m/>
  </r>
  <r>
    <n v="5237"/>
    <x v="103"/>
    <d v="2023-12-01T00:00:00"/>
    <s v="JABINES MARIA SHELLY D."/>
    <x v="16"/>
    <x v="0"/>
    <d v="2023-12-12T00:00:00"/>
    <d v="2023-12-12T00:00:00"/>
    <s v="VL"/>
    <m/>
    <s v="1 VL"/>
    <n v="1"/>
    <m/>
  </r>
  <r>
    <n v="5237"/>
    <x v="103"/>
    <d v="2023-12-01T00:00:00"/>
    <s v="JABINES MARIA SHELLY D."/>
    <x v="16"/>
    <x v="0"/>
    <d v="2023-12-14T00:00:00"/>
    <d v="2023-12-14T00:00:00"/>
    <s v="VL"/>
    <m/>
    <s v="1 VL"/>
    <n v="1"/>
    <m/>
  </r>
  <r>
    <n v="5237"/>
    <x v="103"/>
    <d v="2023-12-01T00:00:00"/>
    <s v="JABINES MARIA SHELLY D."/>
    <x v="16"/>
    <x v="0"/>
    <d v="2023-12-22T00:00:00"/>
    <d v="2023-12-22T00:00:00"/>
    <s v="VL"/>
    <m/>
    <s v="1 VL"/>
    <n v="1"/>
    <m/>
  </r>
  <r>
    <n v="5237"/>
    <x v="103"/>
    <d v="2023-12-01T00:00:00"/>
    <s v="JABINES MARIA SHELLY D."/>
    <x v="16"/>
    <x v="0"/>
    <d v="2023-12-26T00:00:00"/>
    <d v="2023-12-29T00:00:00"/>
    <s v="VL"/>
    <m/>
    <s v="3 VL"/>
    <n v="3"/>
    <m/>
  </r>
  <r>
    <n v="5238"/>
    <x v="103"/>
    <d v="2023-12-07T00:00:00"/>
    <s v="PERIDO MARITES V."/>
    <x v="58"/>
    <x v="1"/>
    <d v="2023-12-18T00:00:00"/>
    <d v="2023-12-18T00:00:00"/>
    <s v="OTHER"/>
    <s v="SEC 21 EO 292- SPECIAL PRIVILEGE"/>
    <s v="1 OTHER"/>
    <n v="1"/>
    <m/>
  </r>
  <r>
    <n v="5239"/>
    <x v="103"/>
    <d v="2023-12-06T00:00:00"/>
    <s v="BURAZON CARIDAD A."/>
    <x v="39"/>
    <x v="1"/>
    <d v="2023-12-27T00:00:00"/>
    <d v="2023-12-29T00:00:00"/>
    <s v="VL"/>
    <m/>
    <s v="3 VL"/>
    <n v="3"/>
    <m/>
  </r>
  <r>
    <n v="5240"/>
    <x v="103"/>
    <d v="2023-12-07T00:00:00"/>
    <s v="GUAÑEZO WILSON F."/>
    <x v="39"/>
    <x v="1"/>
    <d v="2023-11-13T00:00:00"/>
    <d v="2023-12-15T00:00:00"/>
    <s v="SL"/>
    <m/>
    <s v="23 SL"/>
    <n v="23"/>
    <m/>
  </r>
  <r>
    <n v="5241"/>
    <x v="103"/>
    <d v="2023-12-07T00:00:00"/>
    <s v="GUAÑEZO WILSON F."/>
    <x v="39"/>
    <x v="1"/>
    <d v="2023-12-18T00:00:00"/>
    <d v="2023-12-22T00:00:00"/>
    <s v="VL"/>
    <m/>
    <s v="5 VL"/>
    <n v="5"/>
    <m/>
  </r>
  <r>
    <n v="5242"/>
    <x v="103"/>
    <d v="2023-12-06T00:00:00"/>
    <s v="DIMARANAN GREGORIA C."/>
    <x v="6"/>
    <x v="1"/>
    <d v="2023-12-04T00:00:00"/>
    <d v="2023-12-05T00:00:00"/>
    <s v="SL"/>
    <m/>
    <s v="2 SL"/>
    <n v="2"/>
    <m/>
  </r>
  <r>
    <n v="5243"/>
    <x v="103"/>
    <d v="2023-11-30T00:00:00"/>
    <s v="GATPANDAN NENITA M."/>
    <x v="16"/>
    <x v="1"/>
    <d v="2023-11-29T00:00:00"/>
    <d v="2023-11-29T00:00:00"/>
    <s v="SL"/>
    <m/>
    <s v="1 SL"/>
    <n v="1"/>
    <m/>
  </r>
  <r>
    <n v="5244"/>
    <x v="103"/>
    <d v="2023-11-30T00:00:00"/>
    <s v="GATPANDAN NENITA M."/>
    <x v="16"/>
    <x v="1"/>
    <d v="2023-12-11T00:00:00"/>
    <d v="2023-12-11T00:00:00"/>
    <s v="VL"/>
    <m/>
    <s v="1 VL"/>
    <n v="1"/>
    <m/>
  </r>
  <r>
    <n v="5244"/>
    <x v="103"/>
    <d v="2023-11-30T00:00:00"/>
    <s v="GATPANDAN NENITA M."/>
    <x v="16"/>
    <x v="1"/>
    <d v="2023-12-15T00:00:00"/>
    <d v="2023-12-15T00:00:00"/>
    <s v="VL"/>
    <m/>
    <s v="1 VL"/>
    <n v="1"/>
    <m/>
  </r>
  <r>
    <n v="5244"/>
    <x v="103"/>
    <d v="2023-11-30T00:00:00"/>
    <s v="GATPANDAN NENITA M."/>
    <x v="16"/>
    <x v="1"/>
    <d v="2023-12-19T00:00:00"/>
    <d v="2023-12-21T00:00:00"/>
    <s v="VL"/>
    <m/>
    <s v="3 VL"/>
    <n v="3"/>
    <m/>
  </r>
  <r>
    <n v="5245"/>
    <x v="103"/>
    <d v="2023-12-05T00:00:00"/>
    <s v="ROQUITE MARIECAR L."/>
    <x v="31"/>
    <x v="0"/>
    <d v="2023-12-04T00:00:00"/>
    <d v="2023-12-04T00:00:00"/>
    <s v="SL"/>
    <m/>
    <s v="1 SL"/>
    <n v="1"/>
    <m/>
  </r>
  <r>
    <n v="5246"/>
    <x v="103"/>
    <d v="2023-12-05T00:00:00"/>
    <s v="AMBION HERSHEY D."/>
    <x v="19"/>
    <x v="0"/>
    <d v="2023-12-14T00:00:00"/>
    <d v="2023-12-14T00:00:00"/>
    <s v="VL"/>
    <m/>
    <s v="1 VL"/>
    <n v="1"/>
    <m/>
  </r>
  <r>
    <n v="5247"/>
    <x v="103"/>
    <d v="2023-12-05T00:00:00"/>
    <s v="CREUS ROSENDA A."/>
    <x v="64"/>
    <x v="0"/>
    <d v="2023-12-03T00:00:00"/>
    <d v="2023-12-03T00:00:00"/>
    <s v="VL"/>
    <m/>
    <s v="1 VL"/>
    <n v="1"/>
    <m/>
  </r>
  <r>
    <n v="5247"/>
    <x v="103"/>
    <d v="2023-12-05T00:00:00"/>
    <s v="CREUS ROSENDA A."/>
    <x v="64"/>
    <x v="0"/>
    <d v="2023-12-09T00:00:00"/>
    <d v="2023-12-10T00:00:00"/>
    <s v="VL"/>
    <m/>
    <s v="2 VL"/>
    <n v="2"/>
    <m/>
  </r>
  <r>
    <n v="5247"/>
    <x v="103"/>
    <d v="2023-12-05T00:00:00"/>
    <s v="CREUS ROSENDA A."/>
    <x v="64"/>
    <x v="0"/>
    <d v="2023-12-23T00:00:00"/>
    <d v="2023-12-24T00:00:00"/>
    <s v="VL"/>
    <m/>
    <s v="2 VL"/>
    <n v="2"/>
    <m/>
  </r>
  <r>
    <n v="5248"/>
    <x v="103"/>
    <d v="2023-12-06T00:00:00"/>
    <s v="COSINO RIMWELL  "/>
    <x v="19"/>
    <x v="0"/>
    <d v="2023-12-15T00:00:00"/>
    <d v="2023-12-15T00:00:00"/>
    <s v="VL"/>
    <m/>
    <s v="1 VL"/>
    <n v="1"/>
    <m/>
  </r>
  <r>
    <n v="5249"/>
    <x v="103"/>
    <d v="2023-12-06T00:00:00"/>
    <s v="DEL MUNDO JONAS B."/>
    <x v="19"/>
    <x v="0"/>
    <d v="2023-12-04T00:00:00"/>
    <d v="2023-12-05T00:00:00"/>
    <s v="SL"/>
    <m/>
    <s v="2 SL"/>
    <n v="2"/>
    <m/>
  </r>
  <r>
    <n v="5250"/>
    <x v="103"/>
    <d v="2023-12-06T00:00:00"/>
    <s v="BITUIN LUCKY NIKKO G."/>
    <x v="19"/>
    <x v="0"/>
    <d v="2023-12-04T00:00:00"/>
    <d v="2023-12-04T00:00:00"/>
    <s v="SL"/>
    <m/>
    <s v="1 SL"/>
    <n v="1"/>
    <m/>
  </r>
  <r>
    <n v="5251"/>
    <x v="103"/>
    <d v="2023-12-01T00:00:00"/>
    <s v="COSA PAOLA GRACE P."/>
    <x v="3"/>
    <x v="0"/>
    <d v="2023-12-05T00:00:00"/>
    <d v="2023-12-05T00:00:00"/>
    <s v="VL"/>
    <m/>
    <s v="1 VL"/>
    <n v="1"/>
    <m/>
  </r>
  <r>
    <n v="5251"/>
    <x v="103"/>
    <d v="2023-12-01T00:00:00"/>
    <s v="COSA PAOLA GRACE P."/>
    <x v="3"/>
    <x v="0"/>
    <d v="2023-12-07T00:00:00"/>
    <d v="2023-12-07T00:00:00"/>
    <s v="VL"/>
    <m/>
    <s v="1 VL"/>
    <n v="1"/>
    <m/>
  </r>
  <r>
    <n v="5252"/>
    <x v="103"/>
    <d v="2023-11-30T00:00:00"/>
    <s v="DOGELIO JEAN MELODY M."/>
    <x v="39"/>
    <x v="2"/>
    <d v="2023-10-01T00:00:00"/>
    <d v="2023-10-31T00:00:00"/>
    <s v="SL"/>
    <m/>
    <s v="21 SL"/>
    <n v="21"/>
    <m/>
  </r>
  <r>
    <n v="5253"/>
    <x v="103"/>
    <d v="2023-11-20T00:00:00"/>
    <s v="DOGELIO JEAN MELODY M."/>
    <x v="39"/>
    <x v="2"/>
    <d v="2023-11-03T00:00:00"/>
    <d v="2023-11-10T00:00:00"/>
    <s v="SL"/>
    <m/>
    <s v="8 SL"/>
    <n v="8"/>
    <m/>
  </r>
  <r>
    <n v="5254"/>
    <x v="103"/>
    <d v="2023-12-04T00:00:00"/>
    <s v="ABELA IMELDA C."/>
    <x v="6"/>
    <x v="0"/>
    <d v="2023-12-14T00:00:00"/>
    <d v="2023-12-14T00:00:00"/>
    <s v="VL"/>
    <m/>
    <s v="1 VL"/>
    <n v="1"/>
    <m/>
  </r>
  <r>
    <n v="5254"/>
    <x v="103"/>
    <d v="2023-12-04T00:00:00"/>
    <s v="ABELA IMELDA C."/>
    <x v="6"/>
    <x v="0"/>
    <d v="2023-12-29T00:00:00"/>
    <d v="2023-12-29T00:00:00"/>
    <s v="VL"/>
    <m/>
    <s v="1 VL"/>
    <n v="1"/>
    <m/>
  </r>
  <r>
    <n v="5255"/>
    <x v="103"/>
    <d v="2023-12-04T00:00:00"/>
    <s v="ABELA IMELDA C."/>
    <x v="6"/>
    <x v="0"/>
    <d v="2023-12-18T00:00:00"/>
    <d v="2023-12-18T00:00:00"/>
    <s v="OTHER"/>
    <s v="SEC 21 EO 292- SPECIAL PRIVILEGE"/>
    <s v="1 OTHER"/>
    <n v="1"/>
    <m/>
  </r>
  <r>
    <n v="5255"/>
    <x v="103"/>
    <d v="2023-12-04T00:00:00"/>
    <s v="ABELA IMELDA C."/>
    <x v="6"/>
    <x v="0"/>
    <d v="2023-12-26T00:00:00"/>
    <d v="2023-12-26T00:00:00"/>
    <s v="OTHER"/>
    <s v="SEC 21 EO 292- SPECIAL PRIVILEGE"/>
    <s v="0 OTHER"/>
    <n v="0"/>
    <m/>
  </r>
  <r>
    <n v="5256"/>
    <x v="103"/>
    <d v="2023-11-30T00:00:00"/>
    <s v="MARDO MELINDA E."/>
    <x v="18"/>
    <x v="0"/>
    <d v="2023-12-08T00:00:00"/>
    <d v="2023-12-09T00:00:00"/>
    <s v="VL"/>
    <m/>
    <s v="2 VL"/>
    <n v="2"/>
    <m/>
  </r>
  <r>
    <n v="5256"/>
    <x v="103"/>
    <d v="2023-11-30T00:00:00"/>
    <s v="MARDO MELINDA E."/>
    <x v="18"/>
    <x v="0"/>
    <d v="2023-12-12T00:00:00"/>
    <d v="2023-12-13T00:00:00"/>
    <s v="VL"/>
    <m/>
    <s v="2 VL"/>
    <n v="2"/>
    <m/>
  </r>
  <r>
    <n v="5257"/>
    <x v="103"/>
    <d v="2023-12-01T00:00:00"/>
    <s v="MENDOZA NORA A."/>
    <x v="6"/>
    <x v="1"/>
    <d v="2023-12-28T00:00:00"/>
    <d v="2023-12-29T00:00:00"/>
    <s v="OTHER"/>
    <s v="SEC 21 EO 292- SPECIAL PRIVILEGE"/>
    <s v="2 OTHER"/>
    <n v="2"/>
    <m/>
  </r>
  <r>
    <n v="5258"/>
    <x v="103"/>
    <d v="2023-12-04T00:00:00"/>
    <s v="MACAPUNO FELIX  "/>
    <x v="18"/>
    <x v="1"/>
    <d v="2023-11-30T00:00:00"/>
    <d v="2023-11-30T00:00:00"/>
    <s v="SL"/>
    <m/>
    <s v="1 SL"/>
    <n v="1"/>
    <m/>
  </r>
  <r>
    <n v="5259"/>
    <x v="103"/>
    <d v="2023-12-07T00:00:00"/>
    <s v="MAESTRECAMPO LORENA A."/>
    <x v="54"/>
    <x v="1"/>
    <d v="2023-12-20T00:00:00"/>
    <d v="2023-12-20T00:00:00"/>
    <s v="VL"/>
    <m/>
    <s v="1 VL"/>
    <n v="1"/>
    <m/>
  </r>
  <r>
    <n v="5259"/>
    <x v="103"/>
    <d v="2023-12-07T00:00:00"/>
    <s v="MAESTRECAMPO LORENA A."/>
    <x v="54"/>
    <x v="1"/>
    <d v="2023-12-28T00:00:00"/>
    <d v="2023-12-28T00:00:00"/>
    <s v="VL"/>
    <m/>
    <s v="1 VL"/>
    <n v="1"/>
    <m/>
  </r>
  <r>
    <n v="5260"/>
    <x v="103"/>
    <d v="2023-12-01T00:00:00"/>
    <s v="AMBROCIO MELODY B."/>
    <x v="10"/>
    <x v="0"/>
    <d v="2023-12-04T00:00:00"/>
    <d v="2023-12-29T00:00:00"/>
    <s v="VL"/>
    <m/>
    <s v="18 VL"/>
    <n v="18"/>
    <m/>
  </r>
  <r>
    <n v="5261"/>
    <x v="103"/>
    <d v="2023-12-01T00:00:00"/>
    <s v="DE CASTRO  CHRISTINE JEAN D."/>
    <x v="10"/>
    <x v="0"/>
    <d v="2023-12-11T00:00:00"/>
    <d v="2023-12-11T00:00:00"/>
    <s v="VL"/>
    <m/>
    <s v="1 VL"/>
    <n v="1"/>
    <m/>
  </r>
  <r>
    <n v="5261"/>
    <x v="103"/>
    <d v="2023-12-01T00:00:00"/>
    <s v="DE CASTRO  CHRISTINE JEAN D."/>
    <x v="10"/>
    <x v="0"/>
    <d v="2023-12-14T00:00:00"/>
    <d v="2023-12-15T00:00:00"/>
    <s v="VL"/>
    <m/>
    <s v="2 VL"/>
    <n v="2"/>
    <m/>
  </r>
  <r>
    <n v="5261"/>
    <x v="103"/>
    <d v="2023-12-01T00:00:00"/>
    <s v="DE CASTRO  CHRISTINE JEAN D."/>
    <x v="10"/>
    <x v="0"/>
    <d v="2023-12-26T00:00:00"/>
    <d v="2023-12-26T00:00:00"/>
    <s v="VL"/>
    <m/>
    <s v="0 VL"/>
    <n v="0"/>
    <m/>
  </r>
  <r>
    <n v="5261"/>
    <x v="103"/>
    <d v="2023-12-01T00:00:00"/>
    <s v="DE CASTRO  CHRISTINE JEAN D."/>
    <x v="10"/>
    <x v="0"/>
    <d v="2023-12-29T00:00:00"/>
    <d v="2023-12-29T00:00:00"/>
    <s v="VL"/>
    <m/>
    <s v="1 VL"/>
    <n v="1"/>
    <m/>
  </r>
  <r>
    <n v="5262"/>
    <x v="103"/>
    <d v="2023-12-01T00:00:00"/>
    <s v="PAJENAGO FRANCIS B."/>
    <x v="10"/>
    <x v="0"/>
    <d v="2023-12-11T00:00:00"/>
    <d v="2023-12-11T00:00:00"/>
    <s v="VL"/>
    <m/>
    <s v="1 VL"/>
    <n v="1"/>
    <m/>
  </r>
  <r>
    <n v="5262"/>
    <x v="103"/>
    <d v="2023-12-01T00:00:00"/>
    <s v="PAJENAGO FRANCIS B."/>
    <x v="10"/>
    <x v="0"/>
    <d v="2023-12-21T00:00:00"/>
    <d v="2023-12-21T00:00:00"/>
    <s v="VL"/>
    <m/>
    <s v="1 VL"/>
    <n v="1"/>
    <m/>
  </r>
  <r>
    <n v="5262"/>
    <x v="103"/>
    <d v="2023-12-01T00:00:00"/>
    <s v="PAJENAGO FRANCIS B."/>
    <x v="10"/>
    <x v="0"/>
    <d v="2023-12-26T00:00:00"/>
    <d v="2023-12-27T00:00:00"/>
    <s v="VL"/>
    <m/>
    <s v="1 VL"/>
    <n v="1"/>
    <m/>
  </r>
  <r>
    <n v="5263"/>
    <x v="103"/>
    <d v="2023-12-04T00:00:00"/>
    <s v="VILLANUEVA MARILYN L."/>
    <x v="23"/>
    <x v="0"/>
    <d v="2023-12-11T00:00:00"/>
    <d v="2023-12-15T00:00:00"/>
    <s v="VL"/>
    <m/>
    <s v="5 VL"/>
    <n v="5"/>
    <m/>
  </r>
  <r>
    <n v="5264"/>
    <x v="103"/>
    <d v="2023-12-04T00:00:00"/>
    <s v="RODRIGUEZ JOSEPHINE R."/>
    <x v="23"/>
    <x v="0"/>
    <d v="2023-11-24T00:00:00"/>
    <d v="2023-11-24T00:00:00"/>
    <s v="SL"/>
    <m/>
    <s v="1 SL"/>
    <n v="1"/>
    <m/>
  </r>
  <r>
    <n v="5264"/>
    <x v="103"/>
    <d v="2023-12-04T00:00:00"/>
    <s v="RODRIGUEZ JOSEPHINE R."/>
    <x v="23"/>
    <x v="0"/>
    <d v="2023-11-29T00:00:00"/>
    <d v="2023-11-30T00:00:00"/>
    <s v="SL"/>
    <m/>
    <s v="2 SL"/>
    <n v="2"/>
    <m/>
  </r>
  <r>
    <n v="5265"/>
    <x v="103"/>
    <d v="2023-12-04T00:00:00"/>
    <s v="DILIDILI AIREEN M."/>
    <x v="7"/>
    <x v="1"/>
    <d v="2023-12-19T00:00:00"/>
    <d v="2023-12-20T00:00:00"/>
    <s v="VL"/>
    <m/>
    <s v="2 VL"/>
    <n v="2"/>
    <m/>
  </r>
  <r>
    <n v="5266"/>
    <x v="103"/>
    <d v="2023-12-04T00:00:00"/>
    <s v="RAMA RAQUEL J."/>
    <x v="44"/>
    <x v="0"/>
    <d v="2023-11-28T00:00:00"/>
    <d v="2023-11-30T00:00:00"/>
    <s v="SL"/>
    <m/>
    <s v="2 SL"/>
    <n v="2"/>
    <m/>
  </r>
  <r>
    <n v="5267"/>
    <x v="103"/>
    <d v="2023-12-05T00:00:00"/>
    <s v="BAES ELMER P."/>
    <x v="5"/>
    <x v="1"/>
    <d v="2023-12-15T00:00:00"/>
    <d v="2023-12-15T00:00:00"/>
    <s v="OTHER"/>
    <s v="SEC 21 EO 292- SPECIAL PRIVILEGE"/>
    <s v="1 OTHER"/>
    <n v="1"/>
    <m/>
  </r>
  <r>
    <n v="5268"/>
    <x v="103"/>
    <d v="2023-12-04T00:00:00"/>
    <s v="BAES ELMER P."/>
    <x v="5"/>
    <x v="1"/>
    <d v="2023-11-28T00:00:00"/>
    <d v="2023-12-01T00:00:00"/>
    <s v="VL"/>
    <m/>
    <s v="4 VL"/>
    <n v="4"/>
    <m/>
  </r>
  <r>
    <n v="5269"/>
    <x v="103"/>
    <d v="2023-12-04T00:00:00"/>
    <s v="DELA CRUZ CHARITO A."/>
    <x v="8"/>
    <x v="0"/>
    <d v="2023-11-21T00:00:00"/>
    <d v="2023-11-28T00:00:00"/>
    <s v="VL"/>
    <m/>
    <s v="6 VL"/>
    <n v="6"/>
    <m/>
  </r>
  <r>
    <n v="5270"/>
    <x v="103"/>
    <d v="2023-11-04T00:00:00"/>
    <s v="DELA CRUZ CHARITO A."/>
    <x v="8"/>
    <x v="0"/>
    <d v="2023-11-29T00:00:00"/>
    <d v="2023-11-30T00:00:00"/>
    <s v="SL"/>
    <m/>
    <s v="2 SL"/>
    <n v="2"/>
    <m/>
  </r>
  <r>
    <n v="5271"/>
    <x v="103"/>
    <d v="2023-11-04T00:00:00"/>
    <s v="ROMILLA MARIBEL P."/>
    <x v="6"/>
    <x v="0"/>
    <d v="2023-12-15T00:00:00"/>
    <d v="2023-12-15T00:00:00"/>
    <s v="VL"/>
    <m/>
    <s v="1 VL"/>
    <n v="1"/>
    <m/>
  </r>
  <r>
    <n v="5272"/>
    <x v="103"/>
    <d v="2023-12-04T00:00:00"/>
    <s v="DIMAILIG ARLYN R."/>
    <x v="7"/>
    <x v="1"/>
    <d v="2023-12-13T00:00:00"/>
    <d v="2023-12-15T00:00:00"/>
    <s v="VL"/>
    <m/>
    <s v="3 VL"/>
    <n v="3"/>
    <m/>
  </r>
  <r>
    <n v="5273"/>
    <x v="103"/>
    <d v="2023-12-04T00:00:00"/>
    <s v="DIMAANO LEOVIGILDA A."/>
    <x v="7"/>
    <x v="1"/>
    <d v="2023-12-03T00:00:00"/>
    <d v="2023-12-03T00:00:00"/>
    <s v="SL"/>
    <m/>
    <s v="1 SL"/>
    <n v="1"/>
    <m/>
  </r>
  <r>
    <n v="5274"/>
    <x v="103"/>
    <d v="2023-11-29T00:00:00"/>
    <s v="DIMAANO LEOVIGILDA A."/>
    <x v="7"/>
    <x v="1"/>
    <d v="2023-11-25T00:00:00"/>
    <d v="2023-11-25T00:00:00"/>
    <s v="SL"/>
    <m/>
    <s v="1 SL"/>
    <n v="1"/>
    <m/>
  </r>
  <r>
    <n v="5275"/>
    <x v="103"/>
    <d v="2023-11-29T00:00:00"/>
    <s v="PARAISO MARIA LORENA D."/>
    <x v="17"/>
    <x v="0"/>
    <d v="2023-12-08T00:00:00"/>
    <d v="2023-12-08T00:00:00"/>
    <s v="VL"/>
    <m/>
    <s v="0 VL"/>
    <n v="0"/>
    <m/>
  </r>
  <r>
    <n v="5275"/>
    <x v="103"/>
    <d v="2023-11-29T00:00:00"/>
    <s v="PARAISO MARIA LORENA D."/>
    <x v="17"/>
    <x v="0"/>
    <d v="2023-12-11T00:00:00"/>
    <d v="2023-12-12T00:00:00"/>
    <s v="VL"/>
    <m/>
    <s v="2 VL"/>
    <n v="2"/>
    <m/>
  </r>
  <r>
    <n v="5275"/>
    <x v="103"/>
    <d v="2023-11-29T00:00:00"/>
    <s v="PARAISO MARIA LORENA D."/>
    <x v="17"/>
    <x v="0"/>
    <d v="2023-12-14T00:00:00"/>
    <d v="2023-12-15T00:00:00"/>
    <s v="VL"/>
    <m/>
    <s v="2 VL"/>
    <n v="2"/>
    <m/>
  </r>
  <r>
    <n v="5276"/>
    <x v="103"/>
    <d v="2023-11-29T00:00:00"/>
    <s v="PARAISO MARIA LORENA D."/>
    <x v="17"/>
    <x v="0"/>
    <d v="2023-12-22T00:00:00"/>
    <d v="2023-12-22T00:00:00"/>
    <s v="VL"/>
    <m/>
    <s v="1 VL"/>
    <n v="1"/>
    <m/>
  </r>
  <r>
    <n v="5276"/>
    <x v="103"/>
    <d v="2023-11-29T00:00:00"/>
    <s v="PARAISO MARIA LORENA D."/>
    <x v="17"/>
    <x v="0"/>
    <d v="2023-12-25T00:00:00"/>
    <d v="2023-12-26T00:00:00"/>
    <s v="VL"/>
    <m/>
    <s v="2 VL"/>
    <n v="2"/>
    <m/>
  </r>
  <r>
    <n v="5276"/>
    <x v="103"/>
    <d v="2023-11-29T00:00:00"/>
    <s v="PARAISO MARIA LORENA D."/>
    <x v="17"/>
    <x v="0"/>
    <d v="2023-12-28T00:00:00"/>
    <d v="2023-12-29T00:00:00"/>
    <s v="VL"/>
    <m/>
    <s v="2 VL"/>
    <n v="2"/>
    <m/>
  </r>
  <r>
    <n v="5277"/>
    <x v="103"/>
    <d v="2023-12-06T00:00:00"/>
    <s v="MARDO MELINDA E."/>
    <x v="18"/>
    <x v="0"/>
    <d v="2023-11-05T00:00:00"/>
    <d v="2023-11-05T00:00:00"/>
    <s v="SL"/>
    <m/>
    <s v="1 SL"/>
    <n v="1"/>
    <m/>
  </r>
  <r>
    <n v="5278"/>
    <x v="103"/>
    <d v="2023-12-06T00:00:00"/>
    <s v="LUNA  FERNANDO  "/>
    <x v="18"/>
    <x v="1"/>
    <d v="2023-11-27T00:00:00"/>
    <d v="2023-12-05T00:00:00"/>
    <s v="VL"/>
    <m/>
    <s v="7 VL"/>
    <n v="7"/>
    <m/>
  </r>
  <r>
    <n v="5279"/>
    <x v="103"/>
    <d v="2023-12-01T00:00:00"/>
    <s v="HERNANDEZ MARIO A."/>
    <x v="21"/>
    <x v="1"/>
    <d v="2023-11-28T00:00:00"/>
    <d v="2023-11-28T00:00:00"/>
    <s v="SL"/>
    <m/>
    <s v="1 SL"/>
    <n v="1"/>
    <m/>
  </r>
  <r>
    <n v="5280"/>
    <x v="103"/>
    <d v="2023-12-04T00:00:00"/>
    <s v="CABANLIT ZOSIMA M."/>
    <x v="21"/>
    <x v="0"/>
    <d v="2023-12-09T00:00:00"/>
    <d v="2023-12-09T00:00:00"/>
    <s v="VL"/>
    <m/>
    <s v="1 VL"/>
    <n v="1"/>
    <m/>
  </r>
  <r>
    <n v="5280"/>
    <x v="103"/>
    <d v="2023-12-04T00:00:00"/>
    <s v="CABANLIT ZOSIMA M."/>
    <x v="21"/>
    <x v="0"/>
    <d v="2023-12-12T00:00:00"/>
    <d v="2023-12-12T00:00:00"/>
    <s v="VL"/>
    <m/>
    <s v="1 VL"/>
    <n v="1"/>
    <m/>
  </r>
  <r>
    <n v="5280"/>
    <x v="103"/>
    <d v="2023-12-04T00:00:00"/>
    <s v="CABANLIT ZOSIMA M."/>
    <x v="21"/>
    <x v="0"/>
    <d v="2023-12-15T00:00:00"/>
    <d v="2023-12-15T00:00:00"/>
    <s v="VL"/>
    <m/>
    <s v="1 VL"/>
    <n v="1"/>
    <m/>
  </r>
  <r>
    <n v="5280"/>
    <x v="103"/>
    <d v="2023-12-04T00:00:00"/>
    <s v="CABANLIT ZOSIMA M."/>
    <x v="21"/>
    <x v="0"/>
    <d v="2023-12-19T00:00:00"/>
    <d v="2023-12-19T00:00:00"/>
    <s v="VL"/>
    <m/>
    <s v="1 VL"/>
    <n v="1"/>
    <m/>
  </r>
  <r>
    <n v="5280"/>
    <x v="103"/>
    <d v="2023-12-04T00:00:00"/>
    <s v="CABANLIT ZOSIMA M."/>
    <x v="21"/>
    <x v="0"/>
    <d v="2023-12-26T00:00:00"/>
    <d v="2023-12-26T00:00:00"/>
    <s v="VL"/>
    <m/>
    <s v="0 VL"/>
    <n v="0"/>
    <m/>
  </r>
  <r>
    <n v="5281"/>
    <x v="103"/>
    <d v="2023-12-01T00:00:00"/>
    <s v="DE LARA GRACE L."/>
    <x v="5"/>
    <x v="0"/>
    <d v="2023-12-07T00:00:00"/>
    <d v="2023-12-08T00:00:00"/>
    <s v="VL"/>
    <m/>
    <s v="1 VL"/>
    <n v="1"/>
    <m/>
  </r>
  <r>
    <n v="5281"/>
    <x v="103"/>
    <d v="2023-12-01T00:00:00"/>
    <s v="DE LARA GRACE L."/>
    <x v="5"/>
    <x v="0"/>
    <d v="2023-12-28T00:00:00"/>
    <d v="2023-12-29T00:00:00"/>
    <s v="VL"/>
    <m/>
    <s v="2 VL"/>
    <n v="2"/>
    <m/>
  </r>
  <r>
    <n v="5282"/>
    <x v="103"/>
    <d v="2023-12-01T00:00:00"/>
    <s v="MARUNDAN MARIA FLOR M."/>
    <x v="5"/>
    <x v="1"/>
    <d v="2023-11-28T00:00:00"/>
    <d v="2023-11-28T00:00:00"/>
    <s v="SL"/>
    <m/>
    <s v="1 SL"/>
    <n v="1"/>
    <m/>
  </r>
  <r>
    <n v="5283"/>
    <x v="103"/>
    <d v="2023-11-27T00:00:00"/>
    <s v="AUSTRIA KIM E."/>
    <x v="5"/>
    <x v="1"/>
    <d v="2023-12-29T00:00:00"/>
    <d v="2023-12-29T00:00:00"/>
    <s v="VL"/>
    <m/>
    <s v="1 VL"/>
    <n v="1"/>
    <m/>
  </r>
  <r>
    <n v="5284"/>
    <x v="103"/>
    <d v="2023-11-27T00:00:00"/>
    <s v="AUSTRIA KIM E."/>
    <x v="5"/>
    <x v="1"/>
    <d v="2023-12-26T00:00:00"/>
    <d v="2023-12-26T00:00:00"/>
    <s v="OTHER"/>
    <s v="SEC 21 EO 292- SPECIAL PRIVILEGE"/>
    <s v="0 OTHER"/>
    <n v="0"/>
    <m/>
  </r>
  <r>
    <n v="5285"/>
    <x v="103"/>
    <d v="2023-11-28T00:00:00"/>
    <s v="HAYAG JERMAINE JOI D."/>
    <x v="19"/>
    <x v="1"/>
    <d v="2023-12-11T00:00:00"/>
    <d v="2023-12-14T00:00:00"/>
    <s v="VL"/>
    <m/>
    <s v="4 VL"/>
    <n v="4"/>
    <m/>
  </r>
  <r>
    <n v="5286"/>
    <x v="103"/>
    <d v="2023-11-27T00:00:00"/>
    <s v="SANTERA MARICRIS S."/>
    <x v="5"/>
    <x v="1"/>
    <d v="2023-12-02T00:00:00"/>
    <d v="2023-12-03T00:00:00"/>
    <s v="VL"/>
    <m/>
    <s v="2 VL"/>
    <n v="2"/>
    <m/>
  </r>
  <r>
    <n v="5286"/>
    <x v="103"/>
    <d v="2023-11-28T00:00:00"/>
    <s v="SANTERA MARICRIS S."/>
    <x v="5"/>
    <x v="1"/>
    <d v="2023-12-07T00:00:00"/>
    <d v="2023-12-07T00:00:00"/>
    <s v="VL"/>
    <m/>
    <s v="1 VL"/>
    <n v="1"/>
    <m/>
  </r>
  <r>
    <n v="5287"/>
    <x v="103"/>
    <d v="2023-12-04T00:00:00"/>
    <s v="GONZALES MARIO O."/>
    <x v="12"/>
    <x v="0"/>
    <d v="2023-11-30T00:00:00"/>
    <d v="2023-12-01T00:00:00"/>
    <s v="SL"/>
    <m/>
    <s v="1 SL"/>
    <n v="1"/>
    <m/>
  </r>
  <r>
    <n v="5288"/>
    <x v="103"/>
    <d v="2023-11-30T00:00:00"/>
    <s v="MANGUINAO GILBERT  "/>
    <x v="12"/>
    <x v="1"/>
    <d v="2023-11-28T00:00:00"/>
    <d v="2023-11-29T00:00:00"/>
    <s v="SL"/>
    <m/>
    <s v="2 SL"/>
    <n v="2"/>
    <m/>
  </r>
  <r>
    <n v="5289"/>
    <x v="103"/>
    <d v="2023-11-20T00:00:00"/>
    <s v="ANGCAYA ANA B."/>
    <x v="5"/>
    <x v="1"/>
    <d v="2023-12-18T00:00:00"/>
    <d v="2023-12-20T00:00:00"/>
    <s v="VL"/>
    <m/>
    <s v="3 VL"/>
    <n v="3"/>
    <m/>
  </r>
  <r>
    <n v="5290"/>
    <x v="103"/>
    <d v="2023-11-23T00:00:00"/>
    <s v="GUAÑEZO MA. GINA P."/>
    <x v="39"/>
    <x v="1"/>
    <d v="2023-11-29T00:00:00"/>
    <d v="2023-11-30T00:00:00"/>
    <s v="VL"/>
    <m/>
    <s v="2 VL"/>
    <n v="2"/>
    <m/>
  </r>
  <r>
    <n v="5291"/>
    <x v="103"/>
    <d v="2023-11-30T00:00:00"/>
    <s v="DELA CRUZ EVANGELINE P."/>
    <x v="71"/>
    <x v="1"/>
    <d v="2023-12-04T00:00:00"/>
    <d v="2023-12-04T00:00:00"/>
    <s v="VL"/>
    <m/>
    <s v="1 VL"/>
    <n v="1"/>
    <m/>
  </r>
  <r>
    <n v="5292"/>
    <x v="103"/>
    <d v="2023-11-20T00:00:00"/>
    <s v="PALADAN EMERSON M."/>
    <x v="52"/>
    <x v="1"/>
    <d v="2023-12-11T00:00:00"/>
    <d v="2023-12-14T00:00:00"/>
    <s v="VL"/>
    <m/>
    <s v="4 VL"/>
    <n v="4"/>
    <m/>
  </r>
  <r>
    <n v="5293"/>
    <x v="103"/>
    <d v="2023-11-30T00:00:00"/>
    <s v="DE CASTRO  CHRISTINE JEAN D."/>
    <x v="10"/>
    <x v="0"/>
    <d v="2023-11-29T00:00:00"/>
    <d v="2023-11-29T00:00:00"/>
    <s v="SL"/>
    <m/>
    <s v="1 SL"/>
    <n v="1"/>
    <m/>
  </r>
  <r>
    <n v="5294"/>
    <x v="103"/>
    <d v="2023-12-01T00:00:00"/>
    <s v="CARURUCAN GLAIZA S."/>
    <x v="11"/>
    <x v="1"/>
    <d v="2023-11-26T00:00:00"/>
    <d v="2023-11-29T00:00:00"/>
    <s v="VL"/>
    <m/>
    <s v="4 VL"/>
    <n v="4"/>
    <m/>
  </r>
  <r>
    <n v="5295"/>
    <x v="103"/>
    <d v="2023-11-28T00:00:00"/>
    <s v="GUTIERREZ LYDIA C."/>
    <x v="15"/>
    <x v="0"/>
    <d v="2023-12-01T00:00:00"/>
    <d v="2023-12-01T00:00:00"/>
    <s v="VL"/>
    <m/>
    <s v="1 VL"/>
    <n v="1"/>
    <m/>
  </r>
  <r>
    <n v="5295"/>
    <x v="103"/>
    <d v="2023-11-28T00:00:00"/>
    <s v="GUTIERREZ LYDIA C."/>
    <x v="15"/>
    <x v="0"/>
    <d v="2023-12-07T00:00:00"/>
    <d v="2023-12-07T00:00:00"/>
    <s v="VL"/>
    <m/>
    <s v="1 VL"/>
    <n v="1"/>
    <m/>
  </r>
  <r>
    <n v="5296"/>
    <x v="103"/>
    <d v="2023-11-30T00:00:00"/>
    <s v="BAYOT RUMER M."/>
    <x v="64"/>
    <x v="1"/>
    <d v="2023-11-28T00:00:00"/>
    <d v="2023-11-29T00:00:00"/>
    <s v="SL"/>
    <m/>
    <s v="2 SL"/>
    <n v="2"/>
    <m/>
  </r>
  <r>
    <n v="5297"/>
    <x v="103"/>
    <d v="2023-11-25T00:00:00"/>
    <s v="DIMARANAN PERPETUA F."/>
    <x v="67"/>
    <x v="1"/>
    <d v="2023-10-31T00:00:00"/>
    <d v="2023-10-31T00:00:00"/>
    <s v="SL"/>
    <m/>
    <s v="1 SL"/>
    <n v="1"/>
    <m/>
  </r>
  <r>
    <n v="5297"/>
    <x v="103"/>
    <d v="2023-11-25T00:00:00"/>
    <s v="DIMARANAN PERPETUA F."/>
    <x v="67"/>
    <x v="1"/>
    <d v="2023-11-20T00:00:00"/>
    <d v="2023-11-20T00:00:00"/>
    <s v="SL"/>
    <m/>
    <s v="1 SL"/>
    <n v="1"/>
    <m/>
  </r>
  <r>
    <n v="5298"/>
    <x v="103"/>
    <d v="2023-11-24T00:00:00"/>
    <s v="ANGCAYA JENIFFER L."/>
    <x v="5"/>
    <x v="1"/>
    <d v="2023-12-01T00:00:00"/>
    <d v="2023-12-18T00:00:00"/>
    <s v="VL"/>
    <m/>
    <s v="11 VL"/>
    <n v="11"/>
    <m/>
  </r>
  <r>
    <n v="5299"/>
    <x v="103"/>
    <d v="2023-11-24T00:00:00"/>
    <s v="DOLOT JESUS JR. D."/>
    <x v="52"/>
    <x v="1"/>
    <d v="2023-12-07T00:00:00"/>
    <d v="2023-12-07T00:00:00"/>
    <s v="OTHER"/>
    <s v="SEC 21 EO 292- SPECIAL PRIVILEGE"/>
    <s v="1 OTHER"/>
    <n v="1"/>
    <m/>
  </r>
  <r>
    <n v="5299"/>
    <x v="103"/>
    <d v="2023-11-24T00:00:00"/>
    <s v="DOLOT JESUS JR. D."/>
    <x v="52"/>
    <x v="1"/>
    <d v="2023-12-11T00:00:00"/>
    <d v="2023-12-11T00:00:00"/>
    <s v="OTHER"/>
    <s v="SEC 21 EO 292- SPECIAL PRIVILEGE"/>
    <s v="1 OTHER"/>
    <n v="1"/>
    <m/>
  </r>
  <r>
    <n v="5299"/>
    <x v="103"/>
    <d v="2023-11-24T00:00:00"/>
    <s v="DOLOT JESUS JR. D."/>
    <x v="52"/>
    <x v="1"/>
    <d v="2023-12-18T00:00:00"/>
    <d v="2023-12-18T00:00:00"/>
    <s v="OTHER"/>
    <s v="SEC 21 EO 292- SPECIAL PRIVILEGE"/>
    <s v="1 OTHER"/>
    <n v="1"/>
    <m/>
  </r>
  <r>
    <n v="5300"/>
    <x v="103"/>
    <d v="2023-11-28T00:00:00"/>
    <s v="MENDOZA LOURDES G."/>
    <x v="52"/>
    <x v="1"/>
    <d v="2023-11-23T00:00:00"/>
    <d v="2023-11-24T00:00:00"/>
    <s v="SL"/>
    <m/>
    <s v="2 SL"/>
    <n v="2"/>
    <m/>
  </r>
  <r>
    <n v="5301"/>
    <x v="103"/>
    <d v="2023-12-05T00:00:00"/>
    <s v="ERIDAO ROSALINDA P."/>
    <x v="10"/>
    <x v="1"/>
    <d v="2023-12-28T00:00:00"/>
    <d v="2023-12-29T00:00:00"/>
    <s v="VL"/>
    <m/>
    <s v="2 VL"/>
    <n v="2"/>
    <m/>
  </r>
  <r>
    <n v="5302"/>
    <x v="103"/>
    <d v="2023-12-06T00:00:00"/>
    <s v="BAYOT ANABEL D."/>
    <x v="39"/>
    <x v="1"/>
    <d v="2023-12-21T00:00:00"/>
    <d v="2023-12-22T00:00:00"/>
    <s v="OTHER"/>
    <s v="SEC 21 EO 292- SPECIAL PRIVILEGE"/>
    <s v="2 OTHER"/>
    <n v="2"/>
    <m/>
  </r>
  <r>
    <n v="5302"/>
    <x v="103"/>
    <d v="2023-12-06T00:00:00"/>
    <s v="BAYOT ANABEL D."/>
    <x v="39"/>
    <x v="1"/>
    <d v="2023-12-29T00:00:00"/>
    <d v="2023-12-29T00:00:00"/>
    <s v="OTHER"/>
    <s v="SEC 21 EO 292- SPECIAL PRIVILEGE"/>
    <s v="1 OTHER"/>
    <n v="1"/>
    <m/>
  </r>
  <r>
    <n v="5303"/>
    <x v="103"/>
    <s v="21/1/2023"/>
    <s v="MOLOD EMMA D."/>
    <x v="48"/>
    <x v="1"/>
    <d v="2023-12-07T00:00:00"/>
    <d v="2023-12-07T00:00:00"/>
    <s v="OTHER"/>
    <s v="SEC 21 EO 292- SPECIAL PRIVILEGE"/>
    <s v="1 OTHER"/>
    <n v="1"/>
    <m/>
  </r>
  <r>
    <n v="5304"/>
    <x v="103"/>
    <d v="2023-11-30T00:00:00"/>
    <s v="GUAÑEZO MA. GINA P."/>
    <x v="39"/>
    <x v="1"/>
    <d v="2023-12-04T00:00:00"/>
    <d v="2023-12-05T00:00:00"/>
    <s v="VL"/>
    <m/>
    <s v="2 VL"/>
    <n v="2"/>
    <m/>
  </r>
  <r>
    <n v="5304"/>
    <x v="103"/>
    <d v="2023-11-30T00:00:00"/>
    <s v="GUAÑEZO MA. GINA P."/>
    <x v="39"/>
    <x v="1"/>
    <d v="2023-12-11T00:00:00"/>
    <d v="2023-12-20T00:00:00"/>
    <s v="VL"/>
    <m/>
    <s v="8 VL"/>
    <n v="8"/>
    <m/>
  </r>
  <r>
    <n v="5305"/>
    <x v="103"/>
    <d v="2023-12-04T00:00:00"/>
    <s v="DELA GRACIA MA. CECILIA P."/>
    <x v="6"/>
    <x v="1"/>
    <d v="2023-12-13T00:00:00"/>
    <d v="2023-12-14T00:00:00"/>
    <s v="VL"/>
    <m/>
    <s v="2 VL"/>
    <n v="2"/>
    <m/>
  </r>
  <r>
    <n v="5306"/>
    <x v="103"/>
    <d v="2023-12-04T00:00:00"/>
    <s v="BAYBAY LOLITA B."/>
    <x v="6"/>
    <x v="1"/>
    <d v="2023-12-11T00:00:00"/>
    <d v="2023-12-11T00:00:00"/>
    <s v="VL"/>
    <m/>
    <s v="1 VL"/>
    <n v="1"/>
    <m/>
  </r>
  <r>
    <n v="5306"/>
    <x v="103"/>
    <d v="2023-12-04T00:00:00"/>
    <s v="BAYBAY LOLITA B."/>
    <x v="6"/>
    <x v="1"/>
    <d v="2023-12-15T00:00:00"/>
    <d v="2023-12-15T00:00:00"/>
    <s v="VL"/>
    <m/>
    <s v="1 VL"/>
    <n v="1"/>
    <m/>
  </r>
  <r>
    <n v="5306"/>
    <x v="103"/>
    <d v="2023-12-04T00:00:00"/>
    <s v="BAYBAY LOLITA B."/>
    <x v="6"/>
    <x v="1"/>
    <d v="2023-12-18T00:00:00"/>
    <d v="2023-12-18T00:00:00"/>
    <s v="VL"/>
    <m/>
    <s v="1 VL"/>
    <n v="1"/>
    <m/>
  </r>
  <r>
    <n v="5306"/>
    <x v="103"/>
    <d v="2023-12-04T00:00:00"/>
    <s v="BAYBAY LOLITA B."/>
    <x v="6"/>
    <x v="1"/>
    <d v="2023-12-26T00:00:00"/>
    <d v="2023-12-26T00:00:00"/>
    <s v="VL"/>
    <m/>
    <s v="0 VL"/>
    <n v="0"/>
    <m/>
  </r>
  <r>
    <n v="5306"/>
    <x v="103"/>
    <d v="2023-12-04T00:00:00"/>
    <s v="BAYBAY LOLITA B."/>
    <x v="6"/>
    <x v="1"/>
    <d v="2023-12-29T00:00:00"/>
    <d v="2023-12-29T00:00:00"/>
    <s v="VL"/>
    <m/>
    <s v="1 VL"/>
    <n v="1"/>
    <m/>
  </r>
  <r>
    <n v="5307"/>
    <x v="103"/>
    <d v="2023-11-23T00:00:00"/>
    <s v="ACERON ANGELU V."/>
    <x v="5"/>
    <x v="1"/>
    <d v="2023-12-06T00:00:00"/>
    <d v="2023-12-06T00:00:00"/>
    <s v="OTHER"/>
    <s v="SEC 21 EO 292- SPECIAL PRIVILEGE"/>
    <s v="1 OTHER"/>
    <n v="1"/>
    <m/>
  </r>
  <r>
    <n v="5307"/>
    <x v="103"/>
    <d v="2023-11-23T00:00:00"/>
    <s v="ACERON ANGELU V."/>
    <x v="5"/>
    <x v="1"/>
    <d v="2023-12-12T00:00:00"/>
    <d v="2023-12-12T00:00:00"/>
    <s v="OTHER"/>
    <s v="SEC 21 EO 292- SPECIAL PRIVILEGE"/>
    <s v="1 OTHER"/>
    <n v="1"/>
    <m/>
  </r>
  <r>
    <n v="5308"/>
    <x v="103"/>
    <d v="2023-11-23T00:00:00"/>
    <s v="ACERON ANGELU V."/>
    <x v="5"/>
    <x v="1"/>
    <d v="2023-12-28T00:00:00"/>
    <d v="2023-12-28T00:00:00"/>
    <s v="VL"/>
    <m/>
    <s v="1 VL"/>
    <n v="1"/>
    <m/>
  </r>
  <r>
    <n v="5309"/>
    <x v="103"/>
    <d v="2023-11-23T00:00:00"/>
    <s v="ACERON ANGELU V."/>
    <x v="5"/>
    <x v="1"/>
    <d v="2023-11-15T00:00:00"/>
    <d v="2023-11-15T00:00:00"/>
    <s v="SL"/>
    <m/>
    <s v="1 SL"/>
    <n v="1"/>
    <m/>
  </r>
  <r>
    <n v="5310"/>
    <x v="103"/>
    <d v="2023-11-23T00:00:00"/>
    <s v="DOGNIDON MARLYN P."/>
    <x v="5"/>
    <x v="1"/>
    <d v="2023-12-14T00:00:00"/>
    <d v="2023-12-15T00:00:00"/>
    <s v="VL"/>
    <m/>
    <s v="2 VL"/>
    <n v="2"/>
    <m/>
  </r>
  <r>
    <n v="5311"/>
    <x v="103"/>
    <d v="2023-11-04T00:00:00"/>
    <s v="PALADAN EMERSON M."/>
    <x v="52"/>
    <x v="1"/>
    <d v="2023-12-26T00:00:00"/>
    <d v="2023-12-29T00:00:00"/>
    <s v="VL"/>
    <m/>
    <s v="3 VL"/>
    <n v="3"/>
    <m/>
  </r>
  <r>
    <n v="5312"/>
    <x v="103"/>
    <d v="2023-12-04T00:00:00"/>
    <s v="PALADAN EMERSON M."/>
    <x v="52"/>
    <x v="1"/>
    <d v="2023-12-01T00:00:00"/>
    <d v="2023-12-01T00:00:00"/>
    <s v="SL"/>
    <m/>
    <s v="1 SL"/>
    <n v="1"/>
    <m/>
  </r>
  <r>
    <n v="5313"/>
    <x v="103"/>
    <d v="2023-12-04T00:00:00"/>
    <s v="FRONDOZO AILEEN D."/>
    <x v="40"/>
    <x v="0"/>
    <d v="2023-12-09T00:00:00"/>
    <d v="2023-12-22T00:00:00"/>
    <s v="VL"/>
    <m/>
    <s v="10 VL"/>
    <n v="10"/>
    <m/>
  </r>
  <r>
    <n v="5314"/>
    <x v="103"/>
    <d v="2023-12-04T00:00:00"/>
    <s v="ROQUITE MARIECAR L."/>
    <x v="31"/>
    <x v="0"/>
    <d v="2023-12-27T00:00:00"/>
    <d v="2023-12-29T00:00:00"/>
    <s v="VL"/>
    <m/>
    <s v="3 VL"/>
    <n v="3"/>
    <m/>
  </r>
  <r>
    <n v="5315"/>
    <x v="103"/>
    <d v="2023-12-15T00:00:00"/>
    <s v="RODRIGUEZ JOSEPHINE R."/>
    <x v="23"/>
    <x v="0"/>
    <d v="2023-12-13T00:00:00"/>
    <d v="2023-12-15T00:00:00"/>
    <s v="VL"/>
    <m/>
    <s v="3 VL"/>
    <n v="3"/>
    <m/>
  </r>
  <r>
    <n v="5316"/>
    <x v="103"/>
    <d v="2023-12-01T00:00:00"/>
    <s v="BATHAN ELVIRA R."/>
    <x v="23"/>
    <x v="0"/>
    <d v="2023-11-10T00:00:00"/>
    <d v="2023-11-10T00:00:00"/>
    <s v="SL"/>
    <m/>
    <s v="1 SL"/>
    <n v="1"/>
    <m/>
  </r>
  <r>
    <n v="5316"/>
    <x v="103"/>
    <d v="2023-12-01T00:00:00"/>
    <s v="BATHAN ELVIRA R."/>
    <x v="23"/>
    <x v="0"/>
    <d v="2023-11-30T00:00:00"/>
    <d v="2023-11-30T00:00:00"/>
    <s v="SL"/>
    <m/>
    <s v="1 SL"/>
    <n v="1"/>
    <m/>
  </r>
  <r>
    <n v="5317"/>
    <x v="103"/>
    <d v="2023-12-01T00:00:00"/>
    <s v="VARGAS MELINDA M."/>
    <x v="10"/>
    <x v="0"/>
    <d v="2023-11-29T00:00:00"/>
    <d v="2023-11-30T00:00:00"/>
    <s v="SL"/>
    <m/>
    <s v="2 SL"/>
    <n v="2"/>
    <m/>
  </r>
  <r>
    <n v="5318"/>
    <x v="103"/>
    <d v="2023-12-01T00:00:00"/>
    <s v="OCAMPO NOVELYN U."/>
    <x v="10"/>
    <x v="0"/>
    <d v="2023-12-04T00:00:00"/>
    <d v="2023-12-29T00:00:00"/>
    <s v="VL"/>
    <m/>
    <s v="18 VL"/>
    <n v="18"/>
    <m/>
  </r>
  <r>
    <n v="5319"/>
    <x v="103"/>
    <d v="2023-12-04T00:00:00"/>
    <s v="AMBROCIO MELODY B."/>
    <x v="10"/>
    <x v="0"/>
    <d v="2023-11-24T00:00:00"/>
    <d v="2023-11-24T00:00:00"/>
    <s v="SL"/>
    <m/>
    <s v="1 SL"/>
    <n v="1"/>
    <m/>
  </r>
  <r>
    <n v="5319"/>
    <x v="103"/>
    <d v="2023-12-04T00:00:00"/>
    <s v="AMBROCIO MELODY B."/>
    <x v="10"/>
    <x v="0"/>
    <d v="2023-11-28T00:00:00"/>
    <d v="2023-11-28T00:00:00"/>
    <s v="SL"/>
    <m/>
    <s v="1 SL"/>
    <n v="1"/>
    <m/>
  </r>
  <r>
    <n v="5319"/>
    <x v="103"/>
    <d v="2023-12-04T00:00:00"/>
    <s v="AMBROCIO MELODY B."/>
    <x v="10"/>
    <x v="0"/>
    <d v="2023-12-01T00:00:00"/>
    <d v="2023-12-01T00:00:00"/>
    <s v="SL"/>
    <m/>
    <s v="1 SL"/>
    <n v="1"/>
    <m/>
  </r>
  <r>
    <n v="5320"/>
    <x v="103"/>
    <d v="2023-12-02T00:00:00"/>
    <s v="LLRENA JANEEN V."/>
    <x v="69"/>
    <x v="0"/>
    <d v="2023-12-09T00:00:00"/>
    <d v="2023-12-09T00:00:00"/>
    <s v="VL"/>
    <m/>
    <s v="1 VL"/>
    <n v="1"/>
    <m/>
  </r>
  <r>
    <n v="5320"/>
    <x v="103"/>
    <d v="2023-12-03T00:00:00"/>
    <s v="LLRENA JANEEN V."/>
    <x v="69"/>
    <x v="0"/>
    <d v="2023-12-11T00:00:00"/>
    <d v="2023-12-12T00:00:00"/>
    <s v="VL"/>
    <m/>
    <s v="2 VL"/>
    <n v="2"/>
    <m/>
  </r>
  <r>
    <n v="5321"/>
    <x v="103"/>
    <d v="2023-12-02T00:00:00"/>
    <s v="LLRENA JANEEN V."/>
    <x v="69"/>
    <x v="0"/>
    <d v="2023-11-07T00:00:00"/>
    <d v="2023-11-07T00:00:00"/>
    <s v="SL"/>
    <m/>
    <s v="1 SL"/>
    <n v="1"/>
    <m/>
  </r>
  <r>
    <n v="5321"/>
    <x v="107"/>
    <d v="2023-12-02T00:00:00"/>
    <s v="LLRENA JANEEN V."/>
    <x v="69"/>
    <x v="0"/>
    <d v="2023-11-13T00:00:00"/>
    <d v="2023-11-13T00:00:00"/>
    <s v="SL"/>
    <m/>
    <s v="1 SL"/>
    <n v="1"/>
    <m/>
  </r>
  <r>
    <n v="5321"/>
    <x v="108"/>
    <d v="2023-12-02T00:00:00"/>
    <s v="LLRENA JANEEN V."/>
    <x v="69"/>
    <x v="0"/>
    <d v="2023-11-16T00:00:00"/>
    <d v="2023-11-16T00:00:00"/>
    <s v="SL"/>
    <m/>
    <s v="1 SL"/>
    <n v="1"/>
    <m/>
  </r>
  <r>
    <n v="5321"/>
    <x v="109"/>
    <d v="2023-12-02T00:00:00"/>
    <s v="LLRENA JANEEN V."/>
    <x v="69"/>
    <x v="0"/>
    <d v="2023-11-30T00:00:00"/>
    <d v="2023-12-01T00:00:00"/>
    <s v="SL"/>
    <m/>
    <s v="2 SL"/>
    <n v="2"/>
    <m/>
  </r>
  <r>
    <n v="5322"/>
    <x v="103"/>
    <d v="2023-12-01T00:00:00"/>
    <s v="BERGADO MARILOU B."/>
    <x v="5"/>
    <x v="0"/>
    <d v="2023-12-18T00:00:00"/>
    <d v="2023-12-22T00:00:00"/>
    <s v="VL"/>
    <m/>
    <s v="5 VL"/>
    <n v="5"/>
    <m/>
  </r>
  <r>
    <n v="5322"/>
    <x v="103"/>
    <d v="2023-12-01T00:00:00"/>
    <s v="BERGADO MARILOU B."/>
    <x v="5"/>
    <x v="0"/>
    <d v="2023-12-26T00:00:00"/>
    <d v="2023-12-29T00:00:00"/>
    <s v="VL"/>
    <m/>
    <s v="3 VL"/>
    <n v="3"/>
    <m/>
  </r>
  <r>
    <n v="5323"/>
    <x v="103"/>
    <d v="2023-12-04T00:00:00"/>
    <s v="COSME CORAZON O."/>
    <x v="107"/>
    <x v="0"/>
    <d v="2023-11-28T00:00:00"/>
    <d v="2023-11-30T00:00:00"/>
    <s v="SL"/>
    <m/>
    <s v="3 SL"/>
    <n v="3"/>
    <m/>
  </r>
  <r>
    <n v="5324"/>
    <x v="103"/>
    <d v="2023-12-04T00:00:00"/>
    <s v="COSME CORAZON O."/>
    <x v="1"/>
    <x v="0"/>
    <d v="2023-12-01T00:00:00"/>
    <d v="2023-12-01T00:00:00"/>
    <s v="SL"/>
    <m/>
    <s v="1 SL"/>
    <n v="1"/>
    <m/>
  </r>
  <r>
    <n v="5325"/>
    <x v="103"/>
    <d v="2023-12-01T00:00:00"/>
    <s v="DESINGAŃO PURIFICACION A."/>
    <x v="11"/>
    <x v="0"/>
    <d v="2023-12-05T00:00:00"/>
    <d v="2023-12-13T00:00:00"/>
    <s v="VL"/>
    <m/>
    <s v="6 VL"/>
    <n v="6"/>
    <m/>
  </r>
  <r>
    <n v="5326"/>
    <x v="103"/>
    <d v="2023-12-07T00:00:00"/>
    <s v="VILLANUEVA RICHARD D."/>
    <x v="7"/>
    <x v="1"/>
    <d v="2023-11-23T00:00:00"/>
    <d v="2023-11-26T00:00:00"/>
    <s v="OTHER"/>
    <s v="PATERNITY LEAVE (R.A. NO. 8187"/>
    <s v="4 OTHER"/>
    <n v="4"/>
    <m/>
  </r>
  <r>
    <n v="5326"/>
    <x v="103"/>
    <d v="2023-12-07T00:00:00"/>
    <s v="VILLANUEVA RICHARD D."/>
    <x v="7"/>
    <x v="1"/>
    <d v="2023-11-30T00:00:00"/>
    <d v="2023-12-02T00:00:00"/>
    <s v="OTHER"/>
    <s v="PATERNITY LEAVE (R.A. NO. 8188"/>
    <s v="3 OTHER"/>
    <n v="3"/>
    <m/>
  </r>
  <r>
    <n v="5327"/>
    <x v="103"/>
    <d v="2023-11-24T00:00:00"/>
    <s v="TIMBOL REGIDOR O."/>
    <x v="39"/>
    <x v="1"/>
    <d v="2023-12-01T00:00:00"/>
    <d v="2023-12-07T00:00:00"/>
    <s v="VL"/>
    <m/>
    <s v="5 VL"/>
    <n v="5"/>
    <m/>
  </r>
  <r>
    <n v="5328"/>
    <x v="103"/>
    <d v="2023-11-24T00:00:00"/>
    <s v="ACOSTA MARIETA A."/>
    <x v="90"/>
    <x v="0"/>
    <d v="2023-12-01T00:00:00"/>
    <d v="2023-12-15T00:00:00"/>
    <s v="VL"/>
    <m/>
    <s v="10 VL"/>
    <n v="10"/>
    <m/>
  </r>
  <r>
    <n v="5329"/>
    <x v="103"/>
    <d v="2023-11-30T00:00:00"/>
    <s v="COLETO ASHLEY M."/>
    <x v="3"/>
    <x v="0"/>
    <d v="2023-11-28T00:00:00"/>
    <d v="2023-11-29T00:00:00"/>
    <s v="SL"/>
    <m/>
    <s v="2 SL"/>
    <n v="2"/>
    <m/>
  </r>
  <r>
    <n v="5330"/>
    <x v="103"/>
    <d v="2023-11-17T00:00:00"/>
    <s v="COSA PAOLA GRACE P."/>
    <x v="3"/>
    <x v="0"/>
    <d v="2023-11-29T00:00:00"/>
    <d v="2023-11-29T00:00:00"/>
    <s v="VL"/>
    <m/>
    <s v="1 VL"/>
    <n v="1"/>
    <m/>
  </r>
  <r>
    <n v="5331"/>
    <x v="103"/>
    <d v="2023-11-20T00:00:00"/>
    <s v="ENRIQUEZ ERIBERTO  "/>
    <x v="18"/>
    <x v="0"/>
    <d v="2023-11-28T00:00:00"/>
    <d v="2023-11-29T00:00:00"/>
    <s v="VL"/>
    <m/>
    <s v="2 VL"/>
    <n v="2"/>
    <m/>
  </r>
  <r>
    <n v="5332"/>
    <x v="103"/>
    <d v="2023-11-30T00:00:00"/>
    <s v="MARDO MELINDA E."/>
    <x v="18"/>
    <x v="0"/>
    <d v="2023-11-28T00:00:00"/>
    <d v="2023-11-29T00:00:00"/>
    <s v="SL"/>
    <m/>
    <s v="2 SL"/>
    <n v="2"/>
    <m/>
  </r>
  <r>
    <n v="5333"/>
    <x v="103"/>
    <d v="2023-11-20T00:00:00"/>
    <s v="RODRIGUEZ JERALD  "/>
    <x v="18"/>
    <x v="0"/>
    <d v="2023-11-29T00:00:00"/>
    <d v="2023-11-29T00:00:00"/>
    <s v="SL"/>
    <m/>
    <s v="1 SL"/>
    <n v="1"/>
    <m/>
  </r>
  <r>
    <n v="5334"/>
    <x v="103"/>
    <d v="2023-11-30T00:00:00"/>
    <s v="RODRIGUEZ RIZALDE  "/>
    <x v="18"/>
    <x v="0"/>
    <d v="2023-11-29T00:00:00"/>
    <d v="2023-11-29T00:00:00"/>
    <s v="SL"/>
    <m/>
    <s v="1 SL"/>
    <n v="1"/>
    <m/>
  </r>
  <r>
    <n v="5335"/>
    <x v="103"/>
    <d v="2023-11-30T00:00:00"/>
    <s v="RODRIGUEZ JERALD  "/>
    <x v="18"/>
    <x v="0"/>
    <d v="2023-12-08T00:00:00"/>
    <d v="2023-12-09T00:00:00"/>
    <s v="VL"/>
    <m/>
    <s v="2 VL"/>
    <n v="2"/>
    <m/>
  </r>
  <r>
    <n v="5336"/>
    <x v="103"/>
    <d v="2023-11-28T00:00:00"/>
    <s v="ENRIQUEZ ANABEL O."/>
    <x v="19"/>
    <x v="0"/>
    <d v="2023-11-23T00:00:00"/>
    <d v="2023-11-24T00:00:00"/>
    <s v="SL"/>
    <m/>
    <s v="2 SL"/>
    <n v="2"/>
    <m/>
  </r>
  <r>
    <n v="5337"/>
    <x v="103"/>
    <d v="2023-11-22T00:00:00"/>
    <s v="JUNILLER ALTHEA JANINE A."/>
    <x v="9"/>
    <x v="0"/>
    <d v="2023-11-23T00:00:00"/>
    <d v="2023-11-24T00:00:00"/>
    <s v="OTHER"/>
    <s v="SEC 21 EO 292- SPECIAL PRIVILEGE"/>
    <s v="2 OTHER"/>
    <n v="2"/>
    <m/>
  </r>
  <r>
    <n v="5338"/>
    <x v="103"/>
    <d v="2023-11-28T00:00:00"/>
    <s v="CABANLIT ZOSIMA M."/>
    <x v="21"/>
    <x v="0"/>
    <d v="2023-11-24T00:00:00"/>
    <d v="2023-11-24T00:00:00"/>
    <s v="SL"/>
    <m/>
    <s v="1 SL"/>
    <n v="1"/>
    <m/>
  </r>
  <r>
    <n v="5339"/>
    <x v="103"/>
    <d v="2023-11-29T00:00:00"/>
    <s v="GONZALES MARY JANE D."/>
    <x v="10"/>
    <x v="0"/>
    <d v="2023-11-21T00:00:00"/>
    <d v="2023-11-24T00:00:00"/>
    <s v="SL"/>
    <m/>
    <s v="4 SL"/>
    <n v="4"/>
    <m/>
  </r>
  <r>
    <n v="5339"/>
    <x v="103"/>
    <d v="2023-11-29T00:00:00"/>
    <s v="GONZALES MARY JANE D."/>
    <x v="10"/>
    <x v="0"/>
    <d v="2023-11-28T00:00:00"/>
    <d v="2023-11-28T00:00:00"/>
    <s v="SL"/>
    <m/>
    <s v="1 SL"/>
    <n v="1"/>
    <m/>
  </r>
  <r>
    <n v="5340"/>
    <x v="103"/>
    <d v="2023-11-28T00:00:00"/>
    <s v="VARGAS MELINDA M."/>
    <x v="10"/>
    <x v="0"/>
    <d v="2023-11-20T00:00:00"/>
    <d v="2023-11-20T00:00:00"/>
    <s v="SL"/>
    <m/>
    <s v="1 SL"/>
    <n v="1"/>
    <m/>
  </r>
  <r>
    <n v="5340"/>
    <x v="103"/>
    <d v="2023-12-28T00:00:00"/>
    <s v="VARGAS MELINDA M."/>
    <x v="10"/>
    <x v="0"/>
    <d v="2023-11-23T00:00:00"/>
    <d v="2023-11-24T00:00:00"/>
    <s v="SL"/>
    <m/>
    <s v="2 SL"/>
    <n v="2"/>
    <m/>
  </r>
  <r>
    <n v="5341"/>
    <x v="103"/>
    <d v="2023-11-29T00:00:00"/>
    <s v="ATIENZA JAYSON E."/>
    <x v="5"/>
    <x v="1"/>
    <d v="2023-12-12T00:00:00"/>
    <d v="2023-12-29T00:00:00"/>
    <s v="VL"/>
    <m/>
    <s v="12 VL"/>
    <n v="12"/>
    <m/>
  </r>
  <r>
    <n v="5342"/>
    <x v="103"/>
    <d v="2023-11-28T00:00:00"/>
    <s v="FERMA ERIC N."/>
    <x v="12"/>
    <x v="0"/>
    <d v="2023-11-24T00:00:00"/>
    <d v="2023-11-24T00:00:00"/>
    <s v="SL"/>
    <m/>
    <s v="1 SL"/>
    <n v="1"/>
    <m/>
  </r>
  <r>
    <n v="5343"/>
    <x v="103"/>
    <d v="2023-11-28T00:00:00"/>
    <s v="GONZALES MARIO O."/>
    <x v="12"/>
    <x v="0"/>
    <d v="2023-11-23T00:00:00"/>
    <d v="2023-11-24T00:00:00"/>
    <s v="SL"/>
    <m/>
    <s v="2 SL"/>
    <n v="2"/>
    <m/>
  </r>
  <r>
    <n v="5344"/>
    <x v="103"/>
    <d v="2023-11-28T00:00:00"/>
    <s v="GONZALES MARIO O."/>
    <x v="12"/>
    <x v="0"/>
    <d v="2023-12-07T00:00:00"/>
    <d v="2023-12-08T00:00:00"/>
    <s v="VL"/>
    <m/>
    <s v="1 VL"/>
    <n v="1"/>
    <m/>
  </r>
  <r>
    <n v="5344"/>
    <x v="103"/>
    <d v="2023-11-28T00:00:00"/>
    <s v="GONZALES MARIO O."/>
    <x v="12"/>
    <x v="0"/>
    <d v="2023-12-14T00:00:00"/>
    <d v="2023-12-15T00:00:00"/>
    <s v="VL"/>
    <m/>
    <s v="2 VL"/>
    <n v="2"/>
    <m/>
  </r>
  <r>
    <n v="5344"/>
    <x v="103"/>
    <d v="2023-11-28T00:00:00"/>
    <s v="GONZALES MARIO O."/>
    <x v="12"/>
    <x v="0"/>
    <d v="2023-12-21T00:00:00"/>
    <d v="2023-12-22T00:00:00"/>
    <s v="VL"/>
    <m/>
    <s v="2 VL"/>
    <n v="2"/>
    <m/>
  </r>
  <r>
    <n v="5344"/>
    <x v="103"/>
    <d v="2023-11-28T00:00:00"/>
    <s v="GONZALES MARIO O."/>
    <x v="12"/>
    <x v="0"/>
    <d v="2023-12-28T00:00:00"/>
    <d v="2023-12-29T00:00:00"/>
    <s v="VL"/>
    <m/>
    <s v="2 VL"/>
    <n v="2"/>
    <m/>
  </r>
  <r>
    <n v="5345"/>
    <x v="103"/>
    <d v="2023-11-28T00:00:00"/>
    <s v="FRONDOZO AILEEN D."/>
    <x v="40"/>
    <x v="0"/>
    <d v="2023-12-01T00:00:00"/>
    <d v="2023-12-01T00:00:00"/>
    <s v="VL"/>
    <m/>
    <s v="1 VL"/>
    <n v="1"/>
    <m/>
  </r>
  <r>
    <n v="5345"/>
    <x v="103"/>
    <d v="2023-11-28T00:00:00"/>
    <s v="FRONDOZO AILEEN D."/>
    <x v="40"/>
    <x v="0"/>
    <d v="2023-12-06T00:00:00"/>
    <d v="2023-12-07T00:00:00"/>
    <s v="VL"/>
    <m/>
    <s v="2 VL"/>
    <n v="2"/>
    <m/>
  </r>
  <r>
    <n v="5345"/>
    <x v="103"/>
    <d v="2023-11-28T00:00:00"/>
    <s v="FRONDOZO AILEEN D."/>
    <x v="40"/>
    <x v="0"/>
    <d v="2023-12-14T00:00:00"/>
    <d v="2023-12-15T00:00:00"/>
    <s v="VL"/>
    <m/>
    <s v="2 VL"/>
    <n v="2"/>
    <m/>
  </r>
  <r>
    <n v="5346"/>
    <x v="103"/>
    <d v="2023-12-01T00:00:00"/>
    <s v="FRONDOZO AILEEN D."/>
    <x v="40"/>
    <x v="0"/>
    <d v="2023-11-29T00:00:00"/>
    <d v="2023-11-30T00:00:00"/>
    <s v="SL"/>
    <m/>
    <s v="2 SL"/>
    <n v="2"/>
    <m/>
  </r>
  <r>
    <n v="5347"/>
    <x v="103"/>
    <d v="2023-12-08T00:00:00"/>
    <s v="FRONDOZO AILEEN D."/>
    <x v="40"/>
    <x v="0"/>
    <d v="2023-12-02T00:00:00"/>
    <d v="2023-12-03T00:00:00"/>
    <s v="SL"/>
    <m/>
    <s v="2 SL"/>
    <n v="2"/>
    <m/>
  </r>
  <r>
    <n v="5348"/>
    <x v="103"/>
    <d v="2023-12-04T00:00:00"/>
    <s v="SUMAGUI LORENA P."/>
    <x v="30"/>
    <x v="0"/>
    <d v="2023-12-11T00:00:00"/>
    <d v="2023-12-15T00:00:00"/>
    <s v="VL"/>
    <m/>
    <s v="5 VL"/>
    <n v="5"/>
    <m/>
  </r>
  <r>
    <n v="5349"/>
    <x v="103"/>
    <d v="2023-12-04T00:00:00"/>
    <s v="PALADAN EMERSON M."/>
    <x v="52"/>
    <x v="1"/>
    <d v="2023-12-15T00:00:00"/>
    <d v="2023-12-15T00:00:00"/>
    <s v="OTHER"/>
    <s v="SEC 21 EO 292- SPECIAL PRIVILEGE"/>
    <s v="1 OTHER"/>
    <n v="1"/>
    <m/>
  </r>
  <r>
    <n v="5350"/>
    <x v="103"/>
    <d v="2023-12-13T00:00:00"/>
    <s v="MANLANGIT LEONILA R."/>
    <x v="23"/>
    <x v="0"/>
    <d v="2023-12-19T00:00:00"/>
    <d v="2023-12-21T00:00:00"/>
    <s v="OTHER"/>
    <s v="RA NO. 8972/CSC MC NO. 8, S. 2004 - SOLO PARENT LEAVE"/>
    <s v="3 OTHER"/>
    <n v="3"/>
    <m/>
  </r>
  <r>
    <n v="5351"/>
    <x v="103"/>
    <d v="2023-12-19T00:00:00"/>
    <s v="GONZALES CRISTI NERISSE E."/>
    <x v="13"/>
    <x v="0"/>
    <d v="2023-12-27T00:00:00"/>
    <d v="2023-12-29T00:00:00"/>
    <s v="VL"/>
    <m/>
    <s v="3 VL"/>
    <n v="3"/>
    <m/>
  </r>
  <r>
    <n v="5352"/>
    <x v="103"/>
    <d v="2023-12-13T00:00:00"/>
    <s v="DOGELIO RONNEL D."/>
    <x v="13"/>
    <x v="1"/>
    <d v="2023-12-18T00:00:00"/>
    <d v="2023-12-19T00:00:00"/>
    <s v="VL"/>
    <m/>
    <s v="2 VL"/>
    <n v="2"/>
    <m/>
  </r>
  <r>
    <n v="5353"/>
    <x v="103"/>
    <d v="2023-12-13T00:00:00"/>
    <s v="DOGELIO RONNEL D."/>
    <x v="13"/>
    <x v="1"/>
    <d v="2023-12-20T00:00:00"/>
    <d v="2023-12-22T00:00:00"/>
    <s v="OTHER"/>
    <s v="SEC 21 EO 292- SPECIAL PRIVILEGE"/>
    <s v="3 OTHER"/>
    <n v="3"/>
    <m/>
  </r>
  <r>
    <n v="5354"/>
    <x v="103"/>
    <d v="2023-12-13T00:00:00"/>
    <s v="MONTENEGRO HENRY S."/>
    <x v="11"/>
    <x v="1"/>
    <d v="2023-12-20T00:00:00"/>
    <d v="2023-12-22T00:00:00"/>
    <s v="VL"/>
    <m/>
    <s v="3 VL"/>
    <n v="3"/>
    <m/>
  </r>
  <r>
    <n v="5354"/>
    <x v="103"/>
    <d v="2023-12-13T00:00:00"/>
    <s v="MONTENEGRO HENRY S."/>
    <x v="11"/>
    <x v="1"/>
    <d v="2023-12-27T00:00:00"/>
    <d v="2023-12-28T00:00:00"/>
    <s v="VL"/>
    <m/>
    <s v="2 VL"/>
    <n v="2"/>
    <m/>
  </r>
  <r>
    <n v="5355"/>
    <x v="103"/>
    <d v="2023-12-13T00:00:00"/>
    <s v="VILLANUEVA CHRISTIANNE FAYE A."/>
    <x v="13"/>
    <x v="0"/>
    <d v="2023-12-11T00:00:00"/>
    <d v="2023-12-11T00:00:00"/>
    <s v="SL"/>
    <m/>
    <s v="1 SL"/>
    <n v="1"/>
    <m/>
  </r>
  <r>
    <n v="5356"/>
    <x v="103"/>
    <d v="2023-12-13T00:00:00"/>
    <s v="GONZALES CRISTI NERISSE E."/>
    <x v="13"/>
    <x v="0"/>
    <d v="2023-12-18T00:00:00"/>
    <d v="2023-12-18T00:00:00"/>
    <s v="VL"/>
    <m/>
    <s v="1 VL"/>
    <n v="1"/>
    <m/>
  </r>
  <r>
    <n v="5357"/>
    <x v="103"/>
    <d v="2023-12-12T00:00:00"/>
    <s v="GONZALES CRISTI NERISSE E."/>
    <x v="13"/>
    <x v="0"/>
    <d v="2023-12-11T00:00:00"/>
    <d v="2023-12-11T00:00:00"/>
    <s v="SL"/>
    <m/>
    <s v="1 SL"/>
    <n v="1"/>
    <m/>
  </r>
  <r>
    <n v="5358"/>
    <x v="103"/>
    <d v="2023-12-13T00:00:00"/>
    <s v="BRON FLORENCIO L."/>
    <x v="17"/>
    <x v="0"/>
    <d v="2023-12-03T00:00:00"/>
    <d v="2023-12-03T00:00:00"/>
    <s v="SL"/>
    <m/>
    <s v="1 SL"/>
    <n v="1"/>
    <m/>
  </r>
  <r>
    <n v="5358"/>
    <x v="103"/>
    <d v="2023-12-13T00:00:00"/>
    <s v="BRON FLORENCIO L."/>
    <x v="17"/>
    <x v="0"/>
    <d v="2023-12-08T00:00:00"/>
    <d v="2023-12-08T00:00:00"/>
    <s v="SL"/>
    <m/>
    <s v="0 SL"/>
    <n v="0"/>
    <m/>
  </r>
  <r>
    <n v="5358"/>
    <x v="103"/>
    <d v="2023-12-13T00:00:00"/>
    <s v="BRON FLORENCIO L."/>
    <x v="17"/>
    <x v="0"/>
    <d v="2023-12-12T00:00:00"/>
    <d v="2023-12-12T00:00:00"/>
    <s v="SL"/>
    <m/>
    <s v="1 SL"/>
    <n v="1"/>
    <m/>
  </r>
  <r>
    <n v="5359"/>
    <x v="103"/>
    <d v="2023-12-06T00:00:00"/>
    <s v="MONTENEGRO RODELIO A."/>
    <x v="13"/>
    <x v="1"/>
    <d v="2023-11-23T00:00:00"/>
    <d v="2023-11-24T00:00:00"/>
    <s v="SL"/>
    <m/>
    <s v="2 SL"/>
    <n v="2"/>
    <m/>
  </r>
  <r>
    <n v="5360"/>
    <x v="103"/>
    <d v="2023-12-06T00:00:00"/>
    <s v="MONTENEGRO RODELIO A."/>
    <x v="13"/>
    <x v="1"/>
    <d v="2023-11-30T00:00:00"/>
    <d v="2023-12-01T00:00:00"/>
    <s v="SL"/>
    <m/>
    <s v="2 SL"/>
    <n v="2"/>
    <m/>
  </r>
  <r>
    <n v="5361"/>
    <x v="103"/>
    <d v="2023-12-11T00:00:00"/>
    <s v="HERNANDEZ CORNELIO A."/>
    <x v="31"/>
    <x v="1"/>
    <d v="2023-12-07T00:00:00"/>
    <d v="2023-12-07T00:00:00"/>
    <s v="SL"/>
    <m/>
    <s v="1 SL"/>
    <n v="1"/>
    <m/>
  </r>
  <r>
    <n v="5362"/>
    <x v="103"/>
    <d v="2023-12-07T00:00:00"/>
    <s v="MALUBAY MELINDA D."/>
    <x v="66"/>
    <x v="1"/>
    <d v="2023-12-22T00:00:00"/>
    <d v="2023-12-22T00:00:00"/>
    <s v="VL"/>
    <m/>
    <s v="1 VL"/>
    <n v="1"/>
    <m/>
  </r>
  <r>
    <n v="5363"/>
    <x v="110"/>
    <d v="2023-12-15T00:00:00"/>
    <s v="RODRIGUEZ JERALD  "/>
    <x v="18"/>
    <x v="0"/>
    <d v="2023-12-14T00:00:00"/>
    <d v="2023-12-14T00:00:00"/>
    <s v="SL"/>
    <m/>
    <s v="1 SL"/>
    <n v="1"/>
    <m/>
  </r>
  <r>
    <n v="5364"/>
    <x v="110"/>
    <d v="2023-12-06T00:00:00"/>
    <s v="CREUS SAMUEL A."/>
    <x v="77"/>
    <x v="1"/>
    <d v="2023-11-06T00:00:00"/>
    <d v="2023-11-10T00:00:00"/>
    <s v="SL"/>
    <m/>
    <s v="5 SL"/>
    <n v="5"/>
    <m/>
  </r>
  <r>
    <n v="5365"/>
    <x v="110"/>
    <d v="2023-12-05T00:00:00"/>
    <s v="CREUS SAMUEL A."/>
    <x v="77"/>
    <x v="1"/>
    <d v="2023-12-11T00:00:00"/>
    <d v="2023-12-15T00:00:00"/>
    <s v="VL"/>
    <m/>
    <s v="5 VL"/>
    <n v="5"/>
    <m/>
  </r>
  <r>
    <n v="5365"/>
    <x v="110"/>
    <d v="2023-12-05T00:00:00"/>
    <s v="CREUS SAMUEL A."/>
    <x v="77"/>
    <x v="1"/>
    <d v="2023-12-18T00:00:00"/>
    <d v="2023-12-22T00:00:00"/>
    <s v="VL"/>
    <m/>
    <s v="5 VL"/>
    <n v="5"/>
    <m/>
  </r>
  <r>
    <n v="5365"/>
    <x v="110"/>
    <d v="2023-12-05T00:00:00"/>
    <s v="CREUS SAMUEL A."/>
    <x v="77"/>
    <x v="1"/>
    <d v="2023-12-26T00:00:00"/>
    <d v="2023-12-29T00:00:00"/>
    <s v="VL"/>
    <m/>
    <s v="3 VL"/>
    <n v="3"/>
    <m/>
  </r>
  <r>
    <n v="5366"/>
    <x v="110"/>
    <d v="2023-12-05T00:00:00"/>
    <s v="CREUS SAMUEL A."/>
    <x v="77"/>
    <x v="1"/>
    <d v="2023-12-05T00:00:00"/>
    <d v="2023-12-08T00:00:00"/>
    <s v="SL"/>
    <m/>
    <s v="3 SL"/>
    <n v="3"/>
    <m/>
  </r>
  <r>
    <n v="5367"/>
    <x v="110"/>
    <d v="2023-12-11T00:00:00"/>
    <s v="PAMAT CELESTINA R."/>
    <x v="12"/>
    <x v="0"/>
    <d v="2023-12-18T00:00:00"/>
    <d v="2023-12-22T00:00:00"/>
    <s v="VL"/>
    <m/>
    <s v="5 VL"/>
    <n v="5"/>
    <m/>
  </r>
  <r>
    <n v="5368"/>
    <x v="110"/>
    <d v="2023-12-18T00:00:00"/>
    <s v="RAMOS EULOGIA A."/>
    <x v="23"/>
    <x v="0"/>
    <d v="2023-12-29T00:00:00"/>
    <d v="2023-12-29T00:00:00"/>
    <s v="OTHER"/>
    <s v="SEC 21 EO 292- SPECIAL PRIVILEGE"/>
    <s v="1 OTHER"/>
    <n v="1"/>
    <m/>
  </r>
  <r>
    <n v="5369"/>
    <x v="110"/>
    <d v="2023-11-13T00:00:00"/>
    <s v="CHANGCO KATHLEEN CARLA F."/>
    <x v="19"/>
    <x v="0"/>
    <d v="2023-12-20T00:00:00"/>
    <d v="2023-12-21T00:00:00"/>
    <s v="VL"/>
    <m/>
    <s v="2 VL"/>
    <n v="2"/>
    <m/>
  </r>
  <r>
    <n v="5369"/>
    <x v="110"/>
    <d v="2023-11-13T00:00:00"/>
    <s v="CHANGCO KATHLEEN CARLA F."/>
    <x v="19"/>
    <x v="0"/>
    <d v="2023-12-28T00:00:00"/>
    <d v="2023-12-29T00:00:00"/>
    <s v="VL"/>
    <m/>
    <s v="2 VL"/>
    <n v="2"/>
    <m/>
  </r>
  <r>
    <n v="5370"/>
    <x v="110"/>
    <d v="2023-12-11T00:00:00"/>
    <s v="MIRANDO EDITH B."/>
    <x v="48"/>
    <x v="1"/>
    <d v="2023-12-27T00:00:00"/>
    <d v="2023-12-29T00:00:00"/>
    <s v="VL"/>
    <m/>
    <s v="3 VL"/>
    <n v="3"/>
    <m/>
  </r>
  <r>
    <n v="5371"/>
    <x v="110"/>
    <d v="2023-12-18T00:00:00"/>
    <s v="BURAZON CARIDAD A."/>
    <x v="39"/>
    <x v="1"/>
    <d v="2023-12-15T00:00:00"/>
    <d v="2023-12-15T00:00:00"/>
    <s v="OTHER"/>
    <s v="SEC 21 EO 292- SPECIAL PRIVILEGE"/>
    <s v="1 OTHER"/>
    <n v="1"/>
    <m/>
  </r>
  <r>
    <n v="5372"/>
    <x v="110"/>
    <d v="2023-12-18T00:00:00"/>
    <s v="ROCILLO JUNE BYRONN  "/>
    <x v="23"/>
    <x v="2"/>
    <d v="2023-11-20T00:00:00"/>
    <d v="2023-11-20T00:00:00"/>
    <s v="SL"/>
    <m/>
    <s v="1 SL"/>
    <n v="1"/>
    <m/>
  </r>
  <r>
    <n v="5373"/>
    <x v="110"/>
    <d v="2023-12-13T00:00:00"/>
    <s v="SUMAGUI LORENA P."/>
    <x v="30"/>
    <x v="0"/>
    <d v="2023-12-04T00:00:00"/>
    <d v="2023-12-05T00:00:00"/>
    <s v="SL"/>
    <m/>
    <s v="2 SL"/>
    <n v="2"/>
    <m/>
  </r>
  <r>
    <n v="5374"/>
    <x v="110"/>
    <d v="2023-12-12T00:00:00"/>
    <s v="DE LEON ANALITA B."/>
    <x v="7"/>
    <x v="0"/>
    <d v="2023-01-03T00:00:00"/>
    <d v="2023-01-05T00:00:00"/>
    <s v="VL"/>
    <m/>
    <s v="3 VL"/>
    <n v="3"/>
    <m/>
  </r>
  <r>
    <n v="5374"/>
    <x v="110"/>
    <d v="2023-12-12T00:00:00"/>
    <s v="DE LEON ANALITA B."/>
    <x v="7"/>
    <x v="0"/>
    <d v="2024-01-07T00:00:00"/>
    <d v="2024-01-09T00:00:00"/>
    <s v="VL"/>
    <m/>
    <s v="3 VL"/>
    <n v="3"/>
    <m/>
  </r>
  <r>
    <n v="5375"/>
    <x v="110"/>
    <d v="2023-12-11T00:00:00"/>
    <s v="COSA PAOLA GRACE P."/>
    <x v="3"/>
    <x v="0"/>
    <d v="2023-12-06T00:00:00"/>
    <d v="2023-12-06T00:00:00"/>
    <s v="VL"/>
    <m/>
    <s v="1 VL"/>
    <n v="1"/>
    <m/>
  </r>
  <r>
    <n v="5375"/>
    <x v="110"/>
    <d v="2023-12-11T00:00:00"/>
    <s v="COSA PAOLA GRACE P."/>
    <x v="3"/>
    <x v="0"/>
    <d v="2023-12-12T00:00:00"/>
    <d v="2023-12-12T00:00:00"/>
    <s v="VL"/>
    <m/>
    <s v="1 VL"/>
    <n v="1"/>
    <m/>
  </r>
  <r>
    <n v="5375"/>
    <x v="110"/>
    <d v="2023-12-11T00:00:00"/>
    <s v="COSA PAOLA GRACE P."/>
    <x v="3"/>
    <x v="0"/>
    <d v="2023-12-14T00:00:00"/>
    <d v="2023-12-14T00:00:00"/>
    <s v="VL"/>
    <m/>
    <s v="1 VL"/>
    <n v="1"/>
    <m/>
  </r>
  <r>
    <n v="5376"/>
    <x v="110"/>
    <d v="2023-12-11T00:00:00"/>
    <s v="MARDO MELINDA E."/>
    <x v="18"/>
    <x v="0"/>
    <d v="2023-12-19T00:00:00"/>
    <d v="2023-12-20T00:00:00"/>
    <s v="VL"/>
    <m/>
    <s v="2 VL"/>
    <n v="2"/>
    <m/>
  </r>
  <r>
    <n v="5377"/>
    <x v="110"/>
    <d v="2023-12-11T00:00:00"/>
    <s v="MARDO MELINDA E."/>
    <x v="18"/>
    <x v="0"/>
    <d v="2023-12-27T00:00:00"/>
    <d v="2023-12-27T00:00:00"/>
    <s v="VL"/>
    <m/>
    <s v="1 VL"/>
    <n v="1"/>
    <m/>
  </r>
  <r>
    <n v="5378"/>
    <x v="110"/>
    <d v="2023-12-12T00:00:00"/>
    <s v="ATIENZA VENUS  "/>
    <x v="5"/>
    <x v="1"/>
    <d v="2023-12-09T00:00:00"/>
    <d v="2023-12-09T00:00:00"/>
    <s v="SL"/>
    <m/>
    <s v="0 SL"/>
    <n v="0"/>
    <m/>
  </r>
  <r>
    <n v="5379"/>
    <x v="110"/>
    <d v="2023-12-14T00:00:00"/>
    <s v="OPO CONEY V."/>
    <x v="24"/>
    <x v="0"/>
    <d v="2023-12-21T00:00:00"/>
    <d v="2023-12-22T00:00:00"/>
    <s v="VL"/>
    <m/>
    <s v="2 VL"/>
    <n v="2"/>
    <m/>
  </r>
  <r>
    <n v="5379"/>
    <x v="110"/>
    <d v="2023-12-14T00:00:00"/>
    <s v="OPO CONEY V."/>
    <x v="24"/>
    <x v="0"/>
    <d v="2023-12-27T00:00:00"/>
    <d v="2023-12-29T00:00:00"/>
    <s v="VL"/>
    <m/>
    <s v="3 VL"/>
    <n v="3"/>
    <m/>
  </r>
  <r>
    <n v="5380"/>
    <x v="110"/>
    <d v="2023-12-15T00:00:00"/>
    <s v="FRONDOZO AILEEN D."/>
    <x v="40"/>
    <x v="0"/>
    <d v="2023-12-30T00:00:00"/>
    <d v="2023-12-31T00:00:00"/>
    <s v="VL"/>
    <m/>
    <s v="0 VL"/>
    <n v="0"/>
    <m/>
  </r>
  <r>
    <n v="5381"/>
    <x v="110"/>
    <d v="2023-12-15T00:00:00"/>
    <s v="FRONDOZO AILEEN D."/>
    <x v="40"/>
    <x v="0"/>
    <d v="2023-12-23T00:00:00"/>
    <d v="2023-12-24T00:00:00"/>
    <s v="VL"/>
    <m/>
    <s v="0 VL"/>
    <n v="0"/>
    <m/>
  </r>
  <r>
    <n v="5382"/>
    <x v="110"/>
    <d v="2023-12-15T00:00:00"/>
    <s v="FRONDOZO AILEEN D."/>
    <x v="40"/>
    <x v="0"/>
    <d v="2023-12-27T00:00:00"/>
    <d v="2023-12-29T00:00:00"/>
    <s v="VL"/>
    <m/>
    <s v="3 VL"/>
    <n v="3"/>
    <m/>
  </r>
  <r>
    <n v="5383"/>
    <x v="110"/>
    <d v="2023-12-18T00:00:00"/>
    <s v="MARINDUQUE GERRY C."/>
    <x v="19"/>
    <x v="1"/>
    <d v="2023-12-27T00:00:00"/>
    <d v="2023-12-28T00:00:00"/>
    <s v="OTHER"/>
    <s v="SEC 21 EO 292- SPECIAL PRIVILEGE"/>
    <s v="2 OTHER"/>
    <n v="2"/>
    <m/>
  </r>
  <r>
    <n v="5384"/>
    <x v="110"/>
    <d v="2023-12-19T00:00:00"/>
    <s v="SIM JO RITZELLE C."/>
    <x v="19"/>
    <x v="0"/>
    <d v="2023-12-28T00:00:00"/>
    <d v="2023-12-28T00:00:00"/>
    <s v="VL"/>
    <m/>
    <s v="1 VL"/>
    <n v="1"/>
    <m/>
  </r>
  <r>
    <n v="5385"/>
    <x v="110"/>
    <d v="2023-12-19T00:00:00"/>
    <s v="REMOLLENO MICHELLE U."/>
    <x v="19"/>
    <x v="1"/>
    <d v="2023-12-29T00:00:00"/>
    <d v="2023-12-29T00:00:00"/>
    <s v="VL"/>
    <m/>
    <s v="1 VL"/>
    <n v="1"/>
    <m/>
  </r>
  <r>
    <n v="5386"/>
    <x v="110"/>
    <d v="2023-12-19T00:00:00"/>
    <s v="COSINO RIMWELL  "/>
    <x v="19"/>
    <x v="0"/>
    <d v="2023-12-29T00:00:00"/>
    <d v="2023-12-29T00:00:00"/>
    <s v="VL"/>
    <m/>
    <s v="1 VL"/>
    <n v="1"/>
    <m/>
  </r>
  <r>
    <n v="5387"/>
    <x v="110"/>
    <d v="2023-12-19T00:00:00"/>
    <s v="BITUIN LUCKY NIKKO G."/>
    <x v="19"/>
    <x v="0"/>
    <d v="2023-12-27T00:00:00"/>
    <d v="2023-12-27T00:00:00"/>
    <s v="VL"/>
    <m/>
    <s v="1 VL"/>
    <n v="1"/>
    <m/>
  </r>
  <r>
    <n v="5388"/>
    <x v="110"/>
    <m/>
    <m/>
    <x v="104"/>
    <x v="4"/>
    <m/>
    <m/>
    <m/>
    <m/>
    <s v="0 "/>
    <n v="0"/>
    <m/>
  </r>
  <r>
    <n v="5389"/>
    <x v="110"/>
    <m/>
    <m/>
    <x v="104"/>
    <x v="4"/>
    <m/>
    <m/>
    <m/>
    <m/>
    <s v="0 "/>
    <n v="0"/>
    <m/>
  </r>
  <r>
    <n v="5390"/>
    <x v="110"/>
    <m/>
    <m/>
    <x v="104"/>
    <x v="4"/>
    <m/>
    <m/>
    <m/>
    <m/>
    <s v="0 "/>
    <n v="0"/>
    <m/>
  </r>
  <r>
    <n v="5391"/>
    <x v="86"/>
    <m/>
    <m/>
    <x v="104"/>
    <x v="4"/>
    <m/>
    <m/>
    <m/>
    <m/>
    <s v="0 "/>
    <n v="0"/>
    <m/>
  </r>
  <r>
    <n v="5392"/>
    <x v="86"/>
    <m/>
    <m/>
    <x v="104"/>
    <x v="4"/>
    <m/>
    <m/>
    <m/>
    <m/>
    <s v="0 "/>
    <n v="0"/>
    <m/>
  </r>
  <r>
    <n v="5393"/>
    <x v="86"/>
    <m/>
    <m/>
    <x v="104"/>
    <x v="4"/>
    <m/>
    <m/>
    <m/>
    <m/>
    <s v="0 "/>
    <n v="0"/>
    <m/>
  </r>
  <r>
    <n v="5394"/>
    <x v="86"/>
    <m/>
    <m/>
    <x v="104"/>
    <x v="4"/>
    <m/>
    <m/>
    <m/>
    <m/>
    <s v="0 "/>
    <n v="0"/>
    <m/>
  </r>
  <r>
    <n v="5395"/>
    <x v="86"/>
    <m/>
    <m/>
    <x v="104"/>
    <x v="4"/>
    <m/>
    <m/>
    <m/>
    <m/>
    <s v="0 "/>
    <n v="0"/>
    <m/>
  </r>
  <r>
    <n v="5396"/>
    <x v="86"/>
    <m/>
    <m/>
    <x v="104"/>
    <x v="4"/>
    <m/>
    <m/>
    <m/>
    <m/>
    <s v="0 "/>
    <n v="0"/>
    <m/>
  </r>
  <r>
    <n v="5397"/>
    <x v="86"/>
    <m/>
    <m/>
    <x v="104"/>
    <x v="4"/>
    <m/>
    <m/>
    <m/>
    <m/>
    <s v="0 "/>
    <n v="0"/>
    <m/>
  </r>
  <r>
    <n v="5398"/>
    <x v="86"/>
    <m/>
    <m/>
    <x v="104"/>
    <x v="4"/>
    <m/>
    <m/>
    <m/>
    <m/>
    <s v="0 "/>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24"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2" firstHeaderRow="1" firstDataRow="2" firstDataCol="1"/>
  <pivotFields count="16">
    <pivotField showAll="0"/>
    <pivotField showAll="0">
      <items count="112">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t="default"/>
      </items>
    </pivotField>
    <pivotField showAll="0"/>
    <pivotField dataField="1" showAll="0"/>
    <pivotField showAll="0">
      <items count="109">
        <item x="43"/>
        <item x="104"/>
        <item x="6"/>
        <item x="49"/>
        <item x="60"/>
        <item x="8"/>
        <item x="3"/>
        <item x="64"/>
        <item sd="0" x="84"/>
        <item x="100"/>
        <item x="30"/>
        <item x="9"/>
        <item x="70"/>
        <item x="56"/>
        <item x="29"/>
        <item x="31"/>
        <item x="105"/>
        <item x="18"/>
        <item x="13"/>
        <item x="14"/>
        <item x="50"/>
        <item x="19"/>
        <item x="48"/>
        <item x="82"/>
        <item x="73"/>
        <item x="74"/>
        <item x="61"/>
        <item x="41"/>
        <item x="65"/>
        <item x="107"/>
        <item x="28"/>
        <item x="91"/>
        <item x="46"/>
        <item x="10"/>
        <item x="39"/>
        <item x="38"/>
        <item x="25"/>
        <item x="15"/>
        <item x="89"/>
        <item x="55"/>
        <item x="27"/>
        <item x="77"/>
        <item x="63"/>
        <item x="17"/>
        <item x="80"/>
        <item x="45"/>
        <item x="51"/>
        <item x="12"/>
        <item x="86"/>
        <item x="24"/>
        <item x="54"/>
        <item x="72"/>
        <item x="53"/>
        <item x="44"/>
        <item x="71"/>
        <item x="4"/>
        <item x="0"/>
        <item x="78"/>
        <item x="16"/>
        <item x="97"/>
        <item x="96"/>
        <item x="21"/>
        <item x="106"/>
        <item x="103"/>
        <item x="34"/>
        <item x="59"/>
        <item x="95"/>
        <item x="5"/>
        <item x="88"/>
        <item x="69"/>
        <item x="68"/>
        <item x="57"/>
        <item x="90"/>
        <item x="7"/>
        <item x="52"/>
        <item x="101"/>
        <item x="102"/>
        <item x="99"/>
        <item x="75"/>
        <item x="87"/>
        <item x="93"/>
        <item x="11"/>
        <item x="20"/>
        <item x="94"/>
        <item x="33"/>
        <item x="58"/>
        <item x="98"/>
        <item x="1"/>
        <item x="47"/>
        <item x="22"/>
        <item x="42"/>
        <item x="2"/>
        <item x="36"/>
        <item x="40"/>
        <item x="66"/>
        <item x="23"/>
        <item x="26"/>
        <item x="67"/>
        <item x="76"/>
        <item x="35"/>
        <item x="83"/>
        <item x="81"/>
        <item x="79"/>
        <item x="85"/>
        <item x="37"/>
        <item x="62"/>
        <item x="32"/>
        <item x="92"/>
        <item t="default"/>
      </items>
    </pivotField>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x="1"/>
        <item sd="0" x="2"/>
        <item sd="0" x="3"/>
        <item sd="0" x="4"/>
        <item sd="0" x="5"/>
        <item sd="0" x="6"/>
        <item sd="0" x="7"/>
        <item t="default"/>
      </items>
    </pivotField>
  </pivotFields>
  <rowFields count="3">
    <field x="15"/>
    <field x="14"/>
    <field x="13"/>
  </rowFields>
  <rowItems count="8">
    <i>
      <x/>
    </i>
    <i>
      <x v="1"/>
    </i>
    <i r="1">
      <x v="4"/>
    </i>
    <i>
      <x v="2"/>
    </i>
    <i>
      <x v="4"/>
    </i>
    <i>
      <x v="5"/>
    </i>
    <i>
      <x v="6"/>
    </i>
    <i t="grand">
      <x/>
    </i>
  </rowItems>
  <colFields count="1">
    <field x="5"/>
  </colFields>
  <colItems count="6">
    <i>
      <x/>
    </i>
    <i>
      <x v="1"/>
    </i>
    <i>
      <x v="2"/>
    </i>
    <i>
      <x v="4"/>
    </i>
    <i>
      <x v="5"/>
    </i>
    <i t="grand">
      <x/>
    </i>
  </colItems>
  <dataFields count="1">
    <dataField name="Count of Employee Name" fld="3" subtotal="count" baseField="0" baseItem="0"/>
  </dataFields>
  <formats count="2">
    <format dxfId="58">
      <pivotArea outline="0" collapsedLevelsAreSubtotals="1" fieldPosition="0"/>
    </format>
    <format dxfId="57">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2">
      <pivotArea dataOnly="0" labelOnly="1" outline="0" axis="axisValues" fieldPosition="0"/>
    </format>
    <format dxfId="21">
      <pivotArea grandRow="1" outline="0" collapsedLevelsAreSubtotals="1" fieldPosition="0"/>
    </format>
    <format dxfId="20">
      <pivotArea grandRow="1" outline="0" collapsedLevelsAreSubtotals="1" fieldPosition="0"/>
    </format>
    <format dxfId="19">
      <pivotArea grandRow="1" outline="0" collapsedLevelsAreSubtotals="1" fieldPosition="0"/>
    </format>
    <format dxfId="18">
      <pivotArea dataOnly="0" labelOnly="1" grandRow="1" outline="0" fieldPosition="0"/>
    </format>
    <format dxfId="17">
      <pivotArea grandRow="1" outline="0" collapsedLevelsAreSubtotals="1" fieldPosition="0"/>
    </format>
    <format dxfId="16">
      <pivotArea dataOnly="0" labelOnly="1" grandRow="1" outline="0" fieldPosition="0"/>
    </format>
    <format dxfId="15">
      <pivotArea collapsedLevelsAreSubtotals="1" fieldPosition="0">
        <references count="1">
          <reference field="7" count="0"/>
        </references>
      </pivotArea>
    </format>
    <format dxfId="14">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56"/>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9640" dataDxfId="55" headerRowCellStyle="Table Headers">
  <autoFilter ref="A4:M9640" xr:uid="{00000000-0009-0000-0100-000001000000}"/>
  <sortState xmlns:xlrd2="http://schemas.microsoft.com/office/spreadsheetml/2017/richdata2" ref="A7984:M8186">
    <sortCondition ref="B4:B8186"/>
  </sortState>
  <tableColumns count="13">
    <tableColumn id="11" xr3:uid="{00000000-0010-0000-0100-00000B000000}" name="CTRL  No" dataDxfId="54"/>
    <tableColumn id="12" xr3:uid="{00000000-0010-0000-0100-00000C000000}" name="Date Encoded" dataDxfId="53"/>
    <tableColumn id="13" xr3:uid="{00000000-0010-0000-0100-00000D000000}" name="Date File" dataDxfId="52"/>
    <tableColumn id="1" xr3:uid="{00000000-0010-0000-0100-000001000000}" name="Employee Name" totalsRowLabel="Total" dataDxfId="51" dataCellStyle="Table details"/>
    <tableColumn id="6" xr3:uid="{00000000-0010-0000-0100-000006000000}" name="Office" dataDxfId="50" dataCellStyle="Table details">
      <calculatedColumnFormula>IF(ISBLANK(LeaveTracker[[#This Row],[Employee Name]]),"-----",VLOOKUP(LeaveTracker[[#This Row],[Employee Name]],Employees[[Employee Name]:[Office]],7))</calculatedColumnFormula>
    </tableColumn>
    <tableColumn id="8" xr3:uid="{00000000-0010-0000-0100-000008000000}" name="Employment Status" dataDxfId="49" dataCellStyle="Table details">
      <calculatedColumnFormula>IF(ISBLANK(LeaveTracker[[#This Row],[Employee Name]]),"-----",VLOOKUP(LeaveTracker[[#This Row],[Employee Name]],Employees[[Employee Name]:[Office]],6))</calculatedColumnFormula>
    </tableColumn>
    <tableColumn id="2" xr3:uid="{00000000-0010-0000-0100-000002000000}" name="Start Date" dataDxfId="48" dataCellStyle="Table Dates"/>
    <tableColumn id="3" xr3:uid="{00000000-0010-0000-0100-000003000000}" name="End Date" dataDxfId="47" dataCellStyle="Table Dates"/>
    <tableColumn id="4" xr3:uid="{00000000-0010-0000-0100-000004000000}" name="Type of Leave" dataDxfId="46" dataCellStyle="Table details"/>
    <tableColumn id="7" xr3:uid="{00000000-0010-0000-0100-000007000000}" name="Specification" dataDxfId="45"/>
    <tableColumn id="10" xr3:uid="{00000000-0010-0000-0100-00000A000000}" name="Days Leave" dataDxfId="44">
      <calculatedColumnFormula>LeaveTracker[[#This Row],[Days]]&amp;" "&amp;LeaveTracker[[#This Row],[Type of Leave]]</calculatedColumnFormula>
    </tableColumn>
    <tableColumn id="5" xr3:uid="{00000000-0010-0000-0100-000005000000}" name="Days" totalsRowFunction="sum" dataDxfId="43" dataCellStyle="Table Days">
      <calculatedColumnFormula>NETWORKDAYS(LeaveTracker[[#This Row],[Start Date]],LeaveTracker[[#This Row],[End Date]],lstHolidays)</calculatedColumnFormula>
    </tableColumn>
    <tableColumn id="9" xr3:uid="{00000000-0010-0000-0100-000009000000}" name="RECEIVED BY:" dataDxfId="42"/>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Employees" displayName="Employees" ref="A3:I757" totalsRowShown="0" headerRowCellStyle="Table Headers" dataCellStyle="Table details">
  <autoFilter ref="A3:I757" xr:uid="{00000000-0009-0000-0100-000004000000}"/>
  <sortState xmlns:xlrd2="http://schemas.microsoft.com/office/spreadsheetml/2017/richdata2" ref="A20:I714">
    <sortCondition ref="B3:B744"/>
  </sortState>
  <tableColumns count="9">
    <tableColumn id="5" xr3:uid="{00000000-0010-0000-0200-000005000000}" name="NO" dataDxfId="41" dataCellStyle="Table details">
      <calculatedColumnFormula>A2+1</calculatedColumnFormula>
    </tableColumn>
    <tableColumn id="1" xr3:uid="{00000000-0010-0000-0200-000001000000}" name="Employee Name" dataDxfId="40" dataCellStyle="Table details">
      <calculatedColumnFormula>CONCATENATE(Employees[[#This Row],[Lastname]]," ",Employees[[#This Row],[Firstname]], " ",LEFT(Employees[[#This Row],[Middlename]],1),IF(ISBLANK(Employees[[#This Row],[Middlename]])," ","."))</calculatedColumnFormula>
    </tableColumn>
    <tableColumn id="11" xr3:uid="{00000000-0010-0000-0200-00000B000000}" name="Lastname" dataDxfId="39" dataCellStyle="Table details"/>
    <tableColumn id="10" xr3:uid="{00000000-0010-0000-0200-00000A000000}" name="Firstname" dataDxfId="38" dataCellStyle="Table details"/>
    <tableColumn id="9" xr3:uid="{00000000-0010-0000-0200-000009000000}" name="Middlename" dataDxfId="37" dataCellStyle="Table details"/>
    <tableColumn id="6" xr3:uid="{00000000-0010-0000-0200-000006000000}" name="Position" dataDxfId="36" dataCellStyle="Table details"/>
    <tableColumn id="2" xr3:uid="{00000000-0010-0000-0200-000002000000}" name="Employment Status" dataCellStyle="Table details"/>
    <tableColumn id="8" xr3:uid="{00000000-0010-0000-0200-000008000000}" name="Office" dataDxfId="35" dataCellStyle="Table details"/>
    <tableColumn id="3" xr3:uid="{00000000-0010-0000-0200-000003000000}" name="DUMPLICATE" dataDxfId="34" dataCellStyle="Table details">
      <calculatedColumnFormula>COUNTIF(Employees[Employee Name],Employees[[#This Row],[Employee Name]])&gt;1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List of Employee nam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CompanyHolidays" displayName="CompanyHolidays" ref="B3:C34" totalsRowShown="0" dataDxfId="33" headerRowCellStyle="Table Headers">
  <tableColumns count="2">
    <tableColumn id="1" xr3:uid="{00000000-0010-0000-0300-000001000000}" name="Company Holidays" dataCellStyle="Table Dates"/>
    <tableColumn id="2" xr3:uid="{00000000-0010-0000-03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A5:I825" totalsRowShown="0" headerRowDxfId="32">
  <autoFilter ref="A5:I825" xr:uid="{00000000-0009-0000-0100-000003000000}"/>
  <sortState xmlns:xlrd2="http://schemas.microsoft.com/office/spreadsheetml/2017/richdata2" ref="A4:H407">
    <sortCondition ref="A3:A407"/>
  </sortState>
  <tableColumns count="9">
    <tableColumn id="1" xr3:uid="{00000000-0010-0000-0400-000001000000}" name="NO" dataDxfId="31">
      <calculatedColumnFormula>IF(ISBLANK(B6),"",ROW(A1))</calculatedColumnFormula>
    </tableColumn>
    <tableColumn id="2" xr3:uid="{00000000-0010-0000-0400-000002000000}" name="EMPLOYEE NAME" dataDxfId="30">
      <calculatedColumnFormula>IF(ISBLANK('List of Employees'!B4),"",'List of Employees'!B4)</calculatedColumnFormula>
    </tableColumn>
    <tableColumn id="3" xr3:uid="{00000000-0010-0000-0400-000003000000}" name="OFFICE" dataDxfId="29">
      <calculatedColumnFormula>VLOOKUP(Table3[[#This Row],[EMPLOYEE NAME]],Employees[[Employee Name]:[Office]],6)</calculatedColumnFormula>
    </tableColumn>
    <tableColumn id="4" xr3:uid="{00000000-0010-0000-0400-000004000000}" name="# SICK LEAVE" dataDxfId="28">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400-000005000000}" name="#VACATION" dataDxfId="27"/>
    <tableColumn id="6" xr3:uid="{00000000-0010-0000-0400-000006000000}" name="#MATERNITY" dataDxfId="26"/>
    <tableColumn id="7" xr3:uid="{00000000-0010-0000-0400-000007000000}" name="#PATERNITY" dataDxfId="25"/>
    <tableColumn id="8" xr3:uid="{00000000-0010-0000-0400-000008000000}" name="#OTHERS" dataDxfId="24"/>
    <tableColumn id="9" xr3:uid="{00000000-0010-0000-0400-000009000000}" name="TOTAL DAYS LEAVE" dataDxfId="23">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LeaveTypes" displayName="LeaveTypes" ref="B3:B9" totalsRowShown="0" headerRowCellStyle="Table Headers" dataCellStyle="Table details">
  <tableColumns count="1">
    <tableColumn id="1" xr3:uid="{00000000-0010-0000-05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6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2"/>
  <sheetViews>
    <sheetView zoomScale="95" zoomScaleNormal="95" workbookViewId="0">
      <selection activeCell="E19" sqref="E19"/>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7" width="11.6640625" bestFit="1" customWidth="1"/>
    <col min="8" max="8" width="9.77734375" bestFit="1" customWidth="1"/>
    <col min="9" max="9" width="17.77734375" bestFit="1" customWidth="1"/>
    <col min="10" max="10" width="4.6640625" bestFit="1" customWidth="1"/>
    <col min="11" max="11" width="11.44140625" bestFit="1" customWidth="1"/>
    <col min="12" max="12" width="4.109375" bestFit="1" customWidth="1"/>
    <col min="13" max="13" width="5.5546875" bestFit="1" customWidth="1"/>
    <col min="14" max="14" width="8.33203125" bestFit="1" customWidth="1"/>
    <col min="15" max="15" width="4.6640625" bestFit="1" customWidth="1"/>
    <col min="16" max="16" width="4.554687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554687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554687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5546875" bestFit="1" customWidth="1"/>
    <col min="44" max="44" width="18.21875" bestFit="1" customWidth="1"/>
    <col min="45" max="45" width="17.554687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554687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5546875" bestFit="1" customWidth="1"/>
    <col min="64" max="64" width="25.554687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554687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5546875" bestFit="1" customWidth="1"/>
    <col min="80" max="80" width="21.88671875" bestFit="1" customWidth="1"/>
    <col min="81" max="81" width="27.554687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5546875" bestFit="1" customWidth="1"/>
    <col min="94" max="94" width="12.554687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554687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554687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554687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554687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554687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554687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554687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554687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2243</v>
      </c>
      <c r="B3" s="26" t="s">
        <v>1994</v>
      </c>
    </row>
    <row r="4" spans="1:7" x14ac:dyDescent="0.3">
      <c r="A4" s="26" t="s">
        <v>432</v>
      </c>
      <c r="B4" t="s">
        <v>1995</v>
      </c>
      <c r="C4" t="s">
        <v>1289</v>
      </c>
      <c r="D4" t="s">
        <v>1698</v>
      </c>
      <c r="E4" t="s">
        <v>2346</v>
      </c>
      <c r="F4" t="s">
        <v>2409</v>
      </c>
      <c r="G4" t="s">
        <v>433</v>
      </c>
    </row>
    <row r="5" spans="1:7" x14ac:dyDescent="0.3">
      <c r="A5" s="47" t="s">
        <v>2620</v>
      </c>
      <c r="B5" s="59" t="s">
        <v>1996</v>
      </c>
      <c r="C5" s="59" t="s">
        <v>1996</v>
      </c>
      <c r="D5" s="59" t="s">
        <v>1996</v>
      </c>
      <c r="E5" s="59" t="s">
        <v>1996</v>
      </c>
      <c r="F5" s="59" t="s">
        <v>1996</v>
      </c>
      <c r="G5" s="59" t="s">
        <v>1996</v>
      </c>
    </row>
    <row r="6" spans="1:7" x14ac:dyDescent="0.3">
      <c r="A6" s="47" t="s">
        <v>2618</v>
      </c>
      <c r="B6" s="59" t="s">
        <v>1996</v>
      </c>
      <c r="C6" s="59">
        <v>3</v>
      </c>
      <c r="D6" s="59" t="s">
        <v>1996</v>
      </c>
      <c r="E6" s="59" t="s">
        <v>1996</v>
      </c>
      <c r="F6" s="59">
        <v>455</v>
      </c>
      <c r="G6" s="59">
        <v>458</v>
      </c>
    </row>
    <row r="7" spans="1:7" x14ac:dyDescent="0.3">
      <c r="A7" s="63" t="s">
        <v>2616</v>
      </c>
      <c r="B7" s="59" t="s">
        <v>1996</v>
      </c>
      <c r="C7" s="59">
        <v>3</v>
      </c>
      <c r="D7" s="59" t="s">
        <v>1996</v>
      </c>
      <c r="E7" s="59" t="s">
        <v>1996</v>
      </c>
      <c r="F7" s="59">
        <v>455</v>
      </c>
      <c r="G7" s="59">
        <v>458</v>
      </c>
    </row>
    <row r="8" spans="1:7" x14ac:dyDescent="0.3">
      <c r="A8" s="47" t="s">
        <v>2619</v>
      </c>
      <c r="B8" s="59" t="s">
        <v>1996</v>
      </c>
      <c r="C8" s="59">
        <v>8</v>
      </c>
      <c r="D8" s="59">
        <v>1</v>
      </c>
      <c r="E8" s="59">
        <v>7</v>
      </c>
      <c r="F8" s="59">
        <v>882</v>
      </c>
      <c r="G8" s="59">
        <v>898</v>
      </c>
    </row>
    <row r="9" spans="1:7" x14ac:dyDescent="0.3">
      <c r="A9" s="47" t="s">
        <v>2615</v>
      </c>
      <c r="B9" s="59" t="s">
        <v>1996</v>
      </c>
      <c r="C9" s="59">
        <v>839</v>
      </c>
      <c r="D9" s="59">
        <v>41</v>
      </c>
      <c r="E9" s="59">
        <v>1</v>
      </c>
      <c r="F9" s="59">
        <v>1165</v>
      </c>
      <c r="G9" s="59">
        <v>2046</v>
      </c>
    </row>
    <row r="10" spans="1:7" x14ac:dyDescent="0.3">
      <c r="A10" s="47" t="s">
        <v>2617</v>
      </c>
      <c r="B10" s="59" t="s">
        <v>1996</v>
      </c>
      <c r="C10" s="59">
        <v>2277</v>
      </c>
      <c r="D10" s="59">
        <v>81</v>
      </c>
      <c r="E10" s="59">
        <v>7</v>
      </c>
      <c r="F10" s="59">
        <v>3678</v>
      </c>
      <c r="G10" s="59">
        <v>6043</v>
      </c>
    </row>
    <row r="11" spans="1:7" x14ac:dyDescent="0.3">
      <c r="A11" s="47" t="s">
        <v>2621</v>
      </c>
      <c r="B11" s="59" t="s">
        <v>1996</v>
      </c>
      <c r="C11" s="59">
        <v>3</v>
      </c>
      <c r="D11" s="59" t="s">
        <v>1996</v>
      </c>
      <c r="E11" s="59" t="s">
        <v>1996</v>
      </c>
      <c r="F11" s="59" t="s">
        <v>1996</v>
      </c>
      <c r="G11" s="59">
        <v>3</v>
      </c>
    </row>
    <row r="12" spans="1:7" x14ac:dyDescent="0.3">
      <c r="A12" s="47" t="s">
        <v>433</v>
      </c>
      <c r="B12" s="59" t="s">
        <v>1996</v>
      </c>
      <c r="C12" s="59">
        <v>3130</v>
      </c>
      <c r="D12" s="59">
        <v>123</v>
      </c>
      <c r="E12" s="59">
        <v>15</v>
      </c>
      <c r="F12" s="59">
        <v>6180</v>
      </c>
      <c r="G12" s="59">
        <v>9448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AB3" sqref="AB3"/>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71" t="s">
        <v>1774</v>
      </c>
      <c r="D2" s="71"/>
      <c r="E2" s="71"/>
      <c r="F2" s="71"/>
      <c r="G2" s="71"/>
      <c r="H2" s="71"/>
      <c r="I2" s="71"/>
      <c r="J2" s="45"/>
      <c r="K2" s="46" t="s">
        <v>1067</v>
      </c>
      <c r="L2" s="46"/>
      <c r="M2" s="74" t="str">
        <f>VLOOKUP(valSelEmployee,Employees[[Employee Name]:[Office]],6)</f>
        <v>CASUAL</v>
      </c>
      <c r="N2" s="74"/>
      <c r="O2" s="74"/>
      <c r="P2" s="74"/>
      <c r="Q2" s="74"/>
      <c r="R2" s="74"/>
      <c r="S2" s="74"/>
      <c r="U2" s="4"/>
      <c r="V2" s="4"/>
      <c r="W2" s="4"/>
      <c r="X2" s="4"/>
      <c r="Y2" s="4"/>
      <c r="Z2" s="4"/>
      <c r="AA2" s="4"/>
      <c r="AB2" s="4"/>
    </row>
    <row r="3" spans="1:44" ht="21.9" customHeight="1" thickTop="1" thickBot="1" x14ac:dyDescent="0.3">
      <c r="B3" s="13" t="s">
        <v>17</v>
      </c>
      <c r="C3" s="72">
        <v>2023</v>
      </c>
      <c r="D3" s="72"/>
      <c r="E3" s="72"/>
      <c r="F3" s="72"/>
      <c r="G3" s="72"/>
      <c r="H3" s="72"/>
      <c r="I3" s="72"/>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65" t="s">
        <v>4</v>
      </c>
      <c r="D19" s="65"/>
      <c r="E19" s="65"/>
      <c r="F19" s="7"/>
      <c r="H19" s="69" t="s">
        <v>5</v>
      </c>
      <c r="I19" s="69"/>
      <c r="J19" s="69"/>
      <c r="K19" s="69"/>
      <c r="L19" s="7"/>
      <c r="M19" s="16"/>
      <c r="N19" s="78" t="s">
        <v>74</v>
      </c>
      <c r="O19" s="78"/>
      <c r="P19" s="78"/>
      <c r="Q19" s="7"/>
      <c r="S19" s="69" t="s">
        <v>13</v>
      </c>
      <c r="T19" s="69"/>
      <c r="U19" s="69"/>
      <c r="V19" s="7"/>
      <c r="X19" s="69" t="s">
        <v>76</v>
      </c>
      <c r="Y19" s="69"/>
      <c r="Z19" s="69"/>
      <c r="AA19" s="7"/>
      <c r="AC19" s="69" t="s">
        <v>77</v>
      </c>
      <c r="AD19" s="69"/>
      <c r="AE19" s="69"/>
      <c r="AF19" s="7"/>
      <c r="AH19" s="69" t="s">
        <v>1</v>
      </c>
      <c r="AI19" s="69"/>
      <c r="AJ19" s="69"/>
      <c r="AM19" s="69" t="s">
        <v>1023</v>
      </c>
      <c r="AN19" s="69"/>
      <c r="AO19" s="69"/>
    </row>
    <row r="20" spans="2:44" ht="54.9" customHeight="1" x14ac:dyDescent="0.3">
      <c r="B20" s="27"/>
      <c r="C20" s="66">
        <f>SUMIFS(LeaveTracker[Days],LeaveTracker[Employee Name],valSelEmployee,LeaveTracker[Start Date],"&gt;="&amp;DATE(Calendar_Year,1,1),LeaveTracker[End Date],"&lt;"&amp;DATE(Calendar_Year+1,1,1))</f>
        <v>0</v>
      </c>
      <c r="D20" s="66"/>
      <c r="E20" s="66"/>
      <c r="F20" s="7"/>
      <c r="H20" s="70">
        <f>NETWORKDAYS(DATE(Calendar_Year,1,1),EDATE(DATE(Calendar_Year,1,1),12)-1)</f>
        <v>260</v>
      </c>
      <c r="I20" s="70"/>
      <c r="J20" s="70"/>
      <c r="K20" s="70"/>
      <c r="L20" s="7"/>
      <c r="N20" s="79">
        <f>SUMIFS(LeaveTracker[Days],LeaveTracker[Employee Name],valSelEmployee,LeaveTracker[Start Date],"&gt;="&amp;DATE(Calendar_Year,1,1),LeaveTracker[End Date],"&lt;"&amp;DATE(Calendar_Year+1,1,1),LeaveTracker[Type of Leave],'Leave Types'!B4)</f>
        <v>0</v>
      </c>
      <c r="O20" s="79"/>
      <c r="P20" s="79"/>
      <c r="Q20" s="7"/>
      <c r="S20" s="80">
        <f>SUMIFS(LeaveTracker[Days],LeaveTracker[Employee Name],valSelEmployee,LeaveTracker[Start Date],"&gt;="&amp;DATE(Calendar_Year,1,1),LeaveTracker[End Date],"&lt;"&amp;DATE(Calendar_Year+1,1,1),LeaveTracker[Type of Leave],'Leave Types'!B5)</f>
        <v>0</v>
      </c>
      <c r="T20" s="80"/>
      <c r="U20" s="80"/>
      <c r="V20" s="7"/>
      <c r="X20" s="75">
        <f>SUMIFS(LeaveTracker[Days],LeaveTracker[Employee Name],valSelEmployee,LeaveTracker[Start Date],"&gt;="&amp;DATE(Calendar_Year,1,1),LeaveTracker[End Date],"&lt;"&amp;DATE(Calendar_Year+1,1,1),LeaveTracker[Type of Leave],'Leave Types'!B6)</f>
        <v>0</v>
      </c>
      <c r="Y20" s="75"/>
      <c r="Z20" s="75"/>
      <c r="AA20" s="7"/>
      <c r="AC20" s="82">
        <f>SUMIFS(LeaveTracker[Days],LeaveTracker[Employee Name],valSelEmployee,LeaveTracker[Start Date],"&gt;="&amp;DATE(Calendar_Year,1,1),LeaveTracker[End Date],"&lt;"&amp;DATE(Calendar_Year+1,1,1),LeaveTracker[Type of Leave],'Leave Types'!B7)</f>
        <v>0</v>
      </c>
      <c r="AD20" s="82"/>
      <c r="AE20" s="82"/>
      <c r="AF20" s="7"/>
      <c r="AH20" s="73">
        <f>SUMIFS(LeaveTracker[Days],LeaveTracker[Employee Name],valSelEmployee,LeaveTracker[Start Date],"&gt;="&amp;DATE(Calendar_Year,1,1),LeaveTracker[End Date],"&lt;"&amp;DATE(Calendar_Year+1,1,1),LeaveTracker[Type of Leave],'Leave Types'!B8)</f>
        <v>0</v>
      </c>
      <c r="AI20" s="73"/>
      <c r="AJ20" s="73"/>
      <c r="AM20" s="81">
        <f>SUMIFS(LeaveTracker[Days],LeaveTracker[Employee Name],valSelEmployee,LeaveTracker[Start Date],"&gt;="&amp;DATE(Calendar_Year,1,1),LeaveTracker[End Date],"&lt;"&amp;DATE(Calendar_Year+1,1,1),LeaveTracker[Type of Leave],'Leave Types'!B9)</f>
        <v>0</v>
      </c>
      <c r="AN20" s="81"/>
      <c r="AO20" s="81"/>
    </row>
    <row r="21" spans="2:44" ht="21.9" customHeight="1" x14ac:dyDescent="0.3">
      <c r="C21" s="67">
        <f ca="1">SUMIFS(LeaveTracker[Days],LeaveTracker[Employee Name],valSelEmployee,LeaveTracker[Start Date],"&gt;="&amp;DATE(Calendar_Year-1,1,1),LeaveTracker[End Date],"&lt;"&amp;DATE(Calendar_Year,1,1))</f>
        <v>170</v>
      </c>
      <c r="D21" s="67"/>
      <c r="E21" s="67"/>
      <c r="F21" s="7"/>
      <c r="G21" s="3"/>
      <c r="H21" s="68">
        <f>NETWORKDAYS(DATE(Calendar_Year-1,1,1),EDATE(DATE(Calendar_Year-1,1,1),12)-1)</f>
        <v>260</v>
      </c>
      <c r="I21" s="68"/>
      <c r="J21" s="68"/>
      <c r="K21" s="68"/>
      <c r="L21" s="7"/>
      <c r="M21" s="3"/>
      <c r="N21" s="77">
        <f>SUMIFS(LeaveTracker[Days],LeaveTracker[Employee Name],valSelEmployee,LeaveTracker[Start Date],"&gt;="&amp;DATE(Calendar_Year-1,1,1),LeaveTracker[End Date],"&lt;"&amp;DATE(Calendar_Year,1,1),LeaveTracker[Type of Leave],'Leave Types'!B4)</f>
        <v>0</v>
      </c>
      <c r="O21" s="77"/>
      <c r="P21" s="77"/>
      <c r="Q21" s="7"/>
      <c r="R21" s="3"/>
      <c r="S21" s="68">
        <f ca="1">SUMIFS(LeaveTracker[Days],LeaveTracker[Employee Name],valSelEmployee,LeaveTracker[Start Date],"&gt;="&amp;DATE(Calendar_Year-1,1,1),LeaveTracker[End Date],"&lt;"&amp;DATE(Calendar_Year,1,1),LeaveTracker[Type of Leave],'Leave Types'!B5)</f>
        <v>170</v>
      </c>
      <c r="T21" s="68"/>
      <c r="U21" s="68"/>
      <c r="V21" s="7"/>
      <c r="W21" s="3"/>
      <c r="X21" s="68">
        <f>SUMIFS(LeaveTracker[Days],LeaveTracker[Employee Name],valSelEmployee,LeaveTracker[Start Date],"&gt;="&amp;DATE(Calendar_Year-1,1,1),LeaveTracker[End Date],"&lt;"&amp;DATE(Calendar_Year,1,1),LeaveTracker[Type of Leave],'Leave Types'!B6)</f>
        <v>0</v>
      </c>
      <c r="Y21" s="68"/>
      <c r="Z21" s="68"/>
      <c r="AA21" s="7"/>
      <c r="AB21" s="3"/>
      <c r="AC21" s="68">
        <f>SUMIFS(LeaveTracker[Days],LeaveTracker[Employee Name],valSelEmployee,LeaveTracker[Start Date],"&gt;="&amp;DATE(Calendar_Year-1,1,1),LeaveTracker[End Date],"&lt;"&amp;DATE(Calendar_Year,1,1),LeaveTracker[Type of Leave],'Leave Types'!B7)</f>
        <v>0</v>
      </c>
      <c r="AD21" s="68"/>
      <c r="AE21" s="68"/>
      <c r="AF21" s="7"/>
      <c r="AG21" s="3"/>
      <c r="AH21" s="68">
        <f>SUMIFS(LeaveTracker[Days],LeaveTracker[Employee Name],valSelEmployee,LeaveTracker[Start Date],"&gt;="&amp;DATE(Calendar_Year-1,1,1),LeaveTracker[End Date],"&lt;"&amp;DATE(Calendar_Year,1,1),LeaveTracker[Type of Leave],'Leave Types'!B8)</f>
        <v>0</v>
      </c>
      <c r="AI21" s="68"/>
      <c r="AJ21" s="68"/>
      <c r="AL21" s="3"/>
      <c r="AM21" s="68">
        <f>SUMIFS(LeaveTracker[Days],LeaveTracker[Employee Name],valSelEmployee,LeaveTracker[Start Date],"&gt;="&amp;DATE(Calendar_Year-1,1,1),LeaveTracker[End Date],"&lt;"&amp;DATE(Calendar_Year,1,1),LeaveTracker[Type of Leave],'Leave Types'!B9)</f>
        <v>0</v>
      </c>
      <c r="AN21" s="68"/>
      <c r="AO21" s="68"/>
    </row>
    <row r="22" spans="2:44" ht="21.9" customHeight="1" x14ac:dyDescent="0.3">
      <c r="C22" s="64" t="str">
        <f ca="1">IFERROR(IF(C21&lt;&gt;0,IF(C20&gt;=C21,"UP ", "DOWN ")&amp;TEXT(C20/C21-1,"0%;0%"),"UP 100%"),"")</f>
        <v>DOWN 100%</v>
      </c>
      <c r="D22" s="64"/>
      <c r="E22" s="64"/>
      <c r="F22" s="7"/>
      <c r="G22" s="3"/>
      <c r="H22" s="76" t="str">
        <f>IFERROR(IF(H21&lt;&gt;0,IF(H20&gt;=H21,"UP ", "DOWN ")&amp;TEXT(H20/H21-1,"0%;0%"),"UP 100%"),"")</f>
        <v>UP 0%</v>
      </c>
      <c r="I22" s="76"/>
      <c r="J22" s="76"/>
      <c r="K22" s="76"/>
      <c r="L22" s="7"/>
      <c r="M22" s="3"/>
      <c r="N22" s="64" t="str">
        <f>IFERROR(IF(N21&lt;&gt;0,IF(N20&gt;=N21,"UP ", "DOWN ")&amp;TEXT(N20/N21-1,"0%;0%"),"UP 100%"),"")</f>
        <v>UP 100%</v>
      </c>
      <c r="O22" s="64"/>
      <c r="P22" s="64"/>
      <c r="Q22" s="7"/>
      <c r="R22" s="3"/>
      <c r="S22" s="64" t="str">
        <f ca="1">IFERROR(IF(S21&lt;&gt;0,IF(S20&gt;=S21,"UP ", "DOWN ")&amp;TEXT(S20/S21-1,"0%;0%"),"UP 100%"),"")</f>
        <v>DOWN 100%</v>
      </c>
      <c r="T22" s="64"/>
      <c r="U22" s="64"/>
      <c r="V22" s="7"/>
      <c r="W22" s="3"/>
      <c r="X22" s="64" t="str">
        <f>IFERROR(IF(X21&lt;&gt;0,IF(X20&gt;=X21,"UP ", "DOWN ")&amp;TEXT(X20/X21-1,"0%;0%"),"UP 100%"),"")</f>
        <v>UP 100%</v>
      </c>
      <c r="Y22" s="64"/>
      <c r="Z22" s="64"/>
      <c r="AA22" s="7"/>
      <c r="AB22" s="3"/>
      <c r="AC22" s="64" t="str">
        <f>IFERROR(IF(AC21&lt;&gt;0,IF(AC20&gt;=AC21,"UP ", "DOWN ")&amp;TEXT(AC20/AC21-1,"0%;0%"),"UP 100%"),"")</f>
        <v>UP 100%</v>
      </c>
      <c r="AD22" s="64"/>
      <c r="AE22" s="64"/>
      <c r="AF22" s="7"/>
      <c r="AG22" s="3"/>
      <c r="AH22" s="64" t="str">
        <f>IFERROR(IF(AH21&lt;&gt;0,IF(AH20&gt;=AH21,"UP ", "DOWN ")&amp;TEXT(AH20/AH21-1,"0%;0%"),"UP 100%"),"")</f>
        <v>UP 100%</v>
      </c>
      <c r="AI22" s="64"/>
      <c r="AJ22" s="64"/>
      <c r="AL22" s="3"/>
      <c r="AM22" s="64" t="str">
        <f>IFERROR(IF(AM21&lt;&gt;0,IF(AM20&gt;=AM21,"UP ", "DOWN ")&amp;TEXT(AM20/AM21-1,"0%;0%"),"UP 100%"),"")</f>
        <v>UP 100%</v>
      </c>
      <c r="AN22" s="64"/>
      <c r="AO22" s="64"/>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3" priority="5" operator="beginsWith" text="UP">
      <formula>LEFT(C22,LEN("UP"))="UP"</formula>
    </cfRule>
  </conditionalFormatting>
  <conditionalFormatting sqref="C6:AR17">
    <cfRule type="expression" dxfId="12" priority="1">
      <formula>MONTH(C6)&lt;&gt;MONTH($B6)</formula>
    </cfRule>
    <cfRule type="expression" dxfId="5" priority="22">
      <formula>OR(LEFT(C$5,1)="S", COUNTIF(lstHolidays, C6)&gt;0)</formula>
    </cfRule>
  </conditionalFormatting>
  <conditionalFormatting sqref="AL22:AO22">
    <cfRule type="beginsWith" dxfId="4"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9640"/>
  <sheetViews>
    <sheetView showGridLines="0" tabSelected="1" zoomScale="82" zoomScaleNormal="82" zoomScaleSheetLayoutView="87" zoomScalePageLayoutView="70" workbookViewId="0">
      <pane ySplit="2328" topLeftCell="A4584" activePane="bottomLeft"/>
      <selection activeCell="E3" sqref="E1:F1048576"/>
      <selection pane="bottomLeft" activeCell="J4589" sqref="J4589"/>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83" t="s">
        <v>539</v>
      </c>
      <c r="B1" s="83"/>
      <c r="C1" s="83"/>
      <c r="D1" s="83"/>
      <c r="E1" s="83"/>
      <c r="F1" s="83"/>
      <c r="G1" s="83"/>
      <c r="H1" s="83"/>
      <c r="I1" s="83"/>
      <c r="J1" s="83"/>
      <c r="K1" s="83"/>
      <c r="L1" s="83"/>
      <c r="M1" s="83"/>
    </row>
    <row r="2" spans="1:13" ht="39.9" customHeight="1" x14ac:dyDescent="0.3">
      <c r="A2" s="84" t="str">
        <f ca="1">"Employee's Leave Tracker " &amp;YEAR(TODAY())</f>
        <v>Employee's Leave Tracker 2023</v>
      </c>
      <c r="B2" s="84"/>
      <c r="C2" s="84"/>
      <c r="D2" s="84"/>
      <c r="E2" s="84"/>
      <c r="F2" s="84"/>
      <c r="G2" s="84"/>
      <c r="H2" s="84"/>
      <c r="I2" s="84"/>
      <c r="J2" s="84"/>
      <c r="K2" s="84"/>
      <c r="L2" s="84"/>
      <c r="M2" s="84"/>
    </row>
    <row r="3" spans="1:13" ht="15" customHeight="1" x14ac:dyDescent="0.3">
      <c r="J3" s="85">
        <f ca="1">TODAY()</f>
        <v>45281</v>
      </c>
      <c r="K3" s="85"/>
      <c r="L3" s="85"/>
      <c r="M3" s="85"/>
    </row>
    <row r="4" spans="1:13" ht="30" customHeight="1" x14ac:dyDescent="0.3">
      <c r="A4" s="44" t="s">
        <v>80</v>
      </c>
      <c r="B4" s="44" t="s">
        <v>92</v>
      </c>
      <c r="C4" s="56" t="s">
        <v>91</v>
      </c>
      <c r="D4" s="9" t="s">
        <v>0</v>
      </c>
      <c r="E4" s="44" t="s">
        <v>1064</v>
      </c>
      <c r="F4" s="44" t="s">
        <v>1984</v>
      </c>
      <c r="G4" s="9" t="s">
        <v>2</v>
      </c>
      <c r="H4" s="9" t="s">
        <v>3</v>
      </c>
      <c r="I4" s="44" t="s">
        <v>14</v>
      </c>
      <c r="J4" s="54" t="s">
        <v>79</v>
      </c>
      <c r="K4" s="44" t="s">
        <v>269</v>
      </c>
      <c r="L4" s="44" t="s">
        <v>7</v>
      </c>
      <c r="M4" s="9" t="s">
        <v>1333</v>
      </c>
    </row>
    <row r="5" spans="1:13" ht="30" customHeight="1" x14ac:dyDescent="0.3">
      <c r="A5" s="50" t="s">
        <v>1721</v>
      </c>
      <c r="B5" s="55">
        <v>44774</v>
      </c>
      <c r="C5" s="55">
        <v>44722</v>
      </c>
      <c r="D5" s="51" t="s">
        <v>1722</v>
      </c>
      <c r="E5" s="50" t="str">
        <f>IF(ISBLANK(LeaveTracker[[#This Row],[Employee Name]]),"-----",VLOOKUP(LeaveTracker[[#This Row],[Employee Name]],Employees[[Employee Name]:[Office]],7))</f>
        <v>LEGAL</v>
      </c>
      <c r="F5" s="50" t="str">
        <f>IF(ISBLANK(LeaveTracker[[#This Row],[Employee Name]]),"-----",VLOOKUP(LeaveTracker[[#This Row],[Employee Name]],Employees[[Employee Name]:[Office]],6))</f>
        <v>CASUAL</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1721</v>
      </c>
      <c r="B6" s="55">
        <v>44774</v>
      </c>
      <c r="C6" s="55">
        <v>44722</v>
      </c>
      <c r="D6" s="51" t="s">
        <v>1722</v>
      </c>
      <c r="E6" s="50" t="str">
        <f>IF(ISBLANK(LeaveTracker[[#This Row],[Employee Name]]),"-----",VLOOKUP(LeaveTracker[[#This Row],[Employee Name]],Employees[[Employee Name]:[Office]],7))</f>
        <v>LEGAL</v>
      </c>
      <c r="F6" s="50" t="str">
        <f>IF(ISBLANK(LeaveTracker[[#This Row],[Employee Name]]),"-----",VLOOKUP(LeaveTracker[[#This Row],[Employee Name]],Employees[[Employee Name]:[Office]],6))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1723</v>
      </c>
      <c r="B7" s="55">
        <v>44774</v>
      </c>
      <c r="C7" s="55">
        <v>44732</v>
      </c>
      <c r="D7" s="51" t="s">
        <v>1722</v>
      </c>
      <c r="E7" s="50" t="str">
        <f>IF(ISBLANK(LeaveTracker[[#This Row],[Employee Name]]),"-----",VLOOKUP(LeaveTracker[[#This Row],[Employee Name]],Employees[[Employee Name]:[Office]],7))</f>
        <v>LEGAL</v>
      </c>
      <c r="F7" s="50" t="str">
        <f>IF(ISBLANK(LeaveTracker[[#This Row],[Employee Name]]),"-----",VLOOKUP(LeaveTracker[[#This Row],[Employee Name]],Employees[[Employee Name]:[Office]],6))</f>
        <v>CASUAL</v>
      </c>
      <c r="G7" s="49">
        <v>44734</v>
      </c>
      <c r="H7" s="49">
        <v>44735</v>
      </c>
      <c r="I7" s="50" t="s">
        <v>298</v>
      </c>
      <c r="J7" s="52" t="s">
        <v>1004</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1724</v>
      </c>
      <c r="B8" s="55">
        <v>44774</v>
      </c>
      <c r="C8" s="55">
        <v>44705</v>
      </c>
      <c r="D8" s="52" t="s">
        <v>1722</v>
      </c>
      <c r="E8" s="50" t="str">
        <f>IF(ISBLANK(LeaveTracker[[#This Row],[Employee Name]]),"-----",VLOOKUP(LeaveTracker[[#This Row],[Employee Name]],Employees[[Employee Name]:[Office]],7))</f>
        <v>LEGAL</v>
      </c>
      <c r="F8" s="50" t="str">
        <f>IF(ISBLANK(LeaveTracker[[#This Row],[Employee Name]]),"-----",VLOOKUP(LeaveTracker[[#This Row],[Employee Name]],Employees[[Employee Name]:[Office]],6))</f>
        <v>CASUAL</v>
      </c>
      <c r="G8" s="49">
        <v>44706</v>
      </c>
      <c r="H8" s="49">
        <v>44706</v>
      </c>
      <c r="I8" s="50" t="s">
        <v>298</v>
      </c>
      <c r="J8" s="52" t="s">
        <v>1004</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1725</v>
      </c>
      <c r="B9" s="55">
        <v>44774</v>
      </c>
      <c r="C9" s="55">
        <v>44756</v>
      </c>
      <c r="D9" s="52" t="s">
        <v>1726</v>
      </c>
      <c r="E9" s="50" t="str">
        <f>IF(ISBLANK(LeaveTracker[[#This Row],[Employee Name]]),"-----",VLOOKUP(LeaveTracker[[#This Row],[Employee Name]],Employees[[Employee Name]:[Office]],7))</f>
        <v>TCIS</v>
      </c>
      <c r="F9" s="50" t="str">
        <f>IF(ISBLANK(LeaveTracker[[#This Row],[Employee Name]]),"-----",VLOOKUP(LeaveTracker[[#This Row],[Employee Name]],Employees[[Employee Name]:[Office]],6))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1727</v>
      </c>
      <c r="B10" s="55">
        <v>44774</v>
      </c>
      <c r="C10" s="55">
        <v>44746</v>
      </c>
      <c r="D10" s="52" t="s">
        <v>1726</v>
      </c>
      <c r="E10" s="50" t="str">
        <f>IF(ISBLANK(LeaveTracker[[#This Row],[Employee Name]]),"-----",VLOOKUP(LeaveTracker[[#This Row],[Employee Name]],Employees[[Employee Name]:[Office]],7))</f>
        <v>TCIS</v>
      </c>
      <c r="F10" s="50" t="str">
        <f>IF(ISBLANK(LeaveTracker[[#This Row],[Employee Name]]),"-----",VLOOKUP(LeaveTracker[[#This Row],[Employee Name]],Employees[[Employee Name]:[Office]],6))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1727</v>
      </c>
      <c r="B11" s="55">
        <v>44774</v>
      </c>
      <c r="C11" s="55">
        <v>44746</v>
      </c>
      <c r="D11" s="52" t="s">
        <v>1726</v>
      </c>
      <c r="E11" s="50" t="str">
        <f>IF(ISBLANK(LeaveTracker[[#This Row],[Employee Name]]),"-----",VLOOKUP(LeaveTracker[[#This Row],[Employee Name]],Employees[[Employee Name]:[Office]],7))</f>
        <v>TCIS</v>
      </c>
      <c r="F11" s="50" t="str">
        <f>IF(ISBLANK(LeaveTracker[[#This Row],[Employee Name]]),"-----",VLOOKUP(LeaveTracker[[#This Row],[Employee Name]],Employees[[Employee Name]:[Office]],6))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1728</v>
      </c>
      <c r="B12" s="55">
        <v>44774</v>
      </c>
      <c r="C12" s="55">
        <v>44728</v>
      </c>
      <c r="D12" s="52" t="s">
        <v>1726</v>
      </c>
      <c r="E12" s="50" t="str">
        <f>IF(ISBLANK(LeaveTracker[[#This Row],[Employee Name]]),"-----",VLOOKUP(LeaveTracker[[#This Row],[Employee Name]],Employees[[Employee Name]:[Office]],7))</f>
        <v>TCIS</v>
      </c>
      <c r="F12" s="50" t="str">
        <f>IF(ISBLANK(LeaveTracker[[#This Row],[Employee Name]]),"-----",VLOOKUP(LeaveTracker[[#This Row],[Employee Name]],Employees[[Employee Name]:[Office]],6))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1729</v>
      </c>
      <c r="B13" s="55">
        <v>44774</v>
      </c>
      <c r="C13" s="55">
        <v>44708</v>
      </c>
      <c r="D13" s="52" t="s">
        <v>1726</v>
      </c>
      <c r="E13" s="50" t="str">
        <f>IF(ISBLANK(LeaveTracker[[#This Row],[Employee Name]]),"-----",VLOOKUP(LeaveTracker[[#This Row],[Employee Name]],Employees[[Employee Name]:[Office]],7))</f>
        <v>TCIS</v>
      </c>
      <c r="F13" s="50" t="str">
        <f>IF(ISBLANK(LeaveTracker[[#This Row],[Employee Name]]),"-----",VLOOKUP(LeaveTracker[[#This Row],[Employee Name]],Employees[[Employee Name]:[Office]],6))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1730</v>
      </c>
      <c r="B14" s="55">
        <v>44774</v>
      </c>
      <c r="C14" s="55">
        <v>44713</v>
      </c>
      <c r="D14" s="52" t="s">
        <v>1731</v>
      </c>
      <c r="E14" s="50" t="str">
        <f>IF(ISBLANK(LeaveTracker[[#This Row],[Employee Name]]),"-----",VLOOKUP(LeaveTracker[[#This Row],[Employee Name]],Employees[[Employee Name]:[Office]],7))</f>
        <v>TCNHS-ISHS</v>
      </c>
      <c r="F14" s="50" t="str">
        <f>IF(ISBLANK(LeaveTracker[[#This Row],[Employee Name]]),"-----",VLOOKUP(LeaveTracker[[#This Row],[Employee Name]],Employees[[Employee Name]:[Office]],6))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1732</v>
      </c>
      <c r="B15" s="55">
        <v>44774</v>
      </c>
      <c r="C15" s="55">
        <v>44757</v>
      </c>
      <c r="D15" s="52" t="s">
        <v>1733</v>
      </c>
      <c r="E15" s="50" t="str">
        <f>IF(ISBLANK(LeaveTracker[[#This Row],[Employee Name]]),"-----",VLOOKUP(LeaveTracker[[#This Row],[Employee Name]],Employees[[Employee Name]:[Office]],7))</f>
        <v>ASSESSOR</v>
      </c>
      <c r="F15" s="50" t="str">
        <f>IF(ISBLANK(LeaveTracker[[#This Row],[Employee Name]]),"-----",VLOOKUP(LeaveTracker[[#This Row],[Employee Name]],Employees[[Employee Name]:[Office]],6))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1734</v>
      </c>
      <c r="B16" s="55">
        <v>44774</v>
      </c>
      <c r="C16" s="55">
        <v>44734</v>
      </c>
      <c r="D16" s="52" t="s">
        <v>1733</v>
      </c>
      <c r="E16" s="50" t="str">
        <f>IF(ISBLANK(LeaveTracker[[#This Row],[Employee Name]]),"-----",VLOOKUP(LeaveTracker[[#This Row],[Employee Name]],Employees[[Employee Name]:[Office]],7))</f>
        <v>ASSESSOR</v>
      </c>
      <c r="F16" s="50" t="str">
        <f>IF(ISBLANK(LeaveTracker[[#This Row],[Employee Name]]),"-----",VLOOKUP(LeaveTracker[[#This Row],[Employee Name]],Employees[[Employee Name]:[Office]],6))</f>
        <v>CASUAL</v>
      </c>
      <c r="G16" s="49">
        <v>44732</v>
      </c>
      <c r="H16" s="49">
        <v>44732</v>
      </c>
      <c r="I16" s="50" t="s">
        <v>298</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1735</v>
      </c>
      <c r="B17" s="55">
        <v>44774</v>
      </c>
      <c r="C17" s="55">
        <v>44764</v>
      </c>
      <c r="D17" s="52" t="s">
        <v>1736</v>
      </c>
      <c r="E17" s="50" t="str">
        <f>IF(ISBLANK(LeaveTracker[[#This Row],[Employee Name]]),"-----",VLOOKUP(LeaveTracker[[#This Row],[Employee Name]],Employees[[Employee Name]:[Office]],7))</f>
        <v>LCR</v>
      </c>
      <c r="F17" s="50" t="str">
        <f>IF(ISBLANK(LeaveTracker[[#This Row],[Employee Name]]),"-----",VLOOKUP(LeaveTracker[[#This Row],[Employee Name]],Employees[[Employee Name]:[Office]],6))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1737</v>
      </c>
      <c r="B18" s="55">
        <v>44774</v>
      </c>
      <c r="C18" s="55">
        <v>44756</v>
      </c>
      <c r="D18" s="52" t="s">
        <v>1736</v>
      </c>
      <c r="E18" s="50" t="str">
        <f>IF(ISBLANK(LeaveTracker[[#This Row],[Employee Name]]),"-----",VLOOKUP(LeaveTracker[[#This Row],[Employee Name]],Employees[[Employee Name]:[Office]],7))</f>
        <v>LCR</v>
      </c>
      <c r="F18" s="50" t="str">
        <f>IF(ISBLANK(LeaveTracker[[#This Row],[Employee Name]]),"-----",VLOOKUP(LeaveTracker[[#This Row],[Employee Name]],Employees[[Employee Name]:[Office]],6))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1738</v>
      </c>
      <c r="B19" s="55">
        <v>44774</v>
      </c>
      <c r="C19" s="55">
        <v>44691</v>
      </c>
      <c r="D19" s="52" t="s">
        <v>1739</v>
      </c>
      <c r="E19" s="50" t="str">
        <f>IF(ISBLANK(LeaveTracker[[#This Row],[Employee Name]]),"-----",VLOOKUP(LeaveTracker[[#This Row],[Employee Name]],Employees[[Employee Name]:[Office]],7))</f>
        <v>ONT</v>
      </c>
      <c r="F19" s="50" t="str">
        <f>IF(ISBLANK(LeaveTracker[[#This Row],[Employee Name]]),"-----",VLOOKUP(LeaveTracker[[#This Row],[Employee Name]],Employees[[Employee Name]:[Office]],6))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1740</v>
      </c>
      <c r="B20" s="55">
        <v>44774</v>
      </c>
      <c r="C20" s="55">
        <v>44697</v>
      </c>
      <c r="D20" s="52" t="s">
        <v>1741</v>
      </c>
      <c r="E20" s="50" t="str">
        <f>IF(ISBLANK(LeaveTracker[[#This Row],[Employee Name]]),"-----",VLOOKUP(LeaveTracker[[#This Row],[Employee Name]],Employees[[Employee Name]:[Office]],7))</f>
        <v>ONT</v>
      </c>
      <c r="F20" s="50" t="str">
        <f>IF(ISBLANK(LeaveTracker[[#This Row],[Employee Name]]),"-----",VLOOKUP(LeaveTracker[[#This Row],[Employee Name]],Employees[[Employee Name]:[Office]],6))</f>
        <v>PERMANENT</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1742</v>
      </c>
      <c r="B21" s="55">
        <v>44774</v>
      </c>
      <c r="C21" s="55">
        <v>44706</v>
      </c>
      <c r="D21" s="52" t="s">
        <v>1063</v>
      </c>
      <c r="E21" s="50" t="str">
        <f>IF(ISBLANK(LeaveTracker[[#This Row],[Employee Name]]),"-----",VLOOKUP(LeaveTracker[[#This Row],[Employee Name]],Employees[[Employee Name]:[Office]],7))</f>
        <v>ONT</v>
      </c>
      <c r="F21" s="50" t="str">
        <f>IF(ISBLANK(LeaveTracker[[#This Row],[Employee Name]]),"-----",VLOOKUP(LeaveTracker[[#This Row],[Employee Name]],Employees[[Employee Name]:[Office]],6))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1742</v>
      </c>
      <c r="B22" s="55">
        <v>44774</v>
      </c>
      <c r="C22" s="55">
        <v>44706</v>
      </c>
      <c r="D22" s="52" t="s">
        <v>1063</v>
      </c>
      <c r="E22" s="50" t="str">
        <f>IF(ISBLANK(LeaveTracker[[#This Row],[Employee Name]]),"-----",VLOOKUP(LeaveTracker[[#This Row],[Employee Name]],Employees[[Employee Name]:[Office]],7))</f>
        <v>ONT</v>
      </c>
      <c r="F22" s="50" t="str">
        <f>IF(ISBLANK(LeaveTracker[[#This Row],[Employee Name]]),"-----",VLOOKUP(LeaveTracker[[#This Row],[Employee Name]],Employees[[Employee Name]:[Office]],6))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1742</v>
      </c>
      <c r="B23" s="55">
        <v>44774</v>
      </c>
      <c r="C23" s="55">
        <v>44706</v>
      </c>
      <c r="D23" s="52" t="s">
        <v>1063</v>
      </c>
      <c r="E23" s="50" t="str">
        <f>IF(ISBLANK(LeaveTracker[[#This Row],[Employee Name]]),"-----",VLOOKUP(LeaveTracker[[#This Row],[Employee Name]],Employees[[Employee Name]:[Office]],7))</f>
        <v>ONT</v>
      </c>
      <c r="F23" s="50" t="str">
        <f>IF(ISBLANK(LeaveTracker[[#This Row],[Employee Name]]),"-----",VLOOKUP(LeaveTracker[[#This Row],[Employee Name]],Employees[[Employee Name]:[Office]],6))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1742</v>
      </c>
      <c r="B24" s="55">
        <v>44774</v>
      </c>
      <c r="C24" s="55">
        <v>44706</v>
      </c>
      <c r="D24" s="52" t="s">
        <v>1063</v>
      </c>
      <c r="E24" s="50" t="str">
        <f>IF(ISBLANK(LeaveTracker[[#This Row],[Employee Name]]),"-----",VLOOKUP(LeaveTracker[[#This Row],[Employee Name]],Employees[[Employee Name]:[Office]],7))</f>
        <v>ONT</v>
      </c>
      <c r="F24" s="50" t="str">
        <f>IF(ISBLANK(LeaveTracker[[#This Row],[Employee Name]]),"-----",VLOOKUP(LeaveTracker[[#This Row],[Employee Name]],Employees[[Employee Name]:[Office]],6))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1742</v>
      </c>
      <c r="B25" s="55">
        <v>44774</v>
      </c>
      <c r="C25" s="55">
        <v>44706</v>
      </c>
      <c r="D25" s="52" t="s">
        <v>1063</v>
      </c>
      <c r="E25" s="50" t="str">
        <f>IF(ISBLANK(LeaveTracker[[#This Row],[Employee Name]]),"-----",VLOOKUP(LeaveTracker[[#This Row],[Employee Name]],Employees[[Employee Name]:[Office]],7))</f>
        <v>ONT</v>
      </c>
      <c r="F25" s="50" t="str">
        <f>IF(ISBLANK(LeaveTracker[[#This Row],[Employee Name]]),"-----",VLOOKUP(LeaveTracker[[#This Row],[Employee Name]],Employees[[Employee Name]:[Office]],6))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1743</v>
      </c>
      <c r="B26" s="55">
        <v>44774</v>
      </c>
      <c r="C26" s="55">
        <v>44706</v>
      </c>
      <c r="D26" s="52" t="s">
        <v>1063</v>
      </c>
      <c r="E26" s="50" t="str">
        <f>IF(ISBLANK(LeaveTracker[[#This Row],[Employee Name]]),"-----",VLOOKUP(LeaveTracker[[#This Row],[Employee Name]],Employees[[Employee Name]:[Office]],7))</f>
        <v>ONT</v>
      </c>
      <c r="F26" s="50" t="str">
        <f>IF(ISBLANK(LeaveTracker[[#This Row],[Employee Name]]),"-----",VLOOKUP(LeaveTracker[[#This Row],[Employee Name]],Employees[[Employee Name]:[Office]],6))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1743</v>
      </c>
      <c r="B27" s="55">
        <v>44774</v>
      </c>
      <c r="C27" s="55">
        <v>44706</v>
      </c>
      <c r="D27" s="52" t="s">
        <v>1063</v>
      </c>
      <c r="E27" s="50" t="str">
        <f>IF(ISBLANK(LeaveTracker[[#This Row],[Employee Name]]),"-----",VLOOKUP(LeaveTracker[[#This Row],[Employee Name]],Employees[[Employee Name]:[Office]],7))</f>
        <v>ONT</v>
      </c>
      <c r="F27" s="50" t="str">
        <f>IF(ISBLANK(LeaveTracker[[#This Row],[Employee Name]]),"-----",VLOOKUP(LeaveTracker[[#This Row],[Employee Name]],Employees[[Employee Name]:[Office]],6))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1743</v>
      </c>
      <c r="B28" s="55">
        <v>44774</v>
      </c>
      <c r="C28" s="55">
        <v>44706</v>
      </c>
      <c r="D28" s="52" t="s">
        <v>1063</v>
      </c>
      <c r="E28" s="50" t="str">
        <f>IF(ISBLANK(LeaveTracker[[#This Row],[Employee Name]]),"-----",VLOOKUP(LeaveTracker[[#This Row],[Employee Name]],Employees[[Employee Name]:[Office]],7))</f>
        <v>ONT</v>
      </c>
      <c r="F28" s="50" t="str">
        <f>IF(ISBLANK(LeaveTracker[[#This Row],[Employee Name]]),"-----",VLOOKUP(LeaveTracker[[#This Row],[Employee Name]],Employees[[Employee Name]:[Office]],6))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1743</v>
      </c>
      <c r="B29" s="55">
        <v>44774</v>
      </c>
      <c r="C29" s="55">
        <v>44706</v>
      </c>
      <c r="D29" s="52" t="s">
        <v>1063</v>
      </c>
      <c r="E29" s="50" t="str">
        <f>IF(ISBLANK(LeaveTracker[[#This Row],[Employee Name]]),"-----",VLOOKUP(LeaveTracker[[#This Row],[Employee Name]],Employees[[Employee Name]:[Office]],7))</f>
        <v>ONT</v>
      </c>
      <c r="F29" s="50" t="str">
        <f>IF(ISBLANK(LeaveTracker[[#This Row],[Employee Name]]),"-----",VLOOKUP(LeaveTracker[[#This Row],[Employee Name]],Employees[[Employee Name]:[Office]],6))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1743</v>
      </c>
      <c r="B30" s="55">
        <v>44774</v>
      </c>
      <c r="C30" s="55">
        <v>44706</v>
      </c>
      <c r="D30" s="52" t="s">
        <v>1063</v>
      </c>
      <c r="E30" s="50" t="str">
        <f>IF(ISBLANK(LeaveTracker[[#This Row],[Employee Name]]),"-----",VLOOKUP(LeaveTracker[[#This Row],[Employee Name]],Employees[[Employee Name]:[Office]],7))</f>
        <v>ONT</v>
      </c>
      <c r="F30" s="50" t="str">
        <f>IF(ISBLANK(LeaveTracker[[#This Row],[Employee Name]]),"-----",VLOOKUP(LeaveTracker[[#This Row],[Employee Name]],Employees[[Employee Name]:[Office]],6))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1744</v>
      </c>
      <c r="B31" s="55">
        <v>44774</v>
      </c>
      <c r="C31" s="55">
        <v>44706</v>
      </c>
      <c r="D31" s="52" t="s">
        <v>1745</v>
      </c>
      <c r="E31" s="50" t="str">
        <f>IF(ISBLANK(LeaveTracker[[#This Row],[Employee Name]]),"-----",VLOOKUP(LeaveTracker[[#This Row],[Employee Name]],Employees[[Employee Name]:[Office]],7))</f>
        <v>ACCOUNTING</v>
      </c>
      <c r="F31" s="50" t="str">
        <f>IF(ISBLANK(LeaveTracker[[#This Row],[Employee Name]]),"-----",VLOOKUP(LeaveTracker[[#This Row],[Employee Name]],Employees[[Employee Name]:[Office]],6))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1746</v>
      </c>
      <c r="B32" s="55">
        <v>44774</v>
      </c>
      <c r="C32" s="55">
        <v>44767</v>
      </c>
      <c r="D32" s="52" t="s">
        <v>1745</v>
      </c>
      <c r="E32" s="50" t="str">
        <f>IF(ISBLANK(LeaveTracker[[#This Row],[Employee Name]]),"-----",VLOOKUP(LeaveTracker[[#This Row],[Employee Name]],Employees[[Employee Name]:[Office]],7))</f>
        <v>ACCOUNTING</v>
      </c>
      <c r="F32" s="50" t="str">
        <f>IF(ISBLANK(LeaveTracker[[#This Row],[Employee Name]]),"-----",VLOOKUP(LeaveTracker[[#This Row],[Employee Name]],Employees[[Employee Name]:[Office]],6))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1747</v>
      </c>
      <c r="B33" s="55">
        <v>44774</v>
      </c>
      <c r="C33" s="55">
        <v>44715</v>
      </c>
      <c r="D33" s="52" t="s">
        <v>1745</v>
      </c>
      <c r="E33" s="50" t="str">
        <f>IF(ISBLANK(LeaveTracker[[#This Row],[Employee Name]]),"-----",VLOOKUP(LeaveTracker[[#This Row],[Employee Name]],Employees[[Employee Name]:[Office]],7))</f>
        <v>ACCOUNTING</v>
      </c>
      <c r="F33" s="50" t="str">
        <f>IF(ISBLANK(LeaveTracker[[#This Row],[Employee Name]]),"-----",VLOOKUP(LeaveTracker[[#This Row],[Employee Name]],Employees[[Employee Name]:[Office]],6))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1748</v>
      </c>
      <c r="B34" s="55">
        <v>44774</v>
      </c>
      <c r="C34" s="55">
        <v>44719</v>
      </c>
      <c r="D34" s="52" t="s">
        <v>1745</v>
      </c>
      <c r="E34" s="50" t="str">
        <f>IF(ISBLANK(LeaveTracker[[#This Row],[Employee Name]]),"-----",VLOOKUP(LeaveTracker[[#This Row],[Employee Name]],Employees[[Employee Name]:[Office]],7))</f>
        <v>ACCOUNTING</v>
      </c>
      <c r="F34" s="50" t="str">
        <f>IF(ISBLANK(LeaveTracker[[#This Row],[Employee Name]]),"-----",VLOOKUP(LeaveTracker[[#This Row],[Employee Name]],Employees[[Employee Name]:[Office]],6))</f>
        <v>CASUAL</v>
      </c>
      <c r="G34" s="49">
        <v>44722</v>
      </c>
      <c r="H34" s="49">
        <v>44722</v>
      </c>
      <c r="I34" s="50" t="s">
        <v>298</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1749</v>
      </c>
      <c r="E35" s="50" t="str">
        <f>IF(ISBLANK(LeaveTracker[[#This Row],[Employee Name]]),"-----",VLOOKUP(LeaveTracker[[#This Row],[Employee Name]],Employees[[Employee Name]:[Office]],7))</f>
        <v>PICNIC GROVE</v>
      </c>
      <c r="F35" s="50" t="str">
        <f>IF(ISBLANK(LeaveTracker[[#This Row],[Employee Name]]),"-----",VLOOKUP(LeaveTracker[[#This Row],[Employee Name]],Employees[[Employee Name]:[Office]],6))</f>
        <v>PERMANENT</v>
      </c>
      <c r="G35" s="49">
        <v>44775</v>
      </c>
      <c r="H35" s="49">
        <v>44775</v>
      </c>
      <c r="I35" s="50" t="s">
        <v>298</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1749</v>
      </c>
      <c r="E36" s="50" t="str">
        <f>IF(ISBLANK(LeaveTracker[[#This Row],[Employee Name]]),"-----",VLOOKUP(LeaveTracker[[#This Row],[Employee Name]],Employees[[Employee Name]:[Office]],7))</f>
        <v>PICNIC GROVE</v>
      </c>
      <c r="F36" s="50" t="str">
        <f>IF(ISBLANK(LeaveTracker[[#This Row],[Employee Name]]),"-----",VLOOKUP(LeaveTracker[[#This Row],[Employee Name]],Employees[[Employee Name]:[Office]],6))</f>
        <v>PERMANENT</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1750</v>
      </c>
      <c r="E37" s="50" t="str">
        <f>IF(ISBLANK(LeaveTracker[[#This Row],[Employee Name]]),"-----",VLOOKUP(LeaveTracker[[#This Row],[Employee Name]],Employees[[Employee Name]:[Office]],7))</f>
        <v>AGRICULTURE OFFICE</v>
      </c>
      <c r="F37" s="50" t="str">
        <f>IF(ISBLANK(LeaveTracker[[#This Row],[Employee Name]]),"-----",VLOOKUP(LeaveTracker[[#This Row],[Employee Name]],Employees[[Employee Name]:[Office]],6))</f>
        <v>CASUAL</v>
      </c>
      <c r="G37" s="49">
        <v>44711</v>
      </c>
      <c r="H37" s="49">
        <v>44712</v>
      </c>
      <c r="I37" s="50" t="s">
        <v>298</v>
      </c>
      <c r="J37" s="52" t="s">
        <v>1004</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2524</v>
      </c>
      <c r="E38" s="50" t="str">
        <f>IF(ISBLANK(LeaveTracker[[#This Row],[Employee Name]]),"-----",VLOOKUP(LeaveTracker[[#This Row],[Employee Name]],Employees[[Employee Name]:[Office]],7))</f>
        <v>PICNIC GROVE</v>
      </c>
      <c r="F38" s="50" t="str">
        <f>IF(ISBLANK(LeaveTracker[[#This Row],[Employee Name]]),"-----",VLOOKUP(LeaveTracker[[#This Row],[Employee Name]],Employees[[Employee Name]:[Office]],6))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2524</v>
      </c>
      <c r="E39" s="50" t="str">
        <f>IF(ISBLANK(LeaveTracker[[#This Row],[Employee Name]]),"-----",VLOOKUP(LeaveTracker[[#This Row],[Employee Name]],Employees[[Employee Name]:[Office]],7))</f>
        <v>PICNIC GROVE</v>
      </c>
      <c r="F39" s="50" t="str">
        <f>IF(ISBLANK(LeaveTracker[[#This Row],[Employee Name]]),"-----",VLOOKUP(LeaveTracker[[#This Row],[Employee Name]],Employees[[Employee Name]:[Office]],6))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1751</v>
      </c>
      <c r="E40" s="50" t="str">
        <f>IF(ISBLANK(LeaveTracker[[#This Row],[Employee Name]]),"-----",VLOOKUP(LeaveTracker[[#This Row],[Employee Name]],Employees[[Employee Name]:[Office]],7))</f>
        <v>BPLO</v>
      </c>
      <c r="F40" s="50" t="str">
        <f>IF(ISBLANK(LeaveTracker[[#This Row],[Employee Name]]),"-----",VLOOKUP(LeaveTracker[[#This Row],[Employee Name]],Employees[[Employee Name]:[Office]],6))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2" t="s">
        <v>1752</v>
      </c>
      <c r="E41" s="50" t="str">
        <f>IF(ISBLANK(LeaveTracker[[#This Row],[Employee Name]]),"-----",VLOOKUP(LeaveTracker[[#This Row],[Employee Name]],Employees[[Employee Name]:[Office]],7))</f>
        <v>CSWDO</v>
      </c>
      <c r="F41" s="50" t="str">
        <f>IF(ISBLANK(LeaveTracker[[#This Row],[Employee Name]]),"-----",VLOOKUP(LeaveTracker[[#This Row],[Employee Name]],Employees[[Employee Name]:[Office]],6))</f>
        <v>CASUAL</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2" t="s">
        <v>1752</v>
      </c>
      <c r="E42" s="50" t="str">
        <f>IF(ISBLANK(LeaveTracker[[#This Row],[Employee Name]]),"-----",VLOOKUP(LeaveTracker[[#This Row],[Employee Name]],Employees[[Employee Name]:[Office]],7))</f>
        <v>CSWDO</v>
      </c>
      <c r="F42" s="50" t="str">
        <f>IF(ISBLANK(LeaveTracker[[#This Row],[Employee Name]]),"-----",VLOOKUP(LeaveTracker[[#This Row],[Employee Name]],Employees[[Employee Name]:[Office]],6))</f>
        <v>CASUAL</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2" t="s">
        <v>1752</v>
      </c>
      <c r="E43" s="50" t="str">
        <f>IF(ISBLANK(LeaveTracker[[#This Row],[Employee Name]]),"-----",VLOOKUP(LeaveTracker[[#This Row],[Employee Name]],Employees[[Employee Name]:[Office]],7))</f>
        <v>CSWDO</v>
      </c>
      <c r="F43" s="50" t="str">
        <f>IF(ISBLANK(LeaveTracker[[#This Row],[Employee Name]]),"-----",VLOOKUP(LeaveTracker[[#This Row],[Employee Name]],Employees[[Employee Name]:[Office]],6))</f>
        <v>CASUAL</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2524</v>
      </c>
      <c r="E44" s="50" t="str">
        <f>IF(ISBLANK(LeaveTracker[[#This Row],[Employee Name]]),"-----",VLOOKUP(LeaveTracker[[#This Row],[Employee Name]],Employees[[Employee Name]:[Office]],7))</f>
        <v>PICNIC GROVE</v>
      </c>
      <c r="F44" s="50" t="str">
        <f>IF(ISBLANK(LeaveTracker[[#This Row],[Employee Name]]),"-----",VLOOKUP(LeaveTracker[[#This Row],[Employee Name]],Employees[[Employee Name]:[Office]],6))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2524</v>
      </c>
      <c r="E45" s="50" t="str">
        <f>IF(ISBLANK(LeaveTracker[[#This Row],[Employee Name]]),"-----",VLOOKUP(LeaveTracker[[#This Row],[Employee Name]],Employees[[Employee Name]:[Office]],7))</f>
        <v>PICNIC GROVE</v>
      </c>
      <c r="F45" s="50" t="str">
        <f>IF(ISBLANK(LeaveTracker[[#This Row],[Employee Name]]),"-----",VLOOKUP(LeaveTracker[[#This Row],[Employee Name]],Employees[[Employee Name]:[Office]],6))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2524</v>
      </c>
      <c r="E46" s="50" t="str">
        <f>IF(ISBLANK(LeaveTracker[[#This Row],[Employee Name]]),"-----",VLOOKUP(LeaveTracker[[#This Row],[Employee Name]],Employees[[Employee Name]:[Office]],7))</f>
        <v>PICNIC GROVE</v>
      </c>
      <c r="F46" s="50" t="str">
        <f>IF(ISBLANK(LeaveTracker[[#This Row],[Employee Name]]),"-----",VLOOKUP(LeaveTracker[[#This Row],[Employee Name]],Employees[[Employee Name]:[Office]],6))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1749</v>
      </c>
      <c r="E47" s="50" t="str">
        <f>IF(ISBLANK(LeaveTracker[[#This Row],[Employee Name]]),"-----",VLOOKUP(LeaveTracker[[#This Row],[Employee Name]],Employees[[Employee Name]:[Office]],7))</f>
        <v>PICNIC GROVE</v>
      </c>
      <c r="F47" s="50" t="str">
        <f>IF(ISBLANK(LeaveTracker[[#This Row],[Employee Name]]),"-----",VLOOKUP(LeaveTracker[[#This Row],[Employee Name]],Employees[[Employee Name]:[Office]],6))</f>
        <v>PERMANENT</v>
      </c>
      <c r="G47" s="49">
        <v>44638</v>
      </c>
      <c r="H47" s="49">
        <v>44638</v>
      </c>
      <c r="I47" s="50" t="s">
        <v>298</v>
      </c>
      <c r="J47" s="52" t="s">
        <v>1004</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1753</v>
      </c>
      <c r="E48" s="50" t="str">
        <f>IF(ISBLANK(LeaveTracker[[#This Row],[Employee Name]]),"-----",VLOOKUP(LeaveTracker[[#This Row],[Employee Name]],Employees[[Employee Name]:[Office]],7))</f>
        <v>TCIS</v>
      </c>
      <c r="F48" s="50" t="str">
        <f>IF(ISBLANK(LeaveTracker[[#This Row],[Employee Name]]),"-----",VLOOKUP(LeaveTracker[[#This Row],[Employee Name]],Employees[[Employee Name]:[Office]],6))</f>
        <v>CASUAL</v>
      </c>
      <c r="G48" s="49">
        <v>44679</v>
      </c>
      <c r="H48" s="49">
        <v>44679</v>
      </c>
      <c r="I48" s="50" t="s">
        <v>298</v>
      </c>
      <c r="J48" s="52" t="s">
        <v>1754</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1755</v>
      </c>
      <c r="E49" s="50" t="str">
        <f>IF(ISBLANK(LeaveTracker[[#This Row],[Employee Name]]),"-----",VLOOKUP(LeaveTracker[[#This Row],[Employee Name]],Employees[[Employee Name]:[Office]],7))</f>
        <v>SP</v>
      </c>
      <c r="F49" s="50" t="str">
        <f>IF(ISBLANK(LeaveTracker[[#This Row],[Employee Name]]),"-----",VLOOKUP(LeaveTracker[[#This Row],[Employee Name]],Employees[[Employee Name]:[Office]],6))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1756</v>
      </c>
      <c r="E50" s="50" t="str">
        <f>IF(ISBLANK(LeaveTracker[[#This Row],[Employee Name]]),"-----",VLOOKUP(LeaveTracker[[#This Row],[Employee Name]],Employees[[Employee Name]:[Office]],7))</f>
        <v>PICNIC GROVE</v>
      </c>
      <c r="F50" s="50" t="str">
        <f>IF(ISBLANK(LeaveTracker[[#This Row],[Employee Name]]),"-----",VLOOKUP(LeaveTracker[[#This Row],[Employee Name]],Employees[[Employee Name]:[Office]],6))</f>
        <v>PERMANENT</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1756</v>
      </c>
      <c r="E51" s="50" t="str">
        <f>IF(ISBLANK(LeaveTracker[[#This Row],[Employee Name]]),"-----",VLOOKUP(LeaveTracker[[#This Row],[Employee Name]],Employees[[Employee Name]:[Office]],7))</f>
        <v>PICNIC GROVE</v>
      </c>
      <c r="F51" s="50" t="str">
        <f>IF(ISBLANK(LeaveTracker[[#This Row],[Employee Name]]),"-----",VLOOKUP(LeaveTracker[[#This Row],[Employee Name]],Employees[[Employee Name]:[Office]],6))</f>
        <v>PERMANENT</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1756</v>
      </c>
      <c r="E52" s="50" t="str">
        <f>IF(ISBLANK(LeaveTracker[[#This Row],[Employee Name]]),"-----",VLOOKUP(LeaveTracker[[#This Row],[Employee Name]],Employees[[Employee Name]:[Office]],7))</f>
        <v>PICNIC GROVE</v>
      </c>
      <c r="F52" s="50" t="str">
        <f>IF(ISBLANK(LeaveTracker[[#This Row],[Employee Name]]),"-----",VLOOKUP(LeaveTracker[[#This Row],[Employee Name]],Employees[[Employee Name]:[Office]],6))</f>
        <v>PERMANENT</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1756</v>
      </c>
      <c r="E53" s="50" t="str">
        <f>IF(ISBLANK(LeaveTracker[[#This Row],[Employee Name]]),"-----",VLOOKUP(LeaveTracker[[#This Row],[Employee Name]],Employees[[Employee Name]:[Office]],7))</f>
        <v>PICNIC GROVE</v>
      </c>
      <c r="F53" s="50" t="str">
        <f>IF(ISBLANK(LeaveTracker[[#This Row],[Employee Name]]),"-----",VLOOKUP(LeaveTracker[[#This Row],[Employee Name]],Employees[[Employee Name]:[Office]],6))</f>
        <v>PERMANENT</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1757</v>
      </c>
      <c r="E54" s="50" t="str">
        <f>IF(ISBLANK(LeaveTracker[[#This Row],[Employee Name]]),"-----",VLOOKUP(LeaveTracker[[#This Row],[Employee Name]],Employees[[Employee Name]:[Office]],7))</f>
        <v>SP</v>
      </c>
      <c r="F54" s="50" t="str">
        <f>IF(ISBLANK(LeaveTracker[[#This Row],[Employee Name]]),"-----",VLOOKUP(LeaveTracker[[#This Row],[Employee Name]],Employees[[Employee Name]:[Office]],6))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1758</v>
      </c>
      <c r="E55" s="50" t="str">
        <f>IF(ISBLANK(LeaveTracker[[#This Row],[Employee Name]]),"-----",VLOOKUP(LeaveTracker[[#This Row],[Employee Name]],Employees[[Employee Name]:[Office]],7))</f>
        <v>TCIS</v>
      </c>
      <c r="F55" s="50" t="str">
        <f>IF(ISBLANK(LeaveTracker[[#This Row],[Employee Name]]),"-----",VLOOKUP(LeaveTracker[[#This Row],[Employee Name]],Employees[[Employee Name]:[Office]],6))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1758</v>
      </c>
      <c r="E56" s="50" t="str">
        <f>IF(ISBLANK(LeaveTracker[[#This Row],[Employee Name]]),"-----",VLOOKUP(LeaveTracker[[#This Row],[Employee Name]],Employees[[Employee Name]:[Office]],7))</f>
        <v>TCIS</v>
      </c>
      <c r="F56" s="50" t="str">
        <f>IF(ISBLANK(LeaveTracker[[#This Row],[Employee Name]]),"-----",VLOOKUP(LeaveTracker[[#This Row],[Employee Name]],Employees[[Employee Name]:[Office]],6))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1758</v>
      </c>
      <c r="E57" s="50" t="str">
        <f>IF(ISBLANK(LeaveTracker[[#This Row],[Employee Name]]),"-----",VLOOKUP(LeaveTracker[[#This Row],[Employee Name]],Employees[[Employee Name]:[Office]],7))</f>
        <v>TCIS</v>
      </c>
      <c r="F57" s="50" t="str">
        <f>IF(ISBLANK(LeaveTracker[[#This Row],[Employee Name]]),"-----",VLOOKUP(LeaveTracker[[#This Row],[Employee Name]],Employees[[Employee Name]:[Office]],6))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1759</v>
      </c>
      <c r="E58" s="50" t="str">
        <f>IF(ISBLANK(LeaveTracker[[#This Row],[Employee Name]]),"-----",VLOOKUP(LeaveTracker[[#This Row],[Employee Name]],Employees[[Employee Name]:[Office]],7))</f>
        <v>GSO</v>
      </c>
      <c r="F58" s="50" t="str">
        <f>IF(ISBLANK(LeaveTracker[[#This Row],[Employee Name]]),"-----",VLOOKUP(LeaveTracker[[#This Row],[Employee Name]],Employees[[Employee Name]:[Office]],6))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2330</v>
      </c>
      <c r="E59" s="50" t="str">
        <f>IF(ISBLANK(LeaveTracker[[#This Row],[Employee Name]]),"-----",VLOOKUP(LeaveTracker[[#This Row],[Employee Name]],Employees[[Employee Name]:[Office]],7))</f>
        <v>CEO</v>
      </c>
      <c r="F59" s="50" t="str">
        <f>IF(ISBLANK(LeaveTracker[[#This Row],[Employee Name]]),"-----",VLOOKUP(LeaveTracker[[#This Row],[Employee Name]],Employees[[Employee Name]:[Office]],6))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2330</v>
      </c>
      <c r="E60" s="50" t="str">
        <f>IF(ISBLANK(LeaveTracker[[#This Row],[Employee Name]]),"-----",VLOOKUP(LeaveTracker[[#This Row],[Employee Name]],Employees[[Employee Name]:[Office]],7))</f>
        <v>CEO</v>
      </c>
      <c r="F60" s="50" t="str">
        <f>IF(ISBLANK(LeaveTracker[[#This Row],[Employee Name]]),"-----",VLOOKUP(LeaveTracker[[#This Row],[Employee Name]],Employees[[Employee Name]:[Office]],6))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1760</v>
      </c>
      <c r="E61" s="50" t="str">
        <f>IF(ISBLANK(LeaveTracker[[#This Row],[Employee Name]]),"-----",VLOOKUP(LeaveTracker[[#This Row],[Employee Name]],Employees[[Employee Name]:[Office]],7))</f>
        <v>CHARACTER</v>
      </c>
      <c r="F61" s="50" t="str">
        <f>IF(ISBLANK(LeaveTracker[[#This Row],[Employee Name]]),"-----",VLOOKUP(LeaveTracker[[#This Row],[Employee Name]],Employees[[Employee Name]:[Office]],6))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1761</v>
      </c>
      <c r="E62" s="50" t="str">
        <f>IF(ISBLANK(LeaveTracker[[#This Row],[Employee Name]]),"-----",VLOOKUP(LeaveTracker[[#This Row],[Employee Name]],Employees[[Employee Name]:[Office]],7))</f>
        <v>DEPED</v>
      </c>
      <c r="F62" s="50" t="str">
        <f>IF(ISBLANK(LeaveTracker[[#This Row],[Employee Name]]),"-----",VLOOKUP(LeaveTracker[[#This Row],[Employee Name]],Employees[[Employee Name]:[Office]],6))</f>
        <v>CASUAL</v>
      </c>
      <c r="G62" s="49">
        <v>44753</v>
      </c>
      <c r="H62" s="49">
        <v>44753</v>
      </c>
      <c r="I62" s="50" t="s">
        <v>298</v>
      </c>
      <c r="J62" s="52" t="s">
        <v>1004</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1761</v>
      </c>
      <c r="E63" s="50" t="str">
        <f>IF(ISBLANK(LeaveTracker[[#This Row],[Employee Name]]),"-----",VLOOKUP(LeaveTracker[[#This Row],[Employee Name]],Employees[[Employee Name]:[Office]],7))</f>
        <v>DEPED</v>
      </c>
      <c r="F63" s="50" t="str">
        <f>IF(ISBLANK(LeaveTracker[[#This Row],[Employee Name]]),"-----",VLOOKUP(LeaveTracker[[#This Row],[Employee Name]],Employees[[Employee Name]:[Office]],6))</f>
        <v>CASUAL</v>
      </c>
      <c r="G63" s="49">
        <v>44760</v>
      </c>
      <c r="H63" s="49">
        <v>44761</v>
      </c>
      <c r="I63" s="50" t="s">
        <v>298</v>
      </c>
      <c r="J63" s="52" t="s">
        <v>1004</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1761</v>
      </c>
      <c r="E64" s="50" t="str">
        <f>IF(ISBLANK(LeaveTracker[[#This Row],[Employee Name]]),"-----",VLOOKUP(LeaveTracker[[#This Row],[Employee Name]],Employees[[Employee Name]:[Office]],7))</f>
        <v>DEPED</v>
      </c>
      <c r="F64" s="50" t="str">
        <f>IF(ISBLANK(LeaveTracker[[#This Row],[Employee Name]]),"-----",VLOOKUP(LeaveTracker[[#This Row],[Employee Name]],Employees[[Employee Name]:[Office]],6))</f>
        <v>CASUAL</v>
      </c>
      <c r="G64" s="49">
        <v>44763</v>
      </c>
      <c r="H64" s="49">
        <v>44764</v>
      </c>
      <c r="I64" s="50" t="s">
        <v>298</v>
      </c>
      <c r="J64" s="52" t="s">
        <v>1004</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1761</v>
      </c>
      <c r="E65" s="50" t="str">
        <f>IF(ISBLANK(LeaveTracker[[#This Row],[Employee Name]]),"-----",VLOOKUP(LeaveTracker[[#This Row],[Employee Name]],Employees[[Employee Name]:[Office]],7))</f>
        <v>DEPED</v>
      </c>
      <c r="F65" s="50" t="str">
        <f>IF(ISBLANK(LeaveTracker[[#This Row],[Employee Name]]),"-----",VLOOKUP(LeaveTracker[[#This Row],[Employee Name]],Employees[[Employee Name]:[Office]],6))</f>
        <v>CASUAL</v>
      </c>
      <c r="G65" s="49">
        <v>44762</v>
      </c>
      <c r="H65" s="49">
        <v>44762</v>
      </c>
      <c r="I65" s="50" t="s">
        <v>298</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1762</v>
      </c>
      <c r="E66" s="50" t="str">
        <f>IF(ISBLANK(LeaveTracker[[#This Row],[Employee Name]]),"-----",VLOOKUP(LeaveTracker[[#This Row],[Employee Name]],Employees[[Employee Name]:[Office]],7))</f>
        <v>LIBRARY</v>
      </c>
      <c r="F66" s="50" t="str">
        <f>IF(ISBLANK(LeaveTracker[[#This Row],[Employee Name]]),"-----",VLOOKUP(LeaveTracker[[#This Row],[Employee Name]],Employees[[Employee Name]:[Office]],6))</f>
        <v>CASUAL</v>
      </c>
      <c r="G66" s="49">
        <v>44789</v>
      </c>
      <c r="H66" s="49">
        <v>44789</v>
      </c>
      <c r="I66" s="50" t="s">
        <v>298</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1762</v>
      </c>
      <c r="E67" s="50" t="str">
        <f>IF(ISBLANK(LeaveTracker[[#This Row],[Employee Name]]),"-----",VLOOKUP(LeaveTracker[[#This Row],[Employee Name]],Employees[[Employee Name]:[Office]],7))</f>
        <v>LIBRARY</v>
      </c>
      <c r="F67" s="50" t="str">
        <f>IF(ISBLANK(LeaveTracker[[#This Row],[Employee Name]]),"-----",VLOOKUP(LeaveTracker[[#This Row],[Employee Name]],Employees[[Employee Name]:[Office]],6))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1762</v>
      </c>
      <c r="E68" s="50" t="str">
        <f>IF(ISBLANK(LeaveTracker[[#This Row],[Employee Name]]),"-----",VLOOKUP(LeaveTracker[[#This Row],[Employee Name]],Employees[[Employee Name]:[Office]],7))</f>
        <v>LIBRARY</v>
      </c>
      <c r="F68" s="50" t="str">
        <f>IF(ISBLANK(LeaveTracker[[#This Row],[Employee Name]]),"-----",VLOOKUP(LeaveTracker[[#This Row],[Employee Name]],Employees[[Employee Name]:[Office]],6))</f>
        <v>CASUAL</v>
      </c>
      <c r="G68" s="49">
        <v>44749</v>
      </c>
      <c r="H68" s="49">
        <v>44749</v>
      </c>
      <c r="I68" s="50" t="s">
        <v>298</v>
      </c>
      <c r="J68" s="52" t="s">
        <v>1763</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1762</v>
      </c>
      <c r="E69" s="50" t="str">
        <f>IF(ISBLANK(LeaveTracker[[#This Row],[Employee Name]]),"-----",VLOOKUP(LeaveTracker[[#This Row],[Employee Name]],Employees[[Employee Name]:[Office]],7))</f>
        <v>LIBRARY</v>
      </c>
      <c r="F69" s="50" t="str">
        <f>IF(ISBLANK(LeaveTracker[[#This Row],[Employee Name]]),"-----",VLOOKUP(LeaveTracker[[#This Row],[Employee Name]],Employees[[Employee Name]:[Office]],6))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1764</v>
      </c>
      <c r="E70" s="50" t="str">
        <f>IF(ISBLANK(LeaveTracker[[#This Row],[Employee Name]]),"-----",VLOOKUP(LeaveTracker[[#This Row],[Employee Name]],Employees[[Employee Name]:[Office]],7))</f>
        <v>EEO/CITY MARKET</v>
      </c>
      <c r="F70" s="50" t="str">
        <f>IF(ISBLANK(LeaveTracker[[#This Row],[Employee Name]]),"-----",VLOOKUP(LeaveTracker[[#This Row],[Employee Name]],Employees[[Employee Name]:[Office]],6))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1764</v>
      </c>
      <c r="E71" s="50" t="str">
        <f>IF(ISBLANK(LeaveTracker[[#This Row],[Employee Name]]),"-----",VLOOKUP(LeaveTracker[[#This Row],[Employee Name]],Employees[[Employee Name]:[Office]],7))</f>
        <v>EEO/CITY MARKET</v>
      </c>
      <c r="F71" s="50" t="str">
        <f>IF(ISBLANK(LeaveTracker[[#This Row],[Employee Name]]),"-----",VLOOKUP(LeaveTracker[[#This Row],[Employee Name]],Employees[[Employee Name]:[Office]],6))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1764</v>
      </c>
      <c r="E72" s="50" t="str">
        <f>IF(ISBLANK(LeaveTracker[[#This Row],[Employee Name]]),"-----",VLOOKUP(LeaveTracker[[#This Row],[Employee Name]],Employees[[Employee Name]:[Office]],7))</f>
        <v>EEO/CITY MARKET</v>
      </c>
      <c r="F72" s="50" t="str">
        <f>IF(ISBLANK(LeaveTracker[[#This Row],[Employee Name]]),"-----",VLOOKUP(LeaveTracker[[#This Row],[Employee Name]],Employees[[Employee Name]:[Office]],6))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1764</v>
      </c>
      <c r="E73" s="50" t="str">
        <f>IF(ISBLANK(LeaveTracker[[#This Row],[Employee Name]]),"-----",VLOOKUP(LeaveTracker[[#This Row],[Employee Name]],Employees[[Employee Name]:[Office]],7))</f>
        <v>EEO/CITY MARKET</v>
      </c>
      <c r="F73" s="50" t="str">
        <f>IF(ISBLANK(LeaveTracker[[#This Row],[Employee Name]]),"-----",VLOOKUP(LeaveTracker[[#This Row],[Employee Name]],Employees[[Employee Name]:[Office]],6))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1764</v>
      </c>
      <c r="E74" s="50" t="str">
        <f>IF(ISBLANK(LeaveTracker[[#This Row],[Employee Name]]),"-----",VLOOKUP(LeaveTracker[[#This Row],[Employee Name]],Employees[[Employee Name]:[Office]],7))</f>
        <v>EEO/CITY MARKET</v>
      </c>
      <c r="F74" s="50" t="str">
        <f>IF(ISBLANK(LeaveTracker[[#This Row],[Employee Name]]),"-----",VLOOKUP(LeaveTracker[[#This Row],[Employee Name]],Employees[[Employee Name]:[Office]],6))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1764</v>
      </c>
      <c r="E75" s="50" t="str">
        <f>IF(ISBLANK(LeaveTracker[[#This Row],[Employee Name]]),"-----",VLOOKUP(LeaveTracker[[#This Row],[Employee Name]],Employees[[Employee Name]:[Office]],7))</f>
        <v>EEO/CITY MARKET</v>
      </c>
      <c r="F75" s="50" t="str">
        <f>IF(ISBLANK(LeaveTracker[[#This Row],[Employee Name]]),"-----",VLOOKUP(LeaveTracker[[#This Row],[Employee Name]],Employees[[Employee Name]:[Office]],6))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1764</v>
      </c>
      <c r="E76" s="50" t="str">
        <f>IF(ISBLANK(LeaveTracker[[#This Row],[Employee Name]]),"-----",VLOOKUP(LeaveTracker[[#This Row],[Employee Name]],Employees[[Employee Name]:[Office]],7))</f>
        <v>EEO/CITY MARKET</v>
      </c>
      <c r="F76" s="50" t="str">
        <f>IF(ISBLANK(LeaveTracker[[#This Row],[Employee Name]]),"-----",VLOOKUP(LeaveTracker[[#This Row],[Employee Name]],Employees[[Employee Name]:[Office]],6))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1764</v>
      </c>
      <c r="E77" s="50" t="str">
        <f>IF(ISBLANK(LeaveTracker[[#This Row],[Employee Name]]),"-----",VLOOKUP(LeaveTracker[[#This Row],[Employee Name]],Employees[[Employee Name]:[Office]],7))</f>
        <v>EEO/CITY MARKET</v>
      </c>
      <c r="F77" s="50" t="str">
        <f>IF(ISBLANK(LeaveTracker[[#This Row],[Employee Name]]),"-----",VLOOKUP(LeaveTracker[[#This Row],[Employee Name]],Employees[[Employee Name]:[Office]],6))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1764</v>
      </c>
      <c r="E78" s="50" t="str">
        <f>IF(ISBLANK(LeaveTracker[[#This Row],[Employee Name]]),"-----",VLOOKUP(LeaveTracker[[#This Row],[Employee Name]],Employees[[Employee Name]:[Office]],7))</f>
        <v>EEO/CITY MARKET</v>
      </c>
      <c r="F78" s="50" t="str">
        <f>IF(ISBLANK(LeaveTracker[[#This Row],[Employee Name]]),"-----",VLOOKUP(LeaveTracker[[#This Row],[Employee Name]],Employees[[Employee Name]:[Office]],6))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1765</v>
      </c>
      <c r="E79" s="50" t="str">
        <f>IF(ISBLANK(LeaveTracker[[#This Row],[Employee Name]]),"-----",VLOOKUP(LeaveTracker[[#This Row],[Employee Name]],Employees[[Employee Name]:[Office]],7))</f>
        <v>GSO</v>
      </c>
      <c r="F79" s="50" t="str">
        <f>IF(ISBLANK(LeaveTracker[[#This Row],[Employee Name]]),"-----",VLOOKUP(LeaveTracker[[#This Row],[Employee Name]],Employees[[Employee Name]:[Office]],6))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2330</v>
      </c>
      <c r="E80" s="50" t="str">
        <f>IF(ISBLANK(LeaveTracker[[#This Row],[Employee Name]]),"-----",VLOOKUP(LeaveTracker[[#This Row],[Employee Name]],Employees[[Employee Name]:[Office]],7))</f>
        <v>CEO</v>
      </c>
      <c r="F80" s="50" t="str">
        <f>IF(ISBLANK(LeaveTracker[[#This Row],[Employee Name]]),"-----",VLOOKUP(LeaveTracker[[#This Row],[Employee Name]],Employees[[Employee Name]:[Office]],6))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1760</v>
      </c>
      <c r="E81" s="50" t="str">
        <f>IF(ISBLANK(LeaveTracker[[#This Row],[Employee Name]]),"-----",VLOOKUP(LeaveTracker[[#This Row],[Employee Name]],Employees[[Employee Name]:[Office]],7))</f>
        <v>CHARACTER</v>
      </c>
      <c r="F81" s="50" t="str">
        <f>IF(ISBLANK(LeaveTracker[[#This Row],[Employee Name]]),"-----",VLOOKUP(LeaveTracker[[#This Row],[Employee Name]],Employees[[Employee Name]:[Office]],6))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1760</v>
      </c>
      <c r="E82" s="50" t="str">
        <f>IF(ISBLANK(LeaveTracker[[#This Row],[Employee Name]]),"-----",VLOOKUP(LeaveTracker[[#This Row],[Employee Name]],Employees[[Employee Name]:[Office]],7))</f>
        <v>CHARACTER</v>
      </c>
      <c r="F82" s="50" t="str">
        <f>IF(ISBLANK(LeaveTracker[[#This Row],[Employee Name]]),"-----",VLOOKUP(LeaveTracker[[#This Row],[Employee Name]],Employees[[Employee Name]:[Office]],6))</f>
        <v>CASUAL</v>
      </c>
      <c r="G82" s="49">
        <v>44664</v>
      </c>
      <c r="H82" s="49">
        <v>44664</v>
      </c>
      <c r="I82" s="50" t="s">
        <v>298</v>
      </c>
      <c r="J82" s="52" t="s">
        <v>1766</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1765</v>
      </c>
      <c r="E83" s="50" t="str">
        <f>IF(ISBLANK(LeaveTracker[[#This Row],[Employee Name]]),"-----",VLOOKUP(LeaveTracker[[#This Row],[Employee Name]],Employees[[Employee Name]:[Office]],7))</f>
        <v>GSO</v>
      </c>
      <c r="F83" s="50" t="str">
        <f>IF(ISBLANK(LeaveTracker[[#This Row],[Employee Name]]),"-----",VLOOKUP(LeaveTracker[[#This Row],[Employee Name]],Employees[[Employee Name]:[Office]],6))</f>
        <v>CASUAL</v>
      </c>
      <c r="G83" s="49">
        <v>44673</v>
      </c>
      <c r="H83" s="49">
        <v>44673</v>
      </c>
      <c r="I83" s="50" t="s">
        <v>298</v>
      </c>
      <c r="J83" s="52" t="s">
        <v>644</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1765</v>
      </c>
      <c r="E84" s="50" t="str">
        <f>IF(ISBLANK(LeaveTracker[[#This Row],[Employee Name]]),"-----",VLOOKUP(LeaveTracker[[#This Row],[Employee Name]],Employees[[Employee Name]:[Office]],7))</f>
        <v>GSO</v>
      </c>
      <c r="F84" s="50" t="str">
        <f>IF(ISBLANK(LeaveTracker[[#This Row],[Employee Name]]),"-----",VLOOKUP(LeaveTracker[[#This Row],[Employee Name]],Employees[[Employee Name]:[Office]],6))</f>
        <v>CASUAL</v>
      </c>
      <c r="G84" s="49">
        <v>44652</v>
      </c>
      <c r="H84" s="49">
        <v>44652</v>
      </c>
      <c r="I84" s="50" t="s">
        <v>298</v>
      </c>
      <c r="J84" s="52" t="s">
        <v>644</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1767</v>
      </c>
      <c r="E85" s="50" t="str">
        <f>IF(ISBLANK(LeaveTracker[[#This Row],[Employee Name]]),"-----",VLOOKUP(LeaveTracker[[#This Row],[Employee Name]],Employees[[Employee Name]:[Office]],7))</f>
        <v>CENRO</v>
      </c>
      <c r="F85" s="50" t="str">
        <f>IF(ISBLANK(LeaveTracker[[#This Row],[Employee Name]]),"-----",VLOOKUP(LeaveTracker[[#This Row],[Employee Name]],Employees[[Employee Name]:[Office]],6))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1768</v>
      </c>
      <c r="E86" s="50" t="str">
        <f>IF(ISBLANK(LeaveTracker[[#This Row],[Employee Name]]),"-----",VLOOKUP(LeaveTracker[[#This Row],[Employee Name]],Employees[[Employee Name]:[Office]],7))</f>
        <v>ONT</v>
      </c>
      <c r="F86" s="50" t="str">
        <f>IF(ISBLANK(LeaveTracker[[#This Row],[Employee Name]]),"-----",VLOOKUP(LeaveTracker[[#This Row],[Employee Name]],Employees[[Employee Name]:[Office]],6))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1769</v>
      </c>
      <c r="E87" s="50" t="str">
        <f>IF(ISBLANK(LeaveTracker[[#This Row],[Employee Name]]),"-----",VLOOKUP(LeaveTracker[[#This Row],[Employee Name]],Employees[[Employee Name]:[Office]],7))</f>
        <v>ONT</v>
      </c>
      <c r="F87" s="50" t="str">
        <f>IF(ISBLANK(LeaveTracker[[#This Row],[Employee Name]]),"-----",VLOOKUP(LeaveTracker[[#This Row],[Employee Name]],Employees[[Employee Name]:[Office]],6))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1770</v>
      </c>
      <c r="E88" s="50" t="str">
        <f>IF(ISBLANK(LeaveTracker[[#This Row],[Employee Name]]),"-----",VLOOKUP(LeaveTracker[[#This Row],[Employee Name]],Employees[[Employee Name]:[Office]],7))</f>
        <v>GSO</v>
      </c>
      <c r="F88" s="50" t="str">
        <f>IF(ISBLANK(LeaveTracker[[#This Row],[Employee Name]]),"-----",VLOOKUP(LeaveTracker[[#This Row],[Employee Name]],Employees[[Employee Name]:[Office]],6))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1770</v>
      </c>
      <c r="E89" s="50" t="str">
        <f>IF(ISBLANK(LeaveTracker[[#This Row],[Employee Name]]),"-----",VLOOKUP(LeaveTracker[[#This Row],[Employee Name]],Employees[[Employee Name]:[Office]],7))</f>
        <v>GSO</v>
      </c>
      <c r="F89" s="50" t="str">
        <f>IF(ISBLANK(LeaveTracker[[#This Row],[Employee Name]]),"-----",VLOOKUP(LeaveTracker[[#This Row],[Employee Name]],Employees[[Employee Name]:[Office]],6))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1770</v>
      </c>
      <c r="E90" s="50" t="str">
        <f>IF(ISBLANK(LeaveTracker[[#This Row],[Employee Name]]),"-----",VLOOKUP(LeaveTracker[[#This Row],[Employee Name]],Employees[[Employee Name]:[Office]],7))</f>
        <v>GSO</v>
      </c>
      <c r="F90" s="50" t="str">
        <f>IF(ISBLANK(LeaveTracker[[#This Row],[Employee Name]]),"-----",VLOOKUP(LeaveTracker[[#This Row],[Employee Name]],Employees[[Employee Name]:[Office]],6))</f>
        <v>CASUAL</v>
      </c>
      <c r="G90" s="49">
        <v>44699</v>
      </c>
      <c r="H90" s="49">
        <v>44699</v>
      </c>
      <c r="I90" s="50" t="s">
        <v>298</v>
      </c>
      <c r="J90" s="52" t="s">
        <v>644</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1770</v>
      </c>
      <c r="E91" s="50" t="str">
        <f>IF(ISBLANK(LeaveTracker[[#This Row],[Employee Name]]),"-----",VLOOKUP(LeaveTracker[[#This Row],[Employee Name]],Employees[[Employee Name]:[Office]],7))</f>
        <v>GSO</v>
      </c>
      <c r="F91" s="50" t="str">
        <f>IF(ISBLANK(LeaveTracker[[#This Row],[Employee Name]]),"-----",VLOOKUP(LeaveTracker[[#This Row],[Employee Name]],Employees[[Employee Name]:[Office]],6))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1771</v>
      </c>
      <c r="E92" s="50" t="str">
        <f>IF(ISBLANK(LeaveTracker[[#This Row],[Employee Name]]),"-----",VLOOKUP(LeaveTracker[[#This Row],[Employee Name]],Employees[[Employee Name]:[Office]],7))</f>
        <v>EEO/CITY MARKET</v>
      </c>
      <c r="F92" s="50" t="str">
        <f>IF(ISBLANK(LeaveTracker[[#This Row],[Employee Name]]),"-----",VLOOKUP(LeaveTracker[[#This Row],[Employee Name]],Employees[[Employee Name]:[Office]],6))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1772</v>
      </c>
      <c r="E93" s="50" t="str">
        <f>IF(ISBLANK(LeaveTracker[[#This Row],[Employee Name]]),"-----",VLOOKUP(LeaveTracker[[#This Row],[Employee Name]],Employees[[Employee Name]:[Office]],7))</f>
        <v>CHO</v>
      </c>
      <c r="F93" s="50" t="str">
        <f>IF(ISBLANK(LeaveTracker[[#This Row],[Employee Name]]),"-----",VLOOKUP(LeaveTracker[[#This Row],[Employee Name]],Employees[[Employee Name]:[Office]],6))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1773</v>
      </c>
      <c r="E94" s="50" t="str">
        <f>IF(ISBLANK(LeaveTracker[[#This Row],[Employee Name]]),"-----",VLOOKUP(LeaveTracker[[#This Row],[Employee Name]],Employees[[Employee Name]:[Office]],7))</f>
        <v>SP/VMO</v>
      </c>
      <c r="F94" s="50" t="str">
        <f>IF(ISBLANK(LeaveTracker[[#This Row],[Employee Name]]),"-----",VLOOKUP(LeaveTracker[[#This Row],[Employee Name]],Employees[[Employee Name]:[Office]],6))</f>
        <v>CASUAL</v>
      </c>
      <c r="G94" s="49"/>
      <c r="H94" s="49"/>
      <c r="I94" s="50" t="s">
        <v>298</v>
      </c>
      <c r="J94" s="52" t="s">
        <v>691</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1774</v>
      </c>
      <c r="E95" s="50" t="str">
        <f>IF(ISBLANK(LeaveTracker[[#This Row],[Employee Name]]),"-----",VLOOKUP(LeaveTracker[[#This Row],[Employee Name]],Employees[[Employee Name]:[Office]],7))</f>
        <v>GSO</v>
      </c>
      <c r="F95" s="50" t="str">
        <f>IF(ISBLANK(LeaveTracker[[#This Row],[Employee Name]]),"-----",VLOOKUP(LeaveTracker[[#This Row],[Employee Name]],Employees[[Employee Name]:[Office]],6))</f>
        <v>CASUAL</v>
      </c>
      <c r="G95" s="49">
        <v>44781</v>
      </c>
      <c r="H95" s="49">
        <v>44924</v>
      </c>
      <c r="I95" s="50" t="s">
        <v>82</v>
      </c>
      <c r="J95" s="52" t="s">
        <v>1022</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1775</v>
      </c>
      <c r="E96" s="50" t="str">
        <f>IF(ISBLANK(LeaveTracker[[#This Row],[Employee Name]]),"-----",VLOOKUP(LeaveTracker[[#This Row],[Employee Name]],Employees[[Employee Name]:[Office]],7))</f>
        <v>SP</v>
      </c>
      <c r="F96" s="50" t="str">
        <f>IF(ISBLANK(LeaveTracker[[#This Row],[Employee Name]]),"-----",VLOOKUP(LeaveTracker[[#This Row],[Employee Name]],Employees[[Employee Name]:[Office]],6))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1750</v>
      </c>
      <c r="E97" s="50" t="str">
        <f>IF(ISBLANK(LeaveTracker[[#This Row],[Employee Name]]),"-----",VLOOKUP(LeaveTracker[[#This Row],[Employee Name]],Employees[[Employee Name]:[Office]],7))</f>
        <v>AGRICULTURE OFFICE</v>
      </c>
      <c r="F97" s="50" t="str">
        <f>IF(ISBLANK(LeaveTracker[[#This Row],[Employee Name]]),"-----",VLOOKUP(LeaveTracker[[#This Row],[Employee Name]],Employees[[Employee Name]:[Office]],6))</f>
        <v>CASUAL</v>
      </c>
      <c r="G97" s="49">
        <v>44742</v>
      </c>
      <c r="H97" s="49">
        <v>44742</v>
      </c>
      <c r="I97" s="50" t="s">
        <v>298</v>
      </c>
      <c r="J97" s="52" t="s">
        <v>1004</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1750</v>
      </c>
      <c r="E98" s="50" t="str">
        <f>IF(ISBLANK(LeaveTracker[[#This Row],[Employee Name]]),"-----",VLOOKUP(LeaveTracker[[#This Row],[Employee Name]],Employees[[Employee Name]:[Office]],7))</f>
        <v>AGRICULTURE OFFICE</v>
      </c>
      <c r="F98" s="50" t="str">
        <f>IF(ISBLANK(LeaveTracker[[#This Row],[Employee Name]]),"-----",VLOOKUP(LeaveTracker[[#This Row],[Employee Name]],Employees[[Employee Name]:[Office]],6))</f>
        <v>CASUAL</v>
      </c>
      <c r="G98" s="49">
        <v>44743</v>
      </c>
      <c r="H98" s="49">
        <v>44743</v>
      </c>
      <c r="I98" s="50" t="s">
        <v>298</v>
      </c>
      <c r="J98" s="52" t="s">
        <v>1004</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1750</v>
      </c>
      <c r="E99" s="50" t="str">
        <f>IF(ISBLANK(LeaveTracker[[#This Row],[Employee Name]]),"-----",VLOOKUP(LeaveTracker[[#This Row],[Employee Name]],Employees[[Employee Name]:[Office]],7))</f>
        <v>AGRICULTURE OFFICE</v>
      </c>
      <c r="F99" s="50" t="str">
        <f>IF(ISBLANK(LeaveTracker[[#This Row],[Employee Name]]),"-----",VLOOKUP(LeaveTracker[[#This Row],[Employee Name]],Employees[[Employee Name]:[Office]],6))</f>
        <v>CASUAL</v>
      </c>
      <c r="G99" s="49">
        <v>44748</v>
      </c>
      <c r="H99" s="49">
        <v>44748</v>
      </c>
      <c r="I99" s="50" t="s">
        <v>298</v>
      </c>
      <c r="J99" s="52" t="s">
        <v>1004</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1762</v>
      </c>
      <c r="E100" s="50" t="str">
        <f>IF(ISBLANK(LeaveTracker[[#This Row],[Employee Name]]),"-----",VLOOKUP(LeaveTracker[[#This Row],[Employee Name]],Employees[[Employee Name]:[Office]],7))</f>
        <v>LIBRARY</v>
      </c>
      <c r="F100" s="50" t="str">
        <f>IF(ISBLANK(LeaveTracker[[#This Row],[Employee Name]]),"-----",VLOOKUP(LeaveTracker[[#This Row],[Employee Name]],Employees[[Employee Name]:[Office]],6))</f>
        <v>CASUAL</v>
      </c>
      <c r="G100" s="49">
        <v>44770</v>
      </c>
      <c r="H100" s="49">
        <v>44770</v>
      </c>
      <c r="I100" s="50" t="s">
        <v>298</v>
      </c>
      <c r="J100" s="52" t="s">
        <v>1776</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1777</v>
      </c>
      <c r="E101" s="50" t="str">
        <f>IF(ISBLANK(LeaveTracker[[#This Row],[Employee Name]]),"-----",VLOOKUP(LeaveTracker[[#This Row],[Employee Name]],Employees[[Employee Name]:[Office]],7))</f>
        <v>MAHOGANY MARKET</v>
      </c>
      <c r="F101" s="50" t="str">
        <f>IF(ISBLANK(LeaveTracker[[#This Row],[Employee Name]]),"-----",VLOOKUP(LeaveTracker[[#This Row],[Employee Name]],Employees[[Employee Name]:[Office]],6))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1778</v>
      </c>
      <c r="E102" s="50" t="str">
        <f>IF(ISBLANK(LeaveTracker[[#This Row],[Employee Name]]),"-----",VLOOKUP(LeaveTracker[[#This Row],[Employee Name]],Employees[[Employee Name]:[Office]],7))</f>
        <v>PICNIC GROVE</v>
      </c>
      <c r="F102" s="50" t="str">
        <f>IF(ISBLANK(LeaveTracker[[#This Row],[Employee Name]]),"-----",VLOOKUP(LeaveTracker[[#This Row],[Employee Name]],Employees[[Employee Name]:[Office]],6))</f>
        <v>CASUAL</v>
      </c>
      <c r="G102" s="49">
        <v>44767</v>
      </c>
      <c r="H102" s="49">
        <v>44767</v>
      </c>
      <c r="I102" s="50" t="s">
        <v>298</v>
      </c>
      <c r="J102" s="52" t="s">
        <v>1004</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1778</v>
      </c>
      <c r="E103" s="50" t="str">
        <f>IF(ISBLANK(LeaveTracker[[#This Row],[Employee Name]]),"-----",VLOOKUP(LeaveTracker[[#This Row],[Employee Name]],Employees[[Employee Name]:[Office]],7))</f>
        <v>PICNIC GROVE</v>
      </c>
      <c r="F103" s="50" t="str">
        <f>IF(ISBLANK(LeaveTracker[[#This Row],[Employee Name]]),"-----",VLOOKUP(LeaveTracker[[#This Row],[Employee Name]],Employees[[Employee Name]:[Office]],6))</f>
        <v>CASUAL</v>
      </c>
      <c r="G103" s="49">
        <v>44769</v>
      </c>
      <c r="H103" s="49">
        <v>44769</v>
      </c>
      <c r="I103" s="50" t="s">
        <v>298</v>
      </c>
      <c r="J103" s="52" t="s">
        <v>1004</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1778</v>
      </c>
      <c r="E104" s="50" t="str">
        <f>IF(ISBLANK(LeaveTracker[[#This Row],[Employee Name]]),"-----",VLOOKUP(LeaveTracker[[#This Row],[Employee Name]],Employees[[Employee Name]:[Office]],7))</f>
        <v>PICNIC GROVE</v>
      </c>
      <c r="F104" s="50" t="str">
        <f>IF(ISBLANK(LeaveTracker[[#This Row],[Employee Name]]),"-----",VLOOKUP(LeaveTracker[[#This Row],[Employee Name]],Employees[[Employee Name]:[Office]],6))</f>
        <v>CASUAL</v>
      </c>
      <c r="G104" s="49">
        <v>44771</v>
      </c>
      <c r="H104" s="49">
        <v>44771</v>
      </c>
      <c r="I104" s="50" t="s">
        <v>298</v>
      </c>
      <c r="J104" s="52" t="s">
        <v>1004</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1779</v>
      </c>
      <c r="E105" s="50" t="str">
        <f>IF(ISBLANK(LeaveTracker[[#This Row],[Employee Name]]),"-----",VLOOKUP(LeaveTracker[[#This Row],[Employee Name]],Employees[[Employee Name]:[Office]],7))</f>
        <v>PICNIC GROVE</v>
      </c>
      <c r="F105" s="50" t="str">
        <f>IF(ISBLANK(LeaveTracker[[#This Row],[Employee Name]]),"-----",VLOOKUP(LeaveTracker[[#This Row],[Employee Name]],Employees[[Employee Name]:[Office]],6))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1780</v>
      </c>
      <c r="E106" s="50" t="str">
        <f>IF(ISBLANK(LeaveTracker[[#This Row],[Employee Name]]),"-----",VLOOKUP(LeaveTracker[[#This Row],[Employee Name]],Employees[[Employee Name]:[Office]],7))</f>
        <v>PICNIC GROVE</v>
      </c>
      <c r="F106" s="50" t="str">
        <f>IF(ISBLANK(LeaveTracker[[#This Row],[Employee Name]]),"-----",VLOOKUP(LeaveTracker[[#This Row],[Employee Name]],Employees[[Employee Name]:[Office]],6))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1781</v>
      </c>
      <c r="E107" s="50" t="str">
        <f>IF(ISBLANK(LeaveTracker[[#This Row],[Employee Name]]),"-----",VLOOKUP(LeaveTracker[[#This Row],[Employee Name]],Employees[[Employee Name]:[Office]],7))</f>
        <v>PICNIC GROVE</v>
      </c>
      <c r="F107" s="50" t="str">
        <f>IF(ISBLANK(LeaveTracker[[#This Row],[Employee Name]]),"-----",VLOOKUP(LeaveTracker[[#This Row],[Employee Name]],Employees[[Employee Name]:[Office]],6))</f>
        <v>CASUAL</v>
      </c>
      <c r="G107" s="49">
        <v>44743</v>
      </c>
      <c r="H107" s="49">
        <v>44748</v>
      </c>
      <c r="I107" s="50" t="s">
        <v>298</v>
      </c>
      <c r="J107" s="52" t="s">
        <v>299</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1782</v>
      </c>
      <c r="E108" s="50" t="str">
        <f>IF(ISBLANK(LeaveTracker[[#This Row],[Employee Name]]),"-----",VLOOKUP(LeaveTracker[[#This Row],[Employee Name]],Employees[[Employee Name]:[Office]],7))</f>
        <v>PICNIC GROVE</v>
      </c>
      <c r="F108" s="50" t="str">
        <f>IF(ISBLANK(LeaveTracker[[#This Row],[Employee Name]]),"-----",VLOOKUP(LeaveTracker[[#This Row],[Employee Name]],Employees[[Employee Name]:[Office]],6))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1782</v>
      </c>
      <c r="E109" s="50" t="str">
        <f>IF(ISBLANK(LeaveTracker[[#This Row],[Employee Name]]),"-----",VLOOKUP(LeaveTracker[[#This Row],[Employee Name]],Employees[[Employee Name]:[Office]],7))</f>
        <v>PICNIC GROVE</v>
      </c>
      <c r="F109" s="50" t="str">
        <f>IF(ISBLANK(LeaveTracker[[#This Row],[Employee Name]]),"-----",VLOOKUP(LeaveTracker[[#This Row],[Employee Name]],Employees[[Employee Name]:[Office]],6))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1783</v>
      </c>
      <c r="E110" s="50" t="str">
        <f>IF(ISBLANK(LeaveTracker[[#This Row],[Employee Name]]),"-----",VLOOKUP(LeaveTracker[[#This Row],[Employee Name]],Employees[[Employee Name]:[Office]],7))</f>
        <v>ONT</v>
      </c>
      <c r="F110" s="50" t="str">
        <f>IF(ISBLANK(LeaveTracker[[#This Row],[Employee Name]]),"-----",VLOOKUP(LeaveTracker[[#This Row],[Employee Name]],Employees[[Employee Name]:[Office]],6))</f>
        <v>PERMANENT</v>
      </c>
      <c r="G110" s="49">
        <v>44714</v>
      </c>
      <c r="H110" s="49">
        <v>44714</v>
      </c>
      <c r="I110" s="50" t="s">
        <v>298</v>
      </c>
      <c r="J110" s="52" t="s">
        <v>644</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1784</v>
      </c>
      <c r="E111" s="50" t="str">
        <f>IF(ISBLANK(LeaveTracker[[#This Row],[Employee Name]]),"-----",VLOOKUP(LeaveTracker[[#This Row],[Employee Name]],Employees[[Employee Name]:[Office]],7))</f>
        <v>PICNIC GROVE</v>
      </c>
      <c r="F111" s="50" t="str">
        <f>IF(ISBLANK(LeaveTracker[[#This Row],[Employee Name]]),"-----",VLOOKUP(LeaveTracker[[#This Row],[Employee Name]],Employees[[Employee Name]:[Office]],6))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1785</v>
      </c>
      <c r="E112" s="50" t="str">
        <f>IF(ISBLANK(LeaveTracker[[#This Row],[Employee Name]]),"-----",VLOOKUP(LeaveTracker[[#This Row],[Employee Name]],Employees[[Employee Name]:[Office]],7))</f>
        <v>PICNIC GROVE</v>
      </c>
      <c r="F112" s="50" t="str">
        <f>IF(ISBLANK(LeaveTracker[[#This Row],[Employee Name]]),"-----",VLOOKUP(LeaveTracker[[#This Row],[Employee Name]],Employees[[Employee Name]:[Office]],6))</f>
        <v>CASUAL</v>
      </c>
      <c r="G112" s="49"/>
      <c r="H112" s="49"/>
      <c r="I112" s="50" t="s">
        <v>298</v>
      </c>
      <c r="J112" s="52" t="s">
        <v>691</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1786</v>
      </c>
      <c r="E113" s="50" t="str">
        <f>IF(ISBLANK(LeaveTracker[[#This Row],[Employee Name]]),"-----",VLOOKUP(LeaveTracker[[#This Row],[Employee Name]],Employees[[Employee Name]:[Office]],7))</f>
        <v>ONT</v>
      </c>
      <c r="F113" s="50" t="str">
        <f>IF(ISBLANK(LeaveTracker[[#This Row],[Employee Name]]),"-----",VLOOKUP(LeaveTracker[[#This Row],[Employee Name]],Employees[[Employee Name]:[Office]],6))</f>
        <v>PERMANENT</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1786</v>
      </c>
      <c r="E114" s="50" t="str">
        <f>IF(ISBLANK(LeaveTracker[[#This Row],[Employee Name]]),"-----",VLOOKUP(LeaveTracker[[#This Row],[Employee Name]],Employees[[Employee Name]:[Office]],7))</f>
        <v>ONT</v>
      </c>
      <c r="F114" s="50" t="str">
        <f>IF(ISBLANK(LeaveTracker[[#This Row],[Employee Name]]),"-----",VLOOKUP(LeaveTracker[[#This Row],[Employee Name]],Employees[[Employee Name]:[Office]],6))</f>
        <v>PERMANENT</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1786</v>
      </c>
      <c r="E115" s="50" t="str">
        <f>IF(ISBLANK(LeaveTracker[[#This Row],[Employee Name]]),"-----",VLOOKUP(LeaveTracker[[#This Row],[Employee Name]],Employees[[Employee Name]:[Office]],7))</f>
        <v>ONT</v>
      </c>
      <c r="F115" s="50" t="str">
        <f>IF(ISBLANK(LeaveTracker[[#This Row],[Employee Name]]),"-----",VLOOKUP(LeaveTracker[[#This Row],[Employee Name]],Employees[[Employee Name]:[Office]],6))</f>
        <v>PERMANENT</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1787</v>
      </c>
      <c r="E116" s="50" t="str">
        <f>IF(ISBLANK(LeaveTracker[[#This Row],[Employee Name]]),"-----",VLOOKUP(LeaveTracker[[#This Row],[Employee Name]],Employees[[Employee Name]:[Office]],7))</f>
        <v>ONT</v>
      </c>
      <c r="F116" s="50" t="str">
        <f>IF(ISBLANK(LeaveTracker[[#This Row],[Employee Name]]),"-----",VLOOKUP(LeaveTracker[[#This Row],[Employee Name]],Employees[[Employee Name]:[Office]],6))</f>
        <v>PERMANENT</v>
      </c>
      <c r="G116" s="49">
        <v>44742</v>
      </c>
      <c r="H116" s="49">
        <v>44742</v>
      </c>
      <c r="I116" s="50" t="s">
        <v>298</v>
      </c>
      <c r="J116" s="52" t="s">
        <v>1004</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1787</v>
      </c>
      <c r="E117" s="50" t="str">
        <f>IF(ISBLANK(LeaveTracker[[#This Row],[Employee Name]]),"-----",VLOOKUP(LeaveTracker[[#This Row],[Employee Name]],Employees[[Employee Name]:[Office]],7))</f>
        <v>ONT</v>
      </c>
      <c r="F117" s="50" t="str">
        <f>IF(ISBLANK(LeaveTracker[[#This Row],[Employee Name]]),"-----",VLOOKUP(LeaveTracker[[#This Row],[Employee Name]],Employees[[Employee Name]:[Office]],6))</f>
        <v>PERMANENT</v>
      </c>
      <c r="G117" s="49">
        <v>44743</v>
      </c>
      <c r="H117" s="49">
        <v>44743</v>
      </c>
      <c r="I117" s="50" t="s">
        <v>298</v>
      </c>
      <c r="J117" s="52" t="s">
        <v>1004</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1787</v>
      </c>
      <c r="E118" s="50" t="str">
        <f>IF(ISBLANK(LeaveTracker[[#This Row],[Employee Name]]),"-----",VLOOKUP(LeaveTracker[[#This Row],[Employee Name]],Employees[[Employee Name]:[Office]],7))</f>
        <v>ONT</v>
      </c>
      <c r="F118" s="50" t="str">
        <f>IF(ISBLANK(LeaveTracker[[#This Row],[Employee Name]]),"-----",VLOOKUP(LeaveTracker[[#This Row],[Employee Name]],Employees[[Employee Name]:[Office]],6))</f>
        <v>PERMANENT</v>
      </c>
      <c r="G118" s="49">
        <v>44699</v>
      </c>
      <c r="H118" s="49">
        <v>44701</v>
      </c>
      <c r="I118" s="50" t="s">
        <v>298</v>
      </c>
      <c r="J118" s="52" t="s">
        <v>1004</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1788</v>
      </c>
      <c r="E119" s="50" t="str">
        <f>IF(ISBLANK(LeaveTracker[[#This Row],[Employee Name]]),"-----",VLOOKUP(LeaveTracker[[#This Row],[Employee Name]],Employees[[Employee Name]:[Office]],7))</f>
        <v>ONT</v>
      </c>
      <c r="F119" s="50" t="str">
        <f>IF(ISBLANK(LeaveTracker[[#This Row],[Employee Name]]),"-----",VLOOKUP(LeaveTracker[[#This Row],[Employee Name]],Employees[[Employee Name]:[Office]],6))</f>
        <v>PERMANENT</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1788</v>
      </c>
      <c r="E120" s="50" t="str">
        <f>IF(ISBLANK(LeaveTracker[[#This Row],[Employee Name]]),"-----",VLOOKUP(LeaveTracker[[#This Row],[Employee Name]],Employees[[Employee Name]:[Office]],7))</f>
        <v>ONT</v>
      </c>
      <c r="F120" s="50" t="str">
        <f>IF(ISBLANK(LeaveTracker[[#This Row],[Employee Name]]),"-----",VLOOKUP(LeaveTracker[[#This Row],[Employee Name]],Employees[[Employee Name]:[Office]],6))</f>
        <v>PERMANENT</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1789</v>
      </c>
      <c r="E121" s="50" t="str">
        <f>IF(ISBLANK(LeaveTracker[[#This Row],[Employee Name]]),"-----",VLOOKUP(LeaveTracker[[#This Row],[Employee Name]],Employees[[Employee Name]:[Office]],7))</f>
        <v>CENRO</v>
      </c>
      <c r="F121" s="50" t="str">
        <f>IF(ISBLANK(LeaveTracker[[#This Row],[Employee Name]]),"-----",VLOOKUP(LeaveTracker[[#This Row],[Employee Name]],Employees[[Employee Name]:[Office]],6))</f>
        <v>CASUAL</v>
      </c>
      <c r="G121" s="49">
        <v>44749</v>
      </c>
      <c r="H121" s="49">
        <v>44750</v>
      </c>
      <c r="I121" s="50" t="s">
        <v>298</v>
      </c>
      <c r="J121" s="52" t="s">
        <v>1003</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1790</v>
      </c>
      <c r="E122" s="50" t="str">
        <f>IF(ISBLANK(LeaveTracker[[#This Row],[Employee Name]]),"-----",VLOOKUP(LeaveTracker[[#This Row],[Employee Name]],Employees[[Employee Name]:[Office]],7))</f>
        <v>GSO</v>
      </c>
      <c r="F122" s="50" t="str">
        <f>IF(ISBLANK(LeaveTracker[[#This Row],[Employee Name]]),"-----",VLOOKUP(LeaveTracker[[#This Row],[Employee Name]],Employees[[Employee Name]:[Office]],6))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1791</v>
      </c>
      <c r="E123" s="50" t="str">
        <f>IF(ISBLANK(LeaveTracker[[#This Row],[Employee Name]]),"-----",VLOOKUP(LeaveTracker[[#This Row],[Employee Name]],Employees[[Employee Name]:[Office]],7))</f>
        <v>CENRO</v>
      </c>
      <c r="F123" s="50" t="str">
        <f>IF(ISBLANK(LeaveTracker[[#This Row],[Employee Name]]),"-----",VLOOKUP(LeaveTracker[[#This Row],[Employee Name]],Employees[[Employee Name]:[Office]],6))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1791</v>
      </c>
      <c r="E124" s="50" t="str">
        <f>IF(ISBLANK(LeaveTracker[[#This Row],[Employee Name]]),"-----",VLOOKUP(LeaveTracker[[#This Row],[Employee Name]],Employees[[Employee Name]:[Office]],7))</f>
        <v>CENRO</v>
      </c>
      <c r="F124" s="50" t="str">
        <f>IF(ISBLANK(LeaveTracker[[#This Row],[Employee Name]]),"-----",VLOOKUP(LeaveTracker[[#This Row],[Employee Name]],Employees[[Employee Name]:[Office]],6))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1791</v>
      </c>
      <c r="E125" s="50" t="str">
        <f>IF(ISBLANK(LeaveTracker[[#This Row],[Employee Name]]),"-----",VLOOKUP(LeaveTracker[[#This Row],[Employee Name]],Employees[[Employee Name]:[Office]],7))</f>
        <v>CENRO</v>
      </c>
      <c r="F125" s="50" t="str">
        <f>IF(ISBLANK(LeaveTracker[[#This Row],[Employee Name]]),"-----",VLOOKUP(LeaveTracker[[#This Row],[Employee Name]],Employees[[Employee Name]:[Office]],6))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1791</v>
      </c>
      <c r="E126" s="50" t="str">
        <f>IF(ISBLANK(LeaveTracker[[#This Row],[Employee Name]]),"-----",VLOOKUP(LeaveTracker[[#This Row],[Employee Name]],Employees[[Employee Name]:[Office]],7))</f>
        <v>CENRO</v>
      </c>
      <c r="F126" s="50" t="str">
        <f>IF(ISBLANK(LeaveTracker[[#This Row],[Employee Name]]),"-----",VLOOKUP(LeaveTracker[[#This Row],[Employee Name]],Employees[[Employee Name]:[Office]],6))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1791</v>
      </c>
      <c r="E127" s="50" t="str">
        <f>IF(ISBLANK(LeaveTracker[[#This Row],[Employee Name]]),"-----",VLOOKUP(LeaveTracker[[#This Row],[Employee Name]],Employees[[Employee Name]:[Office]],7))</f>
        <v>CENRO</v>
      </c>
      <c r="F127" s="50" t="str">
        <f>IF(ISBLANK(LeaveTracker[[#This Row],[Employee Name]]),"-----",VLOOKUP(LeaveTracker[[#This Row],[Employee Name]],Employees[[Employee Name]:[Office]],6))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1792</v>
      </c>
      <c r="E128" s="50" t="str">
        <f>IF(ISBLANK(LeaveTracker[[#This Row],[Employee Name]]),"-----",VLOOKUP(LeaveTracker[[#This Row],[Employee Name]],Employees[[Employee Name]:[Office]],7))</f>
        <v>CENRO</v>
      </c>
      <c r="F128" s="50" t="str">
        <f>IF(ISBLANK(LeaveTracker[[#This Row],[Employee Name]]),"-----",VLOOKUP(LeaveTracker[[#This Row],[Employee Name]],Employees[[Employee Name]:[Office]],6))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1793</v>
      </c>
      <c r="E129" s="50" t="str">
        <f>IF(ISBLANK(LeaveTracker[[#This Row],[Employee Name]]),"-----",VLOOKUP(LeaveTracker[[#This Row],[Employee Name]],Employees[[Employee Name]:[Office]],7))</f>
        <v>CENRO</v>
      </c>
      <c r="F129" s="50" t="str">
        <f>IF(ISBLANK(LeaveTracker[[#This Row],[Employee Name]]),"-----",VLOOKUP(LeaveTracker[[#This Row],[Employee Name]],Employees[[Employee Name]:[Office]],6))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1793</v>
      </c>
      <c r="E130" s="50" t="str">
        <f>IF(ISBLANK(LeaveTracker[[#This Row],[Employee Name]]),"-----",VLOOKUP(LeaveTracker[[#This Row],[Employee Name]],Employees[[Employee Name]:[Office]],7))</f>
        <v>CENRO</v>
      </c>
      <c r="F130" s="50" t="str">
        <f>IF(ISBLANK(LeaveTracker[[#This Row],[Employee Name]]),"-----",VLOOKUP(LeaveTracker[[#This Row],[Employee Name]],Employees[[Employee Name]:[Office]],6))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1793</v>
      </c>
      <c r="E131" s="50" t="str">
        <f>IF(ISBLANK(LeaveTracker[[#This Row],[Employee Name]]),"-----",VLOOKUP(LeaveTracker[[#This Row],[Employee Name]],Employees[[Employee Name]:[Office]],7))</f>
        <v>CENRO</v>
      </c>
      <c r="F131" s="50" t="str">
        <f>IF(ISBLANK(LeaveTracker[[#This Row],[Employee Name]]),"-----",VLOOKUP(LeaveTracker[[#This Row],[Employee Name]],Employees[[Employee Name]:[Office]],6))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1794</v>
      </c>
      <c r="E132" s="50" t="str">
        <f>IF(ISBLANK(LeaveTracker[[#This Row],[Employee Name]]),"-----",VLOOKUP(LeaveTracker[[#This Row],[Employee Name]],Employees[[Employee Name]:[Office]],7))</f>
        <v>CENRO</v>
      </c>
      <c r="F132" s="50" t="str">
        <f>IF(ISBLANK(LeaveTracker[[#This Row],[Employee Name]]),"-----",VLOOKUP(LeaveTracker[[#This Row],[Employee Name]],Employees[[Employee Name]:[Office]],6))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1795</v>
      </c>
      <c r="E133" s="50" t="str">
        <f>IF(ISBLANK(LeaveTracker[[#This Row],[Employee Name]]),"-----",VLOOKUP(LeaveTracker[[#This Row],[Employee Name]],Employees[[Employee Name]:[Office]],7))</f>
        <v>CENRO</v>
      </c>
      <c r="F133" s="50" t="str">
        <f>IF(ISBLANK(LeaveTracker[[#This Row],[Employee Name]]),"-----",VLOOKUP(LeaveTracker[[#This Row],[Employee Name]],Employees[[Employee Name]:[Office]],6))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1795</v>
      </c>
      <c r="E134" s="50" t="str">
        <f>IF(ISBLANK(LeaveTracker[[#This Row],[Employee Name]]),"-----",VLOOKUP(LeaveTracker[[#This Row],[Employee Name]],Employees[[Employee Name]:[Office]],7))</f>
        <v>CENRO</v>
      </c>
      <c r="F134" s="50" t="str">
        <f>IF(ISBLANK(LeaveTracker[[#This Row],[Employee Name]]),"-----",VLOOKUP(LeaveTracker[[#This Row],[Employee Name]],Employees[[Employee Name]:[Office]],6))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1795</v>
      </c>
      <c r="E135" s="50" t="str">
        <f>IF(ISBLANK(LeaveTracker[[#This Row],[Employee Name]]),"-----",VLOOKUP(LeaveTracker[[#This Row],[Employee Name]],Employees[[Employee Name]:[Office]],7))</f>
        <v>CENRO</v>
      </c>
      <c r="F135" s="50" t="str">
        <f>IF(ISBLANK(LeaveTracker[[#This Row],[Employee Name]]),"-----",VLOOKUP(LeaveTracker[[#This Row],[Employee Name]],Employees[[Employee Name]:[Office]],6))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1796</v>
      </c>
      <c r="E136" s="50" t="str">
        <f>IF(ISBLANK(LeaveTracker[[#This Row],[Employee Name]]),"-----",VLOOKUP(LeaveTracker[[#This Row],[Employee Name]],Employees[[Employee Name]:[Office]],7))</f>
        <v>CENRO</v>
      </c>
      <c r="F136" s="50" t="str">
        <f>IF(ISBLANK(LeaveTracker[[#This Row],[Employee Name]]),"-----",VLOOKUP(LeaveTracker[[#This Row],[Employee Name]],Employees[[Employee Name]:[Office]],6))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1797</v>
      </c>
      <c r="E137" s="50" t="str">
        <f>IF(ISBLANK(LeaveTracker[[#This Row],[Employee Name]]),"-----",VLOOKUP(LeaveTracker[[#This Row],[Employee Name]],Employees[[Employee Name]:[Office]],7))</f>
        <v>CENRO</v>
      </c>
      <c r="F137" s="50" t="str">
        <f>IF(ISBLANK(LeaveTracker[[#This Row],[Employee Name]]),"-----",VLOOKUP(LeaveTracker[[#This Row],[Employee Name]],Employees[[Employee Name]:[Office]],6))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1798</v>
      </c>
      <c r="E138" s="50" t="str">
        <f>IF(ISBLANK(LeaveTracker[[#This Row],[Employee Name]]),"-----",VLOOKUP(LeaveTracker[[#This Row],[Employee Name]],Employees[[Employee Name]:[Office]],7))</f>
        <v>CENRO</v>
      </c>
      <c r="F138" s="50" t="str">
        <f>IF(ISBLANK(LeaveTracker[[#This Row],[Employee Name]]),"-----",VLOOKUP(LeaveTracker[[#This Row],[Employee Name]],Employees[[Employee Name]:[Office]],6))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1799</v>
      </c>
      <c r="E139" s="50" t="str">
        <f>IF(ISBLANK(LeaveTracker[[#This Row],[Employee Name]]),"-----",VLOOKUP(LeaveTracker[[#This Row],[Employee Name]],Employees[[Employee Name]:[Office]],7))</f>
        <v>CENRO</v>
      </c>
      <c r="F139" s="50" t="str">
        <f>IF(ISBLANK(LeaveTracker[[#This Row],[Employee Name]]),"-----",VLOOKUP(LeaveTracker[[#This Row],[Employee Name]],Employees[[Employee Name]:[Office]],6))</f>
        <v>CASUAL</v>
      </c>
      <c r="G139" s="49">
        <v>44734</v>
      </c>
      <c r="H139" s="49">
        <v>44734</v>
      </c>
      <c r="I139" s="50" t="s">
        <v>298</v>
      </c>
      <c r="J139" s="52" t="s">
        <v>1003</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1800</v>
      </c>
      <c r="E140" s="50" t="str">
        <f>IF(ISBLANK(LeaveTracker[[#This Row],[Employee Name]]),"-----",VLOOKUP(LeaveTracker[[#This Row],[Employee Name]],Employees[[Employee Name]:[Office]],7))</f>
        <v>CENRO</v>
      </c>
      <c r="F140" s="50" t="str">
        <f>IF(ISBLANK(LeaveTracker[[#This Row],[Employee Name]]),"-----",VLOOKUP(LeaveTracker[[#This Row],[Employee Name]],Employees[[Employee Name]:[Office]],6))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1800</v>
      </c>
      <c r="E141" s="50" t="str">
        <f>IF(ISBLANK(LeaveTracker[[#This Row],[Employee Name]]),"-----",VLOOKUP(LeaveTracker[[#This Row],[Employee Name]],Employees[[Employee Name]:[Office]],7))</f>
        <v>CENRO</v>
      </c>
      <c r="F141" s="50" t="str">
        <f>IF(ISBLANK(LeaveTracker[[#This Row],[Employee Name]]),"-----",VLOOKUP(LeaveTracker[[#This Row],[Employee Name]],Employees[[Employee Name]:[Office]],6))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1800</v>
      </c>
      <c r="E142" s="50" t="str">
        <f>IF(ISBLANK(LeaveTracker[[#This Row],[Employee Name]]),"-----",VLOOKUP(LeaveTracker[[#This Row],[Employee Name]],Employees[[Employee Name]:[Office]],7))</f>
        <v>CENRO</v>
      </c>
      <c r="F142" s="50" t="str">
        <f>IF(ISBLANK(LeaveTracker[[#This Row],[Employee Name]]),"-----",VLOOKUP(LeaveTracker[[#This Row],[Employee Name]],Employees[[Employee Name]:[Office]],6))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1801</v>
      </c>
      <c r="E143" s="50" t="str">
        <f>IF(ISBLANK(LeaveTracker[[#This Row],[Employee Name]]),"-----",VLOOKUP(LeaveTracker[[#This Row],[Employee Name]],Employees[[Employee Name]:[Office]],7))</f>
        <v>TCNHS</v>
      </c>
      <c r="F143" s="50" t="str">
        <f>IF(ISBLANK(LeaveTracker[[#This Row],[Employee Name]]),"-----",VLOOKUP(LeaveTracker[[#This Row],[Employee Name]],Employees[[Employee Name]:[Office]],6))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1801</v>
      </c>
      <c r="E144" s="50" t="str">
        <f>IF(ISBLANK(LeaveTracker[[#This Row],[Employee Name]]),"-----",VLOOKUP(LeaveTracker[[#This Row],[Employee Name]],Employees[[Employee Name]:[Office]],7))</f>
        <v>TCNHS</v>
      </c>
      <c r="F144" s="50" t="str">
        <f>IF(ISBLANK(LeaveTracker[[#This Row],[Employee Name]]),"-----",VLOOKUP(LeaveTracker[[#This Row],[Employee Name]],Employees[[Employee Name]:[Office]],6))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1802</v>
      </c>
      <c r="E145" s="50" t="str">
        <f>IF(ISBLANK(LeaveTracker[[#This Row],[Employee Name]]),"-----",VLOOKUP(LeaveTracker[[#This Row],[Employee Name]],Employees[[Employee Name]:[Office]],7))</f>
        <v>TICC</v>
      </c>
      <c r="F145" s="50" t="str">
        <f>IF(ISBLANK(LeaveTracker[[#This Row],[Employee Name]]),"-----",VLOOKUP(LeaveTracker[[#This Row],[Employee Name]],Employees[[Employee Name]:[Office]],6))</f>
        <v>CASUAL</v>
      </c>
      <c r="G145" s="49">
        <v>44701</v>
      </c>
      <c r="H145" s="49">
        <v>44701</v>
      </c>
      <c r="I145" s="50" t="s">
        <v>1022</v>
      </c>
      <c r="J145" s="52" t="s">
        <v>1022</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1801</v>
      </c>
      <c r="E146" s="50" t="str">
        <f>IF(ISBLANK(LeaveTracker[[#This Row],[Employee Name]]),"-----",VLOOKUP(LeaveTracker[[#This Row],[Employee Name]],Employees[[Employee Name]:[Office]],7))</f>
        <v>TCNHS</v>
      </c>
      <c r="F146" s="50" t="str">
        <f>IF(ISBLANK(LeaveTracker[[#This Row],[Employee Name]]),"-----",VLOOKUP(LeaveTracker[[#This Row],[Employee Name]],Employees[[Employee Name]:[Office]],6))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1801</v>
      </c>
      <c r="E147" s="50" t="str">
        <f>IF(ISBLANK(LeaveTracker[[#This Row],[Employee Name]]),"-----",VLOOKUP(LeaveTracker[[#This Row],[Employee Name]],Employees[[Employee Name]:[Office]],7))</f>
        <v>TCNHS</v>
      </c>
      <c r="F147" s="50" t="str">
        <f>IF(ISBLANK(LeaveTracker[[#This Row],[Employee Name]]),"-----",VLOOKUP(LeaveTracker[[#This Row],[Employee Name]],Employees[[Employee Name]:[Office]],6))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1801</v>
      </c>
      <c r="E148" s="50" t="str">
        <f>IF(ISBLANK(LeaveTracker[[#This Row],[Employee Name]]),"-----",VLOOKUP(LeaveTracker[[#This Row],[Employee Name]],Employees[[Employee Name]:[Office]],7))</f>
        <v>TCNHS</v>
      </c>
      <c r="F148" s="50" t="str">
        <f>IF(ISBLANK(LeaveTracker[[#This Row],[Employee Name]]),"-----",VLOOKUP(LeaveTracker[[#This Row],[Employee Name]],Employees[[Employee Name]:[Office]],6))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1803</v>
      </c>
      <c r="E149" s="50" t="str">
        <f>IF(ISBLANK(LeaveTracker[[#This Row],[Employee Name]]),"-----",VLOOKUP(LeaveTracker[[#This Row],[Employee Name]],Employees[[Employee Name]:[Office]],7))</f>
        <v>CSWDO</v>
      </c>
      <c r="F149" s="50" t="str">
        <f>IF(ISBLANK(LeaveTracker[[#This Row],[Employee Name]]),"-----",VLOOKUP(LeaveTracker[[#This Row],[Employee Name]],Employees[[Employee Name]:[Office]],6))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1804</v>
      </c>
      <c r="E150" s="50" t="str">
        <f>IF(ISBLANK(LeaveTracker[[#This Row],[Employee Name]]),"-----",VLOOKUP(LeaveTracker[[#This Row],[Employee Name]],Employees[[Employee Name]:[Office]],7))</f>
        <v>HOUSING</v>
      </c>
      <c r="F150" s="50" t="str">
        <f>IF(ISBLANK(LeaveTracker[[#This Row],[Employee Name]]),"-----",VLOOKUP(LeaveTracker[[#This Row],[Employee Name]],Employees[[Employee Name]:[Office]],6))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1805</v>
      </c>
      <c r="E151" s="50" t="str">
        <f>IF(ISBLANK(LeaveTracker[[#This Row],[Employee Name]]),"-----",VLOOKUP(LeaveTracker[[#This Row],[Employee Name]],Employees[[Employee Name]:[Office]],7))</f>
        <v>CSWDO</v>
      </c>
      <c r="F151" s="50" t="str">
        <f>IF(ISBLANK(LeaveTracker[[#This Row],[Employee Name]]),"-----",VLOOKUP(LeaveTracker[[#This Row],[Employee Name]],Employees[[Employee Name]:[Office]],6))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1805</v>
      </c>
      <c r="E152" s="50" t="str">
        <f>IF(ISBLANK(LeaveTracker[[#This Row],[Employee Name]]),"-----",VLOOKUP(LeaveTracker[[#This Row],[Employee Name]],Employees[[Employee Name]:[Office]],7))</f>
        <v>CSWDO</v>
      </c>
      <c r="F152" s="50" t="str">
        <f>IF(ISBLANK(LeaveTracker[[#This Row],[Employee Name]]),"-----",VLOOKUP(LeaveTracker[[#This Row],[Employee Name]],Employees[[Employee Name]:[Office]],6))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1806</v>
      </c>
      <c r="E153" s="50" t="str">
        <f>IF(ISBLANK(LeaveTracker[[#This Row],[Employee Name]]),"-----",VLOOKUP(LeaveTracker[[#This Row],[Employee Name]],Employees[[Employee Name]:[Office]],7))</f>
        <v>CHO</v>
      </c>
      <c r="F153" s="50" t="str">
        <f>IF(ISBLANK(LeaveTracker[[#This Row],[Employee Name]]),"-----",VLOOKUP(LeaveTracker[[#This Row],[Employee Name]],Employees[[Employee Name]:[Office]],6))</f>
        <v>CASUAL</v>
      </c>
      <c r="G153" s="49">
        <v>44729</v>
      </c>
      <c r="H153" s="49">
        <v>44729</v>
      </c>
      <c r="I153" s="50" t="s">
        <v>298</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1806</v>
      </c>
      <c r="E154" s="50" t="str">
        <f>IF(ISBLANK(LeaveTracker[[#This Row],[Employee Name]]),"-----",VLOOKUP(LeaveTracker[[#This Row],[Employee Name]],Employees[[Employee Name]:[Office]],7))</f>
        <v>CHO</v>
      </c>
      <c r="F154" s="50" t="str">
        <f>IF(ISBLANK(LeaveTracker[[#This Row],[Employee Name]]),"-----",VLOOKUP(LeaveTracker[[#This Row],[Employee Name]],Employees[[Employee Name]:[Office]],6))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1807</v>
      </c>
      <c r="E155" s="50" t="str">
        <f>IF(ISBLANK(LeaveTracker[[#This Row],[Employee Name]]),"-----",VLOOKUP(LeaveTracker[[#This Row],[Employee Name]],Employees[[Employee Name]:[Office]],7))</f>
        <v>TCNHS</v>
      </c>
      <c r="F155" s="50" t="str">
        <f>IF(ISBLANK(LeaveTracker[[#This Row],[Employee Name]]),"-----",VLOOKUP(LeaveTracker[[#This Row],[Employee Name]],Employees[[Employee Name]:[Office]],6))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255</v>
      </c>
      <c r="E156" s="50" t="str">
        <f>IF(ISBLANK(LeaveTracker[[#This Row],[Employee Name]]),"-----",VLOOKUP(LeaveTracker[[#This Row],[Employee Name]],Employees[[Employee Name]:[Office]],7))</f>
        <v>DA</v>
      </c>
      <c r="F156" s="50" t="str">
        <f>IF(ISBLANK(LeaveTracker[[#This Row],[Employee Name]]),"-----",VLOOKUP(LeaveTracker[[#This Row],[Employee Name]],Employees[[Employee Name]:[Office]],6))</f>
        <v>PERMANENT</v>
      </c>
      <c r="G156" s="49">
        <v>44694</v>
      </c>
      <c r="H156" s="49">
        <v>44694</v>
      </c>
      <c r="I156" s="50" t="s">
        <v>298</v>
      </c>
      <c r="J156" s="52" t="s">
        <v>1003</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1808</v>
      </c>
      <c r="E157" s="50" t="str">
        <f>IF(ISBLANK(LeaveTracker[[#This Row],[Employee Name]]),"-----",VLOOKUP(LeaveTracker[[#This Row],[Employee Name]],Employees[[Employee Name]:[Office]],7))</f>
        <v>ONT</v>
      </c>
      <c r="F157" s="50" t="str">
        <f>IF(ISBLANK(LeaveTracker[[#This Row],[Employee Name]]),"-----",VLOOKUP(LeaveTracker[[#This Row],[Employee Name]],Employees[[Employee Name]:[Office]],6))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1808</v>
      </c>
      <c r="E158" s="50" t="str">
        <f>IF(ISBLANK(LeaveTracker[[#This Row],[Employee Name]]),"-----",VLOOKUP(LeaveTracker[[#This Row],[Employee Name]],Employees[[Employee Name]:[Office]],7))</f>
        <v>ONT</v>
      </c>
      <c r="F158" s="50" t="str">
        <f>IF(ISBLANK(LeaveTracker[[#This Row],[Employee Name]]),"-----",VLOOKUP(LeaveTracker[[#This Row],[Employee Name]],Employees[[Employee Name]:[Office]],6))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1808</v>
      </c>
      <c r="E159" s="50" t="str">
        <f>IF(ISBLANK(LeaveTracker[[#This Row],[Employee Name]]),"-----",VLOOKUP(LeaveTracker[[#This Row],[Employee Name]],Employees[[Employee Name]:[Office]],7))</f>
        <v>ONT</v>
      </c>
      <c r="F159" s="50" t="str">
        <f>IF(ISBLANK(LeaveTracker[[#This Row],[Employee Name]]),"-----",VLOOKUP(LeaveTracker[[#This Row],[Employee Name]],Employees[[Employee Name]:[Office]],6))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1809</v>
      </c>
      <c r="E160" s="50" t="str">
        <f>IF(ISBLANK(LeaveTracker[[#This Row],[Employee Name]]),"-----",VLOOKUP(LeaveTracker[[#This Row],[Employee Name]],Employees[[Employee Name]:[Office]],7))</f>
        <v>TICC</v>
      </c>
      <c r="F160" s="50" t="str">
        <f>IF(ISBLANK(LeaveTracker[[#This Row],[Employee Name]]),"-----",VLOOKUP(LeaveTracker[[#This Row],[Employee Name]],Employees[[Employee Name]:[Office]],6))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1809</v>
      </c>
      <c r="E161" s="50" t="str">
        <f>IF(ISBLANK(LeaveTracker[[#This Row],[Employee Name]]),"-----",VLOOKUP(LeaveTracker[[#This Row],[Employee Name]],Employees[[Employee Name]:[Office]],7))</f>
        <v>TICC</v>
      </c>
      <c r="F161" s="50" t="str">
        <f>IF(ISBLANK(LeaveTracker[[#This Row],[Employee Name]]),"-----",VLOOKUP(LeaveTracker[[#This Row],[Employee Name]],Employees[[Employee Name]:[Office]],6))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2298</v>
      </c>
      <c r="E162" s="50" t="str">
        <f>IF(ISBLANK(LeaveTracker[[#This Row],[Employee Name]]),"-----",VLOOKUP(LeaveTracker[[#This Row],[Employee Name]],Employees[[Employee Name]:[Office]],7))</f>
        <v>CSWDO</v>
      </c>
      <c r="F162" s="50" t="str">
        <f>IF(ISBLANK(LeaveTracker[[#This Row],[Employee Name]]),"-----",VLOOKUP(LeaveTracker[[#This Row],[Employee Name]],Employees[[Employee Name]:[Office]],6))</f>
        <v>PERMANENT</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1810</v>
      </c>
      <c r="E163" s="50" t="str">
        <f>IF(ISBLANK(LeaveTracker[[#This Row],[Employee Name]]),"-----",VLOOKUP(LeaveTracker[[#This Row],[Employee Name]],Employees[[Employee Name]:[Office]],7))</f>
        <v>TICC/TCCH</v>
      </c>
      <c r="F163" s="50" t="str">
        <f>IF(ISBLANK(LeaveTracker[[#This Row],[Employee Name]]),"-----",VLOOKUP(LeaveTracker[[#This Row],[Employee Name]],Employees[[Employee Name]:[Office]],6))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1811</v>
      </c>
      <c r="E164" s="50" t="str">
        <f>IF(ISBLANK(LeaveTracker[[#This Row],[Employee Name]]),"-----",VLOOKUP(LeaveTracker[[#This Row],[Employee Name]],Employees[[Employee Name]:[Office]],7))</f>
        <v>TICC</v>
      </c>
      <c r="F164" s="50" t="str">
        <f>IF(ISBLANK(LeaveTracker[[#This Row],[Employee Name]]),"-----",VLOOKUP(LeaveTracker[[#This Row],[Employee Name]],Employees[[Employee Name]:[Office]],6))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1812</v>
      </c>
      <c r="E165" s="50" t="str">
        <f>IF(ISBLANK(LeaveTracker[[#This Row],[Employee Name]]),"-----",VLOOKUP(LeaveTracker[[#This Row],[Employee Name]],Employees[[Employee Name]:[Office]],7))</f>
        <v>TICC</v>
      </c>
      <c r="F165" s="50" t="str">
        <f>IF(ISBLANK(LeaveTracker[[#This Row],[Employee Name]]),"-----",VLOOKUP(LeaveTracker[[#This Row],[Employee Name]],Employees[[Employee Name]:[Office]],6))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1813</v>
      </c>
      <c r="E166" s="50" t="str">
        <f>IF(ISBLANK(LeaveTracker[[#This Row],[Employee Name]]),"-----",VLOOKUP(LeaveTracker[[#This Row],[Employee Name]],Employees[[Employee Name]:[Office]],7))</f>
        <v>AGRICULTURE OFFICE</v>
      </c>
      <c r="F166" s="50" t="str">
        <f>IF(ISBLANK(LeaveTracker[[#This Row],[Employee Name]]),"-----",VLOOKUP(LeaveTracker[[#This Row],[Employee Name]],Employees[[Employee Name]:[Office]],6))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1814</v>
      </c>
      <c r="E167" s="50" t="str">
        <f>IF(ISBLANK(LeaveTracker[[#This Row],[Employee Name]]),"-----",VLOOKUP(LeaveTracker[[#This Row],[Employee Name]],Employees[[Employee Name]:[Office]],7))</f>
        <v>TICC</v>
      </c>
      <c r="F167" s="50" t="str">
        <f>IF(ISBLANK(LeaveTracker[[#This Row],[Employee Name]]),"-----",VLOOKUP(LeaveTracker[[#This Row],[Employee Name]],Employees[[Employee Name]:[Office]],6))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344</v>
      </c>
      <c r="E168" s="50" t="str">
        <f>IF(ISBLANK(LeaveTracker[[#This Row],[Employee Name]]),"-----",VLOOKUP(LeaveTracker[[#This Row],[Employee Name]],Employees[[Employee Name]:[Office]],7))</f>
        <v>ONT</v>
      </c>
      <c r="F168" s="50" t="str">
        <f>IF(ISBLANK(LeaveTracker[[#This Row],[Employee Name]]),"-----",VLOOKUP(LeaveTracker[[#This Row],[Employee Name]],Employees[[Employee Name]:[Office]],6))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1052</v>
      </c>
      <c r="E169" s="50" t="str">
        <f>IF(ISBLANK(LeaveTracker[[#This Row],[Employee Name]]),"-----",VLOOKUP(LeaveTracker[[#This Row],[Employee Name]],Employees[[Employee Name]:[Office]],7))</f>
        <v>CHO</v>
      </c>
      <c r="F169" s="50" t="str">
        <f>IF(ISBLANK(LeaveTracker[[#This Row],[Employee Name]]),"-----",VLOOKUP(LeaveTracker[[#This Row],[Employee Name]],Employees[[Employee Name]:[Office]],6))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1788</v>
      </c>
      <c r="E170" s="50" t="str">
        <f>IF(ISBLANK(LeaveTracker[[#This Row],[Employee Name]]),"-----",VLOOKUP(LeaveTracker[[#This Row],[Employee Name]],Employees[[Employee Name]:[Office]],7))</f>
        <v>ONT</v>
      </c>
      <c r="F170" s="50" t="str">
        <f>IF(ISBLANK(LeaveTracker[[#This Row],[Employee Name]]),"-----",VLOOKUP(LeaveTracker[[#This Row],[Employee Name]],Employees[[Employee Name]:[Office]],6))</f>
        <v>PERMANENT</v>
      </c>
      <c r="G170" s="49">
        <v>44750</v>
      </c>
      <c r="H170" s="49">
        <v>44750</v>
      </c>
      <c r="I170" s="50" t="s">
        <v>298</v>
      </c>
      <c r="J170" s="52" t="s">
        <v>1003</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1815</v>
      </c>
      <c r="E171" s="50" t="str">
        <f>IF(ISBLANK(LeaveTracker[[#This Row],[Employee Name]]),"-----",VLOOKUP(LeaveTracker[[#This Row],[Employee Name]],Employees[[Employee Name]:[Office]],7))</f>
        <v>CHO</v>
      </c>
      <c r="F171" s="50" t="str">
        <f>IF(ISBLANK(LeaveTracker[[#This Row],[Employee Name]]),"-----",VLOOKUP(LeaveTracker[[#This Row],[Employee Name]],Employees[[Employee Name]:[Office]],6))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1816</v>
      </c>
      <c r="E172" s="50" t="str">
        <f>IF(ISBLANK(LeaveTracker[[#This Row],[Employee Name]]),"-----",VLOOKUP(LeaveTracker[[#This Row],[Employee Name]],Employees[[Employee Name]:[Office]],7))</f>
        <v>ONT</v>
      </c>
      <c r="F172" s="50" t="str">
        <f>IF(ISBLANK(LeaveTracker[[#This Row],[Employee Name]]),"-----",VLOOKUP(LeaveTracker[[#This Row],[Employee Name]],Employees[[Employee Name]:[Office]],6))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1817</v>
      </c>
      <c r="E173" s="50" t="str">
        <f>IF(ISBLANK(LeaveTracker[[#This Row],[Employee Name]]),"-----",VLOOKUP(LeaveTracker[[#This Row],[Employee Name]],Employees[[Employee Name]:[Office]],7))</f>
        <v>ONT</v>
      </c>
      <c r="F173" s="50" t="str">
        <f>IF(ISBLANK(LeaveTracker[[#This Row],[Employee Name]]),"-----",VLOOKUP(LeaveTracker[[#This Row],[Employee Name]],Employees[[Employee Name]:[Office]],6))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1817</v>
      </c>
      <c r="E174" s="50" t="str">
        <f>IF(ISBLANK(LeaveTracker[[#This Row],[Employee Name]]),"-----",VLOOKUP(LeaveTracker[[#This Row],[Employee Name]],Employees[[Employee Name]:[Office]],7))</f>
        <v>ONT</v>
      </c>
      <c r="F174" s="50" t="str">
        <f>IF(ISBLANK(LeaveTracker[[#This Row],[Employee Name]]),"-----",VLOOKUP(LeaveTracker[[#This Row],[Employee Name]],Employees[[Employee Name]:[Office]],6))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1818</v>
      </c>
      <c r="E175" s="50" t="str">
        <f>IF(ISBLANK(LeaveTracker[[#This Row],[Employee Name]]),"-----",VLOOKUP(LeaveTracker[[#This Row],[Employee Name]],Employees[[Employee Name]:[Office]],7))</f>
        <v>CSWDO</v>
      </c>
      <c r="F175" s="50" t="str">
        <f>IF(ISBLANK(LeaveTracker[[#This Row],[Employee Name]]),"-----",VLOOKUP(LeaveTracker[[#This Row],[Employee Name]],Employees[[Employee Name]:[Office]],6))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1818</v>
      </c>
      <c r="E176" s="50" t="str">
        <f>IF(ISBLANK(LeaveTracker[[#This Row],[Employee Name]]),"-----",VLOOKUP(LeaveTracker[[#This Row],[Employee Name]],Employees[[Employee Name]:[Office]],7))</f>
        <v>CSWDO</v>
      </c>
      <c r="F176" s="50" t="str">
        <f>IF(ISBLANK(LeaveTracker[[#This Row],[Employee Name]]),"-----",VLOOKUP(LeaveTracker[[#This Row],[Employee Name]],Employees[[Employee Name]:[Office]],6))</f>
        <v>CASUAL</v>
      </c>
      <c r="G176" s="49">
        <v>44742</v>
      </c>
      <c r="H176" s="49">
        <v>44742</v>
      </c>
      <c r="I176" s="50" t="s">
        <v>298</v>
      </c>
      <c r="J176" s="52" t="s">
        <v>1003</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1817</v>
      </c>
      <c r="E177" s="50" t="str">
        <f>IF(ISBLANK(LeaveTracker[[#This Row],[Employee Name]]),"-----",VLOOKUP(LeaveTracker[[#This Row],[Employee Name]],Employees[[Employee Name]:[Office]],7))</f>
        <v>ONT</v>
      </c>
      <c r="F177" s="50" t="str">
        <f>IF(ISBLANK(LeaveTracker[[#This Row],[Employee Name]]),"-----",VLOOKUP(LeaveTracker[[#This Row],[Employee Name]],Employees[[Employee Name]:[Office]],6))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1817</v>
      </c>
      <c r="E178" s="50" t="str">
        <f>IF(ISBLANK(LeaveTracker[[#This Row],[Employee Name]]),"-----",VLOOKUP(LeaveTracker[[#This Row],[Employee Name]],Employees[[Employee Name]:[Office]],7))</f>
        <v>ONT</v>
      </c>
      <c r="F178" s="50" t="str">
        <f>IF(ISBLANK(LeaveTracker[[#This Row],[Employee Name]]),"-----",VLOOKUP(LeaveTracker[[#This Row],[Employee Name]],Employees[[Employee Name]:[Office]],6))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1817</v>
      </c>
      <c r="E179" s="50" t="str">
        <f>IF(ISBLANK(LeaveTracker[[#This Row],[Employee Name]]),"-----",VLOOKUP(LeaveTracker[[#This Row],[Employee Name]],Employees[[Employee Name]:[Office]],7))</f>
        <v>ONT</v>
      </c>
      <c r="F179" s="50" t="str">
        <f>IF(ISBLANK(LeaveTracker[[#This Row],[Employee Name]]),"-----",VLOOKUP(LeaveTracker[[#This Row],[Employee Name]],Employees[[Employee Name]:[Office]],6))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1817</v>
      </c>
      <c r="E180" s="50" t="str">
        <f>IF(ISBLANK(LeaveTracker[[#This Row],[Employee Name]]),"-----",VLOOKUP(LeaveTracker[[#This Row],[Employee Name]],Employees[[Employee Name]:[Office]],7))</f>
        <v>ONT</v>
      </c>
      <c r="F180" s="50" t="str">
        <f>IF(ISBLANK(LeaveTracker[[#This Row],[Employee Name]]),"-----",VLOOKUP(LeaveTracker[[#This Row],[Employee Name]],Employees[[Employee Name]:[Office]],6))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1817</v>
      </c>
      <c r="E181" s="50" t="str">
        <f>IF(ISBLANK(LeaveTracker[[#This Row],[Employee Name]]),"-----",VLOOKUP(LeaveTracker[[#This Row],[Employee Name]],Employees[[Employee Name]:[Office]],7))</f>
        <v>ONT</v>
      </c>
      <c r="F181" s="50" t="str">
        <f>IF(ISBLANK(LeaveTracker[[#This Row],[Employee Name]]),"-----",VLOOKUP(LeaveTracker[[#This Row],[Employee Name]],Employees[[Employee Name]:[Office]],6))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1777</v>
      </c>
      <c r="E182" s="50" t="str">
        <f>IF(ISBLANK(LeaveTracker[[#This Row],[Employee Name]]),"-----",VLOOKUP(LeaveTracker[[#This Row],[Employee Name]],Employees[[Employee Name]:[Office]],7))</f>
        <v>MAHOGANY MARKET</v>
      </c>
      <c r="F182" s="50" t="str">
        <f>IF(ISBLANK(LeaveTracker[[#This Row],[Employee Name]]),"-----",VLOOKUP(LeaveTracker[[#This Row],[Employee Name]],Employees[[Employee Name]:[Office]],6))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1819</v>
      </c>
      <c r="E183" s="50" t="str">
        <f>IF(ISBLANK(LeaveTracker[[#This Row],[Employee Name]]),"-----",VLOOKUP(LeaveTracker[[#This Row],[Employee Name]],Employees[[Employee Name]:[Office]],7))</f>
        <v>CHO</v>
      </c>
      <c r="F183" s="50" t="str">
        <f>IF(ISBLANK(LeaveTracker[[#This Row],[Employee Name]]),"-----",VLOOKUP(LeaveTracker[[#This Row],[Employee Name]],Employees[[Employee Name]:[Office]],6))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1820</v>
      </c>
      <c r="E184" s="50" t="str">
        <f>IF(ISBLANK(LeaveTracker[[#This Row],[Employee Name]]),"-----",VLOOKUP(LeaveTracker[[#This Row],[Employee Name]],Employees[[Employee Name]:[Office]],7))</f>
        <v>CENRO</v>
      </c>
      <c r="F184" s="50" t="str">
        <f>IF(ISBLANK(LeaveTracker[[#This Row],[Employee Name]]),"-----",VLOOKUP(LeaveTracker[[#This Row],[Employee Name]],Employees[[Employee Name]:[Office]],6))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2" t="s">
        <v>1821</v>
      </c>
      <c r="E185" s="50" t="str">
        <f>IF(ISBLANK(LeaveTracker[[#This Row],[Employee Name]]),"-----",VLOOKUP(LeaveTracker[[#This Row],[Employee Name]],Employees[[Employee Name]:[Office]],7))</f>
        <v>DSWDO</v>
      </c>
      <c r="F185" s="50" t="str">
        <f>IF(ISBLANK(LeaveTracker[[#This Row],[Employee Name]]),"-----",VLOOKUP(LeaveTracker[[#This Row],[Employee Name]],Employees[[Employee Name]:[Office]],6))</f>
        <v>PERMANENT</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2" t="s">
        <v>1821</v>
      </c>
      <c r="E186" s="50" t="str">
        <f>IF(ISBLANK(LeaveTracker[[#This Row],[Employee Name]]),"-----",VLOOKUP(LeaveTracker[[#This Row],[Employee Name]],Employees[[Employee Name]:[Office]],7))</f>
        <v>DSWDO</v>
      </c>
      <c r="F186" s="50" t="str">
        <f>IF(ISBLANK(LeaveTracker[[#This Row],[Employee Name]]),"-----",VLOOKUP(LeaveTracker[[#This Row],[Employee Name]],Employees[[Employee Name]:[Office]],6))</f>
        <v>PERMANENT</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1801</v>
      </c>
      <c r="E187" s="50" t="str">
        <f>IF(ISBLANK(LeaveTracker[[#This Row],[Employee Name]]),"-----",VLOOKUP(LeaveTracker[[#This Row],[Employee Name]],Employees[[Employee Name]:[Office]],7))</f>
        <v>TCNHS</v>
      </c>
      <c r="F187" s="50" t="str">
        <f>IF(ISBLANK(LeaveTracker[[#This Row],[Employee Name]]),"-----",VLOOKUP(LeaveTracker[[#This Row],[Employee Name]],Employees[[Employee Name]:[Office]],6))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1801</v>
      </c>
      <c r="E188" s="50" t="str">
        <f>IF(ISBLANK(LeaveTracker[[#This Row],[Employee Name]]),"-----",VLOOKUP(LeaveTracker[[#This Row],[Employee Name]],Employees[[Employee Name]:[Office]],7))</f>
        <v>TCNHS</v>
      </c>
      <c r="F188" s="50" t="str">
        <f>IF(ISBLANK(LeaveTracker[[#This Row],[Employee Name]]),"-----",VLOOKUP(LeaveTracker[[#This Row],[Employee Name]],Employees[[Employee Name]:[Office]],6))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1822</v>
      </c>
      <c r="E189" s="50" t="str">
        <f>IF(ISBLANK(LeaveTracker[[#This Row],[Employee Name]]),"-----",VLOOKUP(LeaveTracker[[#This Row],[Employee Name]],Employees[[Employee Name]:[Office]],7))</f>
        <v>CHO</v>
      </c>
      <c r="F189" s="50" t="str">
        <f>IF(ISBLANK(LeaveTracker[[#This Row],[Employee Name]]),"-----",VLOOKUP(LeaveTracker[[#This Row],[Employee Name]],Employees[[Employee Name]:[Office]],6))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1823</v>
      </c>
      <c r="E190" s="50" t="str">
        <f>IF(ISBLANK(LeaveTracker[[#This Row],[Employee Name]]),"-----",VLOOKUP(LeaveTracker[[#This Row],[Employee Name]],Employees[[Employee Name]:[Office]],7))</f>
        <v>EEO/CITY MARKET</v>
      </c>
      <c r="F190" s="50" t="str">
        <f>IF(ISBLANK(LeaveTracker[[#This Row],[Employee Name]]),"-----",VLOOKUP(LeaveTracker[[#This Row],[Employee Name]],Employees[[Employee Name]:[Office]],6))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1807</v>
      </c>
      <c r="E191" s="50" t="str">
        <f>IF(ISBLANK(LeaveTracker[[#This Row],[Employee Name]]),"-----",VLOOKUP(LeaveTracker[[#This Row],[Employee Name]],Employees[[Employee Name]:[Office]],7))</f>
        <v>TCNHS</v>
      </c>
      <c r="F191" s="50" t="str">
        <f>IF(ISBLANK(LeaveTracker[[#This Row],[Employee Name]]),"-----",VLOOKUP(LeaveTracker[[#This Row],[Employee Name]],Employees[[Employee Name]:[Office]],6))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1824</v>
      </c>
      <c r="E192" s="50" t="str">
        <f>IF(ISBLANK(LeaveTracker[[#This Row],[Employee Name]]),"-----",VLOOKUP(LeaveTracker[[#This Row],[Employee Name]],Employees[[Employee Name]:[Office]],7))</f>
        <v>EEO/CITY MARKET</v>
      </c>
      <c r="F192" s="50" t="str">
        <f>IF(ISBLANK(LeaveTracker[[#This Row],[Employee Name]]),"-----",VLOOKUP(LeaveTracker[[#This Row],[Employee Name]],Employees[[Employee Name]:[Office]],6))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1822</v>
      </c>
      <c r="E193" s="50" t="str">
        <f>IF(ISBLANK(LeaveTracker[[#This Row],[Employee Name]]),"-----",VLOOKUP(LeaveTracker[[#This Row],[Employee Name]],Employees[[Employee Name]:[Office]],7))</f>
        <v>CHO</v>
      </c>
      <c r="F193" s="50" t="str">
        <f>IF(ISBLANK(LeaveTracker[[#This Row],[Employee Name]]),"-----",VLOOKUP(LeaveTracker[[#This Row],[Employee Name]],Employees[[Employee Name]:[Office]],6))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2" t="s">
        <v>1821</v>
      </c>
      <c r="E194" s="50" t="str">
        <f>IF(ISBLANK(LeaveTracker[[#This Row],[Employee Name]]),"-----",VLOOKUP(LeaveTracker[[#This Row],[Employee Name]],Employees[[Employee Name]:[Office]],7))</f>
        <v>DSWDO</v>
      </c>
      <c r="F194" s="50" t="str">
        <f>IF(ISBLANK(LeaveTracker[[#This Row],[Employee Name]]),"-----",VLOOKUP(LeaveTracker[[#This Row],[Employee Name]],Employees[[Employee Name]:[Office]],6))</f>
        <v>PERMANENT</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1825</v>
      </c>
      <c r="E195" s="50" t="str">
        <f>IF(ISBLANK(LeaveTracker[[#This Row],[Employee Name]]),"-----",VLOOKUP(LeaveTracker[[#This Row],[Employee Name]],Employees[[Employee Name]:[Office]],7))</f>
        <v>GSO</v>
      </c>
      <c r="F195" s="50" t="str">
        <f>IF(ISBLANK(LeaveTracker[[#This Row],[Employee Name]]),"-----",VLOOKUP(LeaveTracker[[#This Row],[Employee Name]],Employees[[Employee Name]:[Office]],6))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1826</v>
      </c>
      <c r="E196" s="50" t="str">
        <f>IF(ISBLANK(LeaveTracker[[#This Row],[Employee Name]]),"-----",VLOOKUP(LeaveTracker[[#This Row],[Employee Name]],Employees[[Employee Name]:[Office]],7))</f>
        <v>SP</v>
      </c>
      <c r="F196" s="50" t="str">
        <f>IF(ISBLANK(LeaveTracker[[#This Row],[Employee Name]]),"-----",VLOOKUP(LeaveTracker[[#This Row],[Employee Name]],Employees[[Employee Name]:[Office]],6))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1826</v>
      </c>
      <c r="E197" s="50" t="str">
        <f>IF(ISBLANK(LeaveTracker[[#This Row],[Employee Name]]),"-----",VLOOKUP(LeaveTracker[[#This Row],[Employee Name]],Employees[[Employee Name]:[Office]],7))</f>
        <v>SP</v>
      </c>
      <c r="F197" s="50" t="str">
        <f>IF(ISBLANK(LeaveTracker[[#This Row],[Employee Name]]),"-----",VLOOKUP(LeaveTracker[[#This Row],[Employee Name]],Employees[[Employee Name]:[Office]],6))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1775</v>
      </c>
      <c r="E198" s="50" t="str">
        <f>IF(ISBLANK(LeaveTracker[[#This Row],[Employee Name]]),"-----",VLOOKUP(LeaveTracker[[#This Row],[Employee Name]],Employees[[Employee Name]:[Office]],7))</f>
        <v>SP</v>
      </c>
      <c r="F198" s="50" t="str">
        <f>IF(ISBLANK(LeaveTracker[[#This Row],[Employee Name]]),"-----",VLOOKUP(LeaveTracker[[#This Row],[Employee Name]],Employees[[Employee Name]:[Office]],6))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1827</v>
      </c>
      <c r="E199" s="50" t="str">
        <f>IF(ISBLANK(LeaveTracker[[#This Row],[Employee Name]]),"-----",VLOOKUP(LeaveTracker[[#This Row],[Employee Name]],Employees[[Employee Name]:[Office]],7))</f>
        <v>SP</v>
      </c>
      <c r="F199" s="50" t="str">
        <f>IF(ISBLANK(LeaveTracker[[#This Row],[Employee Name]]),"-----",VLOOKUP(LeaveTracker[[#This Row],[Employee Name]],Employees[[Employee Name]:[Office]],6))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1828</v>
      </c>
      <c r="E200" s="50" t="str">
        <f>IF(ISBLANK(LeaveTracker[[#This Row],[Employee Name]]),"-----",VLOOKUP(LeaveTracker[[#This Row],[Employee Name]],Employees[[Employee Name]:[Office]],7))</f>
        <v>TCIS</v>
      </c>
      <c r="F200" s="50" t="str">
        <f>IF(ISBLANK(LeaveTracker[[#This Row],[Employee Name]]),"-----",VLOOKUP(LeaveTracker[[#This Row],[Employee Name]],Employees[[Employee Name]:[Office]],6))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1828</v>
      </c>
      <c r="E201" s="50" t="str">
        <f>IF(ISBLANK(LeaveTracker[[#This Row],[Employee Name]]),"-----",VLOOKUP(LeaveTracker[[#This Row],[Employee Name]],Employees[[Employee Name]:[Office]],7))</f>
        <v>TCIS</v>
      </c>
      <c r="F201" s="50" t="str">
        <f>IF(ISBLANK(LeaveTracker[[#This Row],[Employee Name]]),"-----",VLOOKUP(LeaveTracker[[#This Row],[Employee Name]],Employees[[Employee Name]:[Office]],6))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1829</v>
      </c>
      <c r="E202" s="50" t="str">
        <f>IF(ISBLANK(LeaveTracker[[#This Row],[Employee Name]]),"-----",VLOOKUP(LeaveTracker[[#This Row],[Employee Name]],Employees[[Employee Name]:[Office]],7))</f>
        <v>ONT</v>
      </c>
      <c r="F202" s="50" t="str">
        <f>IF(ISBLANK(LeaveTracker[[#This Row],[Employee Name]]),"-----",VLOOKUP(LeaveTracker[[#This Row],[Employee Name]],Employees[[Employee Name]:[Office]],6))</f>
        <v>CASUAL</v>
      </c>
      <c r="G202" s="49">
        <v>44762</v>
      </c>
      <c r="H202" s="49">
        <v>44763</v>
      </c>
      <c r="I202" s="50" t="s">
        <v>298</v>
      </c>
      <c r="J202" s="52" t="s">
        <v>1004</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1829</v>
      </c>
      <c r="E203" s="50" t="str">
        <f>IF(ISBLANK(LeaveTracker[[#This Row],[Employee Name]]),"-----",VLOOKUP(LeaveTracker[[#This Row],[Employee Name]],Employees[[Employee Name]:[Office]],7))</f>
        <v>ONT</v>
      </c>
      <c r="F203" s="50" t="str">
        <f>IF(ISBLANK(LeaveTracker[[#This Row],[Employee Name]]),"-----",VLOOKUP(LeaveTracker[[#This Row],[Employee Name]],Employees[[Employee Name]:[Office]],6))</f>
        <v>CASUAL</v>
      </c>
      <c r="G203" s="49">
        <v>44737</v>
      </c>
      <c r="H203" s="49">
        <v>44737</v>
      </c>
      <c r="I203" s="50" t="s">
        <v>298</v>
      </c>
      <c r="J203" s="52" t="s">
        <v>1003</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1829</v>
      </c>
      <c r="E204" s="50" t="str">
        <f>IF(ISBLANK(LeaveTracker[[#This Row],[Employee Name]]),"-----",VLOOKUP(LeaveTracker[[#This Row],[Employee Name]],Employees[[Employee Name]:[Office]],7))</f>
        <v>ONT</v>
      </c>
      <c r="F204" s="50" t="str">
        <f>IF(ISBLANK(LeaveTracker[[#This Row],[Employee Name]]),"-----",VLOOKUP(LeaveTracker[[#This Row],[Employee Name]],Employees[[Employee Name]:[Office]],6))</f>
        <v>CASUAL</v>
      </c>
      <c r="G204" s="49">
        <v>44713</v>
      </c>
      <c r="H204" s="49">
        <v>44715</v>
      </c>
      <c r="I204" s="50" t="s">
        <v>298</v>
      </c>
      <c r="J204" s="52" t="s">
        <v>1004</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1830</v>
      </c>
      <c r="E205" s="50" t="str">
        <f>IF(ISBLANK(LeaveTracker[[#This Row],[Employee Name]]),"-----",VLOOKUP(LeaveTracker[[#This Row],[Employee Name]],Employees[[Employee Name]:[Office]],7))</f>
        <v>ONT</v>
      </c>
      <c r="F205" s="50" t="str">
        <f>IF(ISBLANK(LeaveTracker[[#This Row],[Employee Name]]),"-----",VLOOKUP(LeaveTracker[[#This Row],[Employee Name]],Employees[[Employee Name]:[Office]],6))</f>
        <v>CASUAL</v>
      </c>
      <c r="G205" s="49">
        <v>44693</v>
      </c>
      <c r="H205" s="49">
        <v>44694</v>
      </c>
      <c r="I205" s="50" t="s">
        <v>298</v>
      </c>
      <c r="J205" s="52" t="s">
        <v>1004</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1830</v>
      </c>
      <c r="E206" s="50" t="str">
        <f>IF(ISBLANK(LeaveTracker[[#This Row],[Employee Name]]),"-----",VLOOKUP(LeaveTracker[[#This Row],[Employee Name]],Employees[[Employee Name]:[Office]],7))</f>
        <v>ONT</v>
      </c>
      <c r="F206" s="50" t="str">
        <f>IF(ISBLANK(LeaveTracker[[#This Row],[Employee Name]]),"-----",VLOOKUP(LeaveTracker[[#This Row],[Employee Name]],Employees[[Employee Name]:[Office]],6))</f>
        <v>CASUAL</v>
      </c>
      <c r="G206" s="49">
        <v>44697</v>
      </c>
      <c r="H206" s="49">
        <v>44699</v>
      </c>
      <c r="I206" s="50" t="s">
        <v>298</v>
      </c>
      <c r="J206" s="52" t="s">
        <v>1004</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1831</v>
      </c>
      <c r="E207" s="50" t="str">
        <f>IF(ISBLANK(LeaveTracker[[#This Row],[Employee Name]]),"-----",VLOOKUP(LeaveTracker[[#This Row],[Employee Name]],Employees[[Employee Name]:[Office]],7))</f>
        <v>CPDO</v>
      </c>
      <c r="F207" s="50" t="str">
        <f>IF(ISBLANK(LeaveTracker[[#This Row],[Employee Name]]),"-----",VLOOKUP(LeaveTracker[[#This Row],[Employee Name]],Employees[[Employee Name]:[Office]],6))</f>
        <v>CASUAL</v>
      </c>
      <c r="G207" s="49">
        <v>44753</v>
      </c>
      <c r="H207" s="49">
        <v>44753</v>
      </c>
      <c r="I207" s="50" t="s">
        <v>298</v>
      </c>
      <c r="J207" s="52" t="s">
        <v>1035</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1827</v>
      </c>
      <c r="E208" s="50" t="str">
        <f>IF(ISBLANK(LeaveTracker[[#This Row],[Employee Name]]),"-----",VLOOKUP(LeaveTracker[[#This Row],[Employee Name]],Employees[[Employee Name]:[Office]],7))</f>
        <v>SP</v>
      </c>
      <c r="F208" s="50" t="str">
        <f>IF(ISBLANK(LeaveTracker[[#This Row],[Employee Name]]),"-----",VLOOKUP(LeaveTracker[[#This Row],[Employee Name]],Employees[[Employee Name]:[Office]],6))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1832</v>
      </c>
      <c r="E209" s="50" t="str">
        <f>IF(ISBLANK(LeaveTracker[[#This Row],[Employee Name]]),"-----",VLOOKUP(LeaveTracker[[#This Row],[Employee Name]],Employees[[Employee Name]:[Office]],7))</f>
        <v>CSWDO</v>
      </c>
      <c r="F209" s="50" t="str">
        <f>IF(ISBLANK(LeaveTracker[[#This Row],[Employee Name]]),"-----",VLOOKUP(LeaveTracker[[#This Row],[Employee Name]],Employees[[Employee Name]:[Office]],6))</f>
        <v>CASUAL</v>
      </c>
      <c r="G209" s="49">
        <v>44755</v>
      </c>
      <c r="H209" s="49">
        <v>44755</v>
      </c>
      <c r="I209" s="50" t="s">
        <v>298</v>
      </c>
      <c r="J209" s="52" t="s">
        <v>1003</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1827</v>
      </c>
      <c r="E210" s="50" t="str">
        <f>IF(ISBLANK(LeaveTracker[[#This Row],[Employee Name]]),"-----",VLOOKUP(LeaveTracker[[#This Row],[Employee Name]],Employees[[Employee Name]:[Office]],7))</f>
        <v>SP</v>
      </c>
      <c r="F210" s="50" t="str">
        <f>IF(ISBLANK(LeaveTracker[[#This Row],[Employee Name]]),"-----",VLOOKUP(LeaveTracker[[#This Row],[Employee Name]],Employees[[Employee Name]:[Office]],6))</f>
        <v>CASUAL</v>
      </c>
      <c r="G210" s="49">
        <v>44763</v>
      </c>
      <c r="H210" s="49">
        <v>44764</v>
      </c>
      <c r="I210" s="50" t="s">
        <v>298</v>
      </c>
      <c r="J210" s="52" t="s">
        <v>1003</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1827</v>
      </c>
      <c r="E211" s="50" t="str">
        <f>IF(ISBLANK(LeaveTracker[[#This Row],[Employee Name]]),"-----",VLOOKUP(LeaveTracker[[#This Row],[Employee Name]],Employees[[Employee Name]:[Office]],7))</f>
        <v>SP</v>
      </c>
      <c r="F211" s="50" t="str">
        <f>IF(ISBLANK(LeaveTracker[[#This Row],[Employee Name]]),"-----",VLOOKUP(LeaveTracker[[#This Row],[Employee Name]],Employees[[Employee Name]:[Office]],6))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1832</v>
      </c>
      <c r="E212" s="50" t="str">
        <f>IF(ISBLANK(LeaveTracker[[#This Row],[Employee Name]]),"-----",VLOOKUP(LeaveTracker[[#This Row],[Employee Name]],Employees[[Employee Name]:[Office]],7))</f>
        <v>CSWDO</v>
      </c>
      <c r="F212" s="50" t="str">
        <f>IF(ISBLANK(LeaveTracker[[#This Row],[Employee Name]]),"-----",VLOOKUP(LeaveTracker[[#This Row],[Employee Name]],Employees[[Employee Name]:[Office]],6))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1833</v>
      </c>
      <c r="E213" s="50" t="str">
        <f>IF(ISBLANK(LeaveTracker[[#This Row],[Employee Name]]),"-----",VLOOKUP(LeaveTracker[[#This Row],[Employee Name]],Employees[[Employee Name]:[Office]],7))</f>
        <v>DA</v>
      </c>
      <c r="F213" s="50" t="str">
        <f>IF(ISBLANK(LeaveTracker[[#This Row],[Employee Name]]),"-----",VLOOKUP(LeaveTracker[[#This Row],[Employee Name]],Employees[[Employee Name]:[Office]],6))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1834</v>
      </c>
      <c r="E214" s="50" t="str">
        <f>IF(ISBLANK(LeaveTracker[[#This Row],[Employee Name]]),"-----",VLOOKUP(LeaveTracker[[#This Row],[Employee Name]],Employees[[Employee Name]:[Office]],7))</f>
        <v>EEO/CITY MARKET</v>
      </c>
      <c r="F214" s="50" t="str">
        <f>IF(ISBLANK(LeaveTracker[[#This Row],[Employee Name]]),"-----",VLOOKUP(LeaveTracker[[#This Row],[Employee Name]],Employees[[Employee Name]:[Office]],6))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1835</v>
      </c>
      <c r="E215" s="50" t="str">
        <f>IF(ISBLANK(LeaveTracker[[#This Row],[Employee Name]]),"-----",VLOOKUP(LeaveTracker[[#This Row],[Employee Name]],Employees[[Employee Name]:[Office]],7))</f>
        <v>ACCOUNTING</v>
      </c>
      <c r="F215" s="50" t="str">
        <f>IF(ISBLANK(LeaveTracker[[#This Row],[Employee Name]]),"-----",VLOOKUP(LeaveTracker[[#This Row],[Employee Name]],Employees[[Employee Name]:[Office]],6))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1821</v>
      </c>
      <c r="E216" s="50" t="str">
        <f>IF(ISBLANK(LeaveTracker[[#This Row],[Employee Name]]),"-----",VLOOKUP(LeaveTracker[[#This Row],[Employee Name]],Employees[[Employee Name]:[Office]],7))</f>
        <v>DSWDO</v>
      </c>
      <c r="F216" s="50" t="str">
        <f>IF(ISBLANK(LeaveTracker[[#This Row],[Employee Name]]),"-----",VLOOKUP(LeaveTracker[[#This Row],[Employee Name]],Employees[[Employee Name]:[Office]],6))</f>
        <v>PERMANENT</v>
      </c>
      <c r="G216" s="49">
        <v>44707</v>
      </c>
      <c r="H216" s="49">
        <v>44707</v>
      </c>
      <c r="I216" s="50" t="s">
        <v>298</v>
      </c>
      <c r="J216" s="52" t="s">
        <v>1003</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1821</v>
      </c>
      <c r="E217" s="50" t="str">
        <f>IF(ISBLANK(LeaveTracker[[#This Row],[Employee Name]]),"-----",VLOOKUP(LeaveTracker[[#This Row],[Employee Name]],Employees[[Employee Name]:[Office]],7))</f>
        <v>DSWDO</v>
      </c>
      <c r="F217" s="50" t="str">
        <f>IF(ISBLANK(LeaveTracker[[#This Row],[Employee Name]]),"-----",VLOOKUP(LeaveTracker[[#This Row],[Employee Name]],Employees[[Employee Name]:[Office]],6))</f>
        <v>PERMANENT</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1774</v>
      </c>
      <c r="E218" s="50" t="str">
        <f>IF(ISBLANK(LeaveTracker[[#This Row],[Employee Name]]),"-----",VLOOKUP(LeaveTracker[[#This Row],[Employee Name]],Employees[[Employee Name]:[Office]],7))</f>
        <v>GSO</v>
      </c>
      <c r="F218" s="50" t="str">
        <f>IF(ISBLANK(LeaveTracker[[#This Row],[Employee Name]]),"-----",VLOOKUP(LeaveTracker[[#This Row],[Employee Name]],Employees[[Employee Name]:[Office]],6))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1762</v>
      </c>
      <c r="E219" s="50" t="str">
        <f>IF(ISBLANK(LeaveTracker[[#This Row],[Employee Name]]),"-----",VLOOKUP(LeaveTracker[[#This Row],[Employee Name]],Employees[[Employee Name]:[Office]],7))</f>
        <v>LIBRARY</v>
      </c>
      <c r="F219" s="50" t="str">
        <f>IF(ISBLANK(LeaveTracker[[#This Row],[Employee Name]]),"-----",VLOOKUP(LeaveTracker[[#This Row],[Employee Name]],Employees[[Employee Name]:[Office]],6))</f>
        <v>CASUAL</v>
      </c>
      <c r="G219" s="49">
        <v>44739</v>
      </c>
      <c r="H219" s="49">
        <v>44739</v>
      </c>
      <c r="I219" s="50" t="s">
        <v>298</v>
      </c>
      <c r="J219" s="52" t="s">
        <v>1003</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1760</v>
      </c>
      <c r="E220" s="50" t="str">
        <f>IF(ISBLANK(LeaveTracker[[#This Row],[Employee Name]]),"-----",VLOOKUP(LeaveTracker[[#This Row],[Employee Name]],Employees[[Employee Name]:[Office]],7))</f>
        <v>CHARACTER</v>
      </c>
      <c r="F220" s="50" t="str">
        <f>IF(ISBLANK(LeaveTracker[[#This Row],[Employee Name]]),"-----",VLOOKUP(LeaveTracker[[#This Row],[Employee Name]],Employees[[Employee Name]:[Office]],6))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1760</v>
      </c>
      <c r="E221" s="50" t="str">
        <f>IF(ISBLANK(LeaveTracker[[#This Row],[Employee Name]]),"-----",VLOOKUP(LeaveTracker[[#This Row],[Employee Name]],Employees[[Employee Name]:[Office]],7))</f>
        <v>CHARACTER</v>
      </c>
      <c r="F221" s="50" t="str">
        <f>IF(ISBLANK(LeaveTracker[[#This Row],[Employee Name]]),"-----",VLOOKUP(LeaveTracker[[#This Row],[Employee Name]],Employees[[Employee Name]:[Office]],6))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1131</v>
      </c>
      <c r="E222" s="50" t="str">
        <f>IF(ISBLANK(LeaveTracker[[#This Row],[Employee Name]]),"-----",VLOOKUP(LeaveTracker[[#This Row],[Employee Name]],Employees[[Employee Name]:[Office]],7))</f>
        <v>PICNIC GROVE</v>
      </c>
      <c r="F222" s="50" t="str">
        <f>IF(ISBLANK(LeaveTracker[[#This Row],[Employee Name]]),"-----",VLOOKUP(LeaveTracker[[#This Row],[Employee Name]],Employees[[Employee Name]:[Office]],6))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1131</v>
      </c>
      <c r="E223" s="50" t="str">
        <f>IF(ISBLANK(LeaveTracker[[#This Row],[Employee Name]]),"-----",VLOOKUP(LeaveTracker[[#This Row],[Employee Name]],Employees[[Employee Name]:[Office]],7))</f>
        <v>PICNIC GROVE</v>
      </c>
      <c r="F223" s="50" t="str">
        <f>IF(ISBLANK(LeaveTracker[[#This Row],[Employee Name]]),"-----",VLOOKUP(LeaveTracker[[#This Row],[Employee Name]],Employees[[Employee Name]:[Office]],6))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1722</v>
      </c>
      <c r="E224" s="50" t="str">
        <f>IF(ISBLANK(LeaveTracker[[#This Row],[Employee Name]]),"-----",VLOOKUP(LeaveTracker[[#This Row],[Employee Name]],Employees[[Employee Name]:[Office]],7))</f>
        <v>LEGAL</v>
      </c>
      <c r="F224" s="50" t="str">
        <f>IF(ISBLANK(LeaveTracker[[#This Row],[Employee Name]]),"-----",VLOOKUP(LeaveTracker[[#This Row],[Employee Name]],Employees[[Employee Name]:[Office]],6))</f>
        <v>CASUAL</v>
      </c>
      <c r="G224" s="49">
        <v>44742</v>
      </c>
      <c r="H224" s="49">
        <v>44743</v>
      </c>
      <c r="I224" s="50" t="s">
        <v>298</v>
      </c>
      <c r="J224" s="52" t="s">
        <v>1004</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1836</v>
      </c>
      <c r="E225" s="50" t="str">
        <f>IF(ISBLANK(LeaveTracker[[#This Row],[Employee Name]]),"-----",VLOOKUP(LeaveTracker[[#This Row],[Employee Name]],Employees[[Employee Name]:[Office]],7))</f>
        <v>CENRO</v>
      </c>
      <c r="F225" s="50" t="str">
        <f>IF(ISBLANK(LeaveTracker[[#This Row],[Employee Name]]),"-----",VLOOKUP(LeaveTracker[[#This Row],[Employee Name]],Employees[[Employee Name]:[Office]],6))</f>
        <v>CASUAL</v>
      </c>
      <c r="G225" s="49">
        <v>44754</v>
      </c>
      <c r="H225" s="49">
        <v>44756</v>
      </c>
      <c r="I225" s="50" t="s">
        <v>298</v>
      </c>
      <c r="J225" s="52" t="s">
        <v>1004</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1837</v>
      </c>
      <c r="E226" s="50" t="str">
        <f>IF(ISBLANK(LeaveTracker[[#This Row],[Employee Name]]),"-----",VLOOKUP(LeaveTracker[[#This Row],[Employee Name]],Employees[[Employee Name]:[Office]],7))</f>
        <v>ONT</v>
      </c>
      <c r="F226" s="50" t="str">
        <f>IF(ISBLANK(LeaveTracker[[#This Row],[Employee Name]]),"-----",VLOOKUP(LeaveTracker[[#This Row],[Employee Name]],Employees[[Employee Name]:[Office]],6))</f>
        <v>CASUAL</v>
      </c>
      <c r="G226" s="49">
        <v>44753</v>
      </c>
      <c r="H226" s="49">
        <v>44755</v>
      </c>
      <c r="I226" s="50" t="s">
        <v>298</v>
      </c>
      <c r="J226" s="52" t="s">
        <v>1003</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1838</v>
      </c>
      <c r="E227" s="50" t="str">
        <f>IF(ISBLANK(LeaveTracker[[#This Row],[Employee Name]]),"-----",VLOOKUP(LeaveTracker[[#This Row],[Employee Name]],Employees[[Employee Name]:[Office]],7))</f>
        <v>CCR</v>
      </c>
      <c r="F227" s="50" t="str">
        <f>IF(ISBLANK(LeaveTracker[[#This Row],[Employee Name]]),"-----",VLOOKUP(LeaveTracker[[#This Row],[Employee Name]],Employees[[Employee Name]:[Office]],6))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1839</v>
      </c>
      <c r="E228" s="50" t="str">
        <f>IF(ISBLANK(LeaveTracker[[#This Row],[Employee Name]]),"-----",VLOOKUP(LeaveTracker[[#This Row],[Employee Name]],Employees[[Employee Name]:[Office]],7))</f>
        <v>CENRO</v>
      </c>
      <c r="F228" s="50" t="str">
        <f>IF(ISBLANK(LeaveTracker[[#This Row],[Employee Name]]),"-----",VLOOKUP(LeaveTracker[[#This Row],[Employee Name]],Employees[[Employee Name]:[Office]],6))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1832</v>
      </c>
      <c r="E229" s="50" t="str">
        <f>IF(ISBLANK(LeaveTracker[[#This Row],[Employee Name]]),"-----",VLOOKUP(LeaveTracker[[#This Row],[Employee Name]],Employees[[Employee Name]:[Office]],7))</f>
        <v>CSWDO</v>
      </c>
      <c r="F229" s="50" t="str">
        <f>IF(ISBLANK(LeaveTracker[[#This Row],[Employee Name]]),"-----",VLOOKUP(LeaveTracker[[#This Row],[Employee Name]],Employees[[Employee Name]:[Office]],6))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1840</v>
      </c>
      <c r="E230" s="50" t="str">
        <f>IF(ISBLANK(LeaveTracker[[#This Row],[Employee Name]]),"-----",VLOOKUP(LeaveTracker[[#This Row],[Employee Name]],Employees[[Employee Name]:[Office]],7))</f>
        <v>BIR</v>
      </c>
      <c r="F230" s="50" t="str">
        <f>IF(ISBLANK(LeaveTracker[[#This Row],[Employee Name]]),"-----",VLOOKUP(LeaveTracker[[#This Row],[Employee Name]],Employees[[Employee Name]:[Office]],6))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1840</v>
      </c>
      <c r="E231" s="50" t="str">
        <f>IF(ISBLANK(LeaveTracker[[#This Row],[Employee Name]]),"-----",VLOOKUP(LeaveTracker[[#This Row],[Employee Name]],Employees[[Employee Name]:[Office]],7))</f>
        <v>BIR</v>
      </c>
      <c r="F231" s="50" t="str">
        <f>IF(ISBLANK(LeaveTracker[[#This Row],[Employee Name]]),"-----",VLOOKUP(LeaveTracker[[#This Row],[Employee Name]],Employees[[Employee Name]:[Office]],6))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1840</v>
      </c>
      <c r="E232" s="50" t="str">
        <f>IF(ISBLANK(LeaveTracker[[#This Row],[Employee Name]]),"-----",VLOOKUP(LeaveTracker[[#This Row],[Employee Name]],Employees[[Employee Name]:[Office]],7))</f>
        <v>BIR</v>
      </c>
      <c r="F232" s="50" t="str">
        <f>IF(ISBLANK(LeaveTracker[[#This Row],[Employee Name]]),"-----",VLOOKUP(LeaveTracker[[#This Row],[Employee Name]],Employees[[Employee Name]:[Office]],6))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1772</v>
      </c>
      <c r="E233" s="50" t="str">
        <f>IF(ISBLANK(LeaveTracker[[#This Row],[Employee Name]]),"-----",VLOOKUP(LeaveTracker[[#This Row],[Employee Name]],Employees[[Employee Name]:[Office]],7))</f>
        <v>CHO</v>
      </c>
      <c r="F233" s="50" t="str">
        <f>IF(ISBLANK(LeaveTracker[[#This Row],[Employee Name]]),"-----",VLOOKUP(LeaveTracker[[#This Row],[Employee Name]],Employees[[Employee Name]:[Office]],6))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1772</v>
      </c>
      <c r="E234" s="50" t="str">
        <f>IF(ISBLANK(LeaveTracker[[#This Row],[Employee Name]]),"-----",VLOOKUP(LeaveTracker[[#This Row],[Employee Name]],Employees[[Employee Name]:[Office]],7))</f>
        <v>CHO</v>
      </c>
      <c r="F234" s="50" t="str">
        <f>IF(ISBLANK(LeaveTracker[[#This Row],[Employee Name]]),"-----",VLOOKUP(LeaveTracker[[#This Row],[Employee Name]],Employees[[Employee Name]:[Office]],6))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735</v>
      </c>
      <c r="E235" s="50" t="str">
        <f>IF(ISBLANK(LeaveTracker[[#This Row],[Employee Name]]),"-----",VLOOKUP(LeaveTracker[[#This Row],[Employee Name]],Employees[[Employee Name]:[Office]],7))</f>
        <v>SP</v>
      </c>
      <c r="F235" s="50" t="str">
        <f>IF(ISBLANK(LeaveTracker[[#This Row],[Employee Name]]),"-----",VLOOKUP(LeaveTracker[[#This Row],[Employee Name]],Employees[[Employee Name]:[Office]],6))</f>
        <v>PERMANENT</v>
      </c>
      <c r="G235" s="49">
        <v>44789</v>
      </c>
      <c r="H235" s="49">
        <v>44789</v>
      </c>
      <c r="I235" s="50" t="s">
        <v>298</v>
      </c>
      <c r="J235" s="52" t="s">
        <v>1003</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1841</v>
      </c>
      <c r="E236" s="50" t="str">
        <f>IF(ISBLANK(LeaveTracker[[#This Row],[Employee Name]]),"-----",VLOOKUP(LeaveTracker[[#This Row],[Employee Name]],Employees[[Employee Name]:[Office]],7))</f>
        <v>CCT</v>
      </c>
      <c r="F236" s="50" t="str">
        <f>IF(ISBLANK(LeaveTracker[[#This Row],[Employee Name]]),"-----",VLOOKUP(LeaveTracker[[#This Row],[Employee Name]],Employees[[Employee Name]:[Office]],6))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1842</v>
      </c>
      <c r="E237" s="50" t="str">
        <f>IF(ISBLANK(LeaveTracker[[#This Row],[Employee Name]]),"-----",VLOOKUP(LeaveTracker[[#This Row],[Employee Name]],Employees[[Employee Name]:[Office]],7))</f>
        <v>VMO/SP</v>
      </c>
      <c r="F237" s="50" t="str">
        <f>IF(ISBLANK(LeaveTracker[[#This Row],[Employee Name]]),"-----",VLOOKUP(LeaveTracker[[#This Row],[Employee Name]],Employees[[Employee Name]:[Office]],6))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1843</v>
      </c>
      <c r="E238" s="50" t="str">
        <f>IF(ISBLANK(LeaveTracker[[#This Row],[Employee Name]]),"-----",VLOOKUP(LeaveTracker[[#This Row],[Employee Name]],Employees[[Employee Name]:[Office]],7))</f>
        <v>EEO/CITY MARKET</v>
      </c>
      <c r="F238" s="50" t="str">
        <f>IF(ISBLANK(LeaveTracker[[#This Row],[Employee Name]]),"-----",VLOOKUP(LeaveTracker[[#This Row],[Employee Name]],Employees[[Employee Name]:[Office]],6))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1844</v>
      </c>
      <c r="E239" s="50" t="str">
        <f>IF(ISBLANK(LeaveTracker[[#This Row],[Employee Name]]),"-----",VLOOKUP(LeaveTracker[[#This Row],[Employee Name]],Employees[[Employee Name]:[Office]],7))</f>
        <v>SUNGAY ELEM SCH</v>
      </c>
      <c r="F239" s="50" t="str">
        <f>IF(ISBLANK(LeaveTracker[[#This Row],[Employee Name]]),"-----",VLOOKUP(LeaveTracker[[#This Row],[Employee Name]],Employees[[Employee Name]:[Office]],6))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1827</v>
      </c>
      <c r="E240" s="50" t="str">
        <f>IF(ISBLANK(LeaveTracker[[#This Row],[Employee Name]]),"-----",VLOOKUP(LeaveTracker[[#This Row],[Employee Name]],Employees[[Employee Name]:[Office]],7))</f>
        <v>SP</v>
      </c>
      <c r="F240" s="50" t="str">
        <f>IF(ISBLANK(LeaveTracker[[#This Row],[Employee Name]]),"-----",VLOOKUP(LeaveTracker[[#This Row],[Employee Name]],Employees[[Employee Name]:[Office]],6))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1827</v>
      </c>
      <c r="E241" s="50" t="str">
        <f>IF(ISBLANK(LeaveTracker[[#This Row],[Employee Name]]),"-----",VLOOKUP(LeaveTracker[[#This Row],[Employee Name]],Employees[[Employee Name]:[Office]],7))</f>
        <v>SP</v>
      </c>
      <c r="F241" s="50" t="str">
        <f>IF(ISBLANK(LeaveTracker[[#This Row],[Employee Name]]),"-----",VLOOKUP(LeaveTracker[[#This Row],[Employee Name]],Employees[[Employee Name]:[Office]],6))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1845</v>
      </c>
      <c r="E242" s="50" t="str">
        <f>IF(ISBLANK(LeaveTracker[[#This Row],[Employee Name]]),"-----",VLOOKUP(LeaveTracker[[#This Row],[Employee Name]],Employees[[Employee Name]:[Office]],7))</f>
        <v>SP</v>
      </c>
      <c r="F242" s="50" t="str">
        <f>IF(ISBLANK(LeaveTracker[[#This Row],[Employee Name]]),"-----",VLOOKUP(LeaveTracker[[#This Row],[Employee Name]],Employees[[Employee Name]:[Office]],6))</f>
        <v>CASUAL</v>
      </c>
      <c r="G242" s="49"/>
      <c r="H242" s="49"/>
      <c r="I242" s="50" t="s">
        <v>298</v>
      </c>
      <c r="J242" s="52" t="s">
        <v>691</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1063</v>
      </c>
      <c r="E243" s="50" t="str">
        <f>IF(ISBLANK(LeaveTracker[[#This Row],[Employee Name]]),"-----",VLOOKUP(LeaveTracker[[#This Row],[Employee Name]],Employees[[Employee Name]:[Office]],7))</f>
        <v>ONT</v>
      </c>
      <c r="F243" s="50" t="str">
        <f>IF(ISBLANK(LeaveTracker[[#This Row],[Employee Name]]),"-----",VLOOKUP(LeaveTracker[[#This Row],[Employee Name]],Employees[[Employee Name]:[Office]],6))</f>
        <v>PERMANENT</v>
      </c>
      <c r="G243" s="49"/>
      <c r="H243" s="49"/>
      <c r="I243" s="50" t="s">
        <v>298</v>
      </c>
      <c r="J243" s="52" t="s">
        <v>691</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1755</v>
      </c>
      <c r="E244" s="50" t="str">
        <f>IF(ISBLANK(LeaveTracker[[#This Row],[Employee Name]]),"-----",VLOOKUP(LeaveTracker[[#This Row],[Employee Name]],Employees[[Employee Name]:[Office]],7))</f>
        <v>SP</v>
      </c>
      <c r="F244" s="50" t="str">
        <f>IF(ISBLANK(LeaveTracker[[#This Row],[Employee Name]]),"-----",VLOOKUP(LeaveTracker[[#This Row],[Employee Name]],Employees[[Employee Name]:[Office]],6))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1755</v>
      </c>
      <c r="E245" s="50" t="str">
        <f>IF(ISBLANK(LeaveTracker[[#This Row],[Employee Name]]),"-----",VLOOKUP(LeaveTracker[[#This Row],[Employee Name]],Employees[[Employee Name]:[Office]],7))</f>
        <v>SP</v>
      </c>
      <c r="F245" s="50" t="str">
        <f>IF(ISBLANK(LeaveTracker[[#This Row],[Employee Name]]),"-----",VLOOKUP(LeaveTracker[[#This Row],[Employee Name]],Employees[[Employee Name]:[Office]],6))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1755</v>
      </c>
      <c r="E246" s="50" t="str">
        <f>IF(ISBLANK(LeaveTracker[[#This Row],[Employee Name]]),"-----",VLOOKUP(LeaveTracker[[#This Row],[Employee Name]],Employees[[Employee Name]:[Office]],7))</f>
        <v>SP</v>
      </c>
      <c r="F246" s="50" t="str">
        <f>IF(ISBLANK(LeaveTracker[[#This Row],[Employee Name]]),"-----",VLOOKUP(LeaveTracker[[#This Row],[Employee Name]],Employees[[Employee Name]:[Office]],6))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1282</v>
      </c>
      <c r="E247" s="50" t="str">
        <f>IF(ISBLANK(LeaveTracker[[#This Row],[Employee Name]]),"-----",VLOOKUP(LeaveTracker[[#This Row],[Employee Name]],Employees[[Employee Name]:[Office]],7))</f>
        <v>MO</v>
      </c>
      <c r="F247" s="50" t="str">
        <f>IF(ISBLANK(LeaveTracker[[#This Row],[Employee Name]]),"-----",VLOOKUP(LeaveTracker[[#This Row],[Employee Name]],Employees[[Employee Name]:[Office]],6))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1846</v>
      </c>
      <c r="E248" s="50" t="str">
        <f>IF(ISBLANK(LeaveTracker[[#This Row],[Employee Name]]),"-----",VLOOKUP(LeaveTracker[[#This Row],[Employee Name]],Employees[[Employee Name]:[Office]],7))</f>
        <v>SP</v>
      </c>
      <c r="F248" s="50" t="str">
        <f>IF(ISBLANK(LeaveTracker[[#This Row],[Employee Name]]),"-----",VLOOKUP(LeaveTracker[[#This Row],[Employee Name]],Employees[[Employee Name]:[Office]],6))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1846</v>
      </c>
      <c r="E249" s="50" t="str">
        <f>IF(ISBLANK(LeaveTracker[[#This Row],[Employee Name]]),"-----",VLOOKUP(LeaveTracker[[#This Row],[Employee Name]],Employees[[Employee Name]:[Office]],7))</f>
        <v>SP</v>
      </c>
      <c r="F249" s="50" t="str">
        <f>IF(ISBLANK(LeaveTracker[[#This Row],[Employee Name]]),"-----",VLOOKUP(LeaveTracker[[#This Row],[Employee Name]],Employees[[Employee Name]:[Office]],6))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1846</v>
      </c>
      <c r="E250" s="50" t="str">
        <f>IF(ISBLANK(LeaveTracker[[#This Row],[Employee Name]]),"-----",VLOOKUP(LeaveTracker[[#This Row],[Employee Name]],Employees[[Employee Name]:[Office]],7))</f>
        <v>SP</v>
      </c>
      <c r="F250" s="50" t="str">
        <f>IF(ISBLANK(LeaveTracker[[#This Row],[Employee Name]]),"-----",VLOOKUP(LeaveTracker[[#This Row],[Employee Name]],Employees[[Employee Name]:[Office]],6))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1847</v>
      </c>
      <c r="E251" s="50" t="str">
        <f>IF(ISBLANK(LeaveTracker[[#This Row],[Employee Name]]),"-----",VLOOKUP(LeaveTracker[[#This Row],[Employee Name]],Employees[[Employee Name]:[Office]],7))</f>
        <v>SP</v>
      </c>
      <c r="F251" s="50" t="str">
        <f>IF(ISBLANK(LeaveTracker[[#This Row],[Employee Name]]),"-----",VLOOKUP(LeaveTracker[[#This Row],[Employee Name]],Employees[[Employee Name]:[Office]],6))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1757</v>
      </c>
      <c r="E252" s="50" t="str">
        <f>IF(ISBLANK(LeaveTracker[[#This Row],[Employee Name]]),"-----",VLOOKUP(LeaveTracker[[#This Row],[Employee Name]],Employees[[Employee Name]:[Office]],7))</f>
        <v>SP</v>
      </c>
      <c r="F252" s="50" t="str">
        <f>IF(ISBLANK(LeaveTracker[[#This Row],[Employee Name]]),"-----",VLOOKUP(LeaveTracker[[#This Row],[Employee Name]],Employees[[Employee Name]:[Office]],6))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1848</v>
      </c>
      <c r="E253" s="50" t="str">
        <f>IF(ISBLANK(LeaveTracker[[#This Row],[Employee Name]]),"-----",VLOOKUP(LeaveTracker[[#This Row],[Employee Name]],Employees[[Employee Name]:[Office]],7))</f>
        <v>TCNHS-ISHS</v>
      </c>
      <c r="F253" s="50" t="str">
        <f>IF(ISBLANK(LeaveTracker[[#This Row],[Employee Name]]),"-----",VLOOKUP(LeaveTracker[[#This Row],[Employee Name]],Employees[[Employee Name]:[Office]],6))</f>
        <v>CASUAL</v>
      </c>
      <c r="G253" s="49">
        <v>44812</v>
      </c>
      <c r="H253" s="49">
        <v>44813</v>
      </c>
      <c r="I253" s="50" t="s">
        <v>1022</v>
      </c>
      <c r="J253" s="52" t="s">
        <v>1022</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1739</v>
      </c>
      <c r="E254" s="50" t="str">
        <f>IF(ISBLANK(LeaveTracker[[#This Row],[Employee Name]]),"-----",VLOOKUP(LeaveTracker[[#This Row],[Employee Name]],Employees[[Employee Name]:[Office]],7))</f>
        <v>ONT</v>
      </c>
      <c r="F254" s="50" t="str">
        <f>IF(ISBLANK(LeaveTracker[[#This Row],[Employee Name]]),"-----",VLOOKUP(LeaveTracker[[#This Row],[Employee Name]],Employees[[Employee Name]:[Office]],6))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1788</v>
      </c>
      <c r="E255" s="50" t="str">
        <f>IF(ISBLANK(LeaveTracker[[#This Row],[Employee Name]]),"-----",VLOOKUP(LeaveTracker[[#This Row],[Employee Name]],Employees[[Employee Name]:[Office]],7))</f>
        <v>ONT</v>
      </c>
      <c r="F255" s="50" t="str">
        <f>IF(ISBLANK(LeaveTracker[[#This Row],[Employee Name]]),"-----",VLOOKUP(LeaveTracker[[#This Row],[Employee Name]],Employees[[Employee Name]:[Office]],6))</f>
        <v>PERMANENT</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1783</v>
      </c>
      <c r="E256" s="50" t="str">
        <f>IF(ISBLANK(LeaveTracker[[#This Row],[Employee Name]]),"-----",VLOOKUP(LeaveTracker[[#This Row],[Employee Name]],Employees[[Employee Name]:[Office]],7))</f>
        <v>ONT</v>
      </c>
      <c r="F256" s="50" t="str">
        <f>IF(ISBLANK(LeaveTracker[[#This Row],[Employee Name]]),"-----",VLOOKUP(LeaveTracker[[#This Row],[Employee Name]],Employees[[Employee Name]:[Office]],6))</f>
        <v>PERMANENT</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1783</v>
      </c>
      <c r="E257" s="50" t="str">
        <f>IF(ISBLANK(LeaveTracker[[#This Row],[Employee Name]]),"-----",VLOOKUP(LeaveTracker[[#This Row],[Employee Name]],Employees[[Employee Name]:[Office]],7))</f>
        <v>ONT</v>
      </c>
      <c r="F257" s="50" t="str">
        <f>IF(ISBLANK(LeaveTracker[[#This Row],[Employee Name]]),"-----",VLOOKUP(LeaveTracker[[#This Row],[Employee Name]],Employees[[Employee Name]:[Office]],6))</f>
        <v>PERMANENT</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1733</v>
      </c>
      <c r="E258" s="50" t="str">
        <f>IF(ISBLANK(LeaveTracker[[#This Row],[Employee Name]]),"-----",VLOOKUP(LeaveTracker[[#This Row],[Employee Name]],Employees[[Employee Name]:[Office]],7))</f>
        <v>ASSESSOR</v>
      </c>
      <c r="F258" s="50" t="str">
        <f>IF(ISBLANK(LeaveTracker[[#This Row],[Employee Name]]),"-----",VLOOKUP(LeaveTracker[[#This Row],[Employee Name]],Employees[[Employee Name]:[Office]],6))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1733</v>
      </c>
      <c r="E259" s="50" t="str">
        <f>IF(ISBLANK(LeaveTracker[[#This Row],[Employee Name]]),"-----",VLOOKUP(LeaveTracker[[#This Row],[Employee Name]],Employees[[Employee Name]:[Office]],7))</f>
        <v>ASSESSOR</v>
      </c>
      <c r="F259" s="50" t="str">
        <f>IF(ISBLANK(LeaveTracker[[#This Row],[Employee Name]]),"-----",VLOOKUP(LeaveTracker[[#This Row],[Employee Name]],Employees[[Employee Name]:[Office]],6))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1849</v>
      </c>
      <c r="E260" s="50" t="str">
        <f>IF(ISBLANK(LeaveTracker[[#This Row],[Employee Name]]),"-----",VLOOKUP(LeaveTracker[[#This Row],[Employee Name]],Employees[[Employee Name]:[Office]],7))</f>
        <v>ASSESSOR</v>
      </c>
      <c r="F260" s="50" t="str">
        <f>IF(ISBLANK(LeaveTracker[[#This Row],[Employee Name]]),"-----",VLOOKUP(LeaveTracker[[#This Row],[Employee Name]],Employees[[Employee Name]:[Office]],6))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1849</v>
      </c>
      <c r="E261" s="50" t="str">
        <f>IF(ISBLANK(LeaveTracker[[#This Row],[Employee Name]]),"-----",VLOOKUP(LeaveTracker[[#This Row],[Employee Name]],Employees[[Employee Name]:[Office]],7))</f>
        <v>ASSESSOR</v>
      </c>
      <c r="F261" s="50" t="str">
        <f>IF(ISBLANK(LeaveTracker[[#This Row],[Employee Name]]),"-----",VLOOKUP(LeaveTracker[[#This Row],[Employee Name]],Employees[[Employee Name]:[Office]],6))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1849</v>
      </c>
      <c r="E262" s="50" t="str">
        <f>IF(ISBLANK(LeaveTracker[[#This Row],[Employee Name]]),"-----",VLOOKUP(LeaveTracker[[#This Row],[Employee Name]],Employees[[Employee Name]:[Office]],7))</f>
        <v>ASSESSOR</v>
      </c>
      <c r="F262" s="50" t="str">
        <f>IF(ISBLANK(LeaveTracker[[#This Row],[Employee Name]]),"-----",VLOOKUP(LeaveTracker[[#This Row],[Employee Name]],Employees[[Employee Name]:[Office]],6))</f>
        <v>CASUAL</v>
      </c>
      <c r="G262" s="49">
        <v>44771</v>
      </c>
      <c r="H262" s="49">
        <v>44771</v>
      </c>
      <c r="I262" s="50" t="s">
        <v>298</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1765</v>
      </c>
      <c r="E263" s="50" t="str">
        <f>IF(ISBLANK(LeaveTracker[[#This Row],[Employee Name]]),"-----",VLOOKUP(LeaveTracker[[#This Row],[Employee Name]],Employees[[Employee Name]:[Office]],7))</f>
        <v>GSO</v>
      </c>
      <c r="F263" s="50" t="str">
        <f>IF(ISBLANK(LeaveTracker[[#This Row],[Employee Name]]),"-----",VLOOKUP(LeaveTracker[[#This Row],[Employee Name]],Employees[[Employee Name]:[Office]],6))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1757</v>
      </c>
      <c r="E264" s="50" t="str">
        <f>IF(ISBLANK(LeaveTracker[[#This Row],[Employee Name]]),"-----",VLOOKUP(LeaveTracker[[#This Row],[Employee Name]],Employees[[Employee Name]:[Office]],7))</f>
        <v>SP</v>
      </c>
      <c r="F264" s="50" t="str">
        <f>IF(ISBLANK(LeaveTracker[[#This Row],[Employee Name]]),"-----",VLOOKUP(LeaveTracker[[#This Row],[Employee Name]],Employees[[Employee Name]:[Office]],6))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1849</v>
      </c>
      <c r="E265" s="50" t="str">
        <f>IF(ISBLANK(LeaveTracker[[#This Row],[Employee Name]]),"-----",VLOOKUP(LeaveTracker[[#This Row],[Employee Name]],Employees[[Employee Name]:[Office]],7))</f>
        <v>ASSESSOR</v>
      </c>
      <c r="F265" s="50" t="str">
        <f>IF(ISBLANK(LeaveTracker[[#This Row],[Employee Name]]),"-----",VLOOKUP(LeaveTracker[[#This Row],[Employee Name]],Employees[[Employee Name]:[Office]],6))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302</v>
      </c>
      <c r="E266" s="50" t="str">
        <f>IF(ISBLANK(LeaveTracker[[#This Row],[Employee Name]]),"-----",VLOOKUP(LeaveTracker[[#This Row],[Employee Name]],Employees[[Employee Name]:[Office]],7))</f>
        <v>TOPS (ADMIN CSU)</v>
      </c>
      <c r="F266" s="50" t="str">
        <f>IF(ISBLANK(LeaveTracker[[#This Row],[Employee Name]]),"-----",VLOOKUP(LeaveTracker[[#This Row],[Employee Name]],Employees[[Employee Name]:[Office]],6))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1850</v>
      </c>
      <c r="E267" s="50" t="str">
        <f>IF(ISBLANK(LeaveTracker[[#This Row],[Employee Name]]),"-----",VLOOKUP(LeaveTracker[[#This Row],[Employee Name]],Employees[[Employee Name]:[Office]],7))</f>
        <v>ONT</v>
      </c>
      <c r="F267" s="50" t="str">
        <f>IF(ISBLANK(LeaveTracker[[#This Row],[Employee Name]]),"-----",VLOOKUP(LeaveTracker[[#This Row],[Employee Name]],Employees[[Employee Name]:[Office]],6))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1851</v>
      </c>
      <c r="E268" s="50" t="str">
        <f>IF(ISBLANK(LeaveTracker[[#This Row],[Employee Name]]),"-----",VLOOKUP(LeaveTracker[[#This Row],[Employee Name]],Employees[[Employee Name]:[Office]],7))</f>
        <v>ONT</v>
      </c>
      <c r="F268" s="50" t="str">
        <f>IF(ISBLANK(LeaveTracker[[#This Row],[Employee Name]]),"-----",VLOOKUP(LeaveTracker[[#This Row],[Employee Name]],Employees[[Employee Name]:[Office]],6))</f>
        <v>CASUAL</v>
      </c>
      <c r="G268" s="49">
        <v>44796</v>
      </c>
      <c r="H268" s="49">
        <v>44799</v>
      </c>
      <c r="I268" s="50" t="s">
        <v>298</v>
      </c>
      <c r="J268" s="52" t="s">
        <v>299</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1852</v>
      </c>
      <c r="E269" s="50" t="str">
        <f>IF(ISBLANK(LeaveTracker[[#This Row],[Employee Name]]),"-----",VLOOKUP(LeaveTracker[[#This Row],[Employee Name]],Employees[[Employee Name]:[Office]],7))</f>
        <v>ONT</v>
      </c>
      <c r="F269" s="50" t="str">
        <f>IF(ISBLANK(LeaveTracker[[#This Row],[Employee Name]]),"-----",VLOOKUP(LeaveTracker[[#This Row],[Employee Name]],Employees[[Employee Name]:[Office]],6))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708</v>
      </c>
      <c r="E270" s="50" t="str">
        <f>IF(ISBLANK(LeaveTracker[[#This Row],[Employee Name]]),"-----",VLOOKUP(LeaveTracker[[#This Row],[Employee Name]],Employees[[Employee Name]:[Office]],7))</f>
        <v>ONT</v>
      </c>
      <c r="F270" s="50" t="str">
        <f>IF(ISBLANK(LeaveTracker[[#This Row],[Employee Name]]),"-----",VLOOKUP(LeaveTracker[[#This Row],[Employee Name]],Employees[[Employee Name]:[Office]],6))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708</v>
      </c>
      <c r="E271" s="50" t="str">
        <f>IF(ISBLANK(LeaveTracker[[#This Row],[Employee Name]]),"-----",VLOOKUP(LeaveTracker[[#This Row],[Employee Name]],Employees[[Employee Name]:[Office]],7))</f>
        <v>ONT</v>
      </c>
      <c r="F271" s="50" t="str">
        <f>IF(ISBLANK(LeaveTracker[[#This Row],[Employee Name]]),"-----",VLOOKUP(LeaveTracker[[#This Row],[Employee Name]],Employees[[Employee Name]:[Office]],6))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1752</v>
      </c>
      <c r="E272" s="50" t="str">
        <f>IF(ISBLANK(LeaveTracker[[#This Row],[Employee Name]]),"-----",VLOOKUP(LeaveTracker[[#This Row],[Employee Name]],Employees[[Employee Name]:[Office]],7))</f>
        <v>CSWDO</v>
      </c>
      <c r="F272" s="50" t="str">
        <f>IF(ISBLANK(LeaveTracker[[#This Row],[Employee Name]]),"-----",VLOOKUP(LeaveTracker[[#This Row],[Employee Name]],Employees[[Employee Name]:[Office]],6))</f>
        <v>CASUAL</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1840</v>
      </c>
      <c r="E273" s="50" t="str">
        <f>IF(ISBLANK(LeaveTracker[[#This Row],[Employee Name]]),"-----",VLOOKUP(LeaveTracker[[#This Row],[Employee Name]],Employees[[Employee Name]:[Office]],7))</f>
        <v>BIR</v>
      </c>
      <c r="F273" s="50" t="str">
        <f>IF(ISBLANK(LeaveTracker[[#This Row],[Employee Name]]),"-----",VLOOKUP(LeaveTracker[[#This Row],[Employee Name]],Employees[[Employee Name]:[Office]],6))</f>
        <v>CASUAL</v>
      </c>
      <c r="G273" s="49">
        <v>44762</v>
      </c>
      <c r="H273" s="49">
        <v>44762</v>
      </c>
      <c r="I273" s="50" t="s">
        <v>298</v>
      </c>
      <c r="J273" s="52" t="s">
        <v>1003</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1840</v>
      </c>
      <c r="E274" s="50" t="str">
        <f>IF(ISBLANK(LeaveTracker[[#This Row],[Employee Name]]),"-----",VLOOKUP(LeaveTracker[[#This Row],[Employee Name]],Employees[[Employee Name]:[Office]],7))</f>
        <v>BIR</v>
      </c>
      <c r="F274" s="50" t="str">
        <f>IF(ISBLANK(LeaveTracker[[#This Row],[Employee Name]]),"-----",VLOOKUP(LeaveTracker[[#This Row],[Employee Name]],Employees[[Employee Name]:[Office]],6))</f>
        <v>CASUAL</v>
      </c>
      <c r="G274" s="49">
        <v>44770</v>
      </c>
      <c r="H274" s="49">
        <v>44770</v>
      </c>
      <c r="I274" s="50" t="s">
        <v>298</v>
      </c>
      <c r="J274" s="52" t="s">
        <v>1003</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1853</v>
      </c>
      <c r="E275" s="50" t="str">
        <f>IF(ISBLANK(LeaveTracker[[#This Row],[Employee Name]]),"-----",VLOOKUP(LeaveTracker[[#This Row],[Employee Name]],Employees[[Employee Name]:[Office]],7))</f>
        <v>PICNIC GROVE</v>
      </c>
      <c r="F275" s="50" t="str">
        <f>IF(ISBLANK(LeaveTracker[[#This Row],[Employee Name]]),"-----",VLOOKUP(LeaveTracker[[#This Row],[Employee Name]],Employees[[Employee Name]:[Office]],6))</f>
        <v>PERMANENT</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1854</v>
      </c>
      <c r="E276" s="50" t="str">
        <f>IF(ISBLANK(LeaveTracker[[#This Row],[Employee Name]]),"-----",VLOOKUP(LeaveTracker[[#This Row],[Employee Name]],Employees[[Employee Name]:[Office]],7))</f>
        <v>TICC</v>
      </c>
      <c r="F276" s="50" t="str">
        <f>IF(ISBLANK(LeaveTracker[[#This Row],[Employee Name]]),"-----",VLOOKUP(LeaveTracker[[#This Row],[Employee Name]],Employees[[Employee Name]:[Office]],6))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1796</v>
      </c>
      <c r="E277" s="50" t="str">
        <f>IF(ISBLANK(LeaveTracker[[#This Row],[Employee Name]]),"-----",VLOOKUP(LeaveTracker[[#This Row],[Employee Name]],Employees[[Employee Name]:[Office]],7))</f>
        <v>CENRO</v>
      </c>
      <c r="F277" s="50" t="str">
        <f>IF(ISBLANK(LeaveTracker[[#This Row],[Employee Name]]),"-----",VLOOKUP(LeaveTracker[[#This Row],[Employee Name]],Employees[[Employee Name]:[Office]],6))</f>
        <v>CASUAL</v>
      </c>
      <c r="G277" s="49">
        <v>44774</v>
      </c>
      <c r="H277" s="49">
        <v>44774</v>
      </c>
      <c r="I277" s="50" t="s">
        <v>298</v>
      </c>
      <c r="J277" s="52" t="s">
        <v>1004</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1791</v>
      </c>
      <c r="E278" s="50" t="str">
        <f>IF(ISBLANK(LeaveTracker[[#This Row],[Employee Name]]),"-----",VLOOKUP(LeaveTracker[[#This Row],[Employee Name]],Employees[[Employee Name]:[Office]],7))</f>
        <v>CENRO</v>
      </c>
      <c r="F278" s="50" t="str">
        <f>IF(ISBLANK(LeaveTracker[[#This Row],[Employee Name]]),"-----",VLOOKUP(LeaveTracker[[#This Row],[Employee Name]],Employees[[Employee Name]:[Office]],6))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1792</v>
      </c>
      <c r="E279" s="50" t="str">
        <f>IF(ISBLANK(LeaveTracker[[#This Row],[Employee Name]]),"-----",VLOOKUP(LeaveTracker[[#This Row],[Employee Name]],Employees[[Employee Name]:[Office]],7))</f>
        <v>CENRO</v>
      </c>
      <c r="F279" s="50" t="str">
        <f>IF(ISBLANK(LeaveTracker[[#This Row],[Employee Name]]),"-----",VLOOKUP(LeaveTracker[[#This Row],[Employee Name]],Employees[[Employee Name]:[Office]],6))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1793</v>
      </c>
      <c r="E280" s="50" t="str">
        <f>IF(ISBLANK(LeaveTracker[[#This Row],[Employee Name]]),"-----",VLOOKUP(LeaveTracker[[#This Row],[Employee Name]],Employees[[Employee Name]:[Office]],7))</f>
        <v>CENRO</v>
      </c>
      <c r="F280" s="50" t="str">
        <f>IF(ISBLANK(LeaveTracker[[#This Row],[Employee Name]]),"-----",VLOOKUP(LeaveTracker[[#This Row],[Employee Name]],Employees[[Employee Name]:[Office]],6))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1793</v>
      </c>
      <c r="E281" s="50" t="str">
        <f>IF(ISBLANK(LeaveTracker[[#This Row],[Employee Name]]),"-----",VLOOKUP(LeaveTracker[[#This Row],[Employee Name]],Employees[[Employee Name]:[Office]],7))</f>
        <v>CENRO</v>
      </c>
      <c r="F281" s="50" t="str">
        <f>IF(ISBLANK(LeaveTracker[[#This Row],[Employee Name]]),"-----",VLOOKUP(LeaveTracker[[#This Row],[Employee Name]],Employees[[Employee Name]:[Office]],6))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1793</v>
      </c>
      <c r="E282" s="50" t="str">
        <f>IF(ISBLANK(LeaveTracker[[#This Row],[Employee Name]]),"-----",VLOOKUP(LeaveTracker[[#This Row],[Employee Name]],Employees[[Employee Name]:[Office]],7))</f>
        <v>CENRO</v>
      </c>
      <c r="F282" s="50" t="str">
        <f>IF(ISBLANK(LeaveTracker[[#This Row],[Employee Name]]),"-----",VLOOKUP(LeaveTracker[[#This Row],[Employee Name]],Employees[[Employee Name]:[Office]],6))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1759</v>
      </c>
      <c r="E283" s="50" t="str">
        <f>IF(ISBLANK(LeaveTracker[[#This Row],[Employee Name]]),"-----",VLOOKUP(LeaveTracker[[#This Row],[Employee Name]],Employees[[Employee Name]:[Office]],7))</f>
        <v>GSO</v>
      </c>
      <c r="F283" s="50" t="str">
        <f>IF(ISBLANK(LeaveTracker[[#This Row],[Employee Name]]),"-----",VLOOKUP(LeaveTracker[[#This Row],[Employee Name]],Employees[[Employee Name]:[Office]],6))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1829</v>
      </c>
      <c r="E284" s="50" t="str">
        <f>IF(ISBLANK(LeaveTracker[[#This Row],[Employee Name]]),"-----",VLOOKUP(LeaveTracker[[#This Row],[Employee Name]],Employees[[Employee Name]:[Office]],7))</f>
        <v>ONT</v>
      </c>
      <c r="F284" s="50" t="str">
        <f>IF(ISBLANK(LeaveTracker[[#This Row],[Employee Name]]),"-----",VLOOKUP(LeaveTracker[[#This Row],[Employee Name]],Employees[[Employee Name]:[Office]],6))</f>
        <v>CASUAL</v>
      </c>
      <c r="G284" s="49">
        <v>44783</v>
      </c>
      <c r="H284" s="49">
        <v>44783</v>
      </c>
      <c r="I284" s="50" t="s">
        <v>298</v>
      </c>
      <c r="J284" s="52" t="s">
        <v>1003</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1855</v>
      </c>
      <c r="E285" s="50" t="str">
        <f>IF(ISBLANK(LeaveTracker[[#This Row],[Employee Name]]),"-----",VLOOKUP(LeaveTracker[[#This Row],[Employee Name]],Employees[[Employee Name]:[Office]],7))</f>
        <v>GSO</v>
      </c>
      <c r="F285" s="50" t="str">
        <f>IF(ISBLANK(LeaveTracker[[#This Row],[Employee Name]]),"-----",VLOOKUP(LeaveTracker[[#This Row],[Employee Name]],Employees[[Employee Name]:[Office]],6))</f>
        <v>CASUAL</v>
      </c>
      <c r="G285" s="49">
        <v>44712</v>
      </c>
      <c r="H285" s="49">
        <v>44742</v>
      </c>
      <c r="I285" s="50" t="s">
        <v>1022</v>
      </c>
      <c r="J285" s="52" t="s">
        <v>1022</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1823</v>
      </c>
      <c r="E286" s="50" t="str">
        <f>IF(ISBLANK(LeaveTracker[[#This Row],[Employee Name]]),"-----",VLOOKUP(LeaveTracker[[#This Row],[Employee Name]],Employees[[Employee Name]:[Office]],7))</f>
        <v>EEO/CITY MARKET</v>
      </c>
      <c r="F286" s="50" t="str">
        <f>IF(ISBLANK(LeaveTracker[[#This Row],[Employee Name]]),"-----",VLOOKUP(LeaveTracker[[#This Row],[Employee Name]],Employees[[Employee Name]:[Office]],6))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1825</v>
      </c>
      <c r="E287" s="50" t="str">
        <f>IF(ISBLANK(LeaveTracker[[#This Row],[Employee Name]]),"-----",VLOOKUP(LeaveTracker[[#This Row],[Employee Name]],Employees[[Employee Name]:[Office]],7))</f>
        <v>GSO</v>
      </c>
      <c r="F287" s="50" t="str">
        <f>IF(ISBLANK(LeaveTracker[[#This Row],[Employee Name]]),"-----",VLOOKUP(LeaveTracker[[#This Row],[Employee Name]],Employees[[Employee Name]:[Office]],6))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1825</v>
      </c>
      <c r="E288" s="50" t="str">
        <f>IF(ISBLANK(LeaveTracker[[#This Row],[Employee Name]]),"-----",VLOOKUP(LeaveTracker[[#This Row],[Employee Name]],Employees[[Employee Name]:[Office]],7))</f>
        <v>GSO</v>
      </c>
      <c r="F288" s="50" t="str">
        <f>IF(ISBLANK(LeaveTracker[[#This Row],[Employee Name]]),"-----",VLOOKUP(LeaveTracker[[#This Row],[Employee Name]],Employees[[Employee Name]:[Office]],6))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1834</v>
      </c>
      <c r="E289" s="50" t="str">
        <f>IF(ISBLANK(LeaveTracker[[#This Row],[Employee Name]]),"-----",VLOOKUP(LeaveTracker[[#This Row],[Employee Name]],Employees[[Employee Name]:[Office]],7))</f>
        <v>EEO/CITY MARKET</v>
      </c>
      <c r="F289" s="50" t="str">
        <f>IF(ISBLANK(LeaveTracker[[#This Row],[Employee Name]]),"-----",VLOOKUP(LeaveTracker[[#This Row],[Employee Name]],Employees[[Employee Name]:[Office]],6))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1831</v>
      </c>
      <c r="E290" s="50" t="str">
        <f>IF(ISBLANK(LeaveTracker[[#This Row],[Employee Name]]),"-----",VLOOKUP(LeaveTracker[[#This Row],[Employee Name]],Employees[[Employee Name]:[Office]],7))</f>
        <v>CPDO</v>
      </c>
      <c r="F290" s="50" t="str">
        <f>IF(ISBLANK(LeaveTracker[[#This Row],[Employee Name]]),"-----",VLOOKUP(LeaveTracker[[#This Row],[Employee Name]],Employees[[Employee Name]:[Office]],6))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1831</v>
      </c>
      <c r="E291" s="50" t="str">
        <f>IF(ISBLANK(LeaveTracker[[#This Row],[Employee Name]]),"-----",VLOOKUP(LeaveTracker[[#This Row],[Employee Name]],Employees[[Employee Name]:[Office]],7))</f>
        <v>CPDO</v>
      </c>
      <c r="F291" s="50" t="str">
        <f>IF(ISBLANK(LeaveTracker[[#This Row],[Employee Name]]),"-----",VLOOKUP(LeaveTracker[[#This Row],[Employee Name]],Employees[[Employee Name]:[Office]],6))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1856</v>
      </c>
      <c r="E292" s="50" t="str">
        <f>IF(ISBLANK(LeaveTracker[[#This Row],[Employee Name]]),"-----",VLOOKUP(LeaveTracker[[#This Row],[Employee Name]],Employees[[Employee Name]:[Office]],7))</f>
        <v>TCSNHS-ISHS</v>
      </c>
      <c r="F292" s="50" t="str">
        <f>IF(ISBLANK(LeaveTracker[[#This Row],[Employee Name]]),"-----",VLOOKUP(LeaveTracker[[#This Row],[Employee Name]],Employees[[Employee Name]:[Office]],6))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1839</v>
      </c>
      <c r="E293" s="50" t="str">
        <f>IF(ISBLANK(LeaveTracker[[#This Row],[Employee Name]]),"-----",VLOOKUP(LeaveTracker[[#This Row],[Employee Name]],Employees[[Employee Name]:[Office]],7))</f>
        <v>CENRO</v>
      </c>
      <c r="F293" s="50" t="str">
        <f>IF(ISBLANK(LeaveTracker[[#This Row],[Employee Name]]),"-----",VLOOKUP(LeaveTracker[[#This Row],[Employee Name]],Employees[[Employee Name]:[Office]],6))</f>
        <v>CASUAL</v>
      </c>
      <c r="G293" s="49">
        <v>44774</v>
      </c>
      <c r="H293" s="49">
        <v>44774</v>
      </c>
      <c r="I293" s="50" t="s">
        <v>298</v>
      </c>
      <c r="J293" s="52" t="s">
        <v>1003</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1764</v>
      </c>
      <c r="E294" s="50" t="str">
        <f>IF(ISBLANK(LeaveTracker[[#This Row],[Employee Name]]),"-----",VLOOKUP(LeaveTracker[[#This Row],[Employee Name]],Employees[[Employee Name]:[Office]],7))</f>
        <v>EEO/CITY MARKET</v>
      </c>
      <c r="F294" s="50" t="str">
        <f>IF(ISBLANK(LeaveTracker[[#This Row],[Employee Name]]),"-----",VLOOKUP(LeaveTracker[[#This Row],[Employee Name]],Employees[[Employee Name]:[Office]],6))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1764</v>
      </c>
      <c r="E295" s="50" t="str">
        <f>IF(ISBLANK(LeaveTracker[[#This Row],[Employee Name]]),"-----",VLOOKUP(LeaveTracker[[#This Row],[Employee Name]],Employees[[Employee Name]:[Office]],7))</f>
        <v>EEO/CITY MARKET</v>
      </c>
      <c r="F295" s="50" t="str">
        <f>IF(ISBLANK(LeaveTracker[[#This Row],[Employee Name]]),"-----",VLOOKUP(LeaveTracker[[#This Row],[Employee Name]],Employees[[Employee Name]:[Office]],6))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1756</v>
      </c>
      <c r="E296" s="50" t="str">
        <f>IF(ISBLANK(LeaveTracker[[#This Row],[Employee Name]]),"-----",VLOOKUP(LeaveTracker[[#This Row],[Employee Name]],Employees[[Employee Name]:[Office]],7))</f>
        <v>PICNIC GROVE</v>
      </c>
      <c r="F296" s="50" t="str">
        <f>IF(ISBLANK(LeaveTracker[[#This Row],[Employee Name]]),"-----",VLOOKUP(LeaveTracker[[#This Row],[Employee Name]],Employees[[Employee Name]:[Office]],6))</f>
        <v>PERMANENT</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1756</v>
      </c>
      <c r="E297" s="50" t="str">
        <f>IF(ISBLANK(LeaveTracker[[#This Row],[Employee Name]]),"-----",VLOOKUP(LeaveTracker[[#This Row],[Employee Name]],Employees[[Employee Name]:[Office]],7))</f>
        <v>PICNIC GROVE</v>
      </c>
      <c r="F297" s="50" t="str">
        <f>IF(ISBLANK(LeaveTracker[[#This Row],[Employee Name]]),"-----",VLOOKUP(LeaveTracker[[#This Row],[Employee Name]],Employees[[Employee Name]:[Office]],6))</f>
        <v>PERMANENT</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1825</v>
      </c>
      <c r="E298" s="50" t="str">
        <f>IF(ISBLANK(LeaveTracker[[#This Row],[Employee Name]]),"-----",VLOOKUP(LeaveTracker[[#This Row],[Employee Name]],Employees[[Employee Name]:[Office]],7))</f>
        <v>GSO</v>
      </c>
      <c r="F298" s="50" t="str">
        <f>IF(ISBLANK(LeaveTracker[[#This Row],[Employee Name]]),"-----",VLOOKUP(LeaveTracker[[#This Row],[Employee Name]],Employees[[Employee Name]:[Office]],6))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1825</v>
      </c>
      <c r="E299" s="50" t="str">
        <f>IF(ISBLANK(LeaveTracker[[#This Row],[Employee Name]]),"-----",VLOOKUP(LeaveTracker[[#This Row],[Employee Name]],Employees[[Employee Name]:[Office]],7))</f>
        <v>GSO</v>
      </c>
      <c r="F299" s="50" t="str">
        <f>IF(ISBLANK(LeaveTracker[[#This Row],[Employee Name]]),"-----",VLOOKUP(LeaveTracker[[#This Row],[Employee Name]],Employees[[Employee Name]:[Office]],6))</f>
        <v>CASUAL</v>
      </c>
      <c r="G299" s="49">
        <v>44691</v>
      </c>
      <c r="H299" s="49">
        <v>44712</v>
      </c>
      <c r="I299" s="50" t="s">
        <v>1022</v>
      </c>
      <c r="J299" s="52" t="s">
        <v>1022</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1825</v>
      </c>
      <c r="E300" s="50" t="str">
        <f>IF(ISBLANK(LeaveTracker[[#This Row],[Employee Name]]),"-----",VLOOKUP(LeaveTracker[[#This Row],[Employee Name]],Employees[[Employee Name]:[Office]],7))</f>
        <v>GSO</v>
      </c>
      <c r="F300" s="50" t="str">
        <f>IF(ISBLANK(LeaveTracker[[#This Row],[Employee Name]]),"-----",VLOOKUP(LeaveTracker[[#This Row],[Employee Name]],Employees[[Employee Name]:[Office]],6))</f>
        <v>CASUAL</v>
      </c>
      <c r="G300" s="49">
        <v>44756</v>
      </c>
      <c r="H300" s="49">
        <v>44757</v>
      </c>
      <c r="I300" s="50" t="s">
        <v>1022</v>
      </c>
      <c r="J300" s="52" t="s">
        <v>1022</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1825</v>
      </c>
      <c r="E301" s="50" t="str">
        <f>IF(ISBLANK(LeaveTracker[[#This Row],[Employee Name]]),"-----",VLOOKUP(LeaveTracker[[#This Row],[Employee Name]],Employees[[Employee Name]:[Office]],7))</f>
        <v>GSO</v>
      </c>
      <c r="F301" s="50" t="str">
        <f>IF(ISBLANK(LeaveTracker[[#This Row],[Employee Name]]),"-----",VLOOKUP(LeaveTracker[[#This Row],[Employee Name]],Employees[[Employee Name]:[Office]],6))</f>
        <v>CASUAL</v>
      </c>
      <c r="G301" s="49">
        <v>44760</v>
      </c>
      <c r="H301" s="49">
        <v>44761</v>
      </c>
      <c r="I301" s="50" t="s">
        <v>1022</v>
      </c>
      <c r="J301" s="52" t="s">
        <v>1857</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1788</v>
      </c>
      <c r="E302" s="50" t="str">
        <f>IF(ISBLANK(LeaveTracker[[#This Row],[Employee Name]]),"-----",VLOOKUP(LeaveTracker[[#This Row],[Employee Name]],Employees[[Employee Name]:[Office]],7))</f>
        <v>ONT</v>
      </c>
      <c r="F302" s="50" t="str">
        <f>IF(ISBLANK(LeaveTracker[[#This Row],[Employee Name]]),"-----",VLOOKUP(LeaveTracker[[#This Row],[Employee Name]],Employees[[Employee Name]:[Office]],6))</f>
        <v>PERMANENT</v>
      </c>
      <c r="G302" s="49">
        <v>44781</v>
      </c>
      <c r="H302" s="49">
        <v>44781</v>
      </c>
      <c r="I302" s="50" t="s">
        <v>298</v>
      </c>
      <c r="J302" s="52" t="s">
        <v>1003</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1825</v>
      </c>
      <c r="E303" s="50" t="str">
        <f>IF(ISBLANK(LeaveTracker[[#This Row],[Employee Name]]),"-----",VLOOKUP(LeaveTracker[[#This Row],[Employee Name]],Employees[[Employee Name]:[Office]],7))</f>
        <v>GSO</v>
      </c>
      <c r="F303" s="50" t="str">
        <f>IF(ISBLANK(LeaveTracker[[#This Row],[Employee Name]]),"-----",VLOOKUP(LeaveTracker[[#This Row],[Employee Name]],Employees[[Employee Name]:[Office]],6))</f>
        <v>CASUAL</v>
      </c>
      <c r="G303" s="49">
        <v>44677</v>
      </c>
      <c r="H303" s="49">
        <v>44680</v>
      </c>
      <c r="I303" s="50" t="s">
        <v>1022</v>
      </c>
      <c r="J303" s="52" t="s">
        <v>1022</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1825</v>
      </c>
      <c r="E304" s="50" t="str">
        <f>IF(ISBLANK(LeaveTracker[[#This Row],[Employee Name]]),"-----",VLOOKUP(LeaveTracker[[#This Row],[Employee Name]],Employees[[Employee Name]:[Office]],7))</f>
        <v>GSO</v>
      </c>
      <c r="F304" s="50" t="str">
        <f>IF(ISBLANK(LeaveTracker[[#This Row],[Employee Name]]),"-----",VLOOKUP(LeaveTracker[[#This Row],[Employee Name]],Employees[[Employee Name]:[Office]],6))</f>
        <v>CASUAL</v>
      </c>
      <c r="G304" s="49">
        <v>44683</v>
      </c>
      <c r="H304" s="49">
        <v>44687</v>
      </c>
      <c r="I304" s="50" t="s">
        <v>1022</v>
      </c>
      <c r="J304" s="52" t="s">
        <v>1022</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1858</v>
      </c>
      <c r="E305" s="50" t="str">
        <f>IF(ISBLANK(LeaveTracker[[#This Row],[Employee Name]]),"-----",VLOOKUP(LeaveTracker[[#This Row],[Employee Name]],Employees[[Employee Name]:[Office]],7))</f>
        <v>CHO</v>
      </c>
      <c r="F305" s="50" t="str">
        <f>IF(ISBLANK(LeaveTracker[[#This Row],[Employee Name]]),"-----",VLOOKUP(LeaveTracker[[#This Row],[Employee Name]],Employees[[Employee Name]:[Office]],6))</f>
        <v>CASUAL</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1858</v>
      </c>
      <c r="E306" s="50" t="str">
        <f>IF(ISBLANK(LeaveTracker[[#This Row],[Employee Name]]),"-----",VLOOKUP(LeaveTracker[[#This Row],[Employee Name]],Employees[[Employee Name]:[Office]],7))</f>
        <v>CHO</v>
      </c>
      <c r="F306" s="50" t="str">
        <f>IF(ISBLANK(LeaveTracker[[#This Row],[Employee Name]]),"-----",VLOOKUP(LeaveTracker[[#This Row],[Employee Name]],Employees[[Employee Name]:[Office]],6))</f>
        <v>CASUAL</v>
      </c>
      <c r="G306" s="49">
        <v>44778</v>
      </c>
      <c r="H306" s="49">
        <v>44778</v>
      </c>
      <c r="I306" s="50" t="s">
        <v>298</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1859</v>
      </c>
      <c r="E307" s="50" t="str">
        <f>IF(ISBLANK(LeaveTracker[[#This Row],[Employee Name]]),"-----",VLOOKUP(LeaveTracker[[#This Row],[Employee Name]],Employees[[Employee Name]:[Office]],7))</f>
        <v>CHO</v>
      </c>
      <c r="F307" s="50" t="str">
        <f>IF(ISBLANK(LeaveTracker[[#This Row],[Employee Name]]),"-----",VLOOKUP(LeaveTracker[[#This Row],[Employee Name]],Employees[[Employee Name]:[Office]],6))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1860</v>
      </c>
      <c r="E308" s="50" t="str">
        <f>IF(ISBLANK(LeaveTracker[[#This Row],[Employee Name]]),"-----",VLOOKUP(LeaveTracker[[#This Row],[Employee Name]],Employees[[Employee Name]:[Office]],7))</f>
        <v>LCR</v>
      </c>
      <c r="F308" s="50" t="str">
        <f>IF(ISBLANK(LeaveTracker[[#This Row],[Employee Name]]),"-----",VLOOKUP(LeaveTracker[[#This Row],[Employee Name]],Employees[[Employee Name]:[Office]],6))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1860</v>
      </c>
      <c r="E309" s="50" t="str">
        <f>IF(ISBLANK(LeaveTracker[[#This Row],[Employee Name]]),"-----",VLOOKUP(LeaveTracker[[#This Row],[Employee Name]],Employees[[Employee Name]:[Office]],7))</f>
        <v>LCR</v>
      </c>
      <c r="F309" s="50" t="str">
        <f>IF(ISBLANK(LeaveTracker[[#This Row],[Employee Name]]),"-----",VLOOKUP(LeaveTracker[[#This Row],[Employee Name]],Employees[[Employee Name]:[Office]],6))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1861</v>
      </c>
      <c r="E310" s="50" t="str">
        <f>IF(ISBLANK(LeaveTracker[[#This Row],[Employee Name]]),"-----",VLOOKUP(LeaveTracker[[#This Row],[Employee Name]],Employees[[Employee Name]:[Office]],7))</f>
        <v>BPLO</v>
      </c>
      <c r="F310" s="50" t="str">
        <f>IF(ISBLANK(LeaveTracker[[#This Row],[Employee Name]]),"-----",VLOOKUP(LeaveTracker[[#This Row],[Employee Name]],Employees[[Employee Name]:[Office]],6))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1861</v>
      </c>
      <c r="E311" s="50" t="str">
        <f>IF(ISBLANK(LeaveTracker[[#This Row],[Employee Name]]),"-----",VLOOKUP(LeaveTracker[[#This Row],[Employee Name]],Employees[[Employee Name]:[Office]],7))</f>
        <v>BPLO</v>
      </c>
      <c r="F311" s="50" t="str">
        <f>IF(ISBLANK(LeaveTracker[[#This Row],[Employee Name]]),"-----",VLOOKUP(LeaveTracker[[#This Row],[Employee Name]],Employees[[Employee Name]:[Office]],6))</f>
        <v>CASUAL</v>
      </c>
      <c r="G311" s="49">
        <v>44781</v>
      </c>
      <c r="H311" s="49">
        <v>44781</v>
      </c>
      <c r="I311" s="50" t="s">
        <v>298</v>
      </c>
      <c r="J311" s="52" t="s">
        <v>1003</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1862</v>
      </c>
      <c r="E312" s="50" t="str">
        <f>IF(ISBLANK(LeaveTracker[[#This Row],[Employee Name]]),"-----",VLOOKUP(LeaveTracker[[#This Row],[Employee Name]],Employees[[Employee Name]:[Office]],7))</f>
        <v>MO</v>
      </c>
      <c r="F312" s="50" t="str">
        <f>IF(ISBLANK(LeaveTracker[[#This Row],[Employee Name]]),"-----",VLOOKUP(LeaveTracker[[#This Row],[Employee Name]],Employees[[Employee Name]:[Office]],6))</f>
        <v>CASUAL</v>
      </c>
      <c r="G312" s="49">
        <v>44697</v>
      </c>
      <c r="H312" s="49">
        <v>44697</v>
      </c>
      <c r="I312" s="50" t="s">
        <v>298</v>
      </c>
      <c r="J312" s="52" t="s">
        <v>1004</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1862</v>
      </c>
      <c r="E313" s="50" t="str">
        <f>IF(ISBLANK(LeaveTracker[[#This Row],[Employee Name]]),"-----",VLOOKUP(LeaveTracker[[#This Row],[Employee Name]],Employees[[Employee Name]:[Office]],7))</f>
        <v>MO</v>
      </c>
      <c r="F313" s="50" t="str">
        <f>IF(ISBLANK(LeaveTracker[[#This Row],[Employee Name]]),"-----",VLOOKUP(LeaveTracker[[#This Row],[Employee Name]],Employees[[Employee Name]:[Office]],6))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1825</v>
      </c>
      <c r="E314" s="50" t="str">
        <f>IF(ISBLANK(LeaveTracker[[#This Row],[Employee Name]]),"-----",VLOOKUP(LeaveTracker[[#This Row],[Employee Name]],Employees[[Employee Name]:[Office]],7))</f>
        <v>GSO</v>
      </c>
      <c r="F314" s="50" t="str">
        <f>IF(ISBLANK(LeaveTracker[[#This Row],[Employee Name]]),"-----",VLOOKUP(LeaveTracker[[#This Row],[Employee Name]],Employees[[Employee Name]:[Office]],6))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1825</v>
      </c>
      <c r="E315" s="50" t="str">
        <f>IF(ISBLANK(LeaveTracker[[#This Row],[Employee Name]]),"-----",VLOOKUP(LeaveTracker[[#This Row],[Employee Name]],Employees[[Employee Name]:[Office]],7))</f>
        <v>GSO</v>
      </c>
      <c r="F315" s="50" t="str">
        <f>IF(ISBLANK(LeaveTracker[[#This Row],[Employee Name]]),"-----",VLOOKUP(LeaveTracker[[#This Row],[Employee Name]],Employees[[Employee Name]:[Office]],6))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1863</v>
      </c>
      <c r="E316" s="50" t="str">
        <f>IF(ISBLANK(LeaveTracker[[#This Row],[Employee Name]]),"-----",VLOOKUP(LeaveTracker[[#This Row],[Employee Name]],Employees[[Employee Name]:[Office]],7))</f>
        <v>ONT</v>
      </c>
      <c r="F316" s="50" t="str">
        <f>IF(ISBLANK(LeaveTracker[[#This Row],[Employee Name]]),"-----",VLOOKUP(LeaveTracker[[#This Row],[Employee Name]],Employees[[Employee Name]:[Office]],6))</f>
        <v>CASUAL</v>
      </c>
      <c r="G316" s="49">
        <v>44860</v>
      </c>
      <c r="H316" s="49">
        <v>44862</v>
      </c>
      <c r="I316" s="50" t="s">
        <v>298</v>
      </c>
      <c r="J316" s="52" t="s">
        <v>1004</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1863</v>
      </c>
      <c r="E317" s="50" t="str">
        <f>IF(ISBLANK(LeaveTracker[[#This Row],[Employee Name]]),"-----",VLOOKUP(LeaveTracker[[#This Row],[Employee Name]],Employees[[Employee Name]:[Office]],7))</f>
        <v>ONT</v>
      </c>
      <c r="F317" s="50" t="str">
        <f>IF(ISBLANK(LeaveTracker[[#This Row],[Employee Name]]),"-----",VLOOKUP(LeaveTracker[[#This Row],[Employee Name]],Employees[[Employee Name]:[Office]],6))</f>
        <v>CASUAL</v>
      </c>
      <c r="G317" s="49">
        <v>44855</v>
      </c>
      <c r="H317" s="49">
        <v>44855</v>
      </c>
      <c r="I317" s="50" t="s">
        <v>298</v>
      </c>
      <c r="J317" s="52" t="s">
        <v>1003</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1864</v>
      </c>
      <c r="E318" s="50" t="str">
        <f>IF(ISBLANK(LeaveTracker[[#This Row],[Employee Name]]),"-----",VLOOKUP(LeaveTracker[[#This Row],[Employee Name]],Employees[[Employee Name]:[Office]],7))</f>
        <v>TCIS</v>
      </c>
      <c r="F318" s="50" t="str">
        <f>IF(ISBLANK(LeaveTracker[[#This Row],[Employee Name]]),"-----",VLOOKUP(LeaveTracker[[#This Row],[Employee Name]],Employees[[Employee Name]:[Office]],6))</f>
        <v>JOBCON</v>
      </c>
      <c r="G318" s="49">
        <v>44847</v>
      </c>
      <c r="H318" s="49">
        <v>44848</v>
      </c>
      <c r="I318" s="50" t="s">
        <v>1022</v>
      </c>
      <c r="J318" s="52" t="s">
        <v>1886</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1864</v>
      </c>
      <c r="E319" s="50" t="str">
        <f>IF(ISBLANK(LeaveTracker[[#This Row],[Employee Name]]),"-----",VLOOKUP(LeaveTracker[[#This Row],[Employee Name]],Employees[[Employee Name]:[Office]],7))</f>
        <v>TCIS</v>
      </c>
      <c r="F319" s="50" t="str">
        <f>IF(ISBLANK(LeaveTracker[[#This Row],[Employee Name]]),"-----",VLOOKUP(LeaveTracker[[#This Row],[Employee Name]],Employees[[Employee Name]:[Office]],6))</f>
        <v>JOBCON</v>
      </c>
      <c r="G319" s="49">
        <v>44851</v>
      </c>
      <c r="H319" s="49">
        <v>44855</v>
      </c>
      <c r="I319" s="50" t="s">
        <v>1022</v>
      </c>
      <c r="J319" s="52" t="s">
        <v>1886</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1864</v>
      </c>
      <c r="E320" s="50" t="str">
        <f>IF(ISBLANK(LeaveTracker[[#This Row],[Employee Name]]),"-----",VLOOKUP(LeaveTracker[[#This Row],[Employee Name]],Employees[[Employee Name]:[Office]],7))</f>
        <v>TCIS</v>
      </c>
      <c r="F320" s="50" t="str">
        <f>IF(ISBLANK(LeaveTracker[[#This Row],[Employee Name]]),"-----",VLOOKUP(LeaveTracker[[#This Row],[Employee Name]],Employees[[Employee Name]:[Office]],6))</f>
        <v>JOBCON</v>
      </c>
      <c r="G320" s="49">
        <v>44858</v>
      </c>
      <c r="H320" s="49">
        <v>44862</v>
      </c>
      <c r="I320" s="50" t="s">
        <v>1022</v>
      </c>
      <c r="J320" s="52" t="s">
        <v>1886</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1864</v>
      </c>
      <c r="E321" s="50" t="str">
        <f>IF(ISBLANK(LeaveTracker[[#This Row],[Employee Name]]),"-----",VLOOKUP(LeaveTracker[[#This Row],[Employee Name]],Employees[[Employee Name]:[Office]],7))</f>
        <v>TCIS</v>
      </c>
      <c r="F321" s="50" t="str">
        <f>IF(ISBLANK(LeaveTracker[[#This Row],[Employee Name]]),"-----",VLOOKUP(LeaveTracker[[#This Row],[Employee Name]],Employees[[Employee Name]:[Office]],6))</f>
        <v>JOBCON</v>
      </c>
      <c r="G321" s="49">
        <v>44865</v>
      </c>
      <c r="H321" s="49">
        <v>44865</v>
      </c>
      <c r="I321" s="50" t="s">
        <v>1022</v>
      </c>
      <c r="J321" s="52" t="s">
        <v>1886</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1798</v>
      </c>
      <c r="E322" s="50" t="str">
        <f>IF(ISBLANK(LeaveTracker[[#This Row],[Employee Name]]),"-----",VLOOKUP(LeaveTracker[[#This Row],[Employee Name]],Employees[[Employee Name]:[Office]],7))</f>
        <v>CENRO</v>
      </c>
      <c r="F322" s="50" t="str">
        <f>IF(ISBLANK(LeaveTracker[[#This Row],[Employee Name]]),"-----",VLOOKUP(LeaveTracker[[#This Row],[Employee Name]],Employees[[Employee Name]:[Office]],6))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1815</v>
      </c>
      <c r="E323" s="50" t="str">
        <f>IF(ISBLANK(LeaveTracker[[#This Row],[Employee Name]]),"-----",VLOOKUP(LeaveTracker[[#This Row],[Employee Name]],Employees[[Employee Name]:[Office]],7))</f>
        <v>CHO</v>
      </c>
      <c r="F323" s="50" t="str">
        <f>IF(ISBLANK(LeaveTracker[[#This Row],[Employee Name]]),"-----",VLOOKUP(LeaveTracker[[#This Row],[Employee Name]],Employees[[Employee Name]:[Office]],6))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1731</v>
      </c>
      <c r="E324" s="50" t="str">
        <f>IF(ISBLANK(LeaveTracker[[#This Row],[Employee Name]]),"-----",VLOOKUP(LeaveTracker[[#This Row],[Employee Name]],Employees[[Employee Name]:[Office]],7))</f>
        <v>TCNHS-ISHS</v>
      </c>
      <c r="F324" s="50" t="str">
        <f>IF(ISBLANK(LeaveTracker[[#This Row],[Employee Name]]),"-----",VLOOKUP(LeaveTracker[[#This Row],[Employee Name]],Employees[[Employee Name]:[Office]],6))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1865</v>
      </c>
      <c r="E325" s="50" t="str">
        <f>IF(ISBLANK(LeaveTracker[[#This Row],[Employee Name]]),"-----",VLOOKUP(LeaveTracker[[#This Row],[Employee Name]],Employees[[Employee Name]:[Office]],7))</f>
        <v>CENRO</v>
      </c>
      <c r="F325" s="50" t="str">
        <f>IF(ISBLANK(LeaveTracker[[#This Row],[Employee Name]]),"-----",VLOOKUP(LeaveTracker[[#This Row],[Employee Name]],Employees[[Employee Name]:[Office]],6))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2" t="s">
        <v>1752</v>
      </c>
      <c r="E326" s="50" t="str">
        <f>IF(ISBLANK(LeaveTracker[[#This Row],[Employee Name]]),"-----",VLOOKUP(LeaveTracker[[#This Row],[Employee Name]],Employees[[Employee Name]:[Office]],7))</f>
        <v>CSWDO</v>
      </c>
      <c r="F326" s="50" t="str">
        <f>IF(ISBLANK(LeaveTracker[[#This Row],[Employee Name]]),"-----",VLOOKUP(LeaveTracker[[#This Row],[Employee Name]],Employees[[Employee Name]:[Office]],6))</f>
        <v>CASUAL</v>
      </c>
      <c r="G326" s="49">
        <v>44783</v>
      </c>
      <c r="H326" s="49">
        <v>44783</v>
      </c>
      <c r="I326" s="50" t="s">
        <v>298</v>
      </c>
      <c r="J326" s="52" t="s">
        <v>1003</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1809</v>
      </c>
      <c r="E327" s="50" t="str">
        <f>IF(ISBLANK(LeaveTracker[[#This Row],[Employee Name]]),"-----",VLOOKUP(LeaveTracker[[#This Row],[Employee Name]],Employees[[Employee Name]:[Office]],7))</f>
        <v>TICC</v>
      </c>
      <c r="F327" s="50" t="str">
        <f>IF(ISBLANK(LeaveTracker[[#This Row],[Employee Name]]),"-----",VLOOKUP(LeaveTracker[[#This Row],[Employee Name]],Employees[[Employee Name]:[Office]],6))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1809</v>
      </c>
      <c r="E328" s="50" t="str">
        <f>IF(ISBLANK(LeaveTracker[[#This Row],[Employee Name]]),"-----",VLOOKUP(LeaveTracker[[#This Row],[Employee Name]],Employees[[Employee Name]:[Office]],7))</f>
        <v>TICC</v>
      </c>
      <c r="F328" s="50" t="str">
        <f>IF(ISBLANK(LeaveTracker[[#This Row],[Employee Name]]),"-----",VLOOKUP(LeaveTracker[[#This Row],[Employee Name]],Employees[[Employee Name]:[Office]],6))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1866</v>
      </c>
      <c r="E329" s="50" t="str">
        <f>IF(ISBLANK(LeaveTracker[[#This Row],[Employee Name]]),"-----",VLOOKUP(LeaveTracker[[#This Row],[Employee Name]],Employees[[Employee Name]:[Office]],7))</f>
        <v>TICC</v>
      </c>
      <c r="F329" s="50" t="str">
        <f>IF(ISBLANK(LeaveTracker[[#This Row],[Employee Name]]),"-----",VLOOKUP(LeaveTracker[[#This Row],[Employee Name]],Employees[[Employee Name]:[Office]],6))</f>
        <v>CASUAL</v>
      </c>
      <c r="G329" s="49">
        <v>44783</v>
      </c>
      <c r="H329" s="49">
        <v>44783</v>
      </c>
      <c r="I329" s="50" t="s">
        <v>298</v>
      </c>
      <c r="J329" s="52" t="s">
        <v>1003</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1867</v>
      </c>
      <c r="E330" s="50" t="str">
        <f>IF(ISBLANK(LeaveTracker[[#This Row],[Employee Name]]),"-----",VLOOKUP(LeaveTracker[[#This Row],[Employee Name]],Employees[[Employee Name]:[Office]],7))</f>
        <v>ONT</v>
      </c>
      <c r="F330" s="50" t="str">
        <f>IF(ISBLANK(LeaveTracker[[#This Row],[Employee Name]]),"-----",VLOOKUP(LeaveTracker[[#This Row],[Employee Name]],Employees[[Employee Name]:[Office]],6))</f>
        <v>PERMANENT</v>
      </c>
      <c r="G330" s="49">
        <v>44771</v>
      </c>
      <c r="H330" s="49">
        <v>44771</v>
      </c>
      <c r="I330" s="50" t="s">
        <v>298</v>
      </c>
      <c r="J330" s="52" t="s">
        <v>1003</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1867</v>
      </c>
      <c r="E331" s="50" t="str">
        <f>IF(ISBLANK(LeaveTracker[[#This Row],[Employee Name]]),"-----",VLOOKUP(LeaveTracker[[#This Row],[Employee Name]],Employees[[Employee Name]:[Office]],7))</f>
        <v>ONT</v>
      </c>
      <c r="F331" s="50" t="str">
        <f>IF(ISBLANK(LeaveTracker[[#This Row],[Employee Name]]),"-----",VLOOKUP(LeaveTracker[[#This Row],[Employee Name]],Employees[[Employee Name]:[Office]],6))</f>
        <v>PERMANENT</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1812</v>
      </c>
      <c r="E332" s="50" t="str">
        <f>IF(ISBLANK(LeaveTracker[[#This Row],[Employee Name]]),"-----",VLOOKUP(LeaveTracker[[#This Row],[Employee Name]],Employees[[Employee Name]:[Office]],7))</f>
        <v>TICC</v>
      </c>
      <c r="F332" s="50" t="str">
        <f>IF(ISBLANK(LeaveTracker[[#This Row],[Employee Name]]),"-----",VLOOKUP(LeaveTracker[[#This Row],[Employee Name]],Employees[[Employee Name]:[Office]],6))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1801</v>
      </c>
      <c r="E333" s="50" t="str">
        <f>IF(ISBLANK(LeaveTracker[[#This Row],[Employee Name]]),"-----",VLOOKUP(LeaveTracker[[#This Row],[Employee Name]],Employees[[Employee Name]:[Office]],7))</f>
        <v>TCNHS</v>
      </c>
      <c r="F333" s="50" t="str">
        <f>IF(ISBLANK(LeaveTracker[[#This Row],[Employee Name]]),"-----",VLOOKUP(LeaveTracker[[#This Row],[Employee Name]],Employees[[Employee Name]:[Office]],6))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1856</v>
      </c>
      <c r="E334" s="50" t="str">
        <f>IF(ISBLANK(LeaveTracker[[#This Row],[Employee Name]]),"-----",VLOOKUP(LeaveTracker[[#This Row],[Employee Name]],Employees[[Employee Name]:[Office]],7))</f>
        <v>TCSNHS-ISHS</v>
      </c>
      <c r="F334" s="50" t="str">
        <f>IF(ISBLANK(LeaveTracker[[#This Row],[Employee Name]]),"-----",VLOOKUP(LeaveTracker[[#This Row],[Employee Name]],Employees[[Employee Name]:[Office]],6))</f>
        <v>CASUAL</v>
      </c>
      <c r="G334" s="49">
        <v>44767</v>
      </c>
      <c r="H334" s="49">
        <v>44769</v>
      </c>
      <c r="I334" s="50" t="s">
        <v>298</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1868</v>
      </c>
      <c r="E335" s="50" t="str">
        <f>IF(ISBLANK(LeaveTracker[[#This Row],[Employee Name]]),"-----",VLOOKUP(LeaveTracker[[#This Row],[Employee Name]],Employees[[Employee Name]:[Office]],7))</f>
        <v>TICC</v>
      </c>
      <c r="F335" s="50" t="str">
        <f>IF(ISBLANK(LeaveTracker[[#This Row],[Employee Name]]),"-----",VLOOKUP(LeaveTracker[[#This Row],[Employee Name]],Employees[[Employee Name]:[Office]],6))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1868</v>
      </c>
      <c r="E336" s="50" t="str">
        <f>IF(ISBLANK(LeaveTracker[[#This Row],[Employee Name]]),"-----",VLOOKUP(LeaveTracker[[#This Row],[Employee Name]],Employees[[Employee Name]:[Office]],7))</f>
        <v>TICC</v>
      </c>
      <c r="F336" s="50" t="str">
        <f>IF(ISBLANK(LeaveTracker[[#This Row],[Employee Name]]),"-----",VLOOKUP(LeaveTracker[[#This Row],[Employee Name]],Employees[[Employee Name]:[Office]],6))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1869</v>
      </c>
      <c r="E337" s="50" t="str">
        <f>IF(ISBLANK(LeaveTracker[[#This Row],[Employee Name]]),"-----",VLOOKUP(LeaveTracker[[#This Row],[Employee Name]],Employees[[Employee Name]:[Office]],7))</f>
        <v>TICC</v>
      </c>
      <c r="F337" s="50" t="str">
        <f>IF(ISBLANK(LeaveTracker[[#This Row],[Employee Name]]),"-----",VLOOKUP(LeaveTracker[[#This Row],[Employee Name]],Employees[[Employee Name]:[Office]],6))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1870</v>
      </c>
      <c r="E338" s="50" t="str">
        <f>IF(ISBLANK(LeaveTracker[[#This Row],[Employee Name]]),"-----",VLOOKUP(LeaveTracker[[#This Row],[Employee Name]],Employees[[Employee Name]:[Office]],7))</f>
        <v>MO</v>
      </c>
      <c r="F338" s="50" t="str">
        <f>IF(ISBLANK(LeaveTracker[[#This Row],[Employee Name]]),"-----",VLOOKUP(LeaveTracker[[#This Row],[Employee Name]],Employees[[Employee Name]:[Office]],6))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1871</v>
      </c>
      <c r="E339" s="50" t="str">
        <f>IF(ISBLANK(LeaveTracker[[#This Row],[Employee Name]]),"-----",VLOOKUP(LeaveTracker[[#This Row],[Employee Name]],Employees[[Employee Name]:[Office]],7))</f>
        <v>MO</v>
      </c>
      <c r="F339" s="50" t="str">
        <f>IF(ISBLANK(LeaveTracker[[#This Row],[Employee Name]]),"-----",VLOOKUP(LeaveTracker[[#This Row],[Employee Name]],Employees[[Employee Name]:[Office]],6))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1871</v>
      </c>
      <c r="E340" s="50" t="str">
        <f>IF(ISBLANK(LeaveTracker[[#This Row],[Employee Name]]),"-----",VLOOKUP(LeaveTracker[[#This Row],[Employee Name]],Employees[[Employee Name]:[Office]],7))</f>
        <v>MO</v>
      </c>
      <c r="F340" s="50" t="str">
        <f>IF(ISBLANK(LeaveTracker[[#This Row],[Employee Name]]),"-----",VLOOKUP(LeaveTracker[[#This Row],[Employee Name]],Employees[[Employee Name]:[Office]],6))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1872</v>
      </c>
      <c r="E341" s="50" t="str">
        <f>IF(ISBLANK(LeaveTracker[[#This Row],[Employee Name]]),"-----",VLOOKUP(LeaveTracker[[#This Row],[Employee Name]],Employees[[Employee Name]:[Office]],7))</f>
        <v>CENRO</v>
      </c>
      <c r="F341" s="50" t="str">
        <f>IF(ISBLANK(LeaveTracker[[#This Row],[Employee Name]]),"-----",VLOOKUP(LeaveTracker[[#This Row],[Employee Name]],Employees[[Employee Name]:[Office]],6))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1733</v>
      </c>
      <c r="E342" s="50" t="str">
        <f>IF(ISBLANK(LeaveTracker[[#This Row],[Employee Name]]),"-----",VLOOKUP(LeaveTracker[[#This Row],[Employee Name]],Employees[[Employee Name]:[Office]],7))</f>
        <v>ASSESSOR</v>
      </c>
      <c r="F342" s="50" t="str">
        <f>IF(ISBLANK(LeaveTracker[[#This Row],[Employee Name]]),"-----",VLOOKUP(LeaveTracker[[#This Row],[Employee Name]],Employees[[Employee Name]:[Office]],6))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1853</v>
      </c>
      <c r="E343" s="50" t="str">
        <f>IF(ISBLANK(LeaveTracker[[#This Row],[Employee Name]]),"-----",VLOOKUP(LeaveTracker[[#This Row],[Employee Name]],Employees[[Employee Name]:[Office]],7))</f>
        <v>PICNIC GROVE</v>
      </c>
      <c r="F343" s="50" t="str">
        <f>IF(ISBLANK(LeaveTracker[[#This Row],[Employee Name]]),"-----",VLOOKUP(LeaveTracker[[#This Row],[Employee Name]],Employees[[Employee Name]:[Office]],6))</f>
        <v>PERMANENT</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1765</v>
      </c>
      <c r="E344" s="50" t="str">
        <f>IF(ISBLANK(LeaveTracker[[#This Row],[Employee Name]]),"-----",VLOOKUP(LeaveTracker[[#This Row],[Employee Name]],Employees[[Employee Name]:[Office]],7))</f>
        <v>GSO</v>
      </c>
      <c r="F344" s="50" t="str">
        <f>IF(ISBLANK(LeaveTracker[[#This Row],[Employee Name]]),"-----",VLOOKUP(LeaveTracker[[#This Row],[Employee Name]],Employees[[Employee Name]:[Office]],6))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1873</v>
      </c>
      <c r="E345" s="50" t="str">
        <f>IF(ISBLANK(LeaveTracker[[#This Row],[Employee Name]]),"-----",VLOOKUP(LeaveTracker[[#This Row],[Employee Name]],Employees[[Employee Name]:[Office]],7))</f>
        <v>PICNIC GROVE</v>
      </c>
      <c r="F345" s="50" t="str">
        <f>IF(ISBLANK(LeaveTracker[[#This Row],[Employee Name]]),"-----",VLOOKUP(LeaveTracker[[#This Row],[Employee Name]],Employees[[Employee Name]:[Office]],6))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1767</v>
      </c>
      <c r="E346" s="50" t="str">
        <f>IF(ISBLANK(LeaveTracker[[#This Row],[Employee Name]]),"-----",VLOOKUP(LeaveTracker[[#This Row],[Employee Name]],Employees[[Employee Name]:[Office]],7))</f>
        <v>CENRO</v>
      </c>
      <c r="F346" s="50" t="str">
        <f>IF(ISBLANK(LeaveTracker[[#This Row],[Employee Name]]),"-----",VLOOKUP(LeaveTracker[[#This Row],[Employee Name]],Employees[[Employee Name]:[Office]],6))</f>
        <v>CASUAL</v>
      </c>
      <c r="G346" s="49">
        <v>44781</v>
      </c>
      <c r="H346" s="49">
        <v>44783</v>
      </c>
      <c r="I346" s="50" t="s">
        <v>298</v>
      </c>
      <c r="J346" s="52" t="s">
        <v>1004</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2330</v>
      </c>
      <c r="E347" s="50" t="str">
        <f>IF(ISBLANK(LeaveTracker[[#This Row],[Employee Name]]),"-----",VLOOKUP(LeaveTracker[[#This Row],[Employee Name]],Employees[[Employee Name]:[Office]],7))</f>
        <v>CEO</v>
      </c>
      <c r="F347" s="50" t="str">
        <f>IF(ISBLANK(LeaveTracker[[#This Row],[Employee Name]]),"-----",VLOOKUP(LeaveTracker[[#This Row],[Employee Name]],Employees[[Employee Name]:[Office]],6))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1874</v>
      </c>
      <c r="E348" s="50" t="str">
        <f>IF(ISBLANK(LeaveTracker[[#This Row],[Employee Name]]),"-----",VLOOKUP(LeaveTracker[[#This Row],[Employee Name]],Employees[[Employee Name]:[Office]],7))</f>
        <v>CSWDO</v>
      </c>
      <c r="F348" s="50" t="str">
        <f>IF(ISBLANK(LeaveTracker[[#This Row],[Employee Name]]),"-----",VLOOKUP(LeaveTracker[[#This Row],[Employee Name]],Employees[[Employee Name]:[Office]],6))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1874</v>
      </c>
      <c r="E349" s="50" t="str">
        <f>IF(ISBLANK(LeaveTracker[[#This Row],[Employee Name]]),"-----",VLOOKUP(LeaveTracker[[#This Row],[Employee Name]],Employees[[Employee Name]:[Office]],7))</f>
        <v>CSWDO</v>
      </c>
      <c r="F349" s="50" t="str">
        <f>IF(ISBLANK(LeaveTracker[[#This Row],[Employee Name]]),"-----",VLOOKUP(LeaveTracker[[#This Row],[Employee Name]],Employees[[Employee Name]:[Office]],6))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1874</v>
      </c>
      <c r="E350" s="50" t="str">
        <f>IF(ISBLANK(LeaveTracker[[#This Row],[Employee Name]]),"-----",VLOOKUP(LeaveTracker[[#This Row],[Employee Name]],Employees[[Employee Name]:[Office]],7))</f>
        <v>CSWDO</v>
      </c>
      <c r="F350" s="50" t="str">
        <f>IF(ISBLANK(LeaveTracker[[#This Row],[Employee Name]]),"-----",VLOOKUP(LeaveTracker[[#This Row],[Employee Name]],Employees[[Employee Name]:[Office]],6))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1874</v>
      </c>
      <c r="E351" s="50" t="str">
        <f>IF(ISBLANK(LeaveTracker[[#This Row],[Employee Name]]),"-----",VLOOKUP(LeaveTracker[[#This Row],[Employee Name]],Employees[[Employee Name]:[Office]],7))</f>
        <v>CSWDO</v>
      </c>
      <c r="F351" s="50" t="str">
        <f>IF(ISBLANK(LeaveTracker[[#This Row],[Employee Name]]),"-----",VLOOKUP(LeaveTracker[[#This Row],[Employee Name]],Employees[[Employee Name]:[Office]],6))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1764</v>
      </c>
      <c r="E352" s="50" t="str">
        <f>IF(ISBLANK(LeaveTracker[[#This Row],[Employee Name]]),"-----",VLOOKUP(LeaveTracker[[#This Row],[Employee Name]],Employees[[Employee Name]:[Office]],7))</f>
        <v>EEO/CITY MARKET</v>
      </c>
      <c r="F352" s="50" t="str">
        <f>IF(ISBLANK(LeaveTracker[[#This Row],[Employee Name]]),"-----",VLOOKUP(LeaveTracker[[#This Row],[Employee Name]],Employees[[Employee Name]:[Office]],6))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1764</v>
      </c>
      <c r="E353" s="50" t="str">
        <f>IF(ISBLANK(LeaveTracker[[#This Row],[Employee Name]]),"-----",VLOOKUP(LeaveTracker[[#This Row],[Employee Name]],Employees[[Employee Name]:[Office]],7))</f>
        <v>EEO/CITY MARKET</v>
      </c>
      <c r="F353" s="50" t="str">
        <f>IF(ISBLANK(LeaveTracker[[#This Row],[Employee Name]]),"-----",VLOOKUP(LeaveTracker[[#This Row],[Employee Name]],Employees[[Employee Name]:[Office]],6))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1764</v>
      </c>
      <c r="E354" s="50" t="str">
        <f>IF(ISBLANK(LeaveTracker[[#This Row],[Employee Name]]),"-----",VLOOKUP(LeaveTracker[[#This Row],[Employee Name]],Employees[[Employee Name]:[Office]],7))</f>
        <v>EEO/CITY MARKET</v>
      </c>
      <c r="F354" s="50" t="str">
        <f>IF(ISBLANK(LeaveTracker[[#This Row],[Employee Name]]),"-----",VLOOKUP(LeaveTracker[[#This Row],[Employee Name]],Employees[[Employee Name]:[Office]],6))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1764</v>
      </c>
      <c r="E355" s="50" t="str">
        <f>IF(ISBLANK(LeaveTracker[[#This Row],[Employee Name]]),"-----",VLOOKUP(LeaveTracker[[#This Row],[Employee Name]],Employees[[Employee Name]:[Office]],7))</f>
        <v>EEO/CITY MARKET</v>
      </c>
      <c r="F355" s="50" t="str">
        <f>IF(ISBLANK(LeaveTracker[[#This Row],[Employee Name]]),"-----",VLOOKUP(LeaveTracker[[#This Row],[Employee Name]],Employees[[Employee Name]:[Office]],6))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1856</v>
      </c>
      <c r="E356" s="50" t="str">
        <f>IF(ISBLANK(LeaveTracker[[#This Row],[Employee Name]]),"-----",VLOOKUP(LeaveTracker[[#This Row],[Employee Name]],Employees[[Employee Name]:[Office]],7))</f>
        <v>TCSNHS-ISHS</v>
      </c>
      <c r="F356" s="50" t="str">
        <f>IF(ISBLANK(LeaveTracker[[#This Row],[Employee Name]]),"-----",VLOOKUP(LeaveTracker[[#This Row],[Employee Name]],Employees[[Employee Name]:[Office]],6))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1843</v>
      </c>
      <c r="E357" s="50" t="str">
        <f>IF(ISBLANK(LeaveTracker[[#This Row],[Employee Name]]),"-----",VLOOKUP(LeaveTracker[[#This Row],[Employee Name]],Employees[[Employee Name]:[Office]],7))</f>
        <v>EEO/CITY MARKET</v>
      </c>
      <c r="F357" s="50" t="str">
        <f>IF(ISBLANK(LeaveTracker[[#This Row],[Employee Name]]),"-----",VLOOKUP(LeaveTracker[[#This Row],[Employee Name]],Employees[[Employee Name]:[Office]],6))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1758</v>
      </c>
      <c r="E358" s="50" t="str">
        <f>IF(ISBLANK(LeaveTracker[[#This Row],[Employee Name]]),"-----",VLOOKUP(LeaveTracker[[#This Row],[Employee Name]],Employees[[Employee Name]:[Office]],7))</f>
        <v>TCIS</v>
      </c>
      <c r="F358" s="50" t="str">
        <f>IF(ISBLANK(LeaveTracker[[#This Row],[Employee Name]]),"-----",VLOOKUP(LeaveTracker[[#This Row],[Employee Name]],Employees[[Employee Name]:[Office]],6))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1759</v>
      </c>
      <c r="E359" s="50" t="str">
        <f>IF(ISBLANK(LeaveTracker[[#This Row],[Employee Name]]),"-----",VLOOKUP(LeaveTracker[[#This Row],[Employee Name]],Employees[[Employee Name]:[Office]],7))</f>
        <v>GSO</v>
      </c>
      <c r="F359" s="50" t="str">
        <f>IF(ISBLANK(LeaveTracker[[#This Row],[Employee Name]]),"-----",VLOOKUP(LeaveTracker[[#This Row],[Employee Name]],Employees[[Employee Name]:[Office]],6))</f>
        <v>CASUAL</v>
      </c>
      <c r="G359" s="49">
        <v>44705</v>
      </c>
      <c r="H359" s="49">
        <v>44705</v>
      </c>
      <c r="I359" s="50" t="s">
        <v>298</v>
      </c>
      <c r="J359" s="52" t="s">
        <v>644</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1805</v>
      </c>
      <c r="E360" s="50" t="str">
        <f>IF(ISBLANK(LeaveTracker[[#This Row],[Employee Name]]),"-----",VLOOKUP(LeaveTracker[[#This Row],[Employee Name]],Employees[[Employee Name]:[Office]],7))</f>
        <v>CSWDO</v>
      </c>
      <c r="F360" s="50" t="str">
        <f>IF(ISBLANK(LeaveTracker[[#This Row],[Employee Name]]),"-----",VLOOKUP(LeaveTracker[[#This Row],[Employee Name]],Employees[[Employee Name]:[Office]],6))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1875</v>
      </c>
      <c r="E361" s="50" t="str">
        <f>IF(ISBLANK(LeaveTracker[[#This Row],[Employee Name]]),"-----",VLOOKUP(LeaveTracker[[#This Row],[Employee Name]],Employees[[Employee Name]:[Office]],7))</f>
        <v>CEO</v>
      </c>
      <c r="F361" s="50" t="str">
        <f>IF(ISBLANK(LeaveTracker[[#This Row],[Employee Name]]),"-----",VLOOKUP(LeaveTracker[[#This Row],[Employee Name]],Employees[[Employee Name]:[Office]],6))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1875</v>
      </c>
      <c r="E362" s="50" t="str">
        <f>IF(ISBLANK(LeaveTracker[[#This Row],[Employee Name]]),"-----",VLOOKUP(LeaveTracker[[#This Row],[Employee Name]],Employees[[Employee Name]:[Office]],7))</f>
        <v>CEO</v>
      </c>
      <c r="F362" s="50" t="str">
        <f>IF(ISBLANK(LeaveTracker[[#This Row],[Employee Name]]),"-----",VLOOKUP(LeaveTracker[[#This Row],[Employee Name]],Employees[[Employee Name]:[Office]],6))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1875</v>
      </c>
      <c r="E363" s="50" t="str">
        <f>IF(ISBLANK(LeaveTracker[[#This Row],[Employee Name]]),"-----",VLOOKUP(LeaveTracker[[#This Row],[Employee Name]],Employees[[Employee Name]:[Office]],7))</f>
        <v>CEO</v>
      </c>
      <c r="F363" s="50" t="str">
        <f>IF(ISBLANK(LeaveTracker[[#This Row],[Employee Name]]),"-----",VLOOKUP(LeaveTracker[[#This Row],[Employee Name]],Employees[[Employee Name]:[Office]],6))</f>
        <v>CASUAL</v>
      </c>
      <c r="G363" s="49">
        <v>44721</v>
      </c>
      <c r="H363" s="49">
        <v>44721</v>
      </c>
      <c r="I363" s="50" t="s">
        <v>298</v>
      </c>
      <c r="J363" s="52" t="s">
        <v>1003</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1876</v>
      </c>
      <c r="E364" s="50" t="str">
        <f>IF(ISBLANK(LeaveTracker[[#This Row],[Employee Name]]),"-----",VLOOKUP(LeaveTracker[[#This Row],[Employee Name]],Employees[[Employee Name]:[Office]],7))</f>
        <v>GSO</v>
      </c>
      <c r="F364" s="50" t="str">
        <f>IF(ISBLANK(LeaveTracker[[#This Row],[Employee Name]]),"-----",VLOOKUP(LeaveTracker[[#This Row],[Employee Name]],Employees[[Employee Name]:[Office]],6))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1825</v>
      </c>
      <c r="E365" s="50" t="str">
        <f>IF(ISBLANK(LeaveTracker[[#This Row],[Employee Name]]),"-----",VLOOKUP(LeaveTracker[[#This Row],[Employee Name]],Employees[[Employee Name]:[Office]],7))</f>
        <v>GSO</v>
      </c>
      <c r="F365" s="50" t="str">
        <f>IF(ISBLANK(LeaveTracker[[#This Row],[Employee Name]]),"-----",VLOOKUP(LeaveTracker[[#This Row],[Employee Name]],Employees[[Employee Name]:[Office]],6))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1745</v>
      </c>
      <c r="E366" s="50" t="str">
        <f>IF(ISBLANK(LeaveTracker[[#This Row],[Employee Name]]),"-----",VLOOKUP(LeaveTracker[[#This Row],[Employee Name]],Employees[[Employee Name]:[Office]],7))</f>
        <v>ACCOUNTING</v>
      </c>
      <c r="F366" s="50" t="str">
        <f>IF(ISBLANK(LeaveTracker[[#This Row],[Employee Name]]),"-----",VLOOKUP(LeaveTracker[[#This Row],[Employee Name]],Employees[[Employee Name]:[Office]],6))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1877</v>
      </c>
      <c r="E367" s="50" t="str">
        <f>IF(ISBLANK(LeaveTracker[[#This Row],[Employee Name]]),"-----",VLOOKUP(LeaveTracker[[#This Row],[Employee Name]],Employees[[Employee Name]:[Office]],7))</f>
        <v>CHO</v>
      </c>
      <c r="F367" s="50" t="str">
        <f>IF(ISBLANK(LeaveTracker[[#This Row],[Employee Name]]),"-----",VLOOKUP(LeaveTracker[[#This Row],[Employee Name]],Employees[[Employee Name]:[Office]],6))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1878</v>
      </c>
      <c r="E368" s="50" t="str">
        <f>IF(ISBLANK(LeaveTracker[[#This Row],[Employee Name]]),"-----",VLOOKUP(LeaveTracker[[#This Row],[Employee Name]],Employees[[Employee Name]:[Office]],7))</f>
        <v>CENRO</v>
      </c>
      <c r="F368" s="50" t="str">
        <f>IF(ISBLANK(LeaveTracker[[#This Row],[Employee Name]]),"-----",VLOOKUP(LeaveTracker[[#This Row],[Employee Name]],Employees[[Employee Name]:[Office]],6))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1726</v>
      </c>
      <c r="E369" s="50" t="str">
        <f>IF(ISBLANK(LeaveTracker[[#This Row],[Employee Name]]),"-----",VLOOKUP(LeaveTracker[[#This Row],[Employee Name]],Employees[[Employee Name]:[Office]],7))</f>
        <v>TCIS</v>
      </c>
      <c r="F369" s="50" t="str">
        <f>IF(ISBLANK(LeaveTracker[[#This Row],[Employee Name]]),"-----",VLOOKUP(LeaveTracker[[#This Row],[Employee Name]],Employees[[Employee Name]:[Office]],6))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1832</v>
      </c>
      <c r="E370" s="50" t="str">
        <f>IF(ISBLANK(LeaveTracker[[#This Row],[Employee Name]]),"-----",VLOOKUP(LeaveTracker[[#This Row],[Employee Name]],Employees[[Employee Name]:[Office]],7))</f>
        <v>CSWDO</v>
      </c>
      <c r="F370" s="50" t="str">
        <f>IF(ISBLANK(LeaveTracker[[#This Row],[Employee Name]]),"-----",VLOOKUP(LeaveTracker[[#This Row],[Employee Name]],Employees[[Employee Name]:[Office]],6))</f>
        <v>CASUAL</v>
      </c>
      <c r="G370" s="49">
        <v>44782</v>
      </c>
      <c r="H370" s="49">
        <v>44782</v>
      </c>
      <c r="I370" s="50" t="s">
        <v>298</v>
      </c>
      <c r="J370" s="52" t="s">
        <v>1003</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1871</v>
      </c>
      <c r="E371" s="50" t="str">
        <f>IF(ISBLANK(LeaveTracker[[#This Row],[Employee Name]]),"-----",VLOOKUP(LeaveTracker[[#This Row],[Employee Name]],Employees[[Employee Name]:[Office]],7))</f>
        <v>MO</v>
      </c>
      <c r="F371" s="50" t="str">
        <f>IF(ISBLANK(LeaveTracker[[#This Row],[Employee Name]]),"-----",VLOOKUP(LeaveTracker[[#This Row],[Employee Name]],Employees[[Employee Name]:[Office]],6))</f>
        <v>CASUAL</v>
      </c>
      <c r="G371" s="49">
        <v>44720</v>
      </c>
      <c r="H371" s="49">
        <v>44720</v>
      </c>
      <c r="I371" s="50" t="s">
        <v>298</v>
      </c>
      <c r="J371" s="52" t="s">
        <v>1003</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1804</v>
      </c>
      <c r="E372" s="50" t="str">
        <f>IF(ISBLANK(LeaveTracker[[#This Row],[Employee Name]]),"-----",VLOOKUP(LeaveTracker[[#This Row],[Employee Name]],Employees[[Employee Name]:[Office]],7))</f>
        <v>HOUSING</v>
      </c>
      <c r="F372" s="50" t="str">
        <f>IF(ISBLANK(LeaveTracker[[#This Row],[Employee Name]]),"-----",VLOOKUP(LeaveTracker[[#This Row],[Employee Name]],Employees[[Employee Name]:[Office]],6))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1879</v>
      </c>
      <c r="E373" s="50" t="str">
        <f>IF(ISBLANK(LeaveTracker[[#This Row],[Employee Name]]),"-----",VLOOKUP(LeaveTracker[[#This Row],[Employee Name]],Employees[[Employee Name]:[Office]],7))</f>
        <v>TICC</v>
      </c>
      <c r="F373" s="50" t="str">
        <f>IF(ISBLANK(LeaveTracker[[#This Row],[Employee Name]]),"-----",VLOOKUP(LeaveTracker[[#This Row],[Employee Name]],Employees[[Employee Name]:[Office]],6))</f>
        <v>JOBCON</v>
      </c>
      <c r="G373" s="49">
        <v>44805</v>
      </c>
      <c r="H373" s="49">
        <v>44805</v>
      </c>
      <c r="I373" s="50" t="s">
        <v>1022</v>
      </c>
      <c r="J373" s="52" t="s">
        <v>1022</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2298</v>
      </c>
      <c r="E374" s="50" t="str">
        <f>IF(ISBLANK(LeaveTracker[[#This Row],[Employee Name]]),"-----",VLOOKUP(LeaveTracker[[#This Row],[Employee Name]],Employees[[Employee Name]:[Office]],7))</f>
        <v>CSWDO</v>
      </c>
      <c r="F374" s="50" t="str">
        <f>IF(ISBLANK(LeaveTracker[[#This Row],[Employee Name]]),"-----",VLOOKUP(LeaveTracker[[#This Row],[Employee Name]],Employees[[Employee Name]:[Office]],6))</f>
        <v>PERMANENT</v>
      </c>
      <c r="G374" s="49">
        <v>44809</v>
      </c>
      <c r="H374" s="49">
        <v>44809</v>
      </c>
      <c r="I374" s="50" t="s">
        <v>1022</v>
      </c>
      <c r="J374" s="52" t="s">
        <v>1886</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1814</v>
      </c>
      <c r="E375" s="50" t="str">
        <f>IF(ISBLANK(LeaveTracker[[#This Row],[Employee Name]]),"-----",VLOOKUP(LeaveTracker[[#This Row],[Employee Name]],Employees[[Employee Name]:[Office]],7))</f>
        <v>TICC</v>
      </c>
      <c r="F375" s="50" t="str">
        <f>IF(ISBLANK(LeaveTracker[[#This Row],[Employee Name]]),"-----",VLOOKUP(LeaveTracker[[#This Row],[Employee Name]],Employees[[Employee Name]:[Office]],6))</f>
        <v>JOBCON</v>
      </c>
      <c r="G375" s="49">
        <v>44809</v>
      </c>
      <c r="H375" s="49">
        <v>44809</v>
      </c>
      <c r="I375" s="50" t="s">
        <v>1022</v>
      </c>
      <c r="J375" s="52" t="s">
        <v>1886</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1801</v>
      </c>
      <c r="E376" s="50" t="str">
        <f>IF(ISBLANK(LeaveTracker[[#This Row],[Employee Name]]),"-----",VLOOKUP(LeaveTracker[[#This Row],[Employee Name]],Employees[[Employee Name]:[Office]],7))</f>
        <v>TCNHS</v>
      </c>
      <c r="F376" s="50" t="str">
        <f>IF(ISBLANK(LeaveTracker[[#This Row],[Employee Name]]),"-----",VLOOKUP(LeaveTracker[[#This Row],[Employee Name]],Employees[[Employee Name]:[Office]],6))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1801</v>
      </c>
      <c r="E377" s="50" t="str">
        <f>IF(ISBLANK(LeaveTracker[[#This Row],[Employee Name]]),"-----",VLOOKUP(LeaveTracker[[#This Row],[Employee Name]],Employees[[Employee Name]:[Office]],7))</f>
        <v>TCNHS</v>
      </c>
      <c r="F377" s="50" t="str">
        <f>IF(ISBLANK(LeaveTracker[[#This Row],[Employee Name]]),"-----",VLOOKUP(LeaveTracker[[#This Row],[Employee Name]],Employees[[Employee Name]:[Office]],6))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1801</v>
      </c>
      <c r="E378" s="50" t="str">
        <f>IF(ISBLANK(LeaveTracker[[#This Row],[Employee Name]]),"-----",VLOOKUP(LeaveTracker[[#This Row],[Employee Name]],Employees[[Employee Name]:[Office]],7))</f>
        <v>TCNHS</v>
      </c>
      <c r="F378" s="50" t="str">
        <f>IF(ISBLANK(LeaveTracker[[#This Row],[Employee Name]]),"-----",VLOOKUP(LeaveTracker[[#This Row],[Employee Name]],Employees[[Employee Name]:[Office]],6))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1807</v>
      </c>
      <c r="E379" s="50" t="str">
        <f>IF(ISBLANK(LeaveTracker[[#This Row],[Employee Name]]),"-----",VLOOKUP(LeaveTracker[[#This Row],[Employee Name]],Employees[[Employee Name]:[Office]],7))</f>
        <v>TCNHS</v>
      </c>
      <c r="F379" s="50" t="str">
        <f>IF(ISBLANK(LeaveTracker[[#This Row],[Employee Name]]),"-----",VLOOKUP(LeaveTracker[[#This Row],[Employee Name]],Employees[[Employee Name]:[Office]],6))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1880</v>
      </c>
      <c r="E380" s="50" t="str">
        <f>IF(ISBLANK(LeaveTracker[[#This Row],[Employee Name]]),"-----",VLOOKUP(LeaveTracker[[#This Row],[Employee Name]],Employees[[Employee Name]:[Office]],7))</f>
        <v>PICNIC GROVE</v>
      </c>
      <c r="F380" s="50" t="str">
        <f>IF(ISBLANK(LeaveTracker[[#This Row],[Employee Name]]),"-----",VLOOKUP(LeaveTracker[[#This Row],[Employee Name]],Employees[[Employee Name]:[Office]],6))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1880</v>
      </c>
      <c r="E381" s="50" t="str">
        <f>IF(ISBLANK(LeaveTracker[[#This Row],[Employee Name]]),"-----",VLOOKUP(LeaveTracker[[#This Row],[Employee Name]],Employees[[Employee Name]:[Office]],7))</f>
        <v>PICNIC GROVE</v>
      </c>
      <c r="F381" s="50" t="str">
        <f>IF(ISBLANK(LeaveTracker[[#This Row],[Employee Name]]),"-----",VLOOKUP(LeaveTracker[[#This Row],[Employee Name]],Employees[[Employee Name]:[Office]],6))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1880</v>
      </c>
      <c r="E382" s="50" t="str">
        <f>IF(ISBLANK(LeaveTracker[[#This Row],[Employee Name]]),"-----",VLOOKUP(LeaveTracker[[#This Row],[Employee Name]],Employees[[Employee Name]:[Office]],7))</f>
        <v>PICNIC GROVE</v>
      </c>
      <c r="F382" s="50" t="str">
        <f>IF(ISBLANK(LeaveTracker[[#This Row],[Employee Name]]),"-----",VLOOKUP(LeaveTracker[[#This Row],[Employee Name]],Employees[[Employee Name]:[Office]],6))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1880</v>
      </c>
      <c r="E383" s="50" t="str">
        <f>IF(ISBLANK(LeaveTracker[[#This Row],[Employee Name]]),"-----",VLOOKUP(LeaveTracker[[#This Row],[Employee Name]],Employees[[Employee Name]:[Office]],7))</f>
        <v>PICNIC GROVE</v>
      </c>
      <c r="F383" s="50" t="str">
        <f>IF(ISBLANK(LeaveTracker[[#This Row],[Employee Name]]),"-----",VLOOKUP(LeaveTracker[[#This Row],[Employee Name]],Employees[[Employee Name]:[Office]],6))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1880</v>
      </c>
      <c r="E384" s="50" t="str">
        <f>IF(ISBLANK(LeaveTracker[[#This Row],[Employee Name]]),"-----",VLOOKUP(LeaveTracker[[#This Row],[Employee Name]],Employees[[Employee Name]:[Office]],7))</f>
        <v>PICNIC GROVE</v>
      </c>
      <c r="F384" s="50" t="str">
        <f>IF(ISBLANK(LeaveTracker[[#This Row],[Employee Name]]),"-----",VLOOKUP(LeaveTracker[[#This Row],[Employee Name]],Employees[[Employee Name]:[Office]],6))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1739</v>
      </c>
      <c r="E385" s="50" t="str">
        <f>IF(ISBLANK(LeaveTracker[[#This Row],[Employee Name]]),"-----",VLOOKUP(LeaveTracker[[#This Row],[Employee Name]],Employees[[Employee Name]:[Office]],7))</f>
        <v>ONT</v>
      </c>
      <c r="F385" s="50" t="str">
        <f>IF(ISBLANK(LeaveTracker[[#This Row],[Employee Name]]),"-----",VLOOKUP(LeaveTracker[[#This Row],[Employee Name]],Employees[[Employee Name]:[Office]],6))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1726</v>
      </c>
      <c r="E386" s="50" t="str">
        <f>IF(ISBLANK(LeaveTracker[[#This Row],[Employee Name]]),"-----",VLOOKUP(LeaveTracker[[#This Row],[Employee Name]],Employees[[Employee Name]:[Office]],7))</f>
        <v>TCIS</v>
      </c>
      <c r="F386" s="50" t="str">
        <f>IF(ISBLANK(LeaveTracker[[#This Row],[Employee Name]]),"-----",VLOOKUP(LeaveTracker[[#This Row],[Employee Name]],Employees[[Employee Name]:[Office]],6))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1753</v>
      </c>
      <c r="E387" s="50" t="str">
        <f>IF(ISBLANK(LeaveTracker[[#This Row],[Employee Name]]),"-----",VLOOKUP(LeaveTracker[[#This Row],[Employee Name]],Employees[[Employee Name]:[Office]],7))</f>
        <v>TCIS</v>
      </c>
      <c r="F387" s="50" t="str">
        <f>IF(ISBLANK(LeaveTracker[[#This Row],[Employee Name]]),"-----",VLOOKUP(LeaveTracker[[#This Row],[Employee Name]],Employees[[Employee Name]:[Office]],6))</f>
        <v>CASUAL</v>
      </c>
      <c r="G387" s="49">
        <v>44833</v>
      </c>
      <c r="H387" s="49">
        <v>44834</v>
      </c>
      <c r="I387" s="50" t="s">
        <v>82</v>
      </c>
      <c r="J387" s="52" t="s">
        <v>1300</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1753</v>
      </c>
      <c r="E388" s="50" t="str">
        <f>IF(ISBLANK(LeaveTracker[[#This Row],[Employee Name]]),"-----",VLOOKUP(LeaveTracker[[#This Row],[Employee Name]],Employees[[Employee Name]:[Office]],7))</f>
        <v>TCIS</v>
      </c>
      <c r="F388" s="50" t="str">
        <f>IF(ISBLANK(LeaveTracker[[#This Row],[Employee Name]]),"-----",VLOOKUP(LeaveTracker[[#This Row],[Employee Name]],Employees[[Employee Name]:[Office]],6))</f>
        <v>CASUAL</v>
      </c>
      <c r="G388" s="49">
        <v>44837</v>
      </c>
      <c r="H388" s="49">
        <v>44837</v>
      </c>
      <c r="I388" s="50" t="s">
        <v>82</v>
      </c>
      <c r="J388" s="52" t="s">
        <v>1300</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1881</v>
      </c>
      <c r="E389" s="50" t="str">
        <f>IF(ISBLANK(LeaveTracker[[#This Row],[Employee Name]]),"-----",VLOOKUP(LeaveTracker[[#This Row],[Employee Name]],Employees[[Employee Name]:[Office]],7))</f>
        <v>TCIS</v>
      </c>
      <c r="F389" s="50" t="str">
        <f>IF(ISBLANK(LeaveTracker[[#This Row],[Employee Name]]),"-----",VLOOKUP(LeaveTracker[[#This Row],[Employee Name]],Employees[[Employee Name]:[Office]],6))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1881</v>
      </c>
      <c r="E390" s="50" t="str">
        <f>IF(ISBLANK(LeaveTracker[[#This Row],[Employee Name]]),"-----",VLOOKUP(LeaveTracker[[#This Row],[Employee Name]],Employees[[Employee Name]:[Office]],7))</f>
        <v>TCIS</v>
      </c>
      <c r="F390" s="50" t="str">
        <f>IF(ISBLANK(LeaveTracker[[#This Row],[Employee Name]]),"-----",VLOOKUP(LeaveTracker[[#This Row],[Employee Name]],Employees[[Employee Name]:[Office]],6))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1828</v>
      </c>
      <c r="E391" s="50" t="str">
        <f>IF(ISBLANK(LeaveTracker[[#This Row],[Employee Name]]),"-----",VLOOKUP(LeaveTracker[[#This Row],[Employee Name]],Employees[[Employee Name]:[Office]],7))</f>
        <v>TCIS</v>
      </c>
      <c r="F391" s="50" t="str">
        <f>IF(ISBLANK(LeaveTracker[[#This Row],[Employee Name]]),"-----",VLOOKUP(LeaveTracker[[#This Row],[Employee Name]],Employees[[Employee Name]:[Office]],6))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1820</v>
      </c>
      <c r="E392" s="50" t="str">
        <f>IF(ISBLANK(LeaveTracker[[#This Row],[Employee Name]]),"-----",VLOOKUP(LeaveTracker[[#This Row],[Employee Name]],Employees[[Employee Name]:[Office]],7))</f>
        <v>CENRO</v>
      </c>
      <c r="F392" s="50" t="str">
        <f>IF(ISBLANK(LeaveTracker[[#This Row],[Employee Name]]),"-----",VLOOKUP(LeaveTracker[[#This Row],[Employee Name]],Employees[[Employee Name]:[Office]],6))</f>
        <v>CASUAL</v>
      </c>
      <c r="G392" s="49">
        <v>44833</v>
      </c>
      <c r="H392" s="49">
        <v>44833</v>
      </c>
      <c r="I392" s="50" t="s">
        <v>298</v>
      </c>
      <c r="J392" s="52" t="s">
        <v>1003</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1756</v>
      </c>
      <c r="E393" s="50" t="str">
        <f>IF(ISBLANK(LeaveTracker[[#This Row],[Employee Name]]),"-----",VLOOKUP(LeaveTracker[[#This Row],[Employee Name]],Employees[[Employee Name]:[Office]],7))</f>
        <v>PICNIC GROVE</v>
      </c>
      <c r="F393" s="50" t="str">
        <f>IF(ISBLANK(LeaveTracker[[#This Row],[Employee Name]]),"-----",VLOOKUP(LeaveTracker[[#This Row],[Employee Name]],Employees[[Employee Name]:[Office]],6))</f>
        <v>PERMANENT</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1834</v>
      </c>
      <c r="E394" s="50" t="str">
        <f>IF(ISBLANK(LeaveTracker[[#This Row],[Employee Name]]),"-----",VLOOKUP(LeaveTracker[[#This Row],[Employee Name]],Employees[[Employee Name]:[Office]],7))</f>
        <v>EEO/CITY MARKET</v>
      </c>
      <c r="F394" s="50" t="str">
        <f>IF(ISBLANK(LeaveTracker[[#This Row],[Employee Name]]),"-----",VLOOKUP(LeaveTracker[[#This Row],[Employee Name]],Employees[[Employee Name]:[Office]],6))</f>
        <v>CASUAL</v>
      </c>
      <c r="G394" s="49">
        <v>44833</v>
      </c>
      <c r="H394" s="49">
        <v>44833</v>
      </c>
      <c r="I394" s="50" t="s">
        <v>298</v>
      </c>
      <c r="J394" s="52" t="s">
        <v>1003</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1834</v>
      </c>
      <c r="E395" s="50" t="str">
        <f>IF(ISBLANK(LeaveTracker[[#This Row],[Employee Name]]),"-----",VLOOKUP(LeaveTracker[[#This Row],[Employee Name]],Employees[[Employee Name]:[Office]],7))</f>
        <v>EEO/CITY MARKET</v>
      </c>
      <c r="F395" s="50" t="str">
        <f>IF(ISBLANK(LeaveTracker[[#This Row],[Employee Name]]),"-----",VLOOKUP(LeaveTracker[[#This Row],[Employee Name]],Employees[[Employee Name]:[Office]],6))</f>
        <v>CASUAL</v>
      </c>
      <c r="G395" s="49">
        <v>44835</v>
      </c>
      <c r="H395" s="49">
        <v>44835</v>
      </c>
      <c r="I395" s="50" t="s">
        <v>298</v>
      </c>
      <c r="J395" s="52" t="s">
        <v>1003</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1834</v>
      </c>
      <c r="E396" s="50" t="str">
        <f>IF(ISBLANK(LeaveTracker[[#This Row],[Employee Name]]),"-----",VLOOKUP(LeaveTracker[[#This Row],[Employee Name]],Employees[[Employee Name]:[Office]],7))</f>
        <v>EEO/CITY MARKET</v>
      </c>
      <c r="F396" s="50" t="str">
        <f>IF(ISBLANK(LeaveTracker[[#This Row],[Employee Name]]),"-----",VLOOKUP(LeaveTracker[[#This Row],[Employee Name]],Employees[[Employee Name]:[Office]],6))</f>
        <v>CASUAL</v>
      </c>
      <c r="G396" s="49">
        <v>44837</v>
      </c>
      <c r="H396" s="49">
        <v>44837</v>
      </c>
      <c r="I396" s="50" t="s">
        <v>298</v>
      </c>
      <c r="J396" s="52" t="s">
        <v>1003</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1818</v>
      </c>
      <c r="E397" s="50" t="str">
        <f>IF(ISBLANK(LeaveTracker[[#This Row],[Employee Name]]),"-----",VLOOKUP(LeaveTracker[[#This Row],[Employee Name]],Employees[[Employee Name]:[Office]],7))</f>
        <v>CSWDO</v>
      </c>
      <c r="F397" s="50" t="str">
        <f>IF(ISBLANK(LeaveTracker[[#This Row],[Employee Name]]),"-----",VLOOKUP(LeaveTracker[[#This Row],[Employee Name]],Employees[[Employee Name]:[Office]],6))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1851</v>
      </c>
      <c r="E398" s="50" t="str">
        <f>IF(ISBLANK(LeaveTracker[[#This Row],[Employee Name]]),"-----",VLOOKUP(LeaveTracker[[#This Row],[Employee Name]],Employees[[Employee Name]:[Office]],7))</f>
        <v>ONT</v>
      </c>
      <c r="F398" s="50" t="str">
        <f>IF(ISBLANK(LeaveTracker[[#This Row],[Employee Name]]),"-----",VLOOKUP(LeaveTracker[[#This Row],[Employee Name]],Employees[[Employee Name]:[Office]],6))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1867</v>
      </c>
      <c r="E399" s="50" t="str">
        <f>IF(ISBLANK(LeaveTracker[[#This Row],[Employee Name]]),"-----",VLOOKUP(LeaveTracker[[#This Row],[Employee Name]],Employees[[Employee Name]:[Office]],7))</f>
        <v>ONT</v>
      </c>
      <c r="F399" s="50" t="str">
        <f>IF(ISBLANK(LeaveTracker[[#This Row],[Employee Name]]),"-----",VLOOKUP(LeaveTracker[[#This Row],[Employee Name]],Employees[[Employee Name]:[Office]],6))</f>
        <v>PERMANENT</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1869</v>
      </c>
      <c r="E400" s="50" t="str">
        <f>IF(ISBLANK(LeaveTracker[[#This Row],[Employee Name]]),"-----",VLOOKUP(LeaveTracker[[#This Row],[Employee Name]],Employees[[Employee Name]:[Office]],7))</f>
        <v>TICC</v>
      </c>
      <c r="F400" s="50" t="str">
        <f>IF(ISBLANK(LeaveTracker[[#This Row],[Employee Name]]),"-----",VLOOKUP(LeaveTracker[[#This Row],[Employee Name]],Employees[[Employee Name]:[Office]],6))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1809</v>
      </c>
      <c r="E401" s="50" t="str">
        <f>IF(ISBLANK(LeaveTracker[[#This Row],[Employee Name]]),"-----",VLOOKUP(LeaveTracker[[#This Row],[Employee Name]],Employees[[Employee Name]:[Office]],7))</f>
        <v>TICC</v>
      </c>
      <c r="F401" s="50" t="str">
        <f>IF(ISBLANK(LeaveTracker[[#This Row],[Employee Name]]),"-----",VLOOKUP(LeaveTracker[[#This Row],[Employee Name]],Employees[[Employee Name]:[Office]],6))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2298</v>
      </c>
      <c r="E402" s="50" t="str">
        <f>IF(ISBLANK(LeaveTracker[[#This Row],[Employee Name]]),"-----",VLOOKUP(LeaveTracker[[#This Row],[Employee Name]],Employees[[Employee Name]:[Office]],7))</f>
        <v>CSWDO</v>
      </c>
      <c r="F402" s="50" t="str">
        <f>IF(ISBLANK(LeaveTracker[[#This Row],[Employee Name]]),"-----",VLOOKUP(LeaveTracker[[#This Row],[Employee Name]],Employees[[Employee Name]:[Office]],6))</f>
        <v>PERMANENT</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1853</v>
      </c>
      <c r="E403" s="50" t="str">
        <f>IF(ISBLANK(LeaveTracker[[#This Row],[Employee Name]]),"-----",VLOOKUP(LeaveTracker[[#This Row],[Employee Name]],Employees[[Employee Name]:[Office]],7))</f>
        <v>PICNIC GROVE</v>
      </c>
      <c r="F403" s="50" t="str">
        <f>IF(ISBLANK(LeaveTracker[[#This Row],[Employee Name]]),"-----",VLOOKUP(LeaveTracker[[#This Row],[Employee Name]],Employees[[Employee Name]:[Office]],6))</f>
        <v>PERMANENT</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1822</v>
      </c>
      <c r="E404" s="50" t="str">
        <f>IF(ISBLANK(LeaveTracker[[#This Row],[Employee Name]]),"-----",VLOOKUP(LeaveTracker[[#This Row],[Employee Name]],Employees[[Employee Name]:[Office]],7))</f>
        <v>CHO</v>
      </c>
      <c r="F404" s="50" t="str">
        <f>IF(ISBLANK(LeaveTracker[[#This Row],[Employee Name]]),"-----",VLOOKUP(LeaveTracker[[#This Row],[Employee Name]],Employees[[Employee Name]:[Office]],6))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1822</v>
      </c>
      <c r="E405" s="50" t="str">
        <f>IF(ISBLANK(LeaveTracker[[#This Row],[Employee Name]]),"-----",VLOOKUP(LeaveTracker[[#This Row],[Employee Name]],Employees[[Employee Name]:[Office]],7))</f>
        <v>CHO</v>
      </c>
      <c r="F405" s="50" t="str">
        <f>IF(ISBLANK(LeaveTracker[[#This Row],[Employee Name]]),"-----",VLOOKUP(LeaveTracker[[#This Row],[Employee Name]],Employees[[Employee Name]:[Office]],6))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1784</v>
      </c>
      <c r="E406" s="50" t="str">
        <f>IF(ISBLANK(LeaveTracker[[#This Row],[Employee Name]]),"-----",VLOOKUP(LeaveTracker[[#This Row],[Employee Name]],Employees[[Employee Name]:[Office]],7))</f>
        <v>PICNIC GROVE</v>
      </c>
      <c r="F406" s="50" t="str">
        <f>IF(ISBLANK(LeaveTracker[[#This Row],[Employee Name]]),"-----",VLOOKUP(LeaveTracker[[#This Row],[Employee Name]],Employees[[Employee Name]:[Office]],6))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1882</v>
      </c>
      <c r="E407" s="50" t="str">
        <f>IF(ISBLANK(LeaveTracker[[#This Row],[Employee Name]]),"-----",VLOOKUP(LeaveTracker[[#This Row],[Employee Name]],Employees[[Employee Name]:[Office]],7))</f>
        <v>CHO</v>
      </c>
      <c r="F407" s="50" t="str">
        <f>IF(ISBLANK(LeaveTracker[[#This Row],[Employee Name]]),"-----",VLOOKUP(LeaveTracker[[#This Row],[Employee Name]],Employees[[Employee Name]:[Office]],6))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1883</v>
      </c>
      <c r="E408" s="50" t="str">
        <f>IF(ISBLANK(LeaveTracker[[#This Row],[Employee Name]]),"-----",VLOOKUP(LeaveTracker[[#This Row],[Employee Name]],Employees[[Employee Name]:[Office]],7))</f>
        <v>TOPS-CSU</v>
      </c>
      <c r="F408" s="50" t="str">
        <f>IF(ISBLANK(LeaveTracker[[#This Row],[Employee Name]]),"-----",VLOOKUP(LeaveTracker[[#This Row],[Employee Name]],Employees[[Employee Name]:[Office]],6))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1883</v>
      </c>
      <c r="E409" s="50" t="str">
        <f>IF(ISBLANK(LeaveTracker[[#This Row],[Employee Name]]),"-----",VLOOKUP(LeaveTracker[[#This Row],[Employee Name]],Employees[[Employee Name]:[Office]],7))</f>
        <v>TOPS-CSU</v>
      </c>
      <c r="F409" s="50" t="str">
        <f>IF(ISBLANK(LeaveTracker[[#This Row],[Employee Name]]),"-----",VLOOKUP(LeaveTracker[[#This Row],[Employee Name]],Employees[[Employee Name]:[Office]],6))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1884</v>
      </c>
      <c r="E410" s="50" t="str">
        <f>IF(ISBLANK(LeaveTracker[[#This Row],[Employee Name]]),"-----",VLOOKUP(LeaveTracker[[#This Row],[Employee Name]],Employees[[Employee Name]:[Office]],7))</f>
        <v>CTO-LICENSE</v>
      </c>
      <c r="F410" s="50" t="str">
        <f>IF(ISBLANK(LeaveTracker[[#This Row],[Employee Name]]),"-----",VLOOKUP(LeaveTracker[[#This Row],[Employee Name]],Employees[[Employee Name]:[Office]],6))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1885</v>
      </c>
      <c r="E411" s="50" t="str">
        <f>IF(ISBLANK(LeaveTracker[[#This Row],[Employee Name]]),"-----",VLOOKUP(LeaveTracker[[#This Row],[Employee Name]],Employees[[Employee Name]:[Office]],7))</f>
        <v>CTO</v>
      </c>
      <c r="F411" s="50" t="str">
        <f>IF(ISBLANK(LeaveTracker[[#This Row],[Employee Name]]),"-----",VLOOKUP(LeaveTracker[[#This Row],[Employee Name]],Employees[[Employee Name]:[Office]],6))</f>
        <v>JOBCON</v>
      </c>
      <c r="G411" s="49">
        <v>44732</v>
      </c>
      <c r="H411" s="49">
        <v>44735</v>
      </c>
      <c r="I411" s="50" t="s">
        <v>1022</v>
      </c>
      <c r="J411" s="52" t="s">
        <v>1886</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1885</v>
      </c>
      <c r="E412" s="50" t="str">
        <f>IF(ISBLANK(LeaveTracker[[#This Row],[Employee Name]]),"-----",VLOOKUP(LeaveTracker[[#This Row],[Employee Name]],Employees[[Employee Name]:[Office]],7))</f>
        <v>CTO</v>
      </c>
      <c r="F412" s="50" t="str">
        <f>IF(ISBLANK(LeaveTracker[[#This Row],[Employee Name]]),"-----",VLOOKUP(LeaveTracker[[#This Row],[Employee Name]],Employees[[Employee Name]:[Office]],6))</f>
        <v>JOBCON</v>
      </c>
      <c r="G412" s="49">
        <v>44742</v>
      </c>
      <c r="H412" s="49">
        <v>44742</v>
      </c>
      <c r="I412" s="50" t="s">
        <v>1022</v>
      </c>
      <c r="J412" s="52" t="s">
        <v>1886</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1809</v>
      </c>
      <c r="E413" s="50" t="str">
        <f>IF(ISBLANK(LeaveTracker[[#This Row],[Employee Name]]),"-----",VLOOKUP(LeaveTracker[[#This Row],[Employee Name]],Employees[[Employee Name]:[Office]],7))</f>
        <v>TICC</v>
      </c>
      <c r="F413" s="50" t="str">
        <f>IF(ISBLANK(LeaveTracker[[#This Row],[Employee Name]]),"-----",VLOOKUP(LeaveTracker[[#This Row],[Employee Name]],Employees[[Employee Name]:[Office]],6))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1809</v>
      </c>
      <c r="E414" s="50" t="str">
        <f>IF(ISBLANK(LeaveTracker[[#This Row],[Employee Name]]),"-----",VLOOKUP(LeaveTracker[[#This Row],[Employee Name]],Employees[[Employee Name]:[Office]],7))</f>
        <v>TICC</v>
      </c>
      <c r="F414" s="50" t="str">
        <f>IF(ISBLANK(LeaveTracker[[#This Row],[Employee Name]]),"-----",VLOOKUP(LeaveTracker[[#This Row],[Employee Name]],Employees[[Employee Name]:[Office]],6))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1809</v>
      </c>
      <c r="E415" s="50" t="str">
        <f>IF(ISBLANK(LeaveTracker[[#This Row],[Employee Name]]),"-----",VLOOKUP(LeaveTracker[[#This Row],[Employee Name]],Employees[[Employee Name]:[Office]],7))</f>
        <v>TICC</v>
      </c>
      <c r="F415" s="50" t="str">
        <f>IF(ISBLANK(LeaveTracker[[#This Row],[Employee Name]]),"-----",VLOOKUP(LeaveTracker[[#This Row],[Employee Name]],Employees[[Employee Name]:[Office]],6))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1809</v>
      </c>
      <c r="E416" s="50" t="str">
        <f>IF(ISBLANK(LeaveTracker[[#This Row],[Employee Name]]),"-----",VLOOKUP(LeaveTracker[[#This Row],[Employee Name]],Employees[[Employee Name]:[Office]],7))</f>
        <v>TICC</v>
      </c>
      <c r="F416" s="50" t="str">
        <f>IF(ISBLANK(LeaveTracker[[#This Row],[Employee Name]]),"-----",VLOOKUP(LeaveTracker[[#This Row],[Employee Name]],Employees[[Employee Name]:[Office]],6))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1887</v>
      </c>
      <c r="E417" s="50" t="str">
        <f>IF(ISBLANK(LeaveTracker[[#This Row],[Employee Name]]),"-----",VLOOKUP(LeaveTracker[[#This Row],[Employee Name]],Employees[[Employee Name]:[Office]],7))</f>
        <v>VMO/SP</v>
      </c>
      <c r="F417" s="50" t="str">
        <f>IF(ISBLANK(LeaveTracker[[#This Row],[Employee Name]]),"-----",VLOOKUP(LeaveTracker[[#This Row],[Employee Name]],Employees[[Employee Name]:[Office]],6))</f>
        <v>CASUAL</v>
      </c>
      <c r="G417" s="49"/>
      <c r="H417" s="49"/>
      <c r="I417" s="50" t="s">
        <v>298</v>
      </c>
      <c r="J417" s="52" t="s">
        <v>691</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1888</v>
      </c>
      <c r="E418" s="50" t="str">
        <f>IF(ISBLANK(LeaveTracker[[#This Row],[Employee Name]]),"-----",VLOOKUP(LeaveTracker[[#This Row],[Employee Name]],Employees[[Employee Name]:[Office]],7))</f>
        <v>CENRO</v>
      </c>
      <c r="F418" s="50" t="str">
        <f>IF(ISBLANK(LeaveTracker[[#This Row],[Employee Name]]),"-----",VLOOKUP(LeaveTracker[[#This Row],[Employee Name]],Employees[[Employee Name]:[Office]],6))</f>
        <v>CASUAL</v>
      </c>
      <c r="G418" s="49"/>
      <c r="H418" s="49"/>
      <c r="I418" s="50" t="s">
        <v>298</v>
      </c>
      <c r="J418" s="52" t="s">
        <v>691</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1726</v>
      </c>
      <c r="E419" s="50" t="str">
        <f>IF(ISBLANK(LeaveTracker[[#This Row],[Employee Name]]),"-----",VLOOKUP(LeaveTracker[[#This Row],[Employee Name]],Employees[[Employee Name]:[Office]],7))</f>
        <v>TCIS</v>
      </c>
      <c r="F419" s="50" t="str">
        <f>IF(ISBLANK(LeaveTracker[[#This Row],[Employee Name]]),"-----",VLOOKUP(LeaveTracker[[#This Row],[Employee Name]],Employees[[Employee Name]:[Office]],6))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1726</v>
      </c>
      <c r="E420" s="50" t="str">
        <f>IF(ISBLANK(LeaveTracker[[#This Row],[Employee Name]]),"-----",VLOOKUP(LeaveTracker[[#This Row],[Employee Name]],Employees[[Employee Name]:[Office]],7))</f>
        <v>TCIS</v>
      </c>
      <c r="F420" s="50" t="str">
        <f>IF(ISBLANK(LeaveTracker[[#This Row],[Employee Name]]),"-----",VLOOKUP(LeaveTracker[[#This Row],[Employee Name]],Employees[[Employee Name]:[Office]],6))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1767</v>
      </c>
      <c r="E421" s="50" t="str">
        <f>IF(ISBLANK(LeaveTracker[[#This Row],[Employee Name]]),"-----",VLOOKUP(LeaveTracker[[#This Row],[Employee Name]],Employees[[Employee Name]:[Office]],7))</f>
        <v>CENRO</v>
      </c>
      <c r="F421" s="50" t="str">
        <f>IF(ISBLANK(LeaveTracker[[#This Row],[Employee Name]]),"-----",VLOOKUP(LeaveTracker[[#This Row],[Employee Name]],Employees[[Employee Name]:[Office]],6))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1889</v>
      </c>
      <c r="E422" s="50" t="str">
        <f>IF(ISBLANK(LeaveTracker[[#This Row],[Employee Name]]),"-----",VLOOKUP(LeaveTracker[[#This Row],[Employee Name]],Employees[[Employee Name]:[Office]],7))</f>
        <v>TICC</v>
      </c>
      <c r="F422" s="50" t="str">
        <f>IF(ISBLANK(LeaveTracker[[#This Row],[Employee Name]]),"-----",VLOOKUP(LeaveTracker[[#This Row],[Employee Name]],Employees[[Employee Name]:[Office]],6))</f>
        <v>CASUAL</v>
      </c>
      <c r="G422" s="49">
        <v>44698</v>
      </c>
      <c r="H422" s="49">
        <v>44698</v>
      </c>
      <c r="I422" s="50" t="s">
        <v>298</v>
      </c>
      <c r="J422" s="52" t="s">
        <v>1003</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1767</v>
      </c>
      <c r="E423" s="50" t="str">
        <f>IF(ISBLANK(LeaveTracker[[#This Row],[Employee Name]]),"-----",VLOOKUP(LeaveTracker[[#This Row],[Employee Name]],Employees[[Employee Name]:[Office]],7))</f>
        <v>CENRO</v>
      </c>
      <c r="F423" s="50" t="str">
        <f>IF(ISBLANK(LeaveTracker[[#This Row],[Employee Name]]),"-----",VLOOKUP(LeaveTracker[[#This Row],[Employee Name]],Employees[[Employee Name]:[Office]],6))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1854</v>
      </c>
      <c r="E424" s="50" t="str">
        <f>IF(ISBLANK(LeaveTracker[[#This Row],[Employee Name]]),"-----",VLOOKUP(LeaveTracker[[#This Row],[Employee Name]],Employees[[Employee Name]:[Office]],7))</f>
        <v>TICC</v>
      </c>
      <c r="F424" s="50" t="str">
        <f>IF(ISBLANK(LeaveTracker[[#This Row],[Employee Name]]),"-----",VLOOKUP(LeaveTracker[[#This Row],[Employee Name]],Employees[[Employee Name]:[Office]],6))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1854</v>
      </c>
      <c r="E425" s="50" t="str">
        <f>IF(ISBLANK(LeaveTracker[[#This Row],[Employee Name]]),"-----",VLOOKUP(LeaveTracker[[#This Row],[Employee Name]],Employees[[Employee Name]:[Office]],7))</f>
        <v>TICC</v>
      </c>
      <c r="F425" s="50" t="str">
        <f>IF(ISBLANK(LeaveTracker[[#This Row],[Employee Name]]),"-----",VLOOKUP(LeaveTracker[[#This Row],[Employee Name]],Employees[[Employee Name]:[Office]],6))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1854</v>
      </c>
      <c r="E426" s="50" t="str">
        <f>IF(ISBLANK(LeaveTracker[[#This Row],[Employee Name]]),"-----",VLOOKUP(LeaveTracker[[#This Row],[Employee Name]],Employees[[Employee Name]:[Office]],7))</f>
        <v>TICC</v>
      </c>
      <c r="F426" s="50" t="str">
        <f>IF(ISBLANK(LeaveTracker[[#This Row],[Employee Name]]),"-----",VLOOKUP(LeaveTracker[[#This Row],[Employee Name]],Employees[[Employee Name]:[Office]],6))</f>
        <v>CASUAL</v>
      </c>
      <c r="G426" s="49">
        <v>44728</v>
      </c>
      <c r="H426" s="49">
        <v>44729</v>
      </c>
      <c r="I426" s="50" t="s">
        <v>298</v>
      </c>
      <c r="J426" s="52" t="s">
        <v>1004</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1854</v>
      </c>
      <c r="E427" s="50" t="str">
        <f>IF(ISBLANK(LeaveTracker[[#This Row],[Employee Name]]),"-----",VLOOKUP(LeaveTracker[[#This Row],[Employee Name]],Employees[[Employee Name]:[Office]],7))</f>
        <v>TICC</v>
      </c>
      <c r="F427" s="50" t="str">
        <f>IF(ISBLANK(LeaveTracker[[#This Row],[Employee Name]]),"-----",VLOOKUP(LeaveTracker[[#This Row],[Employee Name]],Employees[[Employee Name]:[Office]],6))</f>
        <v>CASUAL</v>
      </c>
      <c r="G427" s="49">
        <v>44732</v>
      </c>
      <c r="H427" s="49">
        <v>44732</v>
      </c>
      <c r="I427" s="50" t="s">
        <v>298</v>
      </c>
      <c r="J427" s="52" t="s">
        <v>1004</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1854</v>
      </c>
      <c r="E428" s="50" t="str">
        <f>IF(ISBLANK(LeaveTracker[[#This Row],[Employee Name]]),"-----",VLOOKUP(LeaveTracker[[#This Row],[Employee Name]],Employees[[Employee Name]:[Office]],7))</f>
        <v>TICC</v>
      </c>
      <c r="F428" s="50" t="str">
        <f>IF(ISBLANK(LeaveTracker[[#This Row],[Employee Name]]),"-----",VLOOKUP(LeaveTracker[[#This Row],[Employee Name]],Employees[[Employee Name]:[Office]],6))</f>
        <v>CASUAL</v>
      </c>
      <c r="G428" s="49">
        <v>44734</v>
      </c>
      <c r="H428" s="49">
        <v>44735</v>
      </c>
      <c r="I428" s="50" t="s">
        <v>298</v>
      </c>
      <c r="J428" s="52" t="s">
        <v>1004</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1854</v>
      </c>
      <c r="E429" s="50" t="str">
        <f>IF(ISBLANK(LeaveTracker[[#This Row],[Employee Name]]),"-----",VLOOKUP(LeaveTracker[[#This Row],[Employee Name]],Employees[[Employee Name]:[Office]],7))</f>
        <v>TICC</v>
      </c>
      <c r="F429" s="50" t="str">
        <f>IF(ISBLANK(LeaveTracker[[#This Row],[Employee Name]]),"-----",VLOOKUP(LeaveTracker[[#This Row],[Employee Name]],Employees[[Employee Name]:[Office]],6))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1868</v>
      </c>
      <c r="E430" s="50" t="str">
        <f>IF(ISBLANK(LeaveTracker[[#This Row],[Employee Name]]),"-----",VLOOKUP(LeaveTracker[[#This Row],[Employee Name]],Employees[[Employee Name]:[Office]],7))</f>
        <v>TICC</v>
      </c>
      <c r="F430" s="50" t="str">
        <f>IF(ISBLANK(LeaveTracker[[#This Row],[Employee Name]]),"-----",VLOOKUP(LeaveTracker[[#This Row],[Employee Name]],Employees[[Employee Name]:[Office]],6))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1869</v>
      </c>
      <c r="E431" s="50" t="str">
        <f>IF(ISBLANK(LeaveTracker[[#This Row],[Employee Name]]),"-----",VLOOKUP(LeaveTracker[[#This Row],[Employee Name]],Employees[[Employee Name]:[Office]],7))</f>
        <v>TICC</v>
      </c>
      <c r="F431" s="50" t="str">
        <f>IF(ISBLANK(LeaveTracker[[#This Row],[Employee Name]]),"-----",VLOOKUP(LeaveTracker[[#This Row],[Employee Name]],Employees[[Employee Name]:[Office]],6))</f>
        <v>CASUAL</v>
      </c>
      <c r="G431" s="49">
        <v>44753</v>
      </c>
      <c r="H431" s="49">
        <v>44753</v>
      </c>
      <c r="I431" s="50" t="s">
        <v>298</v>
      </c>
      <c r="J431" s="42" t="s">
        <v>755</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1869</v>
      </c>
      <c r="E432" s="50" t="str">
        <f>IF(ISBLANK(LeaveTracker[[#This Row],[Employee Name]]),"-----",VLOOKUP(LeaveTracker[[#This Row],[Employee Name]],Employees[[Employee Name]:[Office]],7))</f>
        <v>TICC</v>
      </c>
      <c r="F432" s="50" t="str">
        <f>IF(ISBLANK(LeaveTracker[[#This Row],[Employee Name]]),"-----",VLOOKUP(LeaveTracker[[#This Row],[Employee Name]],Employees[[Employee Name]:[Office]],6))</f>
        <v>CASUAL</v>
      </c>
      <c r="G432" s="49">
        <v>44761</v>
      </c>
      <c r="H432" s="49">
        <v>44761</v>
      </c>
      <c r="I432" s="50" t="s">
        <v>298</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1869</v>
      </c>
      <c r="E433" s="50" t="str">
        <f>IF(ISBLANK(LeaveTracker[[#This Row],[Employee Name]]),"-----",VLOOKUP(LeaveTracker[[#This Row],[Employee Name]],Employees[[Employee Name]:[Office]],7))</f>
        <v>TICC</v>
      </c>
      <c r="F433" s="50" t="str">
        <f>IF(ISBLANK(LeaveTracker[[#This Row],[Employee Name]]),"-----",VLOOKUP(LeaveTracker[[#This Row],[Employee Name]],Employees[[Employee Name]:[Office]],6))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1869</v>
      </c>
      <c r="E434" s="50" t="str">
        <f>IF(ISBLANK(LeaveTracker[[#This Row],[Employee Name]]),"-----",VLOOKUP(LeaveTracker[[#This Row],[Employee Name]],Employees[[Employee Name]:[Office]],7))</f>
        <v>TICC</v>
      </c>
      <c r="F434" s="50" t="str">
        <f>IF(ISBLANK(LeaveTracker[[#This Row],[Employee Name]]),"-----",VLOOKUP(LeaveTracker[[#This Row],[Employee Name]],Employees[[Employee Name]:[Office]],6))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1853</v>
      </c>
      <c r="E435" s="50" t="str">
        <f>IF(ISBLANK(LeaveTracker[[#This Row],[Employee Name]]),"-----",VLOOKUP(LeaveTracker[[#This Row],[Employee Name]],Employees[[Employee Name]:[Office]],7))</f>
        <v>PICNIC GROVE</v>
      </c>
      <c r="F435" s="50" t="str">
        <f>IF(ISBLANK(LeaveTracker[[#This Row],[Employee Name]]),"-----",VLOOKUP(LeaveTracker[[#This Row],[Employee Name]],Employees[[Employee Name]:[Office]],6))</f>
        <v>PERMANENT</v>
      </c>
      <c r="G435" s="49">
        <v>44741</v>
      </c>
      <c r="H435" s="49">
        <v>44741</v>
      </c>
      <c r="I435" s="50" t="s">
        <v>298</v>
      </c>
      <c r="J435" s="42" t="s">
        <v>755</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1812</v>
      </c>
      <c r="E436" s="50" t="str">
        <f>IF(ISBLANK(LeaveTracker[[#This Row],[Employee Name]]),"-----",VLOOKUP(LeaveTracker[[#This Row],[Employee Name]],Employees[[Employee Name]:[Office]],7))</f>
        <v>TICC</v>
      </c>
      <c r="F436" s="50" t="str">
        <f>IF(ISBLANK(LeaveTracker[[#This Row],[Employee Name]]),"-----",VLOOKUP(LeaveTracker[[#This Row],[Employee Name]],Employees[[Employee Name]:[Office]],6))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1890</v>
      </c>
      <c r="E437" s="50" t="str">
        <f>IF(ISBLANK(LeaveTracker[[#This Row],[Employee Name]]),"-----",VLOOKUP(LeaveTracker[[#This Row],[Employee Name]],Employees[[Employee Name]:[Office]],7))</f>
        <v>TICC</v>
      </c>
      <c r="F437" s="50" t="str">
        <f>IF(ISBLANK(LeaveTracker[[#This Row],[Employee Name]]),"-----",VLOOKUP(LeaveTracker[[#This Row],[Employee Name]],Employees[[Employee Name]:[Office]],6))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1865</v>
      </c>
      <c r="E438" s="50" t="str">
        <f>IF(ISBLANK(LeaveTracker[[#This Row],[Employee Name]]),"-----",VLOOKUP(LeaveTracker[[#This Row],[Employee Name]],Employees[[Employee Name]:[Office]],7))</f>
        <v>CENRO</v>
      </c>
      <c r="F438" s="50" t="str">
        <f>IF(ISBLANK(LeaveTracker[[#This Row],[Employee Name]]),"-----",VLOOKUP(LeaveTracker[[#This Row],[Employee Name]],Employees[[Employee Name]:[Office]],6))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1839</v>
      </c>
      <c r="E439" s="50" t="str">
        <f>IF(ISBLANK(LeaveTracker[[#This Row],[Employee Name]]),"-----",VLOOKUP(LeaveTracker[[#This Row],[Employee Name]],Employees[[Employee Name]:[Office]],7))</f>
        <v>CENRO</v>
      </c>
      <c r="F439" s="50" t="str">
        <f>IF(ISBLANK(LeaveTracker[[#This Row],[Employee Name]]),"-----",VLOOKUP(LeaveTracker[[#This Row],[Employee Name]],Employees[[Employee Name]:[Office]],6))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1839</v>
      </c>
      <c r="E440" s="50" t="str">
        <f>IF(ISBLANK(LeaveTracker[[#This Row],[Employee Name]]),"-----",VLOOKUP(LeaveTracker[[#This Row],[Employee Name]],Employees[[Employee Name]:[Office]],7))</f>
        <v>CENRO</v>
      </c>
      <c r="F440" s="50" t="str">
        <f>IF(ISBLANK(LeaveTracker[[#This Row],[Employee Name]]),"-----",VLOOKUP(LeaveTracker[[#This Row],[Employee Name]],Employees[[Employee Name]:[Office]],6))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1839</v>
      </c>
      <c r="E441" s="50" t="str">
        <f>IF(ISBLANK(LeaveTracker[[#This Row],[Employee Name]]),"-----",VLOOKUP(LeaveTracker[[#This Row],[Employee Name]],Employees[[Employee Name]:[Office]],7))</f>
        <v>CENRO</v>
      </c>
      <c r="F441" s="50" t="str">
        <f>IF(ISBLANK(LeaveTracker[[#This Row],[Employee Name]]),"-----",VLOOKUP(LeaveTracker[[#This Row],[Employee Name]],Employees[[Employee Name]:[Office]],6))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1889</v>
      </c>
      <c r="E442" s="50" t="str">
        <f>IF(ISBLANK(LeaveTracker[[#This Row],[Employee Name]]),"-----",VLOOKUP(LeaveTracker[[#This Row],[Employee Name]],Employees[[Employee Name]:[Office]],7))</f>
        <v>TICC</v>
      </c>
      <c r="F442" s="50" t="str">
        <f>IF(ISBLANK(LeaveTracker[[#This Row],[Employee Name]]),"-----",VLOOKUP(LeaveTracker[[#This Row],[Employee Name]],Employees[[Employee Name]:[Office]],6))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1868</v>
      </c>
      <c r="E443" s="50" t="str">
        <f>IF(ISBLANK(LeaveTracker[[#This Row],[Employee Name]]),"-----",VLOOKUP(LeaveTracker[[#This Row],[Employee Name]],Employees[[Employee Name]:[Office]],7))</f>
        <v>TICC</v>
      </c>
      <c r="F443" s="50" t="str">
        <f>IF(ISBLANK(LeaveTracker[[#This Row],[Employee Name]]),"-----",VLOOKUP(LeaveTracker[[#This Row],[Employee Name]],Employees[[Employee Name]:[Office]],6))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1868</v>
      </c>
      <c r="E444" s="50" t="str">
        <f>IF(ISBLANK(LeaveTracker[[#This Row],[Employee Name]]),"-----",VLOOKUP(LeaveTracker[[#This Row],[Employee Name]],Employees[[Employee Name]:[Office]],7))</f>
        <v>TICC</v>
      </c>
      <c r="F444" s="50" t="str">
        <f>IF(ISBLANK(LeaveTracker[[#This Row],[Employee Name]]),"-----",VLOOKUP(LeaveTracker[[#This Row],[Employee Name]],Employees[[Employee Name]:[Office]],6))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1810</v>
      </c>
      <c r="E445" s="50" t="str">
        <f>IF(ISBLANK(LeaveTracker[[#This Row],[Employee Name]]),"-----",VLOOKUP(LeaveTracker[[#This Row],[Employee Name]],Employees[[Employee Name]:[Office]],7))</f>
        <v>TICC/TCCH</v>
      </c>
      <c r="F445" s="50" t="str">
        <f>IF(ISBLANK(LeaveTracker[[#This Row],[Employee Name]]),"-----",VLOOKUP(LeaveTracker[[#This Row],[Employee Name]],Employees[[Employee Name]:[Office]],6))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1812</v>
      </c>
      <c r="E446" s="50" t="str">
        <f>IF(ISBLANK(LeaveTracker[[#This Row],[Employee Name]]),"-----",VLOOKUP(LeaveTracker[[#This Row],[Employee Name]],Employees[[Employee Name]:[Office]],7))</f>
        <v>TICC</v>
      </c>
      <c r="F446" s="50" t="str">
        <f>IF(ISBLANK(LeaveTracker[[#This Row],[Employee Name]]),"-----",VLOOKUP(LeaveTracker[[#This Row],[Employee Name]],Employees[[Employee Name]:[Office]],6))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1820</v>
      </c>
      <c r="E447" s="50" t="str">
        <f>IF(ISBLANK(LeaveTracker[[#This Row],[Employee Name]]),"-----",VLOOKUP(LeaveTracker[[#This Row],[Employee Name]],Employees[[Employee Name]:[Office]],7))</f>
        <v>CENRO</v>
      </c>
      <c r="F447" s="50" t="str">
        <f>IF(ISBLANK(LeaveTracker[[#This Row],[Employee Name]]),"-----",VLOOKUP(LeaveTracker[[#This Row],[Employee Name]],Employees[[Employee Name]:[Office]],6))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1891</v>
      </c>
      <c r="E448" s="50" t="str">
        <f>IF(ISBLANK(LeaveTracker[[#This Row],[Employee Name]]),"-----",VLOOKUP(LeaveTracker[[#This Row],[Employee Name]],Employees[[Employee Name]:[Office]],7))</f>
        <v>ONT</v>
      </c>
      <c r="F448" s="50" t="str">
        <f>IF(ISBLANK(LeaveTracker[[#This Row],[Employee Name]]),"-----",VLOOKUP(LeaveTracker[[#This Row],[Employee Name]],Employees[[Employee Name]:[Office]],6))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1892</v>
      </c>
      <c r="E449" s="50" t="str">
        <f>IF(ISBLANK(LeaveTracker[[#This Row],[Employee Name]]),"-----",VLOOKUP(LeaveTracker[[#This Row],[Employee Name]],Employees[[Employee Name]:[Office]],7))</f>
        <v>PICNIC GROVE</v>
      </c>
      <c r="F449" s="50" t="str">
        <f>IF(ISBLANK(LeaveTracker[[#This Row],[Employee Name]]),"-----",VLOOKUP(LeaveTracker[[#This Row],[Employee Name]],Employees[[Employee Name]:[Office]],6))</f>
        <v>CASUAL</v>
      </c>
      <c r="G449" s="49"/>
      <c r="H449" s="49"/>
      <c r="I449" s="50" t="s">
        <v>298</v>
      </c>
      <c r="J449" s="52" t="s">
        <v>691</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1893</v>
      </c>
      <c r="E450" s="50" t="str">
        <f>IF(ISBLANK(LeaveTracker[[#This Row],[Employee Name]]),"-----",VLOOKUP(LeaveTracker[[#This Row],[Employee Name]],Employees[[Employee Name]:[Office]],7))</f>
        <v>TERMINAL</v>
      </c>
      <c r="F450" s="50" t="str">
        <f>IF(ISBLANK(LeaveTracker[[#This Row],[Employee Name]]),"-----",VLOOKUP(LeaveTracker[[#This Row],[Employee Name]],Employees[[Employee Name]:[Office]],6))</f>
        <v>JOBCON</v>
      </c>
      <c r="G450" s="49">
        <v>44817</v>
      </c>
      <c r="H450" s="49">
        <v>44921</v>
      </c>
      <c r="I450" s="50" t="s">
        <v>1022</v>
      </c>
      <c r="J450" s="52" t="s">
        <v>1894</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1895</v>
      </c>
      <c r="E451" s="50" t="str">
        <f>IF(ISBLANK(LeaveTracker[[#This Row],[Employee Name]]),"-----",VLOOKUP(LeaveTracker[[#This Row],[Employee Name]],Employees[[Employee Name]:[Office]],7))</f>
        <v>CHO</v>
      </c>
      <c r="F451" s="50" t="str">
        <f>IF(ISBLANK(LeaveTracker[[#This Row],[Employee Name]]),"-----",VLOOKUP(LeaveTracker[[#This Row],[Employee Name]],Employees[[Employee Name]:[Office]],6))</f>
        <v>JOBCON</v>
      </c>
      <c r="G451" s="49">
        <v>44831</v>
      </c>
      <c r="H451" s="49">
        <v>44837</v>
      </c>
      <c r="I451" s="50" t="s">
        <v>1022</v>
      </c>
      <c r="J451" s="52" t="s">
        <v>1896</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1897</v>
      </c>
      <c r="E452" s="50" t="str">
        <f>IF(ISBLANK(LeaveTracker[[#This Row],[Employee Name]]),"-----",VLOOKUP(LeaveTracker[[#This Row],[Employee Name]],Employees[[Employee Name]:[Office]],7))</f>
        <v>CHO</v>
      </c>
      <c r="F452" s="50" t="str">
        <f>IF(ISBLANK(LeaveTracker[[#This Row],[Employee Name]]),"-----",VLOOKUP(LeaveTracker[[#This Row],[Employee Name]],Employees[[Employee Name]:[Office]],6))</f>
        <v>JOBCON</v>
      </c>
      <c r="G452" s="49">
        <v>44824</v>
      </c>
      <c r="H452" s="49">
        <v>44827</v>
      </c>
      <c r="I452" s="50" t="s">
        <v>1022</v>
      </c>
      <c r="J452" s="52" t="s">
        <v>1896</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1898</v>
      </c>
      <c r="E453" s="50" t="str">
        <f>IF(ISBLANK(LeaveTracker[[#This Row],[Employee Name]]),"-----",VLOOKUP(LeaveTracker[[#This Row],[Employee Name]],Employees[[Employee Name]:[Office]],7))</f>
        <v>EEO/CITY MARKET</v>
      </c>
      <c r="F453" s="50" t="str">
        <f>IF(ISBLANK(LeaveTracker[[#This Row],[Employee Name]]),"-----",VLOOKUP(LeaveTracker[[#This Row],[Employee Name]],Employees[[Employee Name]:[Office]],6))</f>
        <v>JOBCON</v>
      </c>
      <c r="G453" s="49">
        <v>44832</v>
      </c>
      <c r="H453" s="49">
        <v>44832</v>
      </c>
      <c r="I453" s="50" t="s">
        <v>1022</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1885</v>
      </c>
      <c r="E454" s="50" t="str">
        <f>IF(ISBLANK(LeaveTracker[[#This Row],[Employee Name]]),"-----",VLOOKUP(LeaveTracker[[#This Row],[Employee Name]],Employees[[Employee Name]:[Office]],7))</f>
        <v>CTO</v>
      </c>
      <c r="F454" s="50" t="str">
        <f>IF(ISBLANK(LeaveTracker[[#This Row],[Employee Name]]),"-----",VLOOKUP(LeaveTracker[[#This Row],[Employee Name]],Employees[[Employee Name]:[Office]],6))</f>
        <v>JOBCON</v>
      </c>
      <c r="G454" s="49">
        <v>44819</v>
      </c>
      <c r="H454" s="49">
        <v>44820</v>
      </c>
      <c r="I454" s="50" t="s">
        <v>1022</v>
      </c>
      <c r="J454" s="52" t="s">
        <v>1899</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1885</v>
      </c>
      <c r="E455" s="50" t="str">
        <f>IF(ISBLANK(LeaveTracker[[#This Row],[Employee Name]]),"-----",VLOOKUP(LeaveTracker[[#This Row],[Employee Name]],Employees[[Employee Name]:[Office]],7))</f>
        <v>CTO</v>
      </c>
      <c r="F455" s="50" t="str">
        <f>IF(ISBLANK(LeaveTracker[[#This Row],[Employee Name]]),"-----",VLOOKUP(LeaveTracker[[#This Row],[Employee Name]],Employees[[Employee Name]:[Office]],6))</f>
        <v>JOBCON</v>
      </c>
      <c r="G455" s="49">
        <v>44823</v>
      </c>
      <c r="H455" s="49">
        <v>44824</v>
      </c>
      <c r="I455" s="50" t="s">
        <v>1022</v>
      </c>
      <c r="J455" s="52" t="s">
        <v>1899</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1879</v>
      </c>
      <c r="E456" s="50" t="str">
        <f>IF(ISBLANK(LeaveTracker[[#This Row],[Employee Name]]),"-----",VLOOKUP(LeaveTracker[[#This Row],[Employee Name]],Employees[[Employee Name]:[Office]],7))</f>
        <v>TICC</v>
      </c>
      <c r="F456" s="50" t="str">
        <f>IF(ISBLANK(LeaveTracker[[#This Row],[Employee Name]]),"-----",VLOOKUP(LeaveTracker[[#This Row],[Employee Name]],Employees[[Employee Name]:[Office]],6))</f>
        <v>JOBCON</v>
      </c>
      <c r="G456" s="49">
        <v>44789</v>
      </c>
      <c r="H456" s="49">
        <v>44790</v>
      </c>
      <c r="I456" s="50" t="s">
        <v>1022</v>
      </c>
      <c r="J456" s="52" t="s">
        <v>1886</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1745</v>
      </c>
      <c r="E457" s="50" t="str">
        <f>IF(ISBLANK(LeaveTracker[[#This Row],[Employee Name]]),"-----",VLOOKUP(LeaveTracker[[#This Row],[Employee Name]],Employees[[Employee Name]:[Office]],7))</f>
        <v>ACCOUNTING</v>
      </c>
      <c r="F457" s="50" t="str">
        <f>IF(ISBLANK(LeaveTracker[[#This Row],[Employee Name]]),"-----",VLOOKUP(LeaveTracker[[#This Row],[Employee Name]],Employees[[Employee Name]:[Office]],6))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1745</v>
      </c>
      <c r="E458" s="50" t="str">
        <f>IF(ISBLANK(LeaveTracker[[#This Row],[Employee Name]]),"-----",VLOOKUP(LeaveTracker[[#This Row],[Employee Name]],Employees[[Employee Name]:[Office]],7))</f>
        <v>ACCOUNTING</v>
      </c>
      <c r="F458" s="50" t="str">
        <f>IF(ISBLANK(LeaveTracker[[#This Row],[Employee Name]]),"-----",VLOOKUP(LeaveTracker[[#This Row],[Employee Name]],Employees[[Employee Name]:[Office]],6))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1745</v>
      </c>
      <c r="E459" s="50" t="str">
        <f>IF(ISBLANK(LeaveTracker[[#This Row],[Employee Name]]),"-----",VLOOKUP(LeaveTracker[[#This Row],[Employee Name]],Employees[[Employee Name]:[Office]],7))</f>
        <v>ACCOUNTING</v>
      </c>
      <c r="F459" s="50" t="str">
        <f>IF(ISBLANK(LeaveTracker[[#This Row],[Employee Name]]),"-----",VLOOKUP(LeaveTracker[[#This Row],[Employee Name]],Employees[[Employee Name]:[Office]],6))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1745</v>
      </c>
      <c r="E460" s="50" t="str">
        <f>IF(ISBLANK(LeaveTracker[[#This Row],[Employee Name]]),"-----",VLOOKUP(LeaveTracker[[#This Row],[Employee Name]],Employees[[Employee Name]:[Office]],7))</f>
        <v>ACCOUNTING</v>
      </c>
      <c r="F460" s="50" t="str">
        <f>IF(ISBLANK(LeaveTracker[[#This Row],[Employee Name]]),"-----",VLOOKUP(LeaveTracker[[#This Row],[Employee Name]],Employees[[Employee Name]:[Office]],6))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1793</v>
      </c>
      <c r="E461" s="50" t="str">
        <f>IF(ISBLANK(LeaveTracker[[#This Row],[Employee Name]]),"-----",VLOOKUP(LeaveTracker[[#This Row],[Employee Name]],Employees[[Employee Name]:[Office]],7))</f>
        <v>CENRO</v>
      </c>
      <c r="F461" s="50" t="str">
        <f>IF(ISBLANK(LeaveTracker[[#This Row],[Employee Name]]),"-----",VLOOKUP(LeaveTracker[[#This Row],[Employee Name]],Employees[[Employee Name]:[Office]],6))</f>
        <v>CASUAL</v>
      </c>
      <c r="G461" s="49">
        <v>44802</v>
      </c>
      <c r="H461" s="49">
        <v>44804</v>
      </c>
      <c r="I461" s="50" t="s">
        <v>82</v>
      </c>
      <c r="J461" s="52" t="s">
        <v>1004</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1793</v>
      </c>
      <c r="E462" s="50" t="str">
        <f>IF(ISBLANK(LeaveTracker[[#This Row],[Employee Name]]),"-----",VLOOKUP(LeaveTracker[[#This Row],[Employee Name]],Employees[[Employee Name]:[Office]],7))</f>
        <v>CENRO</v>
      </c>
      <c r="F462" s="50" t="str">
        <f>IF(ISBLANK(LeaveTracker[[#This Row],[Employee Name]]),"-----",VLOOKUP(LeaveTracker[[#This Row],[Employee Name]],Employees[[Employee Name]:[Office]],6))</f>
        <v>CASUAL</v>
      </c>
      <c r="G462" s="49">
        <v>44805</v>
      </c>
      <c r="H462" s="49">
        <v>44806</v>
      </c>
      <c r="I462" s="50" t="s">
        <v>82</v>
      </c>
      <c r="J462" s="52" t="s">
        <v>1004</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1900</v>
      </c>
      <c r="E463" s="50" t="str">
        <f>IF(ISBLANK(LeaveTracker[[#This Row],[Employee Name]]),"-----",VLOOKUP(LeaveTracker[[#This Row],[Employee Name]],Employees[[Employee Name]:[Office]],7))</f>
        <v>PICNIC GROVE</v>
      </c>
      <c r="F463" s="50" t="str">
        <f>IF(ISBLANK(LeaveTracker[[#This Row],[Employee Name]]),"-----",VLOOKUP(LeaveTracker[[#This Row],[Employee Name]],Employees[[Employee Name]:[Office]],6))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1900</v>
      </c>
      <c r="E464" s="50" t="str">
        <f>IF(ISBLANK(LeaveTracker[[#This Row],[Employee Name]]),"-----",VLOOKUP(LeaveTracker[[#This Row],[Employee Name]],Employees[[Employee Name]:[Office]],7))</f>
        <v>PICNIC GROVE</v>
      </c>
      <c r="F464" s="50" t="str">
        <f>IF(ISBLANK(LeaveTracker[[#This Row],[Employee Name]]),"-----",VLOOKUP(LeaveTracker[[#This Row],[Employee Name]],Employees[[Employee Name]:[Office]],6))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1788</v>
      </c>
      <c r="E465" s="50" t="str">
        <f>IF(ISBLANK(LeaveTracker[[#This Row],[Employee Name]]),"-----",VLOOKUP(LeaveTracker[[#This Row],[Employee Name]],Employees[[Employee Name]:[Office]],7))</f>
        <v>ONT</v>
      </c>
      <c r="F465" s="50" t="str">
        <f>IF(ISBLANK(LeaveTracker[[#This Row],[Employee Name]]),"-----",VLOOKUP(LeaveTracker[[#This Row],[Employee Name]],Employees[[Employee Name]:[Office]],6))</f>
        <v>PERMANENT</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1788</v>
      </c>
      <c r="E466" s="50" t="str">
        <f>IF(ISBLANK(LeaveTracker[[#This Row],[Employee Name]]),"-----",VLOOKUP(LeaveTracker[[#This Row],[Employee Name]],Employees[[Employee Name]:[Office]],7))</f>
        <v>ONT</v>
      </c>
      <c r="F466" s="50" t="str">
        <f>IF(ISBLANK(LeaveTracker[[#This Row],[Employee Name]]),"-----",VLOOKUP(LeaveTracker[[#This Row],[Employee Name]],Employees[[Employee Name]:[Office]],6))</f>
        <v>PERMANENT</v>
      </c>
      <c r="G466" s="49">
        <v>44805</v>
      </c>
      <c r="H466" s="49">
        <v>44805</v>
      </c>
      <c r="I466" s="50" t="s">
        <v>298</v>
      </c>
      <c r="J466" s="52" t="s">
        <v>1003</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1901</v>
      </c>
      <c r="E467" s="50" t="str">
        <f>IF(ISBLANK(LeaveTracker[[#This Row],[Employee Name]]),"-----",VLOOKUP(LeaveTracker[[#This Row],[Employee Name]],Employees[[Employee Name]:[Office]],7))</f>
        <v>AGRICULTURE OFFICE</v>
      </c>
      <c r="F467" s="50" t="str">
        <f>IF(ISBLANK(LeaveTracker[[#This Row],[Employee Name]]),"-----",VLOOKUP(LeaveTracker[[#This Row],[Employee Name]],Employees[[Employee Name]:[Office]],6))</f>
        <v>PERMANENT</v>
      </c>
      <c r="G467" s="49">
        <v>44797</v>
      </c>
      <c r="H467" s="49">
        <v>44797</v>
      </c>
      <c r="I467" s="50" t="s">
        <v>1022</v>
      </c>
      <c r="J467" s="52" t="s">
        <v>1886</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1902</v>
      </c>
      <c r="E468" s="50" t="str">
        <f>IF(ISBLANK(LeaveTracker[[#This Row],[Employee Name]]),"-----",VLOOKUP(LeaveTracker[[#This Row],[Employee Name]],Employees[[Employee Name]:[Office]],7))</f>
        <v>CENRO</v>
      </c>
      <c r="F468" s="50" t="str">
        <f>IF(ISBLANK(LeaveTracker[[#This Row],[Employee Name]]),"-----",VLOOKUP(LeaveTracker[[#This Row],[Employee Name]],Employees[[Employee Name]:[Office]],6))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1902</v>
      </c>
      <c r="E469" s="50" t="str">
        <f>IF(ISBLANK(LeaveTracker[[#This Row],[Employee Name]]),"-----",VLOOKUP(LeaveTracker[[#This Row],[Employee Name]],Employees[[Employee Name]:[Office]],7))</f>
        <v>CENRO</v>
      </c>
      <c r="F469" s="50" t="str">
        <f>IF(ISBLANK(LeaveTracker[[#This Row],[Employee Name]]),"-----",VLOOKUP(LeaveTracker[[#This Row],[Employee Name]],Employees[[Employee Name]:[Office]],6))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1739</v>
      </c>
      <c r="E470" s="50" t="str">
        <f>IF(ISBLANK(LeaveTracker[[#This Row],[Employee Name]]),"-----",VLOOKUP(LeaveTracker[[#This Row],[Employee Name]],Employees[[Employee Name]:[Office]],7))</f>
        <v>ONT</v>
      </c>
      <c r="F470" s="50" t="str">
        <f>IF(ISBLANK(LeaveTracker[[#This Row],[Employee Name]]),"-----",VLOOKUP(LeaveTracker[[#This Row],[Employee Name]],Employees[[Employee Name]:[Office]],6))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1903</v>
      </c>
      <c r="E471" s="50" t="str">
        <f>IF(ISBLANK(LeaveTracker[[#This Row],[Employee Name]]),"-----",VLOOKUP(LeaveTracker[[#This Row],[Employee Name]],Employees[[Employee Name]:[Office]],7))</f>
        <v>TICC</v>
      </c>
      <c r="F471" s="50" t="str">
        <f>IF(ISBLANK(LeaveTracker[[#This Row],[Employee Name]]),"-----",VLOOKUP(LeaveTracker[[#This Row],[Employee Name]],Employees[[Employee Name]:[Office]],6))</f>
        <v>CASUAL</v>
      </c>
      <c r="G471" s="49">
        <v>44792</v>
      </c>
      <c r="H471" s="49">
        <v>44792</v>
      </c>
      <c r="I471" s="50" t="s">
        <v>298</v>
      </c>
      <c r="J471" s="52" t="s">
        <v>1003</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1904</v>
      </c>
      <c r="E472" s="50" t="str">
        <f>IF(ISBLANK(LeaveTracker[[#This Row],[Employee Name]]),"-----",VLOOKUP(LeaveTracker[[#This Row],[Employee Name]],Employees[[Employee Name]:[Office]],7))</f>
        <v>ONT</v>
      </c>
      <c r="F472" s="50" t="str">
        <f>IF(ISBLANK(LeaveTracker[[#This Row],[Employee Name]]),"-----",VLOOKUP(LeaveTracker[[#This Row],[Employee Name]],Employees[[Employee Name]:[Office]],6))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1904</v>
      </c>
      <c r="E473" s="50" t="str">
        <f>IF(ISBLANK(LeaveTracker[[#This Row],[Employee Name]]),"-----",VLOOKUP(LeaveTracker[[#This Row],[Employee Name]],Employees[[Employee Name]:[Office]],7))</f>
        <v>ONT</v>
      </c>
      <c r="F473" s="50" t="str">
        <f>IF(ISBLANK(LeaveTracker[[#This Row],[Employee Name]]),"-----",VLOOKUP(LeaveTracker[[#This Row],[Employee Name]],Employees[[Employee Name]:[Office]],6))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1810</v>
      </c>
      <c r="E474" s="50" t="str">
        <f>IF(ISBLANK(LeaveTracker[[#This Row],[Employee Name]]),"-----",VLOOKUP(LeaveTracker[[#This Row],[Employee Name]],Employees[[Employee Name]:[Office]],7))</f>
        <v>TICC/TCCH</v>
      </c>
      <c r="F474" s="50" t="str">
        <f>IF(ISBLANK(LeaveTracker[[#This Row],[Employee Name]]),"-----",VLOOKUP(LeaveTracker[[#This Row],[Employee Name]],Employees[[Employee Name]:[Office]],6))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1731</v>
      </c>
      <c r="E475" s="50" t="str">
        <f>IF(ISBLANK(LeaveTracker[[#This Row],[Employee Name]]),"-----",VLOOKUP(LeaveTracker[[#This Row],[Employee Name]],Employees[[Employee Name]:[Office]],7))</f>
        <v>TCNHS-ISHS</v>
      </c>
      <c r="F475" s="50" t="str">
        <f>IF(ISBLANK(LeaveTracker[[#This Row],[Employee Name]]),"-----",VLOOKUP(LeaveTracker[[#This Row],[Employee Name]],Employees[[Employee Name]:[Office]],6))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1731</v>
      </c>
      <c r="E476" s="50" t="str">
        <f>IF(ISBLANK(LeaveTracker[[#This Row],[Employee Name]]),"-----",VLOOKUP(LeaveTracker[[#This Row],[Employee Name]],Employees[[Employee Name]:[Office]],7))</f>
        <v>TCNHS-ISHS</v>
      </c>
      <c r="F476" s="50" t="str">
        <f>IF(ISBLANK(LeaveTracker[[#This Row],[Employee Name]]),"-----",VLOOKUP(LeaveTracker[[#This Row],[Employee Name]],Employees[[Employee Name]:[Office]],6))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1733</v>
      </c>
      <c r="E477" s="50" t="str">
        <f>IF(ISBLANK(LeaveTracker[[#This Row],[Employee Name]]),"-----",VLOOKUP(LeaveTracker[[#This Row],[Employee Name]],Employees[[Employee Name]:[Office]],7))</f>
        <v>ASSESSOR</v>
      </c>
      <c r="F477" s="50" t="str">
        <f>IF(ISBLANK(LeaveTracker[[#This Row],[Employee Name]]),"-----",VLOOKUP(LeaveTracker[[#This Row],[Employee Name]],Employees[[Employee Name]:[Office]],6))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1733</v>
      </c>
      <c r="E478" s="50" t="str">
        <f>IF(ISBLANK(LeaveTracker[[#This Row],[Employee Name]]),"-----",VLOOKUP(LeaveTracker[[#This Row],[Employee Name]],Employees[[Employee Name]:[Office]],7))</f>
        <v>ASSESSOR</v>
      </c>
      <c r="F478" s="50" t="str">
        <f>IF(ISBLANK(LeaveTracker[[#This Row],[Employee Name]]),"-----",VLOOKUP(LeaveTracker[[#This Row],[Employee Name]],Employees[[Employee Name]:[Office]],6))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1810</v>
      </c>
      <c r="E479" s="50" t="str">
        <f>IF(ISBLANK(LeaveTracker[[#This Row],[Employee Name]]),"-----",VLOOKUP(LeaveTracker[[#This Row],[Employee Name]],Employees[[Employee Name]:[Office]],7))</f>
        <v>TICC/TCCH</v>
      </c>
      <c r="F479" s="50" t="str">
        <f>IF(ISBLANK(LeaveTracker[[#This Row],[Employee Name]]),"-----",VLOOKUP(LeaveTracker[[#This Row],[Employee Name]],Employees[[Employee Name]:[Office]],6))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1810</v>
      </c>
      <c r="E480" s="50" t="str">
        <f>IF(ISBLANK(LeaveTracker[[#This Row],[Employee Name]]),"-----",VLOOKUP(LeaveTracker[[#This Row],[Employee Name]],Employees[[Employee Name]:[Office]],7))</f>
        <v>TICC/TCCH</v>
      </c>
      <c r="F480" s="50" t="str">
        <f>IF(ISBLANK(LeaveTracker[[#This Row],[Employee Name]]),"-----",VLOOKUP(LeaveTracker[[#This Row],[Employee Name]],Employees[[Employee Name]:[Office]],6))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1905</v>
      </c>
      <c r="E481" s="50" t="str">
        <f>IF(ISBLANK(LeaveTracker[[#This Row],[Employee Name]]),"-----",VLOOKUP(LeaveTracker[[#This Row],[Employee Name]],Employees[[Employee Name]:[Office]],7))</f>
        <v>MAHOGANY MARKET</v>
      </c>
      <c r="F481" s="50" t="str">
        <f>IF(ISBLANK(LeaveTracker[[#This Row],[Employee Name]]),"-----",VLOOKUP(LeaveTracker[[#This Row],[Employee Name]],Employees[[Employee Name]:[Office]],6))</f>
        <v>CASUAL</v>
      </c>
      <c r="G481" s="49">
        <v>44808</v>
      </c>
      <c r="H481" s="49">
        <v>44808</v>
      </c>
      <c r="I481" s="50" t="s">
        <v>298</v>
      </c>
      <c r="J481" s="42" t="s">
        <v>755</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1906</v>
      </c>
      <c r="E482" s="50" t="str">
        <f>IF(ISBLANK(LeaveTracker[[#This Row],[Employee Name]]),"-----",VLOOKUP(LeaveTracker[[#This Row],[Employee Name]],Employees[[Employee Name]:[Office]],7))</f>
        <v>TICC</v>
      </c>
      <c r="F482" s="50" t="str">
        <f>IF(ISBLANK(LeaveTracker[[#This Row],[Employee Name]]),"-----",VLOOKUP(LeaveTracker[[#This Row],[Employee Name]],Employees[[Employee Name]:[Office]],6))</f>
        <v>JOBCON</v>
      </c>
      <c r="G482" s="49">
        <v>44802</v>
      </c>
      <c r="H482" s="49">
        <v>44802</v>
      </c>
      <c r="I482" s="50" t="s">
        <v>1022</v>
      </c>
      <c r="J482" s="52" t="s">
        <v>1886</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1749</v>
      </c>
      <c r="E483" s="50" t="str">
        <f>IF(ISBLANK(LeaveTracker[[#This Row],[Employee Name]]),"-----",VLOOKUP(LeaveTracker[[#This Row],[Employee Name]],Employees[[Employee Name]:[Office]],7))</f>
        <v>PICNIC GROVE</v>
      </c>
      <c r="F483" s="50" t="str">
        <f>IF(ISBLANK(LeaveTracker[[#This Row],[Employee Name]]),"-----",VLOOKUP(LeaveTracker[[#This Row],[Employee Name]],Employees[[Employee Name]:[Office]],6))</f>
        <v>PERMANENT</v>
      </c>
      <c r="G483" s="49">
        <v>44795</v>
      </c>
      <c r="H483" s="49">
        <v>44795</v>
      </c>
      <c r="I483" s="50" t="s">
        <v>298</v>
      </c>
      <c r="J483" s="52" t="s">
        <v>1907</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1908</v>
      </c>
      <c r="E484" s="50" t="str">
        <f>IF(ISBLANK(LeaveTracker[[#This Row],[Employee Name]]),"-----",VLOOKUP(LeaveTracker[[#This Row],[Employee Name]],Employees[[Employee Name]:[Office]],7))</f>
        <v>COOP</v>
      </c>
      <c r="F484" s="50" t="str">
        <f>IF(ISBLANK(LeaveTracker[[#This Row],[Employee Name]]),"-----",VLOOKUP(LeaveTracker[[#This Row],[Employee Name]],Employees[[Employee Name]:[Office]],6))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1839</v>
      </c>
      <c r="E485" s="50" t="str">
        <f>IF(ISBLANK(LeaveTracker[[#This Row],[Employee Name]]),"-----",VLOOKUP(LeaveTracker[[#This Row],[Employee Name]],Employees[[Employee Name]:[Office]],7))</f>
        <v>CENRO</v>
      </c>
      <c r="F485" s="50" t="str">
        <f>IF(ISBLANK(LeaveTracker[[#This Row],[Employee Name]]),"-----",VLOOKUP(LeaveTracker[[#This Row],[Employee Name]],Employees[[Employee Name]:[Office]],6))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1839</v>
      </c>
      <c r="E486" s="50" t="str">
        <f>IF(ISBLANK(LeaveTracker[[#This Row],[Employee Name]]),"-----",VLOOKUP(LeaveTracker[[#This Row],[Employee Name]],Employees[[Employee Name]:[Office]],7))</f>
        <v>CENRO</v>
      </c>
      <c r="F486" s="50" t="str">
        <f>IF(ISBLANK(LeaveTracker[[#This Row],[Employee Name]]),"-----",VLOOKUP(LeaveTracker[[#This Row],[Employee Name]],Employees[[Employee Name]:[Office]],6))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1756</v>
      </c>
      <c r="E487" s="50" t="str">
        <f>IF(ISBLANK(LeaveTracker[[#This Row],[Employee Name]]),"-----",VLOOKUP(LeaveTracker[[#This Row],[Employee Name]],Employees[[Employee Name]:[Office]],7))</f>
        <v>PICNIC GROVE</v>
      </c>
      <c r="F487" s="50" t="str">
        <f>IF(ISBLANK(LeaveTracker[[#This Row],[Employee Name]]),"-----",VLOOKUP(LeaveTracker[[#This Row],[Employee Name]],Employees[[Employee Name]:[Office]],6))</f>
        <v>PERMANENT</v>
      </c>
      <c r="G487" s="49">
        <v>44793</v>
      </c>
      <c r="H487" s="49">
        <v>44793</v>
      </c>
      <c r="I487" s="50" t="s">
        <v>298</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1853</v>
      </c>
      <c r="E488" s="50" t="str">
        <f>IF(ISBLANK(LeaveTracker[[#This Row],[Employee Name]]),"-----",VLOOKUP(LeaveTracker[[#This Row],[Employee Name]],Employees[[Employee Name]:[Office]],7))</f>
        <v>PICNIC GROVE</v>
      </c>
      <c r="F488" s="50" t="str">
        <f>IF(ISBLANK(LeaveTracker[[#This Row],[Employee Name]]),"-----",VLOOKUP(LeaveTracker[[#This Row],[Employee Name]],Employees[[Employee Name]:[Office]],6))</f>
        <v>PERMANENT</v>
      </c>
      <c r="G488" s="49">
        <v>44795</v>
      </c>
      <c r="H488" s="49">
        <v>44795</v>
      </c>
      <c r="I488" s="50" t="s">
        <v>298</v>
      </c>
      <c r="J488" s="52" t="s">
        <v>1003</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1878</v>
      </c>
      <c r="E489" s="50" t="str">
        <f>IF(ISBLANK(LeaveTracker[[#This Row],[Employee Name]]),"-----",VLOOKUP(LeaveTracker[[#This Row],[Employee Name]],Employees[[Employee Name]:[Office]],7))</f>
        <v>CENRO</v>
      </c>
      <c r="F489" s="50" t="str">
        <f>IF(ISBLANK(LeaveTracker[[#This Row],[Employee Name]]),"-----",VLOOKUP(LeaveTracker[[#This Row],[Employee Name]],Employees[[Employee Name]:[Office]],6))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1878</v>
      </c>
      <c r="E490" s="50" t="str">
        <f>IF(ISBLANK(LeaveTracker[[#This Row],[Employee Name]]),"-----",VLOOKUP(LeaveTracker[[#This Row],[Employee Name]],Employees[[Employee Name]:[Office]],7))</f>
        <v>CENRO</v>
      </c>
      <c r="F490" s="50" t="str">
        <f>IF(ISBLANK(LeaveTracker[[#This Row],[Employee Name]]),"-----",VLOOKUP(LeaveTracker[[#This Row],[Employee Name]],Employees[[Employee Name]:[Office]],6))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1909</v>
      </c>
      <c r="E491" s="50" t="str">
        <f>IF(ISBLANK(LeaveTracker[[#This Row],[Employee Name]]),"-----",VLOOKUP(LeaveTracker[[#This Row],[Employee Name]],Employees[[Employee Name]:[Office]],7))</f>
        <v>ONT</v>
      </c>
      <c r="F491" s="50" t="str">
        <f>IF(ISBLANK(LeaveTracker[[#This Row],[Employee Name]]),"-----",VLOOKUP(LeaveTracker[[#This Row],[Employee Name]],Employees[[Employee Name]:[Office]],6))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1792</v>
      </c>
      <c r="E492" s="50" t="str">
        <f>IF(ISBLANK(LeaveTracker[[#This Row],[Employee Name]]),"-----",VLOOKUP(LeaveTracker[[#This Row],[Employee Name]],Employees[[Employee Name]:[Office]],7))</f>
        <v>CENRO</v>
      </c>
      <c r="F492" s="50" t="str">
        <f>IF(ISBLANK(LeaveTracker[[#This Row],[Employee Name]]),"-----",VLOOKUP(LeaveTracker[[#This Row],[Employee Name]],Employees[[Employee Name]:[Office]],6))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1910</v>
      </c>
      <c r="E493" s="50" t="str">
        <f>IF(ISBLANK(LeaveTracker[[#This Row],[Employee Name]]),"-----",VLOOKUP(LeaveTracker[[#This Row],[Employee Name]],Employees[[Employee Name]:[Office]],7))</f>
        <v>CENRO</v>
      </c>
      <c r="F493" s="50" t="str">
        <f>IF(ISBLANK(LeaveTracker[[#This Row],[Employee Name]]),"-----",VLOOKUP(LeaveTracker[[#This Row],[Employee Name]],Employees[[Employee Name]:[Office]],6))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1760</v>
      </c>
      <c r="E494" s="50" t="str">
        <f>IF(ISBLANK(LeaveTracker[[#This Row],[Employee Name]]),"-----",VLOOKUP(LeaveTracker[[#This Row],[Employee Name]],Employees[[Employee Name]:[Office]],7))</f>
        <v>CHARACTER</v>
      </c>
      <c r="F494" s="50" t="str">
        <f>IF(ISBLANK(LeaveTracker[[#This Row],[Employee Name]]),"-----",VLOOKUP(LeaveTracker[[#This Row],[Employee Name]],Employees[[Employee Name]:[Office]],6))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1765</v>
      </c>
      <c r="E495" s="50" t="str">
        <f>IF(ISBLANK(LeaveTracker[[#This Row],[Employee Name]]),"-----",VLOOKUP(LeaveTracker[[#This Row],[Employee Name]],Employees[[Employee Name]:[Office]],7))</f>
        <v>GSO</v>
      </c>
      <c r="F495" s="50" t="str">
        <f>IF(ISBLANK(LeaveTracker[[#This Row],[Employee Name]]),"-----",VLOOKUP(LeaveTracker[[#This Row],[Employee Name]],Employees[[Employee Name]:[Office]],6))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1876</v>
      </c>
      <c r="E496" s="50" t="str">
        <f>IF(ISBLANK(LeaveTracker[[#This Row],[Employee Name]]),"-----",VLOOKUP(LeaveTracker[[#This Row],[Employee Name]],Employees[[Employee Name]:[Office]],7))</f>
        <v>GSO</v>
      </c>
      <c r="F496" s="50" t="str">
        <f>IF(ISBLANK(LeaveTracker[[#This Row],[Employee Name]]),"-----",VLOOKUP(LeaveTracker[[#This Row],[Employee Name]],Employees[[Employee Name]:[Office]],6))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1876</v>
      </c>
      <c r="E497" s="50" t="str">
        <f>IF(ISBLANK(LeaveTracker[[#This Row],[Employee Name]]),"-----",VLOOKUP(LeaveTracker[[#This Row],[Employee Name]],Employees[[Employee Name]:[Office]],7))</f>
        <v>GSO</v>
      </c>
      <c r="F497" s="50" t="str">
        <f>IF(ISBLANK(LeaveTracker[[#This Row],[Employee Name]]),"-----",VLOOKUP(LeaveTracker[[#This Row],[Employee Name]],Employees[[Employee Name]:[Office]],6))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2330</v>
      </c>
      <c r="E498" s="50" t="str">
        <f>IF(ISBLANK(LeaveTracker[[#This Row],[Employee Name]]),"-----",VLOOKUP(LeaveTracker[[#This Row],[Employee Name]],Employees[[Employee Name]:[Office]],7))</f>
        <v>CEO</v>
      </c>
      <c r="F498" s="50" t="str">
        <f>IF(ISBLANK(LeaveTracker[[#This Row],[Employee Name]]),"-----",VLOOKUP(LeaveTracker[[#This Row],[Employee Name]],Employees[[Employee Name]:[Office]],6))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1758</v>
      </c>
      <c r="E499" s="50" t="str">
        <f>IF(ISBLANK(LeaveTracker[[#This Row],[Employee Name]]),"-----",VLOOKUP(LeaveTracker[[#This Row],[Employee Name]],Employees[[Employee Name]:[Office]],7))</f>
        <v>TCIS</v>
      </c>
      <c r="F499" s="50" t="str">
        <f>IF(ISBLANK(LeaveTracker[[#This Row],[Employee Name]]),"-----",VLOOKUP(LeaveTracker[[#This Row],[Employee Name]],Employees[[Employee Name]:[Office]],6))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1861</v>
      </c>
      <c r="E500" s="50" t="str">
        <f>IF(ISBLANK(LeaveTracker[[#This Row],[Employee Name]]),"-----",VLOOKUP(LeaveTracker[[#This Row],[Employee Name]],Employees[[Employee Name]:[Office]],7))</f>
        <v>BPLO</v>
      </c>
      <c r="F500" s="50" t="str">
        <f>IF(ISBLANK(LeaveTracker[[#This Row],[Employee Name]]),"-----",VLOOKUP(LeaveTracker[[#This Row],[Employee Name]],Employees[[Employee Name]:[Office]],6))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1911</v>
      </c>
      <c r="E501" s="50" t="str">
        <f>IF(ISBLANK(LeaveTracker[[#This Row],[Employee Name]]),"-----",VLOOKUP(LeaveTracker[[#This Row],[Employee Name]],Employees[[Employee Name]:[Office]],7))</f>
        <v>CENRO</v>
      </c>
      <c r="F501" s="50" t="str">
        <f>IF(ISBLANK(LeaveTracker[[#This Row],[Employee Name]]),"-----",VLOOKUP(LeaveTracker[[#This Row],[Employee Name]],Employees[[Employee Name]:[Office]],6))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1891</v>
      </c>
      <c r="E502" s="50" t="str">
        <f>IF(ISBLANK(LeaveTracker[[#This Row],[Employee Name]]),"-----",VLOOKUP(LeaveTracker[[#This Row],[Employee Name]],Employees[[Employee Name]:[Office]],7))</f>
        <v>ONT</v>
      </c>
      <c r="F502" s="50" t="str">
        <f>IF(ISBLANK(LeaveTracker[[#This Row],[Employee Name]]),"-----",VLOOKUP(LeaveTracker[[#This Row],[Employee Name]],Employees[[Employee Name]:[Office]],6))</f>
        <v>PERMANENT</v>
      </c>
      <c r="G502" s="49">
        <v>44788</v>
      </c>
      <c r="H502" s="49">
        <v>44789</v>
      </c>
      <c r="I502" s="50" t="s">
        <v>298</v>
      </c>
      <c r="J502" s="52" t="s">
        <v>1004</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1861</v>
      </c>
      <c r="E503" s="50" t="str">
        <f>IF(ISBLANK(LeaveTracker[[#This Row],[Employee Name]]),"-----",VLOOKUP(LeaveTracker[[#This Row],[Employee Name]],Employees[[Employee Name]:[Office]],7))</f>
        <v>BPLO</v>
      </c>
      <c r="F503" s="50" t="str">
        <f>IF(ISBLANK(LeaveTracker[[#This Row],[Employee Name]]),"-----",VLOOKUP(LeaveTracker[[#This Row],[Employee Name]],Employees[[Employee Name]:[Office]],6))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1807</v>
      </c>
      <c r="E504" s="50" t="str">
        <f>IF(ISBLANK(LeaveTracker[[#This Row],[Employee Name]]),"-----",VLOOKUP(LeaveTracker[[#This Row],[Employee Name]],Employees[[Employee Name]:[Office]],7))</f>
        <v>TCNHS</v>
      </c>
      <c r="F504" s="50" t="str">
        <f>IF(ISBLANK(LeaveTracker[[#This Row],[Employee Name]]),"-----",VLOOKUP(LeaveTracker[[#This Row],[Employee Name]],Employees[[Employee Name]:[Office]],6))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1807</v>
      </c>
      <c r="E505" s="50" t="str">
        <f>IF(ISBLANK(LeaveTracker[[#This Row],[Employee Name]]),"-----",VLOOKUP(LeaveTracker[[#This Row],[Employee Name]],Employees[[Employee Name]:[Office]],7))</f>
        <v>TCNHS</v>
      </c>
      <c r="F505" s="50" t="str">
        <f>IF(ISBLANK(LeaveTracker[[#This Row],[Employee Name]]),"-----",VLOOKUP(LeaveTracker[[#This Row],[Employee Name]],Employees[[Employee Name]:[Office]],6))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1912</v>
      </c>
      <c r="E506" s="50" t="str">
        <f>IF(ISBLANK(LeaveTracker[[#This Row],[Employee Name]]),"-----",VLOOKUP(LeaveTracker[[#This Row],[Employee Name]],Employees[[Employee Name]:[Office]],7))</f>
        <v>TCNHS - ISHS</v>
      </c>
      <c r="F506" s="50" t="str">
        <f>IF(ISBLANK(LeaveTracker[[#This Row],[Employee Name]]),"-----",VLOOKUP(LeaveTracker[[#This Row],[Employee Name]],Employees[[Employee Name]:[Office]],6))</f>
        <v>CASUAL</v>
      </c>
      <c r="G506" s="49">
        <v>44795</v>
      </c>
      <c r="H506" s="49">
        <v>44799</v>
      </c>
      <c r="I506" s="50" t="s">
        <v>1022</v>
      </c>
      <c r="J506" s="52" t="s">
        <v>1899</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1912</v>
      </c>
      <c r="E507" s="50" t="str">
        <f>IF(ISBLANK(LeaveTracker[[#This Row],[Employee Name]]),"-----",VLOOKUP(LeaveTracker[[#This Row],[Employee Name]],Employees[[Employee Name]:[Office]],7))</f>
        <v>TCNHS - ISHS</v>
      </c>
      <c r="F507" s="50" t="str">
        <f>IF(ISBLANK(LeaveTracker[[#This Row],[Employee Name]]),"-----",VLOOKUP(LeaveTracker[[#This Row],[Employee Name]],Employees[[Employee Name]:[Office]],6))</f>
        <v>CASUAL</v>
      </c>
      <c r="G507" s="49">
        <v>44803</v>
      </c>
      <c r="H507" s="49">
        <v>44804</v>
      </c>
      <c r="I507" s="50" t="s">
        <v>1022</v>
      </c>
      <c r="J507" s="52" t="s">
        <v>1899</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1790</v>
      </c>
      <c r="E508" s="50" t="str">
        <f>IF(ISBLANK(LeaveTracker[[#This Row],[Employee Name]]),"-----",VLOOKUP(LeaveTracker[[#This Row],[Employee Name]],Employees[[Employee Name]:[Office]],7))</f>
        <v>GSO</v>
      </c>
      <c r="F508" s="50" t="str">
        <f>IF(ISBLANK(LeaveTracker[[#This Row],[Employee Name]]),"-----",VLOOKUP(LeaveTracker[[#This Row],[Employee Name]],Employees[[Employee Name]:[Office]],6))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1790</v>
      </c>
      <c r="E509" s="50" t="str">
        <f>IF(ISBLANK(LeaveTracker[[#This Row],[Employee Name]]),"-----",VLOOKUP(LeaveTracker[[#This Row],[Employee Name]],Employees[[Employee Name]:[Office]],7))</f>
        <v>GSO</v>
      </c>
      <c r="F509" s="50" t="str">
        <f>IF(ISBLANK(LeaveTracker[[#This Row],[Employee Name]]),"-----",VLOOKUP(LeaveTracker[[#This Row],[Employee Name]],Employees[[Employee Name]:[Office]],6))</f>
        <v>CASUAL</v>
      </c>
      <c r="G509" s="49">
        <v>44803</v>
      </c>
      <c r="H509" s="49">
        <v>44803</v>
      </c>
      <c r="I509" s="50" t="s">
        <v>298</v>
      </c>
      <c r="J509" s="52" t="s">
        <v>1004</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1869</v>
      </c>
      <c r="E510" s="50" t="str">
        <f>IF(ISBLANK(LeaveTracker[[#This Row],[Employee Name]]),"-----",VLOOKUP(LeaveTracker[[#This Row],[Employee Name]],Employees[[Employee Name]:[Office]],7))</f>
        <v>TICC</v>
      </c>
      <c r="F510" s="50" t="str">
        <f>IF(ISBLANK(LeaveTracker[[#This Row],[Employee Name]]),"-----",VLOOKUP(LeaveTracker[[#This Row],[Employee Name]],Employees[[Employee Name]:[Office]],6))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1869</v>
      </c>
      <c r="E511" s="50" t="str">
        <f>IF(ISBLANK(LeaveTracker[[#This Row],[Employee Name]]),"-----",VLOOKUP(LeaveTracker[[#This Row],[Employee Name]],Employees[[Employee Name]:[Office]],7))</f>
        <v>TICC</v>
      </c>
      <c r="F511" s="50" t="str">
        <f>IF(ISBLANK(LeaveTracker[[#This Row],[Employee Name]]),"-----",VLOOKUP(LeaveTracker[[#This Row],[Employee Name]],Employees[[Employee Name]:[Office]],6))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1913</v>
      </c>
      <c r="E512" s="50" t="str">
        <f>IF(ISBLANK(LeaveTracker[[#This Row],[Employee Name]]),"-----",VLOOKUP(LeaveTracker[[#This Row],[Employee Name]],Employees[[Employee Name]:[Office]],7))</f>
        <v>ONT</v>
      </c>
      <c r="F512" s="50" t="str">
        <f>IF(ISBLANK(LeaveTracker[[#This Row],[Employee Name]]),"-----",VLOOKUP(LeaveTracker[[#This Row],[Employee Name]],Employees[[Employee Name]:[Office]],6))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1913</v>
      </c>
      <c r="E513" s="50" t="str">
        <f>IF(ISBLANK(LeaveTracker[[#This Row],[Employee Name]]),"-----",VLOOKUP(LeaveTracker[[#This Row],[Employee Name]],Employees[[Employee Name]:[Office]],7))</f>
        <v>ONT</v>
      </c>
      <c r="F513" s="50" t="str">
        <f>IF(ISBLANK(LeaveTracker[[#This Row],[Employee Name]]),"-----",VLOOKUP(LeaveTracker[[#This Row],[Employee Name]],Employees[[Employee Name]:[Office]],6))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1804</v>
      </c>
      <c r="E514" s="50" t="str">
        <f>IF(ISBLANK(LeaveTracker[[#This Row],[Employee Name]]),"-----",VLOOKUP(LeaveTracker[[#This Row],[Employee Name]],Employees[[Employee Name]:[Office]],7))</f>
        <v>HOUSING</v>
      </c>
      <c r="F514" s="50" t="str">
        <f>IF(ISBLANK(LeaveTracker[[#This Row],[Employee Name]]),"-----",VLOOKUP(LeaveTracker[[#This Row],[Employee Name]],Employees[[Employee Name]:[Office]],6))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1791</v>
      </c>
      <c r="E515" s="50" t="str">
        <f>IF(ISBLANK(LeaveTracker[[#This Row],[Employee Name]]),"-----",VLOOKUP(LeaveTracker[[#This Row],[Employee Name]],Employees[[Employee Name]:[Office]],7))</f>
        <v>CENRO</v>
      </c>
      <c r="F515" s="50" t="str">
        <f>IF(ISBLANK(LeaveTracker[[#This Row],[Employee Name]]),"-----",VLOOKUP(LeaveTracker[[#This Row],[Employee Name]],Employees[[Employee Name]:[Office]],6))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1795</v>
      </c>
      <c r="E516" s="50" t="str">
        <f>IF(ISBLANK(LeaveTracker[[#This Row],[Employee Name]]),"-----",VLOOKUP(LeaveTracker[[#This Row],[Employee Name]],Employees[[Employee Name]:[Office]],7))</f>
        <v>CENRO</v>
      </c>
      <c r="F516" s="50" t="str">
        <f>IF(ISBLANK(LeaveTracker[[#This Row],[Employee Name]]),"-----",VLOOKUP(LeaveTracker[[#This Row],[Employee Name]],Employees[[Employee Name]:[Office]],6))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1801</v>
      </c>
      <c r="E517" s="50" t="str">
        <f>IF(ISBLANK(LeaveTracker[[#This Row],[Employee Name]]),"-----",VLOOKUP(LeaveTracker[[#This Row],[Employee Name]],Employees[[Employee Name]:[Office]],7))</f>
        <v>TCNHS</v>
      </c>
      <c r="F517" s="50" t="str">
        <f>IF(ISBLANK(LeaveTracker[[#This Row],[Employee Name]]),"-----",VLOOKUP(LeaveTracker[[#This Row],[Employee Name]],Employees[[Employee Name]:[Office]],6))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1820</v>
      </c>
      <c r="E518" s="50" t="str">
        <f>IF(ISBLANK(LeaveTracker[[#This Row],[Employee Name]]),"-----",VLOOKUP(LeaveTracker[[#This Row],[Employee Name]],Employees[[Employee Name]:[Office]],7))</f>
        <v>CENRO</v>
      </c>
      <c r="F518" s="50" t="str">
        <f>IF(ISBLANK(LeaveTracker[[#This Row],[Employee Name]]),"-----",VLOOKUP(LeaveTracker[[#This Row],[Employee Name]],Employees[[Employee Name]:[Office]],6))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1820</v>
      </c>
      <c r="E519" s="50" t="str">
        <f>IF(ISBLANK(LeaveTracker[[#This Row],[Employee Name]]),"-----",VLOOKUP(LeaveTracker[[#This Row],[Employee Name]],Employees[[Employee Name]:[Office]],7))</f>
        <v>CENRO</v>
      </c>
      <c r="F519" s="50" t="str">
        <f>IF(ISBLANK(LeaveTracker[[#This Row],[Employee Name]]),"-----",VLOOKUP(LeaveTracker[[#This Row],[Employee Name]],Employees[[Employee Name]:[Office]],6))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1914</v>
      </c>
      <c r="E520" s="50" t="str">
        <f>IF(ISBLANK(LeaveTracker[[#This Row],[Employee Name]]),"-----",VLOOKUP(LeaveTracker[[#This Row],[Employee Name]],Employees[[Employee Name]:[Office]],7))</f>
        <v>CENRO</v>
      </c>
      <c r="F520" s="50" t="str">
        <f>IF(ISBLANK(LeaveTracker[[#This Row],[Employee Name]]),"-----",VLOOKUP(LeaveTracker[[#This Row],[Employee Name]],Employees[[Employee Name]:[Office]],6))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1915</v>
      </c>
      <c r="E521" s="50" t="str">
        <f>IF(ISBLANK(LeaveTracker[[#This Row],[Employee Name]]),"-----",VLOOKUP(LeaveTracker[[#This Row],[Employee Name]],Employees[[Employee Name]:[Office]],7))</f>
        <v>CSWDO</v>
      </c>
      <c r="F521" s="50" t="str">
        <f>IF(ISBLANK(LeaveTracker[[#This Row],[Employee Name]]),"-----",VLOOKUP(LeaveTracker[[#This Row],[Employee Name]],Employees[[Employee Name]:[Office]],6))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1226</v>
      </c>
      <c r="E522" s="50">
        <f>IF(ISBLANK(LeaveTracker[[#This Row],[Employee Name]]),"-----",VLOOKUP(LeaveTracker[[#This Row],[Employee Name]],Employees[[Employee Name]:[Office]],7))</f>
        <v>0</v>
      </c>
      <c r="F522" s="50" t="str">
        <f>IF(ISBLANK(LeaveTracker[[#This Row],[Employee Name]]),"-----",VLOOKUP(LeaveTracker[[#This Row],[Employee Name]],Employees[[Employee Name]:[Office]],6))</f>
        <v>PERMANENT</v>
      </c>
      <c r="G522" s="49">
        <v>44805</v>
      </c>
      <c r="H522" s="49">
        <v>44805</v>
      </c>
      <c r="I522" s="50" t="s">
        <v>298</v>
      </c>
      <c r="J522" s="52" t="s">
        <v>1003</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2" t="s">
        <v>1821</v>
      </c>
      <c r="E523" s="50" t="str">
        <f>IF(ISBLANK(LeaveTracker[[#This Row],[Employee Name]]),"-----",VLOOKUP(LeaveTracker[[#This Row],[Employee Name]],Employees[[Employee Name]:[Office]],7))</f>
        <v>DSWDO</v>
      </c>
      <c r="F523" s="50" t="str">
        <f>IF(ISBLANK(LeaveTracker[[#This Row],[Employee Name]]),"-----",VLOOKUP(LeaveTracker[[#This Row],[Employee Name]],Employees[[Employee Name]:[Office]],6))</f>
        <v>PERMANENT</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2" t="s">
        <v>1821</v>
      </c>
      <c r="E524" s="50" t="str">
        <f>IF(ISBLANK(LeaveTracker[[#This Row],[Employee Name]]),"-----",VLOOKUP(LeaveTracker[[#This Row],[Employee Name]],Employees[[Employee Name]:[Office]],7))</f>
        <v>DSWDO</v>
      </c>
      <c r="F524" s="50" t="str">
        <f>IF(ISBLANK(LeaveTracker[[#This Row],[Employee Name]]),"-----",VLOOKUP(LeaveTracker[[#This Row],[Employee Name]],Employees[[Employee Name]:[Office]],6))</f>
        <v>PERMANENT</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1226</v>
      </c>
      <c r="E525" s="50">
        <f>IF(ISBLANK(LeaveTracker[[#This Row],[Employee Name]]),"-----",VLOOKUP(LeaveTracker[[#This Row],[Employee Name]],Employees[[Employee Name]:[Office]],7))</f>
        <v>0</v>
      </c>
      <c r="F525" s="50" t="str">
        <f>IF(ISBLANK(LeaveTracker[[#This Row],[Employee Name]]),"-----",VLOOKUP(LeaveTracker[[#This Row],[Employee Name]],Employees[[Employee Name]:[Office]],6))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1872</v>
      </c>
      <c r="E526" s="50" t="str">
        <f>IF(ISBLANK(LeaveTracker[[#This Row],[Employee Name]]),"-----",VLOOKUP(LeaveTracker[[#This Row],[Employee Name]],Employees[[Employee Name]:[Office]],7))</f>
        <v>CENRO</v>
      </c>
      <c r="F526" s="50" t="str">
        <f>IF(ISBLANK(LeaveTracker[[#This Row],[Employee Name]]),"-----",VLOOKUP(LeaveTracker[[#This Row],[Employee Name]],Employees[[Employee Name]:[Office]],6))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1872</v>
      </c>
      <c r="E527" s="50" t="str">
        <f>IF(ISBLANK(LeaveTracker[[#This Row],[Employee Name]]),"-----",VLOOKUP(LeaveTracker[[#This Row],[Employee Name]],Employees[[Employee Name]:[Office]],7))</f>
        <v>CENRO</v>
      </c>
      <c r="F527" s="50" t="str">
        <f>IF(ISBLANK(LeaveTracker[[#This Row],[Employee Name]]),"-----",VLOOKUP(LeaveTracker[[#This Row],[Employee Name]],Employees[[Employee Name]:[Office]],6))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1872</v>
      </c>
      <c r="E528" s="50" t="str">
        <f>IF(ISBLANK(LeaveTracker[[#This Row],[Employee Name]]),"-----",VLOOKUP(LeaveTracker[[#This Row],[Employee Name]],Employees[[Employee Name]:[Office]],7))</f>
        <v>CENRO</v>
      </c>
      <c r="F528" s="50" t="str">
        <f>IF(ISBLANK(LeaveTracker[[#This Row],[Employee Name]]),"-----",VLOOKUP(LeaveTracker[[#This Row],[Employee Name]],Employees[[Employee Name]:[Office]],6))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1916</v>
      </c>
      <c r="E529" s="50" t="str">
        <f>IF(ISBLANK(LeaveTracker[[#This Row],[Employee Name]]),"-----",VLOOKUP(LeaveTracker[[#This Row],[Employee Name]],Employees[[Employee Name]:[Office]],7))</f>
        <v>INTERNAL</v>
      </c>
      <c r="F529" s="50" t="str">
        <f>IF(ISBLANK(LeaveTracker[[#This Row],[Employee Name]]),"-----",VLOOKUP(LeaveTracker[[#This Row],[Employee Name]],Employees[[Employee Name]:[Office]],6))</f>
        <v>CASUAL</v>
      </c>
      <c r="G529" s="49">
        <v>44799</v>
      </c>
      <c r="H529" s="49">
        <v>44799</v>
      </c>
      <c r="I529" s="50" t="s">
        <v>298</v>
      </c>
      <c r="J529" s="52" t="s">
        <v>1003</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1799</v>
      </c>
      <c r="E530" s="50" t="str">
        <f>IF(ISBLANK(LeaveTracker[[#This Row],[Employee Name]]),"-----",VLOOKUP(LeaveTracker[[#This Row],[Employee Name]],Employees[[Employee Name]:[Office]],7))</f>
        <v>CENRO</v>
      </c>
      <c r="F530" s="50" t="str">
        <f>IF(ISBLANK(LeaveTracker[[#This Row],[Employee Name]]),"-----",VLOOKUP(LeaveTracker[[#This Row],[Employee Name]],Employees[[Employee Name]:[Office]],6))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1799</v>
      </c>
      <c r="E531" s="50" t="str">
        <f>IF(ISBLANK(LeaveTracker[[#This Row],[Employee Name]]),"-----",VLOOKUP(LeaveTracker[[#This Row],[Employee Name]],Employees[[Employee Name]:[Office]],7))</f>
        <v>CENRO</v>
      </c>
      <c r="F531" s="50" t="str">
        <f>IF(ISBLANK(LeaveTracker[[#This Row],[Employee Name]]),"-----",VLOOKUP(LeaveTracker[[#This Row],[Employee Name]],Employees[[Employee Name]:[Office]],6))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1796</v>
      </c>
      <c r="E532" s="50" t="str">
        <f>IF(ISBLANK(LeaveTracker[[#This Row],[Employee Name]]),"-----",VLOOKUP(LeaveTracker[[#This Row],[Employee Name]],Employees[[Employee Name]:[Office]],7))</f>
        <v>CENRO</v>
      </c>
      <c r="F532" s="50" t="str">
        <f>IF(ISBLANK(LeaveTracker[[#This Row],[Employee Name]]),"-----",VLOOKUP(LeaveTracker[[#This Row],[Employee Name]],Employees[[Employee Name]:[Office]],6))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1835</v>
      </c>
      <c r="E533" s="50" t="str">
        <f>IF(ISBLANK(LeaveTracker[[#This Row],[Employee Name]]),"-----",VLOOKUP(LeaveTracker[[#This Row],[Employee Name]],Employees[[Employee Name]:[Office]],7))</f>
        <v>ACCOUNTING</v>
      </c>
      <c r="F533" s="50" t="str">
        <f>IF(ISBLANK(LeaveTracker[[#This Row],[Employee Name]]),"-----",VLOOKUP(LeaveTracker[[#This Row],[Employee Name]],Employees[[Employee Name]:[Office]],6))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1835</v>
      </c>
      <c r="E534" s="50" t="str">
        <f>IF(ISBLANK(LeaveTracker[[#This Row],[Employee Name]]),"-----",VLOOKUP(LeaveTracker[[#This Row],[Employee Name]],Employees[[Employee Name]:[Office]],7))</f>
        <v>ACCOUNTING</v>
      </c>
      <c r="F534" s="50" t="str">
        <f>IF(ISBLANK(LeaveTracker[[#This Row],[Employee Name]]),"-----",VLOOKUP(LeaveTracker[[#This Row],[Employee Name]],Employees[[Employee Name]:[Office]],6))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1835</v>
      </c>
      <c r="E535" s="50" t="str">
        <f>IF(ISBLANK(LeaveTracker[[#This Row],[Employee Name]]),"-----",VLOOKUP(LeaveTracker[[#This Row],[Employee Name]],Employees[[Employee Name]:[Office]],7))</f>
        <v>ACCOUNTING</v>
      </c>
      <c r="F535" s="50" t="str">
        <f>IF(ISBLANK(LeaveTracker[[#This Row],[Employee Name]]),"-----",VLOOKUP(LeaveTracker[[#This Row],[Employee Name]],Employees[[Employee Name]:[Office]],6))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1835</v>
      </c>
      <c r="E536" s="50" t="str">
        <f>IF(ISBLANK(LeaveTracker[[#This Row],[Employee Name]]),"-----",VLOOKUP(LeaveTracker[[#This Row],[Employee Name]],Employees[[Employee Name]:[Office]],7))</f>
        <v>ACCOUNTING</v>
      </c>
      <c r="F536" s="50" t="str">
        <f>IF(ISBLANK(LeaveTracker[[#This Row],[Employee Name]]),"-----",VLOOKUP(LeaveTracker[[#This Row],[Employee Name]],Employees[[Employee Name]:[Office]],6))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1917</v>
      </c>
      <c r="E537" s="50" t="str">
        <f>IF(ISBLANK(LeaveTracker[[#This Row],[Employee Name]]),"-----",VLOOKUP(LeaveTracker[[#This Row],[Employee Name]],Employees[[Employee Name]:[Office]],7))</f>
        <v>TICC</v>
      </c>
      <c r="F537" s="50" t="str">
        <f>IF(ISBLANK(LeaveTracker[[#This Row],[Employee Name]]),"-----",VLOOKUP(LeaveTracker[[#This Row],[Employee Name]],Employees[[Employee Name]:[Office]],6))</f>
        <v>JOBCON</v>
      </c>
      <c r="G537" s="49">
        <v>44788</v>
      </c>
      <c r="H537" s="49">
        <v>44788</v>
      </c>
      <c r="I537" s="50" t="s">
        <v>1022</v>
      </c>
      <c r="J537" s="52" t="s">
        <v>1886</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1831</v>
      </c>
      <c r="E538" s="50" t="str">
        <f>IF(ISBLANK(LeaveTracker[[#This Row],[Employee Name]]),"-----",VLOOKUP(LeaveTracker[[#This Row],[Employee Name]],Employees[[Employee Name]:[Office]],7))</f>
        <v>CPDO</v>
      </c>
      <c r="F538" s="50" t="str">
        <f>IF(ISBLANK(LeaveTracker[[#This Row],[Employee Name]]),"-----",VLOOKUP(LeaveTracker[[#This Row],[Employee Name]],Employees[[Employee Name]:[Office]],6))</f>
        <v>CASUAL</v>
      </c>
      <c r="G538" s="49">
        <v>44804</v>
      </c>
      <c r="H538" s="49">
        <v>44804</v>
      </c>
      <c r="I538" s="50" t="s">
        <v>298</v>
      </c>
      <c r="J538" s="52" t="s">
        <v>1003</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1918</v>
      </c>
      <c r="E539" s="50" t="str">
        <f>IF(ISBLANK(LeaveTracker[[#This Row],[Employee Name]]),"-----",VLOOKUP(LeaveTracker[[#This Row],[Employee Name]],Employees[[Employee Name]:[Office]],7))</f>
        <v>PICNIC GROVE</v>
      </c>
      <c r="F539" s="50" t="str">
        <f>IF(ISBLANK(LeaveTracker[[#This Row],[Employee Name]]),"-----",VLOOKUP(LeaveTracker[[#This Row],[Employee Name]],Employees[[Employee Name]:[Office]],6))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1840</v>
      </c>
      <c r="E540" s="50" t="str">
        <f>IF(ISBLANK(LeaveTracker[[#This Row],[Employee Name]]),"-----",VLOOKUP(LeaveTracker[[#This Row],[Employee Name]],Employees[[Employee Name]:[Office]],7))</f>
        <v>BIR</v>
      </c>
      <c r="F540" s="50" t="str">
        <f>IF(ISBLANK(LeaveTracker[[#This Row],[Employee Name]]),"-----",VLOOKUP(LeaveTracker[[#This Row],[Employee Name]],Employees[[Employee Name]:[Office]],6))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1840</v>
      </c>
      <c r="E541" s="50" t="str">
        <f>IF(ISBLANK(LeaveTracker[[#This Row],[Employee Name]]),"-----",VLOOKUP(LeaveTracker[[#This Row],[Employee Name]],Employees[[Employee Name]:[Office]],7))</f>
        <v>BIR</v>
      </c>
      <c r="F541" s="50" t="str">
        <f>IF(ISBLANK(LeaveTracker[[#This Row],[Employee Name]]),"-----",VLOOKUP(LeaveTracker[[#This Row],[Employee Name]],Employees[[Employee Name]:[Office]],6))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1840</v>
      </c>
      <c r="E542" s="50" t="str">
        <f>IF(ISBLANK(LeaveTracker[[#This Row],[Employee Name]]),"-----",VLOOKUP(LeaveTracker[[#This Row],[Employee Name]],Employees[[Employee Name]:[Office]],7))</f>
        <v>BIR</v>
      </c>
      <c r="F542" s="50" t="str">
        <f>IF(ISBLANK(LeaveTracker[[#This Row],[Employee Name]]),"-----",VLOOKUP(LeaveTracker[[#This Row],[Employee Name]],Employees[[Employee Name]:[Office]],6))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1052</v>
      </c>
      <c r="E543" s="50" t="str">
        <f>IF(ISBLANK(LeaveTracker[[#This Row],[Employee Name]]),"-----",VLOOKUP(LeaveTracker[[#This Row],[Employee Name]],Employees[[Employee Name]:[Office]],7))</f>
        <v>CHO</v>
      </c>
      <c r="F543" s="50" t="str">
        <f>IF(ISBLANK(LeaveTracker[[#This Row],[Employee Name]]),"-----",VLOOKUP(LeaveTracker[[#This Row],[Employee Name]],Employees[[Employee Name]:[Office]],6))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1919</v>
      </c>
      <c r="E544" s="50" t="str">
        <f>IF(ISBLANK(LeaveTracker[[#This Row],[Employee Name]]),"-----",VLOOKUP(LeaveTracker[[#This Row],[Employee Name]],Employees[[Employee Name]:[Office]],7))</f>
        <v>CENRO</v>
      </c>
      <c r="F544" s="50" t="str">
        <f>IF(ISBLANK(LeaveTracker[[#This Row],[Employee Name]]),"-----",VLOOKUP(LeaveTracker[[#This Row],[Employee Name]],Employees[[Employee Name]:[Office]],6))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1919</v>
      </c>
      <c r="E545" s="50" t="str">
        <f>IF(ISBLANK(LeaveTracker[[#This Row],[Employee Name]]),"-----",VLOOKUP(LeaveTracker[[#This Row],[Employee Name]],Employees[[Employee Name]:[Office]],7))</f>
        <v>CENRO</v>
      </c>
      <c r="F545" s="50" t="str">
        <f>IF(ISBLANK(LeaveTracker[[#This Row],[Employee Name]]),"-----",VLOOKUP(LeaveTracker[[#This Row],[Employee Name]],Employees[[Employee Name]:[Office]],6))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1858</v>
      </c>
      <c r="E546" s="50" t="str">
        <f>IF(ISBLANK(LeaveTracker[[#This Row],[Employee Name]]),"-----",VLOOKUP(LeaveTracker[[#This Row],[Employee Name]],Employees[[Employee Name]:[Office]],7))</f>
        <v>CHO</v>
      </c>
      <c r="F546" s="50" t="str">
        <f>IF(ISBLANK(LeaveTracker[[#This Row],[Employee Name]]),"-----",VLOOKUP(LeaveTracker[[#This Row],[Employee Name]],Employees[[Employee Name]:[Office]],6))</f>
        <v>CASUAL</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1875</v>
      </c>
      <c r="E547" s="50" t="str">
        <f>IF(ISBLANK(LeaveTracker[[#This Row],[Employee Name]]),"-----",VLOOKUP(LeaveTracker[[#This Row],[Employee Name]],Employees[[Employee Name]:[Office]],7))</f>
        <v>CEO</v>
      </c>
      <c r="F547" s="50" t="str">
        <f>IF(ISBLANK(LeaveTracker[[#This Row],[Employee Name]]),"-----",VLOOKUP(LeaveTracker[[#This Row],[Employee Name]],Employees[[Employee Name]:[Office]],6))</f>
        <v>CASUAL</v>
      </c>
      <c r="G547" s="49">
        <v>44774</v>
      </c>
      <c r="H547" s="49">
        <v>44774</v>
      </c>
      <c r="I547" s="50" t="s">
        <v>298</v>
      </c>
      <c r="J547" s="52" t="s">
        <v>1003</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1875</v>
      </c>
      <c r="E548" s="50" t="str">
        <f>IF(ISBLANK(LeaveTracker[[#This Row],[Employee Name]]),"-----",VLOOKUP(LeaveTracker[[#This Row],[Employee Name]],Employees[[Employee Name]:[Office]],7))</f>
        <v>CEO</v>
      </c>
      <c r="F548" s="50" t="str">
        <f>IF(ISBLANK(LeaveTracker[[#This Row],[Employee Name]]),"-----",VLOOKUP(LeaveTracker[[#This Row],[Employee Name]],Employees[[Employee Name]:[Office]],6))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1854</v>
      </c>
      <c r="E549" s="50" t="str">
        <f>IF(ISBLANK(LeaveTracker[[#This Row],[Employee Name]]),"-----",VLOOKUP(LeaveTracker[[#This Row],[Employee Name]],Employees[[Employee Name]:[Office]],7))</f>
        <v>TICC</v>
      </c>
      <c r="F549" s="50" t="str">
        <f>IF(ISBLANK(LeaveTracker[[#This Row],[Employee Name]]),"-----",VLOOKUP(LeaveTracker[[#This Row],[Employee Name]],Employees[[Employee Name]:[Office]],6))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1866</v>
      </c>
      <c r="E550" s="50" t="str">
        <f>IF(ISBLANK(LeaveTracker[[#This Row],[Employee Name]]),"-----",VLOOKUP(LeaveTracker[[#This Row],[Employee Name]],Employees[[Employee Name]:[Office]],7))</f>
        <v>TICC</v>
      </c>
      <c r="F550" s="50" t="str">
        <f>IF(ISBLANK(LeaveTracker[[#This Row],[Employee Name]]),"-----",VLOOKUP(LeaveTracker[[#This Row],[Employee Name]],Employees[[Employee Name]:[Office]],6))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1818</v>
      </c>
      <c r="E551" s="50" t="str">
        <f>IF(ISBLANK(LeaveTracker[[#This Row],[Employee Name]]),"-----",VLOOKUP(LeaveTracker[[#This Row],[Employee Name]],Employees[[Employee Name]:[Office]],7))</f>
        <v>CSWDO</v>
      </c>
      <c r="F551" s="50" t="str">
        <f>IF(ISBLANK(LeaveTracker[[#This Row],[Employee Name]]),"-----",VLOOKUP(LeaveTracker[[#This Row],[Employee Name]],Employees[[Employee Name]:[Office]],6))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1826</v>
      </c>
      <c r="E552" s="50" t="str">
        <f>IF(ISBLANK(LeaveTracker[[#This Row],[Employee Name]]),"-----",VLOOKUP(LeaveTracker[[#This Row],[Employee Name]],Employees[[Employee Name]:[Office]],7))</f>
        <v>SP</v>
      </c>
      <c r="F552" s="50" t="str">
        <f>IF(ISBLANK(LeaveTracker[[#This Row],[Employee Name]]),"-----",VLOOKUP(LeaveTracker[[#This Row],[Employee Name]],Employees[[Employee Name]:[Office]],6))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1826</v>
      </c>
      <c r="E553" s="50" t="str">
        <f>IF(ISBLANK(LeaveTracker[[#This Row],[Employee Name]]),"-----",VLOOKUP(LeaveTracker[[#This Row],[Employee Name]],Employees[[Employee Name]:[Office]],7))</f>
        <v>SP</v>
      </c>
      <c r="F553" s="50" t="str">
        <f>IF(ISBLANK(LeaveTracker[[#This Row],[Employee Name]]),"-----",VLOOKUP(LeaveTracker[[#This Row],[Employee Name]],Employees[[Employee Name]:[Office]],6))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1826</v>
      </c>
      <c r="E554" s="50" t="str">
        <f>IF(ISBLANK(LeaveTracker[[#This Row],[Employee Name]]),"-----",VLOOKUP(LeaveTracker[[#This Row],[Employee Name]],Employees[[Employee Name]:[Office]],7))</f>
        <v>SP</v>
      </c>
      <c r="F554" s="50" t="str">
        <f>IF(ISBLANK(LeaveTracker[[#This Row],[Employee Name]]),"-----",VLOOKUP(LeaveTracker[[#This Row],[Employee Name]],Employees[[Employee Name]:[Office]],6))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1775</v>
      </c>
      <c r="E555" s="50" t="str">
        <f>IF(ISBLANK(LeaveTracker[[#This Row],[Employee Name]]),"-----",VLOOKUP(LeaveTracker[[#This Row],[Employee Name]],Employees[[Employee Name]:[Office]],7))</f>
        <v>SP</v>
      </c>
      <c r="F555" s="50" t="str">
        <f>IF(ISBLANK(LeaveTracker[[#This Row],[Employee Name]]),"-----",VLOOKUP(LeaveTracker[[#This Row],[Employee Name]],Employees[[Employee Name]:[Office]],6))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1826</v>
      </c>
      <c r="E556" s="50" t="str">
        <f>IF(ISBLANK(LeaveTracker[[#This Row],[Employee Name]]),"-----",VLOOKUP(LeaveTracker[[#This Row],[Employee Name]],Employees[[Employee Name]:[Office]],7))</f>
        <v>SP</v>
      </c>
      <c r="F556" s="50" t="str">
        <f>IF(ISBLANK(LeaveTracker[[#This Row],[Employee Name]]),"-----",VLOOKUP(LeaveTracker[[#This Row],[Employee Name]],Employees[[Employee Name]:[Office]],6))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1826</v>
      </c>
      <c r="E557" s="50" t="str">
        <f>IF(ISBLANK(LeaveTracker[[#This Row],[Employee Name]]),"-----",VLOOKUP(LeaveTracker[[#This Row],[Employee Name]],Employees[[Employee Name]:[Office]],7))</f>
        <v>SP</v>
      </c>
      <c r="F557" s="50" t="str">
        <f>IF(ISBLANK(LeaveTracker[[#This Row],[Employee Name]]),"-----",VLOOKUP(LeaveTracker[[#This Row],[Employee Name]],Employees[[Employee Name]:[Office]],6))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1826</v>
      </c>
      <c r="E558" s="50" t="str">
        <f>IF(ISBLANK(LeaveTracker[[#This Row],[Employee Name]]),"-----",VLOOKUP(LeaveTracker[[#This Row],[Employee Name]],Employees[[Employee Name]:[Office]],7))</f>
        <v>SP</v>
      </c>
      <c r="F558" s="50" t="str">
        <f>IF(ISBLANK(LeaveTracker[[#This Row],[Employee Name]]),"-----",VLOOKUP(LeaveTracker[[#This Row],[Employee Name]],Employees[[Employee Name]:[Office]],6))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1846</v>
      </c>
      <c r="E559" s="50" t="str">
        <f>IF(ISBLANK(LeaveTracker[[#This Row],[Employee Name]]),"-----",VLOOKUP(LeaveTracker[[#This Row],[Employee Name]],Employees[[Employee Name]:[Office]],7))</f>
        <v>SP</v>
      </c>
      <c r="F559" s="50" t="str">
        <f>IF(ISBLANK(LeaveTracker[[#This Row],[Employee Name]]),"-----",VLOOKUP(LeaveTracker[[#This Row],[Employee Name]],Employees[[Employee Name]:[Office]],6))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1741</v>
      </c>
      <c r="E560" s="50" t="str">
        <f>IF(ISBLANK(LeaveTracker[[#This Row],[Employee Name]]),"-----",VLOOKUP(LeaveTracker[[#This Row],[Employee Name]],Employees[[Employee Name]:[Office]],7))</f>
        <v>ONT</v>
      </c>
      <c r="F560" s="50" t="str">
        <f>IF(ISBLANK(LeaveTracker[[#This Row],[Employee Name]]),"-----",VLOOKUP(LeaveTracker[[#This Row],[Employee Name]],Employees[[Employee Name]:[Office]],6))</f>
        <v>PERMANENT</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1741</v>
      </c>
      <c r="E561" s="50" t="str">
        <f>IF(ISBLANK(LeaveTracker[[#This Row],[Employee Name]]),"-----",VLOOKUP(LeaveTracker[[#This Row],[Employee Name]],Employees[[Employee Name]:[Office]],7))</f>
        <v>ONT</v>
      </c>
      <c r="F561" s="50" t="str">
        <f>IF(ISBLANK(LeaveTracker[[#This Row],[Employee Name]]),"-----",VLOOKUP(LeaveTracker[[#This Row],[Employee Name]],Employees[[Employee Name]:[Office]],6))</f>
        <v>PERMANENT</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1883</v>
      </c>
      <c r="E562" s="50" t="str">
        <f>IF(ISBLANK(LeaveTracker[[#This Row],[Employee Name]]),"-----",VLOOKUP(LeaveTracker[[#This Row],[Employee Name]],Employees[[Employee Name]:[Office]],7))</f>
        <v>TOPS-CSU</v>
      </c>
      <c r="F562" s="50" t="str">
        <f>IF(ISBLANK(LeaveTracker[[#This Row],[Employee Name]]),"-----",VLOOKUP(LeaveTracker[[#This Row],[Employee Name]],Employees[[Employee Name]:[Office]],6))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1883</v>
      </c>
      <c r="E563" s="50" t="str">
        <f>IF(ISBLANK(LeaveTracker[[#This Row],[Employee Name]]),"-----",VLOOKUP(LeaveTracker[[#This Row],[Employee Name]],Employees[[Employee Name]:[Office]],7))</f>
        <v>TOPS-CSU</v>
      </c>
      <c r="F563" s="50" t="str">
        <f>IF(ISBLANK(LeaveTracker[[#This Row],[Employee Name]]),"-----",VLOOKUP(LeaveTracker[[#This Row],[Employee Name]],Employees[[Employee Name]:[Office]],6))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1883</v>
      </c>
      <c r="E564" s="50" t="str">
        <f>IF(ISBLANK(LeaveTracker[[#This Row],[Employee Name]]),"-----",VLOOKUP(LeaveTracker[[#This Row],[Employee Name]],Employees[[Employee Name]:[Office]],7))</f>
        <v>TOPS-CSU</v>
      </c>
      <c r="F564" s="50" t="str">
        <f>IF(ISBLANK(LeaveTracker[[#This Row],[Employee Name]]),"-----",VLOOKUP(LeaveTracker[[#This Row],[Employee Name]],Employees[[Employee Name]:[Office]],6))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1789</v>
      </c>
      <c r="E565" s="50" t="str">
        <f>IF(ISBLANK(LeaveTracker[[#This Row],[Employee Name]]),"-----",VLOOKUP(LeaveTracker[[#This Row],[Employee Name]],Employees[[Employee Name]:[Office]],7))</f>
        <v>CENRO</v>
      </c>
      <c r="F565" s="50" t="str">
        <f>IF(ISBLANK(LeaveTracker[[#This Row],[Employee Name]]),"-----",VLOOKUP(LeaveTracker[[#This Row],[Employee Name]],Employees[[Employee Name]:[Office]],6))</f>
        <v>CASUAL</v>
      </c>
      <c r="G565" s="49">
        <v>44825</v>
      </c>
      <c r="H565" s="49">
        <v>44826</v>
      </c>
      <c r="I565" s="50" t="s">
        <v>82</v>
      </c>
      <c r="J565" s="52" t="s">
        <v>1004</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1860</v>
      </c>
      <c r="E566" s="50" t="str">
        <f>IF(ISBLANK(LeaveTracker[[#This Row],[Employee Name]]),"-----",VLOOKUP(LeaveTracker[[#This Row],[Employee Name]],Employees[[Employee Name]:[Office]],7))</f>
        <v>LCR</v>
      </c>
      <c r="F566" s="50" t="str">
        <f>IF(ISBLANK(LeaveTracker[[#This Row],[Employee Name]]),"-----",VLOOKUP(LeaveTracker[[#This Row],[Employee Name]],Employees[[Employee Name]:[Office]],6))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1920</v>
      </c>
      <c r="E567" s="50" t="str">
        <f>IF(ISBLANK(LeaveTracker[[#This Row],[Employee Name]]),"-----",VLOOKUP(LeaveTracker[[#This Row],[Employee Name]],Employees[[Employee Name]:[Office]],7))</f>
        <v>TICC</v>
      </c>
      <c r="F567" s="50" t="str">
        <f>IF(ISBLANK(LeaveTracker[[#This Row],[Employee Name]]),"-----",VLOOKUP(LeaveTracker[[#This Row],[Employee Name]],Employees[[Employee Name]:[Office]],6))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1921</v>
      </c>
      <c r="E568" s="50" t="str">
        <f>IF(ISBLANK(LeaveTracker[[#This Row],[Employee Name]]),"-----",VLOOKUP(LeaveTracker[[#This Row],[Employee Name]],Employees[[Employee Name]:[Office]],7))</f>
        <v>PICNIC GROVE</v>
      </c>
      <c r="F568" s="50" t="str">
        <f>IF(ISBLANK(LeaveTracker[[#This Row],[Employee Name]]),"-----",VLOOKUP(LeaveTracker[[#This Row],[Employee Name]],Employees[[Employee Name]:[Office]],6))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1808</v>
      </c>
      <c r="E569" s="50" t="str">
        <f>IF(ISBLANK(LeaveTracker[[#This Row],[Employee Name]]),"-----",VLOOKUP(LeaveTracker[[#This Row],[Employee Name]],Employees[[Employee Name]:[Office]],7))</f>
        <v>ONT</v>
      </c>
      <c r="F569" s="50" t="str">
        <f>IF(ISBLANK(LeaveTracker[[#This Row],[Employee Name]]),"-----",VLOOKUP(LeaveTracker[[#This Row],[Employee Name]],Employees[[Employee Name]:[Office]],6))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1808</v>
      </c>
      <c r="E570" s="50" t="str">
        <f>IF(ISBLANK(LeaveTracker[[#This Row],[Employee Name]]),"-----",VLOOKUP(LeaveTracker[[#This Row],[Employee Name]],Employees[[Employee Name]:[Office]],7))</f>
        <v>ONT</v>
      </c>
      <c r="F570" s="50" t="str">
        <f>IF(ISBLANK(LeaveTracker[[#This Row],[Employee Name]]),"-----",VLOOKUP(LeaveTracker[[#This Row],[Employee Name]],Employees[[Employee Name]:[Office]],6))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1922</v>
      </c>
      <c r="E571" s="50" t="str">
        <f>IF(ISBLANK(LeaveTracker[[#This Row],[Employee Name]]),"-----",VLOOKUP(LeaveTracker[[#This Row],[Employee Name]],Employees[[Employee Name]:[Office]],7))</f>
        <v>CHO</v>
      </c>
      <c r="F571" s="50" t="str">
        <f>IF(ISBLANK(LeaveTracker[[#This Row],[Employee Name]]),"-----",VLOOKUP(LeaveTracker[[#This Row],[Employee Name]],Employees[[Employee Name]:[Office]],6))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1869</v>
      </c>
      <c r="E572" s="50" t="str">
        <f>IF(ISBLANK(LeaveTracker[[#This Row],[Employee Name]]),"-----",VLOOKUP(LeaveTracker[[#This Row],[Employee Name]],Employees[[Employee Name]:[Office]],7))</f>
        <v>TICC</v>
      </c>
      <c r="F572" s="50" t="str">
        <f>IF(ISBLANK(LeaveTracker[[#This Row],[Employee Name]]),"-----",VLOOKUP(LeaveTracker[[#This Row],[Employee Name]],Employees[[Employee Name]:[Office]],6))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1911</v>
      </c>
      <c r="E573" s="50" t="str">
        <f>IF(ISBLANK(LeaveTracker[[#This Row],[Employee Name]]),"-----",VLOOKUP(LeaveTracker[[#This Row],[Employee Name]],Employees[[Employee Name]:[Office]],7))</f>
        <v>CENRO</v>
      </c>
      <c r="F573" s="50" t="str">
        <f>IF(ISBLANK(LeaveTracker[[#This Row],[Employee Name]]),"-----",VLOOKUP(LeaveTracker[[#This Row],[Employee Name]],Employees[[Employee Name]:[Office]],6))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1911</v>
      </c>
      <c r="E574" s="50" t="str">
        <f>IF(ISBLANK(LeaveTracker[[#This Row],[Employee Name]]),"-----",VLOOKUP(LeaveTracker[[#This Row],[Employee Name]],Employees[[Employee Name]:[Office]],7))</f>
        <v>CENRO</v>
      </c>
      <c r="F574" s="50" t="str">
        <f>IF(ISBLANK(LeaveTracker[[#This Row],[Employee Name]]),"-----",VLOOKUP(LeaveTracker[[#This Row],[Employee Name]],Employees[[Employee Name]:[Office]],6))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1911</v>
      </c>
      <c r="E575" s="50" t="str">
        <f>IF(ISBLANK(LeaveTracker[[#This Row],[Employee Name]]),"-----",VLOOKUP(LeaveTracker[[#This Row],[Employee Name]],Employees[[Employee Name]:[Office]],7))</f>
        <v>CENRO</v>
      </c>
      <c r="F575" s="50" t="str">
        <f>IF(ISBLANK(LeaveTracker[[#This Row],[Employee Name]]),"-----",VLOOKUP(LeaveTracker[[#This Row],[Employee Name]],Employees[[Employee Name]:[Office]],6))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1911</v>
      </c>
      <c r="E576" s="50" t="str">
        <f>IF(ISBLANK(LeaveTracker[[#This Row],[Employee Name]]),"-----",VLOOKUP(LeaveTracker[[#This Row],[Employee Name]],Employees[[Employee Name]:[Office]],7))</f>
        <v>CENRO</v>
      </c>
      <c r="F576" s="50" t="str">
        <f>IF(ISBLANK(LeaveTracker[[#This Row],[Employee Name]]),"-----",VLOOKUP(LeaveTracker[[#This Row],[Employee Name]],Employees[[Employee Name]:[Office]],6))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1911</v>
      </c>
      <c r="E577" s="50" t="str">
        <f>IF(ISBLANK(LeaveTracker[[#This Row],[Employee Name]]),"-----",VLOOKUP(LeaveTracker[[#This Row],[Employee Name]],Employees[[Employee Name]:[Office]],7))</f>
        <v>CENRO</v>
      </c>
      <c r="F577" s="50" t="str">
        <f>IF(ISBLANK(LeaveTracker[[#This Row],[Employee Name]]),"-----",VLOOKUP(LeaveTracker[[#This Row],[Employee Name]],Employees[[Employee Name]:[Office]],6))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1911</v>
      </c>
      <c r="E578" s="50" t="str">
        <f>IF(ISBLANK(LeaveTracker[[#This Row],[Employee Name]]),"-----",VLOOKUP(LeaveTracker[[#This Row],[Employee Name]],Employees[[Employee Name]:[Office]],7))</f>
        <v>CENRO</v>
      </c>
      <c r="F578" s="50" t="str">
        <f>IF(ISBLANK(LeaveTracker[[#This Row],[Employee Name]]),"-----",VLOOKUP(LeaveTracker[[#This Row],[Employee Name]],Employees[[Employee Name]:[Office]],6))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1911</v>
      </c>
      <c r="E579" s="50" t="str">
        <f>IF(ISBLANK(LeaveTracker[[#This Row],[Employee Name]]),"-----",VLOOKUP(LeaveTracker[[#This Row],[Employee Name]],Employees[[Employee Name]:[Office]],7))</f>
        <v>CENRO</v>
      </c>
      <c r="F579" s="50" t="str">
        <f>IF(ISBLANK(LeaveTracker[[#This Row],[Employee Name]]),"-----",VLOOKUP(LeaveTracker[[#This Row],[Employee Name]],Employees[[Employee Name]:[Office]],6))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1911</v>
      </c>
      <c r="E580" s="50" t="str">
        <f>IF(ISBLANK(LeaveTracker[[#This Row],[Employee Name]]),"-----",VLOOKUP(LeaveTracker[[#This Row],[Employee Name]],Employees[[Employee Name]:[Office]],7))</f>
        <v>CENRO</v>
      </c>
      <c r="F580" s="50" t="str">
        <f>IF(ISBLANK(LeaveTracker[[#This Row],[Employee Name]]),"-----",VLOOKUP(LeaveTracker[[#This Row],[Employee Name]],Employees[[Employee Name]:[Office]],6))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1911</v>
      </c>
      <c r="E581" s="50" t="str">
        <f>IF(ISBLANK(LeaveTracker[[#This Row],[Employee Name]]),"-----",VLOOKUP(LeaveTracker[[#This Row],[Employee Name]],Employees[[Employee Name]:[Office]],7))</f>
        <v>CENRO</v>
      </c>
      <c r="F581" s="50" t="str">
        <f>IF(ISBLANK(LeaveTracker[[#This Row],[Employee Name]]),"-----",VLOOKUP(LeaveTracker[[#This Row],[Employee Name]],Employees[[Employee Name]:[Office]],6))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1843</v>
      </c>
      <c r="E582" s="50" t="str">
        <f>IF(ISBLANK(LeaveTracker[[#This Row],[Employee Name]]),"-----",VLOOKUP(LeaveTracker[[#This Row],[Employee Name]],Employees[[Employee Name]:[Office]],7))</f>
        <v>EEO/CITY MARKET</v>
      </c>
      <c r="F582" s="50" t="str">
        <f>IF(ISBLANK(LeaveTracker[[#This Row],[Employee Name]]),"-----",VLOOKUP(LeaveTracker[[#This Row],[Employee Name]],Employees[[Employee Name]:[Office]],6))</f>
        <v>CASUAL</v>
      </c>
      <c r="G582" s="49">
        <v>44832</v>
      </c>
      <c r="H582" s="49">
        <v>44832</v>
      </c>
      <c r="I582" s="50" t="s">
        <v>298</v>
      </c>
      <c r="J582" s="52" t="s">
        <v>1003</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1843</v>
      </c>
      <c r="E583" s="50" t="str">
        <f>IF(ISBLANK(LeaveTracker[[#This Row],[Employee Name]]),"-----",VLOOKUP(LeaveTracker[[#This Row],[Employee Name]],Employees[[Employee Name]:[Office]],7))</f>
        <v>EEO/CITY MARKET</v>
      </c>
      <c r="F583" s="50" t="str">
        <f>IF(ISBLANK(LeaveTracker[[#This Row],[Employee Name]]),"-----",VLOOKUP(LeaveTracker[[#This Row],[Employee Name]],Employees[[Employee Name]:[Office]],6))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1843</v>
      </c>
      <c r="E584" s="50" t="str">
        <f>IF(ISBLANK(LeaveTracker[[#This Row],[Employee Name]]),"-----",VLOOKUP(LeaveTracker[[#This Row],[Employee Name]],Employees[[Employee Name]:[Office]],7))</f>
        <v>EEO/CITY MARKET</v>
      </c>
      <c r="F584" s="50" t="str">
        <f>IF(ISBLANK(LeaveTracker[[#This Row],[Employee Name]]),"-----",VLOOKUP(LeaveTracker[[#This Row],[Employee Name]],Employees[[Employee Name]:[Office]],6))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1843</v>
      </c>
      <c r="E585" s="50" t="str">
        <f>IF(ISBLANK(LeaveTracker[[#This Row],[Employee Name]]),"-----",VLOOKUP(LeaveTracker[[#This Row],[Employee Name]],Employees[[Employee Name]:[Office]],7))</f>
        <v>EEO/CITY MARKET</v>
      </c>
      <c r="F585" s="50" t="str">
        <f>IF(ISBLANK(LeaveTracker[[#This Row],[Employee Name]]),"-----",VLOOKUP(LeaveTracker[[#This Row],[Employee Name]],Employees[[Employee Name]:[Office]],6))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1809</v>
      </c>
      <c r="E586" s="50" t="str">
        <f>IF(ISBLANK(LeaveTracker[[#This Row],[Employee Name]]),"-----",VLOOKUP(LeaveTracker[[#This Row],[Employee Name]],Employees[[Employee Name]:[Office]],7))</f>
        <v>TICC</v>
      </c>
      <c r="F586" s="50" t="str">
        <f>IF(ISBLANK(LeaveTracker[[#This Row],[Employee Name]]),"-----",VLOOKUP(LeaveTracker[[#This Row],[Employee Name]],Employees[[Employee Name]:[Office]],6))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1877</v>
      </c>
      <c r="E587" s="50" t="str">
        <f>IF(ISBLANK(LeaveTracker[[#This Row],[Employee Name]]),"-----",VLOOKUP(LeaveTracker[[#This Row],[Employee Name]],Employees[[Employee Name]:[Office]],7))</f>
        <v>CHO</v>
      </c>
      <c r="F587" s="50" t="str">
        <f>IF(ISBLANK(LeaveTracker[[#This Row],[Employee Name]]),"-----",VLOOKUP(LeaveTracker[[#This Row],[Employee Name]],Employees[[Employee Name]:[Office]],6))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1866</v>
      </c>
      <c r="E588" s="50" t="str">
        <f>IF(ISBLANK(LeaveTracker[[#This Row],[Employee Name]]),"-----",VLOOKUP(LeaveTracker[[#This Row],[Employee Name]],Employees[[Employee Name]:[Office]],7))</f>
        <v>TICC</v>
      </c>
      <c r="F588" s="50" t="str">
        <f>IF(ISBLANK(LeaveTracker[[#This Row],[Employee Name]]),"-----",VLOOKUP(LeaveTracker[[#This Row],[Employee Name]],Employees[[Employee Name]:[Office]],6))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1866</v>
      </c>
      <c r="E589" s="50" t="str">
        <f>IF(ISBLANK(LeaveTracker[[#This Row],[Employee Name]]),"-----",VLOOKUP(LeaveTracker[[#This Row],[Employee Name]],Employees[[Employee Name]:[Office]],7))</f>
        <v>TICC</v>
      </c>
      <c r="F589" s="50" t="str">
        <f>IF(ISBLANK(LeaveTracker[[#This Row],[Employee Name]]),"-----",VLOOKUP(LeaveTracker[[#This Row],[Employee Name]],Employees[[Employee Name]:[Office]],6))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1866</v>
      </c>
      <c r="E590" s="50" t="str">
        <f>IF(ISBLANK(LeaveTracker[[#This Row],[Employee Name]]),"-----",VLOOKUP(LeaveTracker[[#This Row],[Employee Name]],Employees[[Employee Name]:[Office]],7))</f>
        <v>TICC</v>
      </c>
      <c r="F590" s="50" t="str">
        <f>IF(ISBLANK(LeaveTracker[[#This Row],[Employee Name]]),"-----",VLOOKUP(LeaveTracker[[#This Row],[Employee Name]],Employees[[Employee Name]:[Office]],6))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1299</v>
      </c>
      <c r="E591" s="50" t="str">
        <f>IF(ISBLANK(LeaveTracker[[#This Row],[Employee Name]]),"-----",VLOOKUP(LeaveTracker[[#This Row],[Employee Name]],Employees[[Employee Name]:[Office]],7))</f>
        <v>ONT</v>
      </c>
      <c r="F591" s="50" t="str">
        <f>IF(ISBLANK(LeaveTracker[[#This Row],[Employee Name]]),"-----",VLOOKUP(LeaveTracker[[#This Row],[Employee Name]],Employees[[Employee Name]:[Office]],6))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1299</v>
      </c>
      <c r="E592" s="50" t="str">
        <f>IF(ISBLANK(LeaveTracker[[#This Row],[Employee Name]]),"-----",VLOOKUP(LeaveTracker[[#This Row],[Employee Name]],Employees[[Employee Name]:[Office]],7))</f>
        <v>ONT</v>
      </c>
      <c r="F592" s="50" t="str">
        <f>IF(ISBLANK(LeaveTracker[[#This Row],[Employee Name]]),"-----",VLOOKUP(LeaveTracker[[#This Row],[Employee Name]],Employees[[Employee Name]:[Office]],6))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1777</v>
      </c>
      <c r="E593" s="50" t="str">
        <f>IF(ISBLANK(LeaveTracker[[#This Row],[Employee Name]]),"-----",VLOOKUP(LeaveTracker[[#This Row],[Employee Name]],Employees[[Employee Name]:[Office]],7))</f>
        <v>MAHOGANY MARKET</v>
      </c>
      <c r="F593" s="50" t="str">
        <f>IF(ISBLANK(LeaveTracker[[#This Row],[Employee Name]]),"-----",VLOOKUP(LeaveTracker[[#This Row],[Employee Name]],Employees[[Employee Name]:[Office]],6))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1052</v>
      </c>
      <c r="E594" s="50" t="str">
        <f>IF(ISBLANK(LeaveTracker[[#This Row],[Employee Name]]),"-----",VLOOKUP(LeaveTracker[[#This Row],[Employee Name]],Employees[[Employee Name]:[Office]],7))</f>
        <v>CHO</v>
      </c>
      <c r="F594" s="50" t="str">
        <f>IF(ISBLANK(LeaveTracker[[#This Row],[Employee Name]]),"-----",VLOOKUP(LeaveTracker[[#This Row],[Employee Name]],Employees[[Employee Name]:[Office]],6))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1828</v>
      </c>
      <c r="E595" s="50" t="str">
        <f>IF(ISBLANK(LeaveTracker[[#This Row],[Employee Name]]),"-----",VLOOKUP(LeaveTracker[[#This Row],[Employee Name]],Employees[[Employee Name]:[Office]],7))</f>
        <v>TCIS</v>
      </c>
      <c r="F595" s="50" t="str">
        <f>IF(ISBLANK(LeaveTracker[[#This Row],[Employee Name]]),"-----",VLOOKUP(LeaveTracker[[#This Row],[Employee Name]],Employees[[Employee Name]:[Office]],6))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1819</v>
      </c>
      <c r="E596" s="50" t="str">
        <f>IF(ISBLANK(LeaveTracker[[#This Row],[Employee Name]]),"-----",VLOOKUP(LeaveTracker[[#This Row],[Employee Name]],Employees[[Employee Name]:[Office]],7))</f>
        <v>CHO</v>
      </c>
      <c r="F596" s="50" t="str">
        <f>IF(ISBLANK(LeaveTracker[[#This Row],[Employee Name]]),"-----",VLOOKUP(LeaveTracker[[#This Row],[Employee Name]],Employees[[Employee Name]:[Office]],6))</f>
        <v>CASUAL</v>
      </c>
      <c r="G596" s="49">
        <v>44844</v>
      </c>
      <c r="H596" s="49">
        <v>44844</v>
      </c>
      <c r="I596" s="50" t="s">
        <v>298</v>
      </c>
      <c r="J596" s="52" t="s">
        <v>1003</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1039</v>
      </c>
      <c r="E597" s="50" t="str">
        <f>IF(ISBLANK(LeaveTracker[[#This Row],[Employee Name]]),"-----",VLOOKUP(LeaveTracker[[#This Row],[Employee Name]],Employees[[Employee Name]:[Office]],7))</f>
        <v>ONT</v>
      </c>
      <c r="F597" s="50" t="str">
        <f>IF(ISBLANK(LeaveTracker[[#This Row],[Employee Name]]),"-----",VLOOKUP(LeaveTracker[[#This Row],[Employee Name]],Employees[[Employee Name]:[Office]],6))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1305</v>
      </c>
      <c r="E598" s="50" t="str">
        <f>IF(ISBLANK(LeaveTracker[[#This Row],[Employee Name]]),"-----",VLOOKUP(LeaveTracker[[#This Row],[Employee Name]],Employees[[Employee Name]:[Office]],7))</f>
        <v>ONT</v>
      </c>
      <c r="F598" s="50" t="str">
        <f>IF(ISBLANK(LeaveTracker[[#This Row],[Employee Name]]),"-----",VLOOKUP(LeaveTracker[[#This Row],[Employee Name]],Employees[[Employee Name]:[Office]],6))</f>
        <v>PERMANENT</v>
      </c>
      <c r="G598" s="49">
        <v>44842</v>
      </c>
      <c r="H598" s="49">
        <v>44843</v>
      </c>
      <c r="I598" s="50" t="s">
        <v>298</v>
      </c>
      <c r="J598" s="52" t="s">
        <v>1003</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1305</v>
      </c>
      <c r="E599" s="50" t="str">
        <f>IF(ISBLANK(LeaveTracker[[#This Row],[Employee Name]]),"-----",VLOOKUP(LeaveTracker[[#This Row],[Employee Name]],Employees[[Employee Name]:[Office]],7))</f>
        <v>ONT</v>
      </c>
      <c r="F599" s="50" t="str">
        <f>IF(ISBLANK(LeaveTracker[[#This Row],[Employee Name]]),"-----",VLOOKUP(LeaveTracker[[#This Row],[Employee Name]],Employees[[Employee Name]:[Office]],6))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1745</v>
      </c>
      <c r="E600" s="50" t="str">
        <f>IF(ISBLANK(LeaveTracker[[#This Row],[Employee Name]]),"-----",VLOOKUP(LeaveTracker[[#This Row],[Employee Name]],Employees[[Employee Name]:[Office]],7))</f>
        <v>ACCOUNTING</v>
      </c>
      <c r="F600" s="50" t="str">
        <f>IF(ISBLANK(LeaveTracker[[#This Row],[Employee Name]]),"-----",VLOOKUP(LeaveTracker[[#This Row],[Employee Name]],Employees[[Employee Name]:[Office]],6))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1794</v>
      </c>
      <c r="E601" s="50" t="str">
        <f>IF(ISBLANK(LeaveTracker[[#This Row],[Employee Name]]),"-----",VLOOKUP(LeaveTracker[[#This Row],[Employee Name]],Employees[[Employee Name]:[Office]],7))</f>
        <v>CENRO</v>
      </c>
      <c r="F601" s="50" t="str">
        <f>IF(ISBLANK(LeaveTracker[[#This Row],[Employee Name]]),"-----",VLOOKUP(LeaveTracker[[#This Row],[Employee Name]],Employees[[Employee Name]:[Office]],6))</f>
        <v>CASUAL</v>
      </c>
      <c r="G601" s="49">
        <v>44831</v>
      </c>
      <c r="H601" s="49">
        <v>44831</v>
      </c>
      <c r="I601" s="50" t="s">
        <v>82</v>
      </c>
      <c r="J601" s="52" t="s">
        <v>1004</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1786</v>
      </c>
      <c r="E602" s="50" t="str">
        <f>IF(ISBLANK(LeaveTracker[[#This Row],[Employee Name]]),"-----",VLOOKUP(LeaveTracker[[#This Row],[Employee Name]],Employees[[Employee Name]:[Office]],7))</f>
        <v>ONT</v>
      </c>
      <c r="F602" s="50" t="str">
        <f>IF(ISBLANK(LeaveTracker[[#This Row],[Employee Name]]),"-----",VLOOKUP(LeaveTracker[[#This Row],[Employee Name]],Employees[[Employee Name]:[Office]],6))</f>
        <v>PERMANENT</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1786</v>
      </c>
      <c r="E603" s="50" t="str">
        <f>IF(ISBLANK(LeaveTracker[[#This Row],[Employee Name]]),"-----",VLOOKUP(LeaveTracker[[#This Row],[Employee Name]],Employees[[Employee Name]:[Office]],7))</f>
        <v>ONT</v>
      </c>
      <c r="F603" s="50" t="str">
        <f>IF(ISBLANK(LeaveTracker[[#This Row],[Employee Name]]),"-----",VLOOKUP(LeaveTracker[[#This Row],[Employee Name]],Employees[[Employee Name]:[Office]],6))</f>
        <v>PERMANENT</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1788</v>
      </c>
      <c r="E604" s="50" t="str">
        <f>IF(ISBLANK(LeaveTracker[[#This Row],[Employee Name]]),"-----",VLOOKUP(LeaveTracker[[#This Row],[Employee Name]],Employees[[Employee Name]:[Office]],7))</f>
        <v>ONT</v>
      </c>
      <c r="F604" s="50" t="str">
        <f>IF(ISBLANK(LeaveTracker[[#This Row],[Employee Name]]),"-----",VLOOKUP(LeaveTracker[[#This Row],[Employee Name]],Employees[[Employee Name]:[Office]],6))</f>
        <v>PERMANENT</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1794</v>
      </c>
      <c r="E605" s="50" t="str">
        <f>IF(ISBLANK(LeaveTracker[[#This Row],[Employee Name]]),"-----",VLOOKUP(LeaveTracker[[#This Row],[Employee Name]],Employees[[Employee Name]:[Office]],7))</f>
        <v>CENRO</v>
      </c>
      <c r="F605" s="50" t="str">
        <f>IF(ISBLANK(LeaveTracker[[#This Row],[Employee Name]]),"-----",VLOOKUP(LeaveTracker[[#This Row],[Employee Name]],Employees[[Employee Name]:[Office]],6))</f>
        <v>CASUAL</v>
      </c>
      <c r="G605" s="49">
        <v>44841</v>
      </c>
      <c r="H605" s="49">
        <v>44841</v>
      </c>
      <c r="I605" s="50" t="s">
        <v>82</v>
      </c>
      <c r="J605" s="52" t="s">
        <v>1004</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1815</v>
      </c>
      <c r="E606" s="50" t="str">
        <f>IF(ISBLANK(LeaveTracker[[#This Row],[Employee Name]]),"-----",VLOOKUP(LeaveTracker[[#This Row],[Employee Name]],Employees[[Employee Name]:[Office]],7))</f>
        <v>CHO</v>
      </c>
      <c r="F606" s="50" t="str">
        <f>IF(ISBLANK(LeaveTracker[[#This Row],[Employee Name]]),"-----",VLOOKUP(LeaveTracker[[#This Row],[Employee Name]],Employees[[Employee Name]:[Office]],6))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1867</v>
      </c>
      <c r="E607" s="50" t="str">
        <f>IF(ISBLANK(LeaveTracker[[#This Row],[Employee Name]]),"-----",VLOOKUP(LeaveTracker[[#This Row],[Employee Name]],Employees[[Employee Name]:[Office]],7))</f>
        <v>ONT</v>
      </c>
      <c r="F607" s="50" t="str">
        <f>IF(ISBLANK(LeaveTracker[[#This Row],[Employee Name]]),"-----",VLOOKUP(LeaveTracker[[#This Row],[Employee Name]],Employees[[Employee Name]:[Office]],6))</f>
        <v>PERMANENT</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1867</v>
      </c>
      <c r="E608" s="50" t="str">
        <f>IF(ISBLANK(LeaveTracker[[#This Row],[Employee Name]]),"-----",VLOOKUP(LeaveTracker[[#This Row],[Employee Name]],Employees[[Employee Name]:[Office]],7))</f>
        <v>ONT</v>
      </c>
      <c r="F608" s="50" t="str">
        <f>IF(ISBLANK(LeaveTracker[[#This Row],[Employee Name]]),"-----",VLOOKUP(LeaveTracker[[#This Row],[Employee Name]],Employees[[Employee Name]:[Office]],6))</f>
        <v>PERMANENT</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1867</v>
      </c>
      <c r="E609" s="50" t="str">
        <f>IF(ISBLANK(LeaveTracker[[#This Row],[Employee Name]]),"-----",VLOOKUP(LeaveTracker[[#This Row],[Employee Name]],Employees[[Employee Name]:[Office]],7))</f>
        <v>ONT</v>
      </c>
      <c r="F609" s="50" t="str">
        <f>IF(ISBLANK(LeaveTracker[[#This Row],[Employee Name]]),"-----",VLOOKUP(LeaveTracker[[#This Row],[Employee Name]],Employees[[Employee Name]:[Office]],6))</f>
        <v>PERMANENT</v>
      </c>
      <c r="G609" s="49">
        <v>44832</v>
      </c>
      <c r="H609" s="49">
        <v>44832</v>
      </c>
      <c r="I609" s="50" t="s">
        <v>298</v>
      </c>
      <c r="J609" s="52" t="s">
        <v>1003</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1824</v>
      </c>
      <c r="E610" s="50" t="str">
        <f>IF(ISBLANK(LeaveTracker[[#This Row],[Employee Name]]),"-----",VLOOKUP(LeaveTracker[[#This Row],[Employee Name]],Employees[[Employee Name]:[Office]],7))</f>
        <v>EEO/CITY MARKET</v>
      </c>
      <c r="F610" s="50" t="str">
        <f>IF(ISBLANK(LeaveTracker[[#This Row],[Employee Name]]),"-----",VLOOKUP(LeaveTracker[[#This Row],[Employee Name]],Employees[[Employee Name]:[Office]],6))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1923</v>
      </c>
      <c r="E611" s="50" t="str">
        <f>IF(ISBLANK(LeaveTracker[[#This Row],[Employee Name]]),"-----",VLOOKUP(LeaveTracker[[#This Row],[Employee Name]],Employees[[Employee Name]:[Office]],7))</f>
        <v>ONT</v>
      </c>
      <c r="F611" s="50" t="str">
        <f>IF(ISBLANK(LeaveTracker[[#This Row],[Employee Name]]),"-----",VLOOKUP(LeaveTracker[[#This Row],[Employee Name]],Employees[[Employee Name]:[Office]],6))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1739</v>
      </c>
      <c r="E612" s="50" t="str">
        <f>IF(ISBLANK(LeaveTracker[[#This Row],[Employee Name]]),"-----",VLOOKUP(LeaveTracker[[#This Row],[Employee Name]],Employees[[Employee Name]:[Office]],7))</f>
        <v>ONT</v>
      </c>
      <c r="F612" s="50" t="str">
        <f>IF(ISBLANK(LeaveTracker[[#This Row],[Employee Name]]),"-----",VLOOKUP(LeaveTracker[[#This Row],[Employee Name]],Employees[[Employee Name]:[Office]],6))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1810</v>
      </c>
      <c r="E613" s="50" t="str">
        <f>IF(ISBLANK(LeaveTracker[[#This Row],[Employee Name]]),"-----",VLOOKUP(LeaveTracker[[#This Row],[Employee Name]],Employees[[Employee Name]:[Office]],7))</f>
        <v>TICC/TCCH</v>
      </c>
      <c r="F613" s="50" t="str">
        <f>IF(ISBLANK(LeaveTracker[[#This Row],[Employee Name]]),"-----",VLOOKUP(LeaveTracker[[#This Row],[Employee Name]],Employees[[Employee Name]:[Office]],6))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1810</v>
      </c>
      <c r="E614" s="50" t="str">
        <f>IF(ISBLANK(LeaveTracker[[#This Row],[Employee Name]]),"-----",VLOOKUP(LeaveTracker[[#This Row],[Employee Name]],Employees[[Employee Name]:[Office]],7))</f>
        <v>TICC/TCCH</v>
      </c>
      <c r="F614" s="50" t="str">
        <f>IF(ISBLANK(LeaveTracker[[#This Row],[Employee Name]]),"-----",VLOOKUP(LeaveTracker[[#This Row],[Employee Name]],Employees[[Employee Name]:[Office]],6))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1810</v>
      </c>
      <c r="E615" s="50" t="str">
        <f>IF(ISBLANK(LeaveTracker[[#This Row],[Employee Name]]),"-----",VLOOKUP(LeaveTracker[[#This Row],[Employee Name]],Employees[[Employee Name]:[Office]],7))</f>
        <v>TICC/TCCH</v>
      </c>
      <c r="F615" s="50" t="str">
        <f>IF(ISBLANK(LeaveTracker[[#This Row],[Employee Name]]),"-----",VLOOKUP(LeaveTracker[[#This Row],[Employee Name]],Employees[[Employee Name]:[Office]],6))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1726</v>
      </c>
      <c r="E616" s="50" t="str">
        <f>IF(ISBLANK(LeaveTracker[[#This Row],[Employee Name]]),"-----",VLOOKUP(LeaveTracker[[#This Row],[Employee Name]],Employees[[Employee Name]:[Office]],7))</f>
        <v>TCIS</v>
      </c>
      <c r="F616" s="50" t="str">
        <f>IF(ISBLANK(LeaveTracker[[#This Row],[Employee Name]]),"-----",VLOOKUP(LeaveTracker[[#This Row],[Employee Name]],Employees[[Employee Name]:[Office]],6))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1924</v>
      </c>
      <c r="E617" s="50" t="str">
        <f>IF(ISBLANK(LeaveTracker[[#This Row],[Employee Name]]),"-----",VLOOKUP(LeaveTracker[[#This Row],[Employee Name]],Employees[[Employee Name]:[Office]],7))</f>
        <v>FIRE DEPARTMENT</v>
      </c>
      <c r="F617" s="50" t="str">
        <f>IF(ISBLANK(LeaveTracker[[#This Row],[Employee Name]]),"-----",VLOOKUP(LeaveTracker[[#This Row],[Employee Name]],Employees[[Employee Name]:[Office]],6))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1924</v>
      </c>
      <c r="E618" s="50" t="str">
        <f>IF(ISBLANK(LeaveTracker[[#This Row],[Employee Name]]),"-----",VLOOKUP(LeaveTracker[[#This Row],[Employee Name]],Employees[[Employee Name]:[Office]],7))</f>
        <v>FIRE DEPARTMENT</v>
      </c>
      <c r="F618" s="50" t="str">
        <f>IF(ISBLANK(LeaveTracker[[#This Row],[Employee Name]]),"-----",VLOOKUP(LeaveTracker[[#This Row],[Employee Name]],Employees[[Employee Name]:[Office]],6))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1733</v>
      </c>
      <c r="E619" s="50" t="str">
        <f>IF(ISBLANK(LeaveTracker[[#This Row],[Employee Name]]),"-----",VLOOKUP(LeaveTracker[[#This Row],[Employee Name]],Employees[[Employee Name]:[Office]],7))</f>
        <v>ASSESSOR</v>
      </c>
      <c r="F619" s="50" t="str">
        <f>IF(ISBLANK(LeaveTracker[[#This Row],[Employee Name]]),"-----",VLOOKUP(LeaveTracker[[#This Row],[Employee Name]],Employees[[Employee Name]:[Office]],6))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1733</v>
      </c>
      <c r="E620" s="50" t="str">
        <f>IF(ISBLANK(LeaveTracker[[#This Row],[Employee Name]]),"-----",VLOOKUP(LeaveTracker[[#This Row],[Employee Name]],Employees[[Employee Name]:[Office]],7))</f>
        <v>ASSESSOR</v>
      </c>
      <c r="F620" s="50" t="str">
        <f>IF(ISBLANK(LeaveTracker[[#This Row],[Employee Name]]),"-----",VLOOKUP(LeaveTracker[[#This Row],[Employee Name]],Employees[[Employee Name]:[Office]],6))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1925</v>
      </c>
      <c r="E621" s="50" t="str">
        <f>IF(ISBLANK(LeaveTracker[[#This Row],[Employee Name]]),"-----",VLOOKUP(LeaveTracker[[#This Row],[Employee Name]],Employees[[Employee Name]:[Office]],7))</f>
        <v>ONT</v>
      </c>
      <c r="F621" s="50" t="str">
        <f>IF(ISBLANK(LeaveTracker[[#This Row],[Employee Name]]),"-----",VLOOKUP(LeaveTracker[[#This Row],[Employee Name]],Employees[[Employee Name]:[Office]],6))</f>
        <v>CASUAL</v>
      </c>
      <c r="G621" s="49">
        <v>44839</v>
      </c>
      <c r="H621" s="49">
        <v>44841</v>
      </c>
      <c r="I621" s="50" t="s">
        <v>298</v>
      </c>
      <c r="J621" s="52" t="s">
        <v>1003</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1905</v>
      </c>
      <c r="E622" s="50" t="str">
        <f>IF(ISBLANK(LeaveTracker[[#This Row],[Employee Name]]),"-----",VLOOKUP(LeaveTracker[[#This Row],[Employee Name]],Employees[[Employee Name]:[Office]],7))</f>
        <v>MAHOGANY MARKET</v>
      </c>
      <c r="F622" s="50" t="str">
        <f>IF(ISBLANK(LeaveTracker[[#This Row],[Employee Name]]),"-----",VLOOKUP(LeaveTracker[[#This Row],[Employee Name]],Employees[[Employee Name]:[Office]],6))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1905</v>
      </c>
      <c r="E623" s="50" t="str">
        <f>IF(ISBLANK(LeaveTracker[[#This Row],[Employee Name]]),"-----",VLOOKUP(LeaveTracker[[#This Row],[Employee Name]],Employees[[Employee Name]:[Office]],7))</f>
        <v>MAHOGANY MARKET</v>
      </c>
      <c r="F623" s="50" t="str">
        <f>IF(ISBLANK(LeaveTracker[[#This Row],[Employee Name]]),"-----",VLOOKUP(LeaveTracker[[#This Row],[Employee Name]],Employees[[Employee Name]:[Office]],6))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1905</v>
      </c>
      <c r="E624" s="50" t="str">
        <f>IF(ISBLANK(LeaveTracker[[#This Row],[Employee Name]]),"-----",VLOOKUP(LeaveTracker[[#This Row],[Employee Name]],Employees[[Employee Name]:[Office]],7))</f>
        <v>MAHOGANY MARKET</v>
      </c>
      <c r="F624" s="50" t="str">
        <f>IF(ISBLANK(LeaveTracker[[#This Row],[Employee Name]]),"-----",VLOOKUP(LeaveTracker[[#This Row],[Employee Name]],Employees[[Employee Name]:[Office]],6))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1926</v>
      </c>
      <c r="E625" s="50" t="str">
        <f>IF(ISBLANK(LeaveTracker[[#This Row],[Employee Name]]),"-----",VLOOKUP(LeaveTracker[[#This Row],[Employee Name]],Employees[[Employee Name]:[Office]],7))</f>
        <v>ONT</v>
      </c>
      <c r="F625" s="50" t="str">
        <f>IF(ISBLANK(LeaveTracker[[#This Row],[Employee Name]]),"-----",VLOOKUP(LeaveTracker[[#This Row],[Employee Name]],Employees[[Employee Name]:[Office]],6))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1926</v>
      </c>
      <c r="E626" s="50" t="str">
        <f>IF(ISBLANK(LeaveTracker[[#This Row],[Employee Name]]),"-----",VLOOKUP(LeaveTracker[[#This Row],[Employee Name]],Employees[[Employee Name]:[Office]],7))</f>
        <v>ONT</v>
      </c>
      <c r="F626" s="50" t="str">
        <f>IF(ISBLANK(LeaveTracker[[#This Row],[Employee Name]]),"-----",VLOOKUP(LeaveTracker[[#This Row],[Employee Name]],Employees[[Employee Name]:[Office]],6))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1926</v>
      </c>
      <c r="E627" s="50" t="str">
        <f>IF(ISBLANK(LeaveTracker[[#This Row],[Employee Name]]),"-----",VLOOKUP(LeaveTracker[[#This Row],[Employee Name]],Employees[[Employee Name]:[Office]],7))</f>
        <v>ONT</v>
      </c>
      <c r="F627" s="50" t="str">
        <f>IF(ISBLANK(LeaveTracker[[#This Row],[Employee Name]]),"-----",VLOOKUP(LeaveTracker[[#This Row],[Employee Name]],Employees[[Employee Name]:[Office]],6))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1749</v>
      </c>
      <c r="E628" s="50" t="str">
        <f>IF(ISBLANK(LeaveTracker[[#This Row],[Employee Name]]),"-----",VLOOKUP(LeaveTracker[[#This Row],[Employee Name]],Employees[[Employee Name]:[Office]],7))</f>
        <v>PICNIC GROVE</v>
      </c>
      <c r="F628" s="50" t="str">
        <f>IF(ISBLANK(LeaveTracker[[#This Row],[Employee Name]]),"-----",VLOOKUP(LeaveTracker[[#This Row],[Employee Name]],Employees[[Employee Name]:[Office]],6))</f>
        <v>PERMANENT</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1868</v>
      </c>
      <c r="E629" s="50" t="str">
        <f>IF(ISBLANK(LeaveTracker[[#This Row],[Employee Name]]),"-----",VLOOKUP(LeaveTracker[[#This Row],[Employee Name]],Employees[[Employee Name]:[Office]],7))</f>
        <v>TICC</v>
      </c>
      <c r="F629" s="50" t="str">
        <f>IF(ISBLANK(LeaveTracker[[#This Row],[Employee Name]]),"-----",VLOOKUP(LeaveTracker[[#This Row],[Employee Name]],Employees[[Employee Name]:[Office]],6))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1868</v>
      </c>
      <c r="E630" s="50" t="str">
        <f>IF(ISBLANK(LeaveTracker[[#This Row],[Employee Name]]),"-----",VLOOKUP(LeaveTracker[[#This Row],[Employee Name]],Employees[[Employee Name]:[Office]],7))</f>
        <v>TICC</v>
      </c>
      <c r="F630" s="50" t="str">
        <f>IF(ISBLANK(LeaveTracker[[#This Row],[Employee Name]]),"-----",VLOOKUP(LeaveTracker[[#This Row],[Employee Name]],Employees[[Employee Name]:[Office]],6))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1722</v>
      </c>
      <c r="E631" s="50" t="str">
        <f>IF(ISBLANK(LeaveTracker[[#This Row],[Employee Name]]),"-----",VLOOKUP(LeaveTracker[[#This Row],[Employee Name]],Employees[[Employee Name]:[Office]],7))</f>
        <v>LEGAL</v>
      </c>
      <c r="F631" s="50" t="str">
        <f>IF(ISBLANK(LeaveTracker[[#This Row],[Employee Name]]),"-----",VLOOKUP(LeaveTracker[[#This Row],[Employee Name]],Employees[[Employee Name]:[Office]],6))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1722</v>
      </c>
      <c r="E632" s="50" t="str">
        <f>IF(ISBLANK(LeaveTracker[[#This Row],[Employee Name]]),"-----",VLOOKUP(LeaveTracker[[#This Row],[Employee Name]],Employees[[Employee Name]:[Office]],7))</f>
        <v>LEGAL</v>
      </c>
      <c r="F632" s="50" t="str">
        <f>IF(ISBLANK(LeaveTracker[[#This Row],[Employee Name]]),"-----",VLOOKUP(LeaveTracker[[#This Row],[Employee Name]],Employees[[Employee Name]:[Office]],6))</f>
        <v>CASUAL</v>
      </c>
      <c r="G632" s="49">
        <v>44810</v>
      </c>
      <c r="H632" s="49">
        <v>44810</v>
      </c>
      <c r="I632" s="50" t="s">
        <v>298</v>
      </c>
      <c r="J632" s="52" t="s">
        <v>1003</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1722</v>
      </c>
      <c r="E633" s="50" t="str">
        <f>IF(ISBLANK(LeaveTracker[[#This Row],[Employee Name]]),"-----",VLOOKUP(LeaveTracker[[#This Row],[Employee Name]],Employees[[Employee Name]:[Office]],7))</f>
        <v>LEGAL</v>
      </c>
      <c r="F633" s="50" t="str">
        <f>IF(ISBLANK(LeaveTracker[[#This Row],[Employee Name]]),"-----",VLOOKUP(LeaveTracker[[#This Row],[Employee Name]],Employees[[Employee Name]:[Office]],6))</f>
        <v>CASUAL</v>
      </c>
      <c r="G633" s="49">
        <v>44823</v>
      </c>
      <c r="H633" s="49">
        <v>44824</v>
      </c>
      <c r="I633" s="50" t="s">
        <v>298</v>
      </c>
      <c r="J633" s="52" t="s">
        <v>1003</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1853</v>
      </c>
      <c r="E634" s="50" t="str">
        <f>IF(ISBLANK(LeaveTracker[[#This Row],[Employee Name]]),"-----",VLOOKUP(LeaveTracker[[#This Row],[Employee Name]],Employees[[Employee Name]:[Office]],7))</f>
        <v>PICNIC GROVE</v>
      </c>
      <c r="F634" s="50" t="str">
        <f>IF(ISBLANK(LeaveTracker[[#This Row],[Employee Name]]),"-----",VLOOKUP(LeaveTracker[[#This Row],[Employee Name]],Employees[[Employee Name]:[Office]],6))</f>
        <v>PERMANENT</v>
      </c>
      <c r="G634" s="49">
        <v>44823</v>
      </c>
      <c r="H634" s="49">
        <v>44823</v>
      </c>
      <c r="I634" s="50" t="s">
        <v>298</v>
      </c>
      <c r="J634" s="52" t="s">
        <v>1003</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2524</v>
      </c>
      <c r="E635" s="50" t="str">
        <f>IF(ISBLANK(LeaveTracker[[#This Row],[Employee Name]]),"-----",VLOOKUP(LeaveTracker[[#This Row],[Employee Name]],Employees[[Employee Name]:[Office]],7))</f>
        <v>PICNIC GROVE</v>
      </c>
      <c r="F635" s="50" t="str">
        <f>IF(ISBLANK(LeaveTracker[[#This Row],[Employee Name]]),"-----",VLOOKUP(LeaveTracker[[#This Row],[Employee Name]],Employees[[Employee Name]:[Office]],6))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1749</v>
      </c>
      <c r="E636" s="50" t="str">
        <f>IF(ISBLANK(LeaveTracker[[#This Row],[Employee Name]]),"-----",VLOOKUP(LeaveTracker[[#This Row],[Employee Name]],Employees[[Employee Name]:[Office]],7))</f>
        <v>PICNIC GROVE</v>
      </c>
      <c r="F636" s="50" t="str">
        <f>IF(ISBLANK(LeaveTracker[[#This Row],[Employee Name]]),"-----",VLOOKUP(LeaveTracker[[#This Row],[Employee Name]],Employees[[Employee Name]:[Office]],6))</f>
        <v>PERMANENT</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1749</v>
      </c>
      <c r="E637" s="50" t="str">
        <f>IF(ISBLANK(LeaveTracker[[#This Row],[Employee Name]]),"-----",VLOOKUP(LeaveTracker[[#This Row],[Employee Name]],Employees[[Employee Name]:[Office]],7))</f>
        <v>PICNIC GROVE</v>
      </c>
      <c r="F637" s="50" t="str">
        <f>IF(ISBLANK(LeaveTracker[[#This Row],[Employee Name]]),"-----",VLOOKUP(LeaveTracker[[#This Row],[Employee Name]],Employees[[Employee Name]:[Office]],6))</f>
        <v>PERMANENT</v>
      </c>
      <c r="G637" s="49">
        <v>44834</v>
      </c>
      <c r="H637" s="49">
        <v>44834</v>
      </c>
      <c r="I637" s="50" t="s">
        <v>298</v>
      </c>
      <c r="J637" s="52" t="s">
        <v>1003</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1926</v>
      </c>
      <c r="E638" s="50" t="str">
        <f>IF(ISBLANK(LeaveTracker[[#This Row],[Employee Name]]),"-----",VLOOKUP(LeaveTracker[[#This Row],[Employee Name]],Employees[[Employee Name]:[Office]],7))</f>
        <v>ONT</v>
      </c>
      <c r="F638" s="50" t="str">
        <f>IF(ISBLANK(LeaveTracker[[#This Row],[Employee Name]]),"-----",VLOOKUP(LeaveTracker[[#This Row],[Employee Name]],Employees[[Employee Name]:[Office]],6))</f>
        <v>CASUAL</v>
      </c>
      <c r="G638" s="49">
        <v>44812</v>
      </c>
      <c r="H638" s="49">
        <v>44812</v>
      </c>
      <c r="I638" s="50" t="s">
        <v>298</v>
      </c>
      <c r="J638" s="52" t="s">
        <v>1003</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1839</v>
      </c>
      <c r="E639" s="50" t="str">
        <f>IF(ISBLANK(LeaveTracker[[#This Row],[Employee Name]]),"-----",VLOOKUP(LeaveTracker[[#This Row],[Employee Name]],Employees[[Employee Name]:[Office]],7))</f>
        <v>CENRO</v>
      </c>
      <c r="F639" s="50" t="str">
        <f>IF(ISBLANK(LeaveTracker[[#This Row],[Employee Name]]),"-----",VLOOKUP(LeaveTracker[[#This Row],[Employee Name]],Employees[[Employee Name]:[Office]],6))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1909</v>
      </c>
      <c r="E640" s="50" t="str">
        <f>IF(ISBLANK(LeaveTracker[[#This Row],[Employee Name]]),"-----",VLOOKUP(LeaveTracker[[#This Row],[Employee Name]],Employees[[Employee Name]:[Office]],7))</f>
        <v>ONT</v>
      </c>
      <c r="F640" s="50" t="str">
        <f>IF(ISBLANK(LeaveTracker[[#This Row],[Employee Name]]),"-----",VLOOKUP(LeaveTracker[[#This Row],[Employee Name]],Employees[[Employee Name]:[Office]],6))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2" t="s">
        <v>1752</v>
      </c>
      <c r="E641" s="50" t="str">
        <f>IF(ISBLANK(LeaveTracker[[#This Row],[Employee Name]]),"-----",VLOOKUP(LeaveTracker[[#This Row],[Employee Name]],Employees[[Employee Name]:[Office]],7))</f>
        <v>CSWDO</v>
      </c>
      <c r="F641" s="50" t="str">
        <f>IF(ISBLANK(LeaveTracker[[#This Row],[Employee Name]]),"-----",VLOOKUP(LeaveTracker[[#This Row],[Employee Name]],Employees[[Employee Name]:[Office]],6))</f>
        <v>CASUAL</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1775</v>
      </c>
      <c r="E642" s="50" t="str">
        <f>IF(ISBLANK(LeaveTracker[[#This Row],[Employee Name]]),"-----",VLOOKUP(LeaveTracker[[#This Row],[Employee Name]],Employees[[Employee Name]:[Office]],7))</f>
        <v>SP</v>
      </c>
      <c r="F642" s="50" t="str">
        <f>IF(ISBLANK(LeaveTracker[[#This Row],[Employee Name]]),"-----",VLOOKUP(LeaveTracker[[#This Row],[Employee Name]],Employees[[Employee Name]:[Office]],6))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1772</v>
      </c>
      <c r="E643" s="50" t="str">
        <f>IF(ISBLANK(LeaveTracker[[#This Row],[Employee Name]]),"-----",VLOOKUP(LeaveTracker[[#This Row],[Employee Name]],Employees[[Employee Name]:[Office]],7))</f>
        <v>CHO</v>
      </c>
      <c r="F643" s="50" t="str">
        <f>IF(ISBLANK(LeaveTracker[[#This Row],[Employee Name]]),"-----",VLOOKUP(LeaveTracker[[#This Row],[Employee Name]],Employees[[Employee Name]:[Office]],6))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2330</v>
      </c>
      <c r="E644" s="50" t="str">
        <f>IF(ISBLANK(LeaveTracker[[#This Row],[Employee Name]]),"-----",VLOOKUP(LeaveTracker[[#This Row],[Employee Name]],Employees[[Employee Name]:[Office]],7))</f>
        <v>CEO</v>
      </c>
      <c r="F644" s="50" t="str">
        <f>IF(ISBLANK(LeaveTracker[[#This Row],[Employee Name]]),"-----",VLOOKUP(LeaveTracker[[#This Row],[Employee Name]],Employees[[Employee Name]:[Office]],6))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1765</v>
      </c>
      <c r="E645" s="50" t="str">
        <f>IF(ISBLANK(LeaveTracker[[#This Row],[Employee Name]]),"-----",VLOOKUP(LeaveTracker[[#This Row],[Employee Name]],Employees[[Employee Name]:[Office]],7))</f>
        <v>GSO</v>
      </c>
      <c r="F645" s="50" t="str">
        <f>IF(ISBLANK(LeaveTracker[[#This Row],[Employee Name]]),"-----",VLOOKUP(LeaveTracker[[#This Row],[Employee Name]],Employees[[Employee Name]:[Office]],6))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1876</v>
      </c>
      <c r="E646" s="50" t="str">
        <f>IF(ISBLANK(LeaveTracker[[#This Row],[Employee Name]]),"-----",VLOOKUP(LeaveTracker[[#This Row],[Employee Name]],Employees[[Employee Name]:[Office]],7))</f>
        <v>GSO</v>
      </c>
      <c r="F646" s="50" t="str">
        <f>IF(ISBLANK(LeaveTracker[[#This Row],[Employee Name]]),"-----",VLOOKUP(LeaveTracker[[#This Row],[Employee Name]],Employees[[Employee Name]:[Office]],6))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1876</v>
      </c>
      <c r="E647" s="50" t="str">
        <f>IF(ISBLANK(LeaveTracker[[#This Row],[Employee Name]]),"-----",VLOOKUP(LeaveTracker[[#This Row],[Employee Name]],Employees[[Employee Name]:[Office]],7))</f>
        <v>GSO</v>
      </c>
      <c r="F647" s="50" t="str">
        <f>IF(ISBLANK(LeaveTracker[[#This Row],[Employee Name]]),"-----",VLOOKUP(LeaveTracker[[#This Row],[Employee Name]],Employees[[Employee Name]:[Office]],6))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1876</v>
      </c>
      <c r="E648" s="50" t="str">
        <f>IF(ISBLANK(LeaveTracker[[#This Row],[Employee Name]]),"-----",VLOOKUP(LeaveTracker[[#This Row],[Employee Name]],Employees[[Employee Name]:[Office]],7))</f>
        <v>GSO</v>
      </c>
      <c r="F648" s="50" t="str">
        <f>IF(ISBLANK(LeaveTracker[[#This Row],[Employee Name]]),"-----",VLOOKUP(LeaveTracker[[#This Row],[Employee Name]],Employees[[Employee Name]:[Office]],6))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1804</v>
      </c>
      <c r="E649" s="50" t="str">
        <f>IF(ISBLANK(LeaveTracker[[#This Row],[Employee Name]]),"-----",VLOOKUP(LeaveTracker[[#This Row],[Employee Name]],Employees[[Employee Name]:[Office]],7))</f>
        <v>HOUSING</v>
      </c>
      <c r="F649" s="50" t="str">
        <f>IF(ISBLANK(LeaveTracker[[#This Row],[Employee Name]]),"-----",VLOOKUP(LeaveTracker[[#This Row],[Employee Name]],Employees[[Employee Name]:[Office]],6))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1927</v>
      </c>
      <c r="E650" s="50" t="str">
        <f>IF(ISBLANK(LeaveTracker[[#This Row],[Employee Name]]),"-----",VLOOKUP(LeaveTracker[[#This Row],[Employee Name]],Employees[[Employee Name]:[Office]],7))</f>
        <v>HOUSING</v>
      </c>
      <c r="F650" s="50" t="str">
        <f>IF(ISBLANK(LeaveTracker[[#This Row],[Employee Name]]),"-----",VLOOKUP(LeaveTracker[[#This Row],[Employee Name]],Employees[[Employee Name]:[Office]],6))</f>
        <v>CASUAL</v>
      </c>
      <c r="G650" s="49">
        <v>44839</v>
      </c>
      <c r="H650" s="49">
        <v>44839</v>
      </c>
      <c r="I650" s="50" t="s">
        <v>298</v>
      </c>
      <c r="J650" s="52" t="s">
        <v>1003</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1927</v>
      </c>
      <c r="E651" s="50" t="str">
        <f>IF(ISBLANK(LeaveTracker[[#This Row],[Employee Name]]),"-----",VLOOKUP(LeaveTracker[[#This Row],[Employee Name]],Employees[[Employee Name]:[Office]],7))</f>
        <v>HOUSING</v>
      </c>
      <c r="F651" s="50" t="str">
        <f>IF(ISBLANK(LeaveTracker[[#This Row],[Employee Name]]),"-----",VLOOKUP(LeaveTracker[[#This Row],[Employee Name]],Employees[[Employee Name]:[Office]],6))</f>
        <v>CASUAL</v>
      </c>
      <c r="G651" s="49">
        <v>44805</v>
      </c>
      <c r="H651" s="49">
        <v>44805</v>
      </c>
      <c r="I651" s="50" t="s">
        <v>298</v>
      </c>
      <c r="J651" s="52" t="s">
        <v>1003</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1928</v>
      </c>
      <c r="E652" s="50" t="str">
        <f>IF(ISBLANK(LeaveTracker[[#This Row],[Employee Name]]),"-----",VLOOKUP(LeaveTracker[[#This Row],[Employee Name]],Employees[[Employee Name]:[Office]],7))</f>
        <v>CPDO</v>
      </c>
      <c r="F652" s="50" t="str">
        <f>IF(ISBLANK(LeaveTracker[[#This Row],[Employee Name]]),"-----",VLOOKUP(LeaveTracker[[#This Row],[Employee Name]],Employees[[Employee Name]:[Office]],6))</f>
        <v>PERMANENT</v>
      </c>
      <c r="G652" s="49">
        <v>44826</v>
      </c>
      <c r="H652" s="49">
        <v>44826</v>
      </c>
      <c r="I652" s="50" t="s">
        <v>298</v>
      </c>
      <c r="J652" s="52" t="s">
        <v>1003</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2" t="s">
        <v>1821</v>
      </c>
      <c r="E653" s="50" t="str">
        <f>IF(ISBLANK(LeaveTracker[[#This Row],[Employee Name]]),"-----",VLOOKUP(LeaveTracker[[#This Row],[Employee Name]],Employees[[Employee Name]:[Office]],7))</f>
        <v>DSWDO</v>
      </c>
      <c r="F653" s="50" t="str">
        <f>IF(ISBLANK(LeaveTracker[[#This Row],[Employee Name]]),"-----",VLOOKUP(LeaveTracker[[#This Row],[Employee Name]],Employees[[Employee Name]:[Office]],6))</f>
        <v>PERMANENT</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2" t="s">
        <v>1821</v>
      </c>
      <c r="E654" s="50" t="str">
        <f>IF(ISBLANK(LeaveTracker[[#This Row],[Employee Name]]),"-----",VLOOKUP(LeaveTracker[[#This Row],[Employee Name]],Employees[[Employee Name]:[Office]],7))</f>
        <v>DSWDO</v>
      </c>
      <c r="F654" s="50" t="str">
        <f>IF(ISBLANK(LeaveTracker[[#This Row],[Employee Name]]),"-----",VLOOKUP(LeaveTracker[[#This Row],[Employee Name]],Employees[[Employee Name]:[Office]],6))</f>
        <v>PERMANENT</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1812</v>
      </c>
      <c r="E655" s="50" t="str">
        <f>IF(ISBLANK(LeaveTracker[[#This Row],[Employee Name]]),"-----",VLOOKUP(LeaveTracker[[#This Row],[Employee Name]],Employees[[Employee Name]:[Office]],7))</f>
        <v>TICC</v>
      </c>
      <c r="F655" s="50" t="str">
        <f>IF(ISBLANK(LeaveTracker[[#This Row],[Employee Name]]),"-----",VLOOKUP(LeaveTracker[[#This Row],[Employee Name]],Employees[[Employee Name]:[Office]],6))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1812</v>
      </c>
      <c r="E656" s="50" t="str">
        <f>IF(ISBLANK(LeaveTracker[[#This Row],[Employee Name]]),"-----",VLOOKUP(LeaveTracker[[#This Row],[Employee Name]],Employees[[Employee Name]:[Office]],7))</f>
        <v>TICC</v>
      </c>
      <c r="F656" s="50" t="str">
        <f>IF(ISBLANK(LeaveTracker[[#This Row],[Employee Name]]),"-----",VLOOKUP(LeaveTracker[[#This Row],[Employee Name]],Employees[[Employee Name]:[Office]],6))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1834</v>
      </c>
      <c r="E657" s="50" t="str">
        <f>IF(ISBLANK(LeaveTracker[[#This Row],[Employee Name]]),"-----",VLOOKUP(LeaveTracker[[#This Row],[Employee Name]],Employees[[Employee Name]:[Office]],7))</f>
        <v>EEO/CITY MARKET</v>
      </c>
      <c r="F657" s="50" t="str">
        <f>IF(ISBLANK(LeaveTracker[[#This Row],[Employee Name]]),"-----",VLOOKUP(LeaveTracker[[#This Row],[Employee Name]],Employees[[Employee Name]:[Office]],6))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1929</v>
      </c>
      <c r="E658" s="50" t="str">
        <f>IF(ISBLANK(LeaveTracker[[#This Row],[Employee Name]]),"-----",VLOOKUP(LeaveTracker[[#This Row],[Employee Name]],Employees[[Employee Name]:[Office]],7))</f>
        <v>TCIS</v>
      </c>
      <c r="F658" s="50" t="str">
        <f>IF(ISBLANK(LeaveTracker[[#This Row],[Employee Name]]),"-----",VLOOKUP(LeaveTracker[[#This Row],[Employee Name]],Employees[[Employee Name]:[Office]],6))</f>
        <v>JOBCON</v>
      </c>
      <c r="G658" s="49">
        <v>44833</v>
      </c>
      <c r="H658" s="49">
        <v>44834</v>
      </c>
      <c r="I658" s="50" t="s">
        <v>298</v>
      </c>
      <c r="J658" s="52" t="s">
        <v>1003</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1929</v>
      </c>
      <c r="E659" s="50" t="str">
        <f>IF(ISBLANK(LeaveTracker[[#This Row],[Employee Name]]),"-----",VLOOKUP(LeaveTracker[[#This Row],[Employee Name]],Employees[[Employee Name]:[Office]],7))</f>
        <v>TCIS</v>
      </c>
      <c r="F659" s="50" t="str">
        <f>IF(ISBLANK(LeaveTracker[[#This Row],[Employee Name]]),"-----",VLOOKUP(LeaveTracker[[#This Row],[Employee Name]],Employees[[Employee Name]:[Office]],6))</f>
        <v>JOBCON</v>
      </c>
      <c r="G659" s="49">
        <v>44837</v>
      </c>
      <c r="H659" s="49">
        <v>44837</v>
      </c>
      <c r="I659" s="50" t="s">
        <v>298</v>
      </c>
      <c r="J659" s="52" t="s">
        <v>1003</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1916</v>
      </c>
      <c r="E660" s="50" t="str">
        <f>IF(ISBLANK(LeaveTracker[[#This Row],[Employee Name]]),"-----",VLOOKUP(LeaveTracker[[#This Row],[Employee Name]],Employees[[Employee Name]:[Office]],7))</f>
        <v>INTERNAL</v>
      </c>
      <c r="F660" s="50" t="str">
        <f>IF(ISBLANK(LeaveTracker[[#This Row],[Employee Name]]),"-----",VLOOKUP(LeaveTracker[[#This Row],[Employee Name]],Employees[[Employee Name]:[Office]],6))</f>
        <v>CASUAL</v>
      </c>
      <c r="G660" s="49">
        <v>44846</v>
      </c>
      <c r="H660" s="49">
        <v>44846</v>
      </c>
      <c r="I660" s="50" t="s">
        <v>298</v>
      </c>
      <c r="J660" s="52" t="s">
        <v>1003</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1916</v>
      </c>
      <c r="E661" s="50" t="str">
        <f>IF(ISBLANK(LeaveTracker[[#This Row],[Employee Name]]),"-----",VLOOKUP(LeaveTracker[[#This Row],[Employee Name]],Employees[[Employee Name]:[Office]],7))</f>
        <v>INTERNAL</v>
      </c>
      <c r="F661" s="50" t="str">
        <f>IF(ISBLANK(LeaveTracker[[#This Row],[Employee Name]]),"-----",VLOOKUP(LeaveTracker[[#This Row],[Employee Name]],Employees[[Employee Name]:[Office]],6))</f>
        <v>CASUAL</v>
      </c>
      <c r="G661" s="49">
        <v>44848</v>
      </c>
      <c r="H661" s="49">
        <v>44848</v>
      </c>
      <c r="I661" s="50" t="s">
        <v>298</v>
      </c>
      <c r="J661" s="52" t="s">
        <v>1003</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1797</v>
      </c>
      <c r="E662" s="50" t="str">
        <f>IF(ISBLANK(LeaveTracker[[#This Row],[Employee Name]]),"-----",VLOOKUP(LeaveTracker[[#This Row],[Employee Name]],Employees[[Employee Name]:[Office]],7))</f>
        <v>CENRO</v>
      </c>
      <c r="F662" s="50" t="str">
        <f>IF(ISBLANK(LeaveTracker[[#This Row],[Employee Name]]),"-----",VLOOKUP(LeaveTracker[[#This Row],[Employee Name]],Employees[[Employee Name]:[Office]],6))</f>
        <v>CASUAL</v>
      </c>
      <c r="G662" s="49">
        <v>44833</v>
      </c>
      <c r="H662" s="49">
        <v>44834</v>
      </c>
      <c r="I662" s="50" t="s">
        <v>82</v>
      </c>
      <c r="J662" s="52" t="s">
        <v>1004</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1835</v>
      </c>
      <c r="E663" s="50" t="str">
        <f>IF(ISBLANK(LeaveTracker[[#This Row],[Employee Name]]),"-----",VLOOKUP(LeaveTracker[[#This Row],[Employee Name]],Employees[[Employee Name]:[Office]],7))</f>
        <v>ACCOUNTING</v>
      </c>
      <c r="F663" s="50" t="str">
        <f>IF(ISBLANK(LeaveTracker[[#This Row],[Employee Name]]),"-----",VLOOKUP(LeaveTracker[[#This Row],[Employee Name]],Employees[[Employee Name]:[Office]],6))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1835</v>
      </c>
      <c r="E664" s="50" t="str">
        <f>IF(ISBLANK(LeaveTracker[[#This Row],[Employee Name]]),"-----",VLOOKUP(LeaveTracker[[#This Row],[Employee Name]],Employees[[Employee Name]:[Office]],7))</f>
        <v>ACCOUNTING</v>
      </c>
      <c r="F664" s="50" t="str">
        <f>IF(ISBLANK(LeaveTracker[[#This Row],[Employee Name]]),"-----",VLOOKUP(LeaveTracker[[#This Row],[Employee Name]],Employees[[Employee Name]:[Office]],6))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1835</v>
      </c>
      <c r="E665" s="50" t="str">
        <f>IF(ISBLANK(LeaveTracker[[#This Row],[Employee Name]]),"-----",VLOOKUP(LeaveTracker[[#This Row],[Employee Name]],Employees[[Employee Name]:[Office]],7))</f>
        <v>ACCOUNTING</v>
      </c>
      <c r="F665" s="50" t="str">
        <f>IF(ISBLANK(LeaveTracker[[#This Row],[Employee Name]]),"-----",VLOOKUP(LeaveTracker[[#This Row],[Employee Name]],Employees[[Employee Name]:[Office]],6))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1830</v>
      </c>
      <c r="E666" s="50" t="str">
        <f>IF(ISBLANK(LeaveTracker[[#This Row],[Employee Name]]),"-----",VLOOKUP(LeaveTracker[[#This Row],[Employee Name]],Employees[[Employee Name]:[Office]],7))</f>
        <v>ONT</v>
      </c>
      <c r="F666" s="50" t="str">
        <f>IF(ISBLANK(LeaveTracker[[#This Row],[Employee Name]]),"-----",VLOOKUP(LeaveTracker[[#This Row],[Employee Name]],Employees[[Employee Name]:[Office]],6))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1830</v>
      </c>
      <c r="E667" s="50" t="str">
        <f>IF(ISBLANK(LeaveTracker[[#This Row],[Employee Name]]),"-----",VLOOKUP(LeaveTracker[[#This Row],[Employee Name]],Employees[[Employee Name]:[Office]],7))</f>
        <v>ONT</v>
      </c>
      <c r="F667" s="50" t="str">
        <f>IF(ISBLANK(LeaveTracker[[#This Row],[Employee Name]]),"-----",VLOOKUP(LeaveTracker[[#This Row],[Employee Name]],Employees[[Employee Name]:[Office]],6))</f>
        <v>CASUAL</v>
      </c>
      <c r="G667" s="49">
        <v>44820</v>
      </c>
      <c r="H667" s="49">
        <v>44820</v>
      </c>
      <c r="I667" s="50" t="s">
        <v>298</v>
      </c>
      <c r="J667" s="52" t="s">
        <v>1003</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1830</v>
      </c>
      <c r="E668" s="50" t="str">
        <f>IF(ISBLANK(LeaveTracker[[#This Row],[Employee Name]]),"-----",VLOOKUP(LeaveTracker[[#This Row],[Employee Name]],Employees[[Employee Name]:[Office]],7))</f>
        <v>ONT</v>
      </c>
      <c r="F668" s="50" t="str">
        <f>IF(ISBLANK(LeaveTracker[[#This Row],[Employee Name]]),"-----",VLOOKUP(LeaveTracker[[#This Row],[Employee Name]],Employees[[Employee Name]:[Office]],6))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1830</v>
      </c>
      <c r="E669" s="50" t="str">
        <f>IF(ISBLANK(LeaveTracker[[#This Row],[Employee Name]]),"-----",VLOOKUP(LeaveTracker[[#This Row],[Employee Name]],Employees[[Employee Name]:[Office]],7))</f>
        <v>ONT</v>
      </c>
      <c r="F669" s="50" t="str">
        <f>IF(ISBLANK(LeaveTracker[[#This Row],[Employee Name]]),"-----",VLOOKUP(LeaveTracker[[#This Row],[Employee Name]],Employees[[Employee Name]:[Office]],6))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1832</v>
      </c>
      <c r="E670" s="50" t="str">
        <f>IF(ISBLANK(LeaveTracker[[#This Row],[Employee Name]]),"-----",VLOOKUP(LeaveTracker[[#This Row],[Employee Name]],Employees[[Employee Name]:[Office]],7))</f>
        <v>CSWDO</v>
      </c>
      <c r="F670" s="50" t="str">
        <f>IF(ISBLANK(LeaveTracker[[#This Row],[Employee Name]]),"-----",VLOOKUP(LeaveTracker[[#This Row],[Employee Name]],Employees[[Employee Name]:[Office]],6))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1908</v>
      </c>
      <c r="E671" s="50" t="str">
        <f>IF(ISBLANK(LeaveTracker[[#This Row],[Employee Name]]),"-----",VLOOKUP(LeaveTracker[[#This Row],[Employee Name]],Employees[[Employee Name]:[Office]],7))</f>
        <v>COOP</v>
      </c>
      <c r="F671" s="50" t="str">
        <f>IF(ISBLANK(LeaveTracker[[#This Row],[Employee Name]]),"-----",VLOOKUP(LeaveTracker[[#This Row],[Employee Name]],Employees[[Employee Name]:[Office]],6))</f>
        <v>JOBCON</v>
      </c>
      <c r="G671" s="49">
        <v>44861</v>
      </c>
      <c r="H671" s="49">
        <v>44861</v>
      </c>
      <c r="I671" s="50" t="s">
        <v>1022</v>
      </c>
      <c r="J671" s="52" t="s">
        <v>1899</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1930</v>
      </c>
      <c r="E672" s="50" t="str">
        <f>IF(ISBLANK(LeaveTracker[[#This Row],[Employee Name]]),"-----",VLOOKUP(LeaveTracker[[#This Row],[Employee Name]],Employees[[Employee Name]:[Office]],7))</f>
        <v>TCIS</v>
      </c>
      <c r="F672" s="50" t="str">
        <f>IF(ISBLANK(LeaveTracker[[#This Row],[Employee Name]]),"-----",VLOOKUP(LeaveTracker[[#This Row],[Employee Name]],Employees[[Employee Name]:[Office]],6))</f>
        <v>JOBCON</v>
      </c>
      <c r="G672" s="49">
        <v>44832</v>
      </c>
      <c r="H672" s="49">
        <v>44841</v>
      </c>
      <c r="I672" s="50" t="s">
        <v>1022</v>
      </c>
      <c r="J672" s="52" t="s">
        <v>1886</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1842</v>
      </c>
      <c r="E673" s="50" t="str">
        <f>IF(ISBLANK(LeaveTracker[[#This Row],[Employee Name]]),"-----",VLOOKUP(LeaveTracker[[#This Row],[Employee Name]],Employees[[Employee Name]:[Office]],7))</f>
        <v>VMO/SP</v>
      </c>
      <c r="F673" s="50" t="str">
        <f>IF(ISBLANK(LeaveTracker[[#This Row],[Employee Name]]),"-----",VLOOKUP(LeaveTracker[[#This Row],[Employee Name]],Employees[[Employee Name]:[Office]],6))</f>
        <v>CASUAL</v>
      </c>
      <c r="G673" s="49">
        <v>44855</v>
      </c>
      <c r="H673" s="49">
        <v>44855</v>
      </c>
      <c r="I673" s="50" t="s">
        <v>298</v>
      </c>
      <c r="J673" s="52" t="s">
        <v>1003</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1931</v>
      </c>
      <c r="E674" s="50" t="str">
        <f>IF(ISBLANK(LeaveTracker[[#This Row],[Employee Name]]),"-----",VLOOKUP(LeaveTracker[[#This Row],[Employee Name]],Employees[[Employee Name]:[Office]],7))</f>
        <v>CENRO</v>
      </c>
      <c r="F674" s="50" t="str">
        <f>IF(ISBLANK(LeaveTracker[[#This Row],[Employee Name]]),"-----",VLOOKUP(LeaveTracker[[#This Row],[Employee Name]],Employees[[Employee Name]:[Office]],6))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1932</v>
      </c>
      <c r="E675" s="50" t="str">
        <f>IF(ISBLANK(LeaveTracker[[#This Row],[Employee Name]]),"-----",VLOOKUP(LeaveTracker[[#This Row],[Employee Name]],Employees[[Employee Name]:[Office]],7))</f>
        <v>PICNIC GROVE</v>
      </c>
      <c r="F675" s="50" t="str">
        <f>IF(ISBLANK(LeaveTracker[[#This Row],[Employee Name]]),"-----",VLOOKUP(LeaveTracker[[#This Row],[Employee Name]],Employees[[Employee Name]:[Office]],6))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1933</v>
      </c>
      <c r="E676" s="50">
        <f>IF(ISBLANK(LeaveTracker[[#This Row],[Employee Name]]),"-----",VLOOKUP(LeaveTracker[[#This Row],[Employee Name]],Employees[[Employee Name]:[Office]],7))</f>
        <v>0</v>
      </c>
      <c r="F676" s="50" t="str">
        <f>IF(ISBLANK(LeaveTracker[[#This Row],[Employee Name]]),"-----",VLOOKUP(LeaveTracker[[#This Row],[Employee Name]],Employees[[Employee Name]:[Office]],6))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1882</v>
      </c>
      <c r="E677" s="50" t="str">
        <f>IF(ISBLANK(LeaveTracker[[#This Row],[Employee Name]]),"-----",VLOOKUP(LeaveTracker[[#This Row],[Employee Name]],Employees[[Employee Name]:[Office]],7))</f>
        <v>CHO</v>
      </c>
      <c r="F677" s="50" t="str">
        <f>IF(ISBLANK(LeaveTracker[[#This Row],[Employee Name]]),"-----",VLOOKUP(LeaveTracker[[#This Row],[Employee Name]],Employees[[Employee Name]:[Office]],6))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1882</v>
      </c>
      <c r="E678" s="50" t="str">
        <f>IF(ISBLANK(LeaveTracker[[#This Row],[Employee Name]]),"-----",VLOOKUP(LeaveTracker[[#This Row],[Employee Name]],Employees[[Employee Name]:[Office]],7))</f>
        <v>CHO</v>
      </c>
      <c r="F678" s="50" t="str">
        <f>IF(ISBLANK(LeaveTracker[[#This Row],[Employee Name]]),"-----",VLOOKUP(LeaveTracker[[#This Row],[Employee Name]],Employees[[Employee Name]:[Office]],6))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1934</v>
      </c>
      <c r="E679" s="50" t="str">
        <f>IF(ISBLANK(LeaveTracker[[#This Row],[Employee Name]]),"-----",VLOOKUP(LeaveTracker[[#This Row],[Employee Name]],Employees[[Employee Name]:[Office]],7))</f>
        <v>CHO</v>
      </c>
      <c r="F679" s="50" t="str">
        <f>IF(ISBLANK(LeaveTracker[[#This Row],[Employee Name]]),"-----",VLOOKUP(LeaveTracker[[#This Row],[Employee Name]],Employees[[Employee Name]:[Office]],6))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1736</v>
      </c>
      <c r="E680" s="50" t="str">
        <f>IF(ISBLANK(LeaveTracker[[#This Row],[Employee Name]]),"-----",VLOOKUP(LeaveTracker[[#This Row],[Employee Name]],Employees[[Employee Name]:[Office]],7))</f>
        <v>LCR</v>
      </c>
      <c r="F680" s="50" t="str">
        <f>IF(ISBLANK(LeaveTracker[[#This Row],[Employee Name]]),"-----",VLOOKUP(LeaveTracker[[#This Row],[Employee Name]],Employees[[Employee Name]:[Office]],6))</f>
        <v>CASUAL</v>
      </c>
      <c r="G680" s="49">
        <v>44867</v>
      </c>
      <c r="H680" s="49">
        <v>44867</v>
      </c>
      <c r="I680" s="50" t="s">
        <v>298</v>
      </c>
      <c r="J680" s="52" t="s">
        <v>1003</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1736</v>
      </c>
      <c r="E681" s="50" t="str">
        <f>IF(ISBLANK(LeaveTracker[[#This Row],[Employee Name]]),"-----",VLOOKUP(LeaveTracker[[#This Row],[Employee Name]],Employees[[Employee Name]:[Office]],7))</f>
        <v>LCR</v>
      </c>
      <c r="F681" s="50" t="str">
        <f>IF(ISBLANK(LeaveTracker[[#This Row],[Employee Name]]),"-----",VLOOKUP(LeaveTracker[[#This Row],[Employee Name]],Employees[[Employee Name]:[Office]],6))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1736</v>
      </c>
      <c r="E682" s="50" t="str">
        <f>IF(ISBLANK(LeaveTracker[[#This Row],[Employee Name]]),"-----",VLOOKUP(LeaveTracker[[#This Row],[Employee Name]],Employees[[Employee Name]:[Office]],7))</f>
        <v>LCR</v>
      </c>
      <c r="F682" s="50" t="str">
        <f>IF(ISBLANK(LeaveTracker[[#This Row],[Employee Name]]),"-----",VLOOKUP(LeaveTracker[[#This Row],[Employee Name]],Employees[[Employee Name]:[Office]],6))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1736</v>
      </c>
      <c r="E683" s="50" t="str">
        <f>IF(ISBLANK(LeaveTracker[[#This Row],[Employee Name]]),"-----",VLOOKUP(LeaveTracker[[#This Row],[Employee Name]],Employees[[Employee Name]:[Office]],7))</f>
        <v>LCR</v>
      </c>
      <c r="F683" s="50" t="str">
        <f>IF(ISBLANK(LeaveTracker[[#This Row],[Employee Name]]),"-----",VLOOKUP(LeaveTracker[[#This Row],[Employee Name]],Employees[[Employee Name]:[Office]],6))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1923</v>
      </c>
      <c r="E684" s="50" t="str">
        <f>IF(ISBLANK(LeaveTracker[[#This Row],[Employee Name]]),"-----",VLOOKUP(LeaveTracker[[#This Row],[Employee Name]],Employees[[Employee Name]:[Office]],7))</f>
        <v>ONT</v>
      </c>
      <c r="F684" s="50" t="str">
        <f>IF(ISBLANK(LeaveTracker[[#This Row],[Employee Name]]),"-----",VLOOKUP(LeaveTracker[[#This Row],[Employee Name]],Employees[[Employee Name]:[Office]],6))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1935</v>
      </c>
      <c r="E685" s="50" t="str">
        <f>IF(ISBLANK(LeaveTracker[[#This Row],[Employee Name]]),"-----",VLOOKUP(LeaveTracker[[#This Row],[Employee Name]],Employees[[Employee Name]:[Office]],7))</f>
        <v>CTO</v>
      </c>
      <c r="F685" s="50" t="str">
        <f>IF(ISBLANK(LeaveTracker[[#This Row],[Employee Name]]),"-----",VLOOKUP(LeaveTracker[[#This Row],[Employee Name]],Employees[[Employee Name]:[Office]],6))</f>
        <v>PERMANENT</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1936</v>
      </c>
      <c r="E686" s="50" t="str">
        <f>IF(ISBLANK(LeaveTracker[[#This Row],[Employee Name]]),"-----",VLOOKUP(LeaveTracker[[#This Row],[Employee Name]],Employees[[Employee Name]:[Office]],7))</f>
        <v>CSU</v>
      </c>
      <c r="F686" s="50" t="str">
        <f>IF(ISBLANK(LeaveTracker[[#This Row],[Employee Name]]),"-----",VLOOKUP(LeaveTracker[[#This Row],[Employee Name]],Employees[[Employee Name]:[Office]],6))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1783</v>
      </c>
      <c r="E687" s="50" t="str">
        <f>IF(ISBLANK(LeaveTracker[[#This Row],[Employee Name]]),"-----",VLOOKUP(LeaveTracker[[#This Row],[Employee Name]],Employees[[Employee Name]:[Office]],7))</f>
        <v>ONT</v>
      </c>
      <c r="F687" s="50" t="str">
        <f>IF(ISBLANK(LeaveTracker[[#This Row],[Employee Name]]),"-----",VLOOKUP(LeaveTracker[[#This Row],[Employee Name]],Employees[[Employee Name]:[Office]],6))</f>
        <v>PERMANENT</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1937</v>
      </c>
      <c r="E688" s="50" t="str">
        <f>IF(ISBLANK(LeaveTracker[[#This Row],[Employee Name]]),"-----",VLOOKUP(LeaveTracker[[#This Row],[Employee Name]],Employees[[Employee Name]:[Office]],7))</f>
        <v>ONT</v>
      </c>
      <c r="F688" s="50" t="str">
        <f>IF(ISBLANK(LeaveTracker[[#This Row],[Employee Name]]),"-----",VLOOKUP(LeaveTracker[[#This Row],[Employee Name]],Employees[[Employee Name]:[Office]],6))</f>
        <v>PERMANENT</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1938</v>
      </c>
      <c r="E689" s="50" t="str">
        <f>IF(ISBLANK(LeaveTracker[[#This Row],[Employee Name]]),"-----",VLOOKUP(LeaveTracker[[#This Row],[Employee Name]],Employees[[Employee Name]:[Office]],7))</f>
        <v>ONT</v>
      </c>
      <c r="F689" s="50" t="str">
        <f>IF(ISBLANK(LeaveTracker[[#This Row],[Employee Name]]),"-----",VLOOKUP(LeaveTracker[[#This Row],[Employee Name]],Employees[[Employee Name]:[Office]],6))</f>
        <v>PERMANENT</v>
      </c>
      <c r="G689" s="49">
        <v>44876</v>
      </c>
      <c r="H689" s="49">
        <v>44877</v>
      </c>
      <c r="I689" s="50" t="s">
        <v>82</v>
      </c>
      <c r="J689" s="52" t="s">
        <v>1004</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1938</v>
      </c>
      <c r="E690" s="50" t="str">
        <f>IF(ISBLANK(LeaveTracker[[#This Row],[Employee Name]]),"-----",VLOOKUP(LeaveTracker[[#This Row],[Employee Name]],Employees[[Employee Name]:[Office]],7))</f>
        <v>ONT</v>
      </c>
      <c r="F690" s="50" t="str">
        <f>IF(ISBLANK(LeaveTracker[[#This Row],[Employee Name]]),"-----",VLOOKUP(LeaveTracker[[#This Row],[Employee Name]],Employees[[Employee Name]:[Office]],6))</f>
        <v>PERMANENT</v>
      </c>
      <c r="G690" s="49">
        <v>44875</v>
      </c>
      <c r="H690" s="49">
        <v>44875</v>
      </c>
      <c r="I690" s="50" t="s">
        <v>298</v>
      </c>
      <c r="J690" s="52" t="s">
        <v>1003</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2199</v>
      </c>
      <c r="E691" s="50" t="str">
        <f>IF(ISBLANK(LeaveTracker[[#This Row],[Employee Name]]),"-----",VLOOKUP(LeaveTracker[[#This Row],[Employee Name]],Employees[[Employee Name]:[Office]],7))</f>
        <v>ONT</v>
      </c>
      <c r="F691" s="50" t="str">
        <f>IF(ISBLANK(LeaveTracker[[#This Row],[Employee Name]]),"-----",VLOOKUP(LeaveTracker[[#This Row],[Employee Name]],Employees[[Employee Name]:[Office]],6))</f>
        <v>PERMANENT</v>
      </c>
      <c r="G691" s="49">
        <v>44875</v>
      </c>
      <c r="H691" s="49">
        <v>44877</v>
      </c>
      <c r="I691" s="50" t="s">
        <v>82</v>
      </c>
      <c r="J691" s="52" t="s">
        <v>1004</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1940</v>
      </c>
      <c r="E692" s="50" t="str">
        <f>IF(ISBLANK(LeaveTracker[[#This Row],[Employee Name]]),"-----",VLOOKUP(LeaveTracker[[#This Row],[Employee Name]],Employees[[Employee Name]:[Office]],7))</f>
        <v>CENRO</v>
      </c>
      <c r="F692" s="50" t="str">
        <f>IF(ISBLANK(LeaveTracker[[#This Row],[Employee Name]]),"-----",VLOOKUP(LeaveTracker[[#This Row],[Employee Name]],Employees[[Employee Name]:[Office]],6))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1941</v>
      </c>
      <c r="E693" s="50" t="str">
        <f>IF(ISBLANK(LeaveTracker[[#This Row],[Employee Name]]),"-----",VLOOKUP(LeaveTracker[[#This Row],[Employee Name]],Employees[[Employee Name]:[Office]],7))</f>
        <v>CSWDO</v>
      </c>
      <c r="F693" s="50" t="str">
        <f>IF(ISBLANK(LeaveTracker[[#This Row],[Employee Name]]),"-----",VLOOKUP(LeaveTracker[[#This Row],[Employee Name]],Employees[[Employee Name]:[Office]],6))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1901</v>
      </c>
      <c r="E694" s="50" t="str">
        <f>IF(ISBLANK(LeaveTracker[[#This Row],[Employee Name]]),"-----",VLOOKUP(LeaveTracker[[#This Row],[Employee Name]],Employees[[Employee Name]:[Office]],7))</f>
        <v>AGRICULTURE OFFICE</v>
      </c>
      <c r="F694" s="50" t="str">
        <f>IF(ISBLANK(LeaveTracker[[#This Row],[Employee Name]]),"-----",VLOOKUP(LeaveTracker[[#This Row],[Employee Name]],Employees[[Employee Name]:[Office]],6))</f>
        <v>PERMANENT</v>
      </c>
      <c r="G694" s="49">
        <v>44864</v>
      </c>
      <c r="H694" s="49">
        <v>44864</v>
      </c>
      <c r="I694" s="50" t="s">
        <v>1022</v>
      </c>
      <c r="J694" s="52" t="s">
        <v>1886</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1733</v>
      </c>
      <c r="E695" s="50" t="str">
        <f>IF(ISBLANK(LeaveTracker[[#This Row],[Employee Name]]),"-----",VLOOKUP(LeaveTracker[[#This Row],[Employee Name]],Employees[[Employee Name]:[Office]],7))</f>
        <v>ASSESSOR</v>
      </c>
      <c r="F695" s="50" t="str">
        <f>IF(ISBLANK(LeaveTracker[[#This Row],[Employee Name]]),"-----",VLOOKUP(LeaveTracker[[#This Row],[Employee Name]],Employees[[Employee Name]:[Office]],6))</f>
        <v>CASUAL</v>
      </c>
      <c r="G695" s="49">
        <v>44858</v>
      </c>
      <c r="H695" s="49">
        <v>44858</v>
      </c>
      <c r="I695" s="50" t="s">
        <v>298</v>
      </c>
      <c r="J695" s="52" t="s">
        <v>1003</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1733</v>
      </c>
      <c r="E696" s="50" t="str">
        <f>IF(ISBLANK(LeaveTracker[[#This Row],[Employee Name]]),"-----",VLOOKUP(LeaveTracker[[#This Row],[Employee Name]],Employees[[Employee Name]:[Office]],7))</f>
        <v>ASSESSOR</v>
      </c>
      <c r="F696" s="50" t="str">
        <f>IF(ISBLANK(LeaveTracker[[#This Row],[Employee Name]]),"-----",VLOOKUP(LeaveTracker[[#This Row],[Employee Name]],Employees[[Employee Name]:[Office]],6))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1810</v>
      </c>
      <c r="E697" s="50" t="str">
        <f>IF(ISBLANK(LeaveTracker[[#This Row],[Employee Name]]),"-----",VLOOKUP(LeaveTracker[[#This Row],[Employee Name]],Employees[[Employee Name]:[Office]],7))</f>
        <v>TICC/TCCH</v>
      </c>
      <c r="F697" s="50" t="str">
        <f>IF(ISBLANK(LeaveTracker[[#This Row],[Employee Name]]),"-----",VLOOKUP(LeaveTracker[[#This Row],[Employee Name]],Employees[[Employee Name]:[Office]],6))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1810</v>
      </c>
      <c r="E698" s="50" t="str">
        <f>IF(ISBLANK(LeaveTracker[[#This Row],[Employee Name]]),"-----",VLOOKUP(LeaveTracker[[#This Row],[Employee Name]],Employees[[Employee Name]:[Office]],7))</f>
        <v>TICC/TCCH</v>
      </c>
      <c r="F698" s="50" t="str">
        <f>IF(ISBLANK(LeaveTracker[[#This Row],[Employee Name]]),"-----",VLOOKUP(LeaveTracker[[#This Row],[Employee Name]],Employees[[Employee Name]:[Office]],6))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1810</v>
      </c>
      <c r="E699" s="50" t="str">
        <f>IF(ISBLANK(LeaveTracker[[#This Row],[Employee Name]]),"-----",VLOOKUP(LeaveTracker[[#This Row],[Employee Name]],Employees[[Employee Name]:[Office]],7))</f>
        <v>TICC/TCCH</v>
      </c>
      <c r="F699" s="50" t="str">
        <f>IF(ISBLANK(LeaveTracker[[#This Row],[Employee Name]]),"-----",VLOOKUP(LeaveTracker[[#This Row],[Employee Name]],Employees[[Employee Name]:[Office]],6))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1810</v>
      </c>
      <c r="E700" s="50" t="str">
        <f>IF(ISBLANK(LeaveTracker[[#This Row],[Employee Name]]),"-----",VLOOKUP(LeaveTracker[[#This Row],[Employee Name]],Employees[[Employee Name]:[Office]],7))</f>
        <v>TICC/TCCH</v>
      </c>
      <c r="F700" s="50" t="str">
        <f>IF(ISBLANK(LeaveTracker[[#This Row],[Employee Name]]),"-----",VLOOKUP(LeaveTracker[[#This Row],[Employee Name]],Employees[[Employee Name]:[Office]],6))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1739</v>
      </c>
      <c r="E701" s="50" t="str">
        <f>IF(ISBLANK(LeaveTracker[[#This Row],[Employee Name]]),"-----",VLOOKUP(LeaveTracker[[#This Row],[Employee Name]],Employees[[Employee Name]:[Office]],7))</f>
        <v>ONT</v>
      </c>
      <c r="F701" s="50" t="str">
        <f>IF(ISBLANK(LeaveTracker[[#This Row],[Employee Name]]),"-----",VLOOKUP(LeaveTracker[[#This Row],[Employee Name]],Employees[[Employee Name]:[Office]],6))</f>
        <v>CASUAL</v>
      </c>
      <c r="G701" s="49">
        <v>44854</v>
      </c>
      <c r="H701" s="49">
        <v>44855</v>
      </c>
      <c r="I701" s="50" t="s">
        <v>298</v>
      </c>
      <c r="J701" s="52" t="s">
        <v>1003</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1824</v>
      </c>
      <c r="E702" s="50" t="str">
        <f>IF(ISBLANK(LeaveTracker[[#This Row],[Employee Name]]),"-----",VLOOKUP(LeaveTracker[[#This Row],[Employee Name]],Employees[[Employee Name]:[Office]],7))</f>
        <v>EEO/CITY MARKET</v>
      </c>
      <c r="F702" s="50" t="str">
        <f>IF(ISBLANK(LeaveTracker[[#This Row],[Employee Name]]),"-----",VLOOKUP(LeaveTracker[[#This Row],[Employee Name]],Employees[[Employee Name]:[Office]],6))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1305</v>
      </c>
      <c r="E703" s="50" t="str">
        <f>IF(ISBLANK(LeaveTracker[[#This Row],[Employee Name]]),"-----",VLOOKUP(LeaveTracker[[#This Row],[Employee Name]],Employees[[Employee Name]:[Office]],7))</f>
        <v>ONT</v>
      </c>
      <c r="F703" s="50" t="str">
        <f>IF(ISBLANK(LeaveTracker[[#This Row],[Employee Name]]),"-----",VLOOKUP(LeaveTracker[[#This Row],[Employee Name]],Employees[[Employee Name]:[Office]],6))</f>
        <v>PERMANENT</v>
      </c>
      <c r="G703" s="49">
        <v>44882</v>
      </c>
      <c r="H703" s="49">
        <v>44886</v>
      </c>
      <c r="I703" s="50" t="s">
        <v>82</v>
      </c>
      <c r="J703" s="52" t="s">
        <v>1004</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1305</v>
      </c>
      <c r="E704" s="50" t="str">
        <f>IF(ISBLANK(LeaveTracker[[#This Row],[Employee Name]]),"-----",VLOOKUP(LeaveTracker[[#This Row],[Employee Name]],Employees[[Employee Name]:[Office]],7))</f>
        <v>ONT</v>
      </c>
      <c r="F704" s="50" t="str">
        <f>IF(ISBLANK(LeaveTracker[[#This Row],[Employee Name]]),"-----",VLOOKUP(LeaveTracker[[#This Row],[Employee Name]],Employees[[Employee Name]:[Office]],6))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1942</v>
      </c>
      <c r="E705" s="50" t="str">
        <f>IF(ISBLANK(LeaveTracker[[#This Row],[Employee Name]]),"-----",VLOOKUP(LeaveTracker[[#This Row],[Employee Name]],Employees[[Employee Name]:[Office]],7))</f>
        <v>GSO</v>
      </c>
      <c r="F705" s="50" t="str">
        <f>IF(ISBLANK(LeaveTracker[[#This Row],[Employee Name]]),"-----",VLOOKUP(LeaveTracker[[#This Row],[Employee Name]],Employees[[Employee Name]:[Office]],6))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1815</v>
      </c>
      <c r="E706" s="50" t="str">
        <f>IF(ISBLANK(LeaveTracker[[#This Row],[Employee Name]]),"-----",VLOOKUP(LeaveTracker[[#This Row],[Employee Name]],Employees[[Employee Name]:[Office]],7))</f>
        <v>CHO</v>
      </c>
      <c r="F706" s="50" t="str">
        <f>IF(ISBLANK(LeaveTracker[[#This Row],[Employee Name]]),"-----",VLOOKUP(LeaveTracker[[#This Row],[Employee Name]],Employees[[Employee Name]:[Office]],6))</f>
        <v>CASUAL</v>
      </c>
      <c r="G706" s="49">
        <v>44872</v>
      </c>
      <c r="H706" s="49">
        <v>44872</v>
      </c>
      <c r="I706" s="50" t="s">
        <v>298</v>
      </c>
      <c r="J706" s="52" t="s">
        <v>1003</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1815</v>
      </c>
      <c r="E707" s="50" t="str">
        <f>IF(ISBLANK(LeaveTracker[[#This Row],[Employee Name]]),"-----",VLOOKUP(LeaveTracker[[#This Row],[Employee Name]],Employees[[Employee Name]:[Office]],7))</f>
        <v>CHO</v>
      </c>
      <c r="F707" s="50" t="str">
        <f>IF(ISBLANK(LeaveTracker[[#This Row],[Employee Name]]),"-----",VLOOKUP(LeaveTracker[[#This Row],[Employee Name]],Employees[[Employee Name]:[Office]],6))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1900</v>
      </c>
      <c r="E708" s="50" t="str">
        <f>IF(ISBLANK(LeaveTracker[[#This Row],[Employee Name]]),"-----",VLOOKUP(LeaveTracker[[#This Row],[Employee Name]],Employees[[Employee Name]:[Office]],7))</f>
        <v>PICNIC GROVE</v>
      </c>
      <c r="F708" s="50" t="str">
        <f>IF(ISBLANK(LeaveTracker[[#This Row],[Employee Name]]),"-----",VLOOKUP(LeaveTracker[[#This Row],[Employee Name]],Employees[[Employee Name]:[Office]],6))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1848</v>
      </c>
      <c r="E709" s="50" t="str">
        <f>IF(ISBLANK(LeaveTracker[[#This Row],[Employee Name]]),"-----",VLOOKUP(LeaveTracker[[#This Row],[Employee Name]],Employees[[Employee Name]:[Office]],7))</f>
        <v>TCNHS-ISHS</v>
      </c>
      <c r="F709" s="50" t="str">
        <f>IF(ISBLANK(LeaveTracker[[#This Row],[Employee Name]]),"-----",VLOOKUP(LeaveTracker[[#This Row],[Employee Name]],Employees[[Employee Name]:[Office]],6))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1788</v>
      </c>
      <c r="E710" s="50" t="str">
        <f>IF(ISBLANK(LeaveTracker[[#This Row],[Employee Name]]),"-----",VLOOKUP(LeaveTracker[[#This Row],[Employee Name]],Employees[[Employee Name]:[Office]],7))</f>
        <v>ONT</v>
      </c>
      <c r="F710" s="50" t="str">
        <f>IF(ISBLANK(LeaveTracker[[#This Row],[Employee Name]]),"-----",VLOOKUP(LeaveTracker[[#This Row],[Employee Name]],Employees[[Employee Name]:[Office]],6))</f>
        <v>PERMANENT</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1794</v>
      </c>
      <c r="E711" s="50" t="str">
        <f>IF(ISBLANK(LeaveTracker[[#This Row],[Employee Name]]),"-----",VLOOKUP(LeaveTracker[[#This Row],[Employee Name]],Employees[[Employee Name]:[Office]],7))</f>
        <v>CENRO</v>
      </c>
      <c r="F711" s="50" t="str">
        <f>IF(ISBLANK(LeaveTracker[[#This Row],[Employee Name]]),"-----",VLOOKUP(LeaveTracker[[#This Row],[Employee Name]],Employees[[Employee Name]:[Office]],6))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1942</v>
      </c>
      <c r="E712" s="50" t="str">
        <f>IF(ISBLANK(LeaveTracker[[#This Row],[Employee Name]]),"-----",VLOOKUP(LeaveTracker[[#This Row],[Employee Name]],Employees[[Employee Name]:[Office]],7))</f>
        <v>GSO</v>
      </c>
      <c r="F712" s="50" t="str">
        <f>IF(ISBLANK(LeaveTracker[[#This Row],[Employee Name]]),"-----",VLOOKUP(LeaveTracker[[#This Row],[Employee Name]],Employees[[Employee Name]:[Office]],6))</f>
        <v>CASUAL</v>
      </c>
      <c r="G712" s="49">
        <v>44868</v>
      </c>
      <c r="H712" s="49">
        <v>44868</v>
      </c>
      <c r="I712" s="50" t="s">
        <v>298</v>
      </c>
      <c r="J712" s="52" t="s">
        <v>274</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1942</v>
      </c>
      <c r="E713" s="50" t="str">
        <f>IF(ISBLANK(LeaveTracker[[#This Row],[Employee Name]]),"-----",VLOOKUP(LeaveTracker[[#This Row],[Employee Name]],Employees[[Employee Name]:[Office]],7))</f>
        <v>GSO</v>
      </c>
      <c r="F713" s="50" t="str">
        <f>IF(ISBLANK(LeaveTracker[[#This Row],[Employee Name]]),"-----",VLOOKUP(LeaveTracker[[#This Row],[Employee Name]],Employees[[Employee Name]:[Office]],6))</f>
        <v>CASUAL</v>
      </c>
      <c r="G713" s="49">
        <v>44867</v>
      </c>
      <c r="H713" s="49">
        <v>44867</v>
      </c>
      <c r="I713" s="50" t="s">
        <v>298</v>
      </c>
      <c r="J713" s="52" t="s">
        <v>1004</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1745</v>
      </c>
      <c r="E714" s="50" t="str">
        <f>IF(ISBLANK(LeaveTracker[[#This Row],[Employee Name]]),"-----",VLOOKUP(LeaveTracker[[#This Row],[Employee Name]],Employees[[Employee Name]:[Office]],7))</f>
        <v>ACCOUNTING</v>
      </c>
      <c r="F714" s="50" t="str">
        <f>IF(ISBLANK(LeaveTracker[[#This Row],[Employee Name]]),"-----",VLOOKUP(LeaveTracker[[#This Row],[Employee Name]],Employees[[Employee Name]:[Office]],6))</f>
        <v>CASUAL</v>
      </c>
      <c r="G714" s="49">
        <v>44893</v>
      </c>
      <c r="H714" s="49">
        <v>44893</v>
      </c>
      <c r="I714" s="50" t="s">
        <v>298</v>
      </c>
      <c r="J714" s="52" t="s">
        <v>1003</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1745</v>
      </c>
      <c r="E715" s="50" t="str">
        <f>IF(ISBLANK(LeaveTracker[[#This Row],[Employee Name]]),"-----",VLOOKUP(LeaveTracker[[#This Row],[Employee Name]],Employees[[Employee Name]:[Office]],7))</f>
        <v>ACCOUNTING</v>
      </c>
      <c r="F715" s="50" t="str">
        <f>IF(ISBLANK(LeaveTracker[[#This Row],[Employee Name]]),"-----",VLOOKUP(LeaveTracker[[#This Row],[Employee Name]],Employees[[Employee Name]:[Office]],6))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1745</v>
      </c>
      <c r="E716" s="50" t="str">
        <f>IF(ISBLANK(LeaveTracker[[#This Row],[Employee Name]]),"-----",VLOOKUP(LeaveTracker[[#This Row],[Employee Name]],Employees[[Employee Name]:[Office]],7))</f>
        <v>ACCOUNTING</v>
      </c>
      <c r="F716" s="50" t="str">
        <f>IF(ISBLANK(LeaveTracker[[#This Row],[Employee Name]]),"-----",VLOOKUP(LeaveTracker[[#This Row],[Employee Name]],Employees[[Employee Name]:[Office]],6))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1745</v>
      </c>
      <c r="E717" s="50" t="str">
        <f>IF(ISBLANK(LeaveTracker[[#This Row],[Employee Name]]),"-----",VLOOKUP(LeaveTracker[[#This Row],[Employee Name]],Employees[[Employee Name]:[Office]],7))</f>
        <v>ACCOUNTING</v>
      </c>
      <c r="F717" s="50" t="str">
        <f>IF(ISBLANK(LeaveTracker[[#This Row],[Employee Name]]),"-----",VLOOKUP(LeaveTracker[[#This Row],[Employee Name]],Employees[[Employee Name]:[Office]],6))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1745</v>
      </c>
      <c r="E718" s="50" t="str">
        <f>IF(ISBLANK(LeaveTracker[[#This Row],[Employee Name]]),"-----",VLOOKUP(LeaveTracker[[#This Row],[Employee Name]],Employees[[Employee Name]:[Office]],7))</f>
        <v>ACCOUNTING</v>
      </c>
      <c r="F718" s="50" t="str">
        <f>IF(ISBLANK(LeaveTracker[[#This Row],[Employee Name]]),"-----",VLOOKUP(LeaveTracker[[#This Row],[Employee Name]],Employees[[Employee Name]:[Office]],6))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1745</v>
      </c>
      <c r="E719" s="50" t="str">
        <f>IF(ISBLANK(LeaveTracker[[#This Row],[Employee Name]]),"-----",VLOOKUP(LeaveTracker[[#This Row],[Employee Name]],Employees[[Employee Name]:[Office]],7))</f>
        <v>ACCOUNTING</v>
      </c>
      <c r="F719" s="50" t="str">
        <f>IF(ISBLANK(LeaveTracker[[#This Row],[Employee Name]]),"-----",VLOOKUP(LeaveTracker[[#This Row],[Employee Name]],Employees[[Employee Name]:[Office]],6))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1745</v>
      </c>
      <c r="E720" s="50" t="str">
        <f>IF(ISBLANK(LeaveTracker[[#This Row],[Employee Name]]),"-----",VLOOKUP(LeaveTracker[[#This Row],[Employee Name]],Employees[[Employee Name]:[Office]],7))</f>
        <v>ACCOUNTING</v>
      </c>
      <c r="F720" s="50" t="str">
        <f>IF(ISBLANK(LeaveTracker[[#This Row],[Employee Name]]),"-----",VLOOKUP(LeaveTracker[[#This Row],[Employee Name]],Employees[[Employee Name]:[Office]],6))</f>
        <v>CASUAL</v>
      </c>
      <c r="G720" s="49">
        <v>44845</v>
      </c>
      <c r="H720" s="49">
        <v>44845</v>
      </c>
      <c r="I720" s="50" t="s">
        <v>298</v>
      </c>
      <c r="J720" s="52" t="s">
        <v>1003</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1745</v>
      </c>
      <c r="E721" s="50" t="str">
        <f>IF(ISBLANK(LeaveTracker[[#This Row],[Employee Name]]),"-----",VLOOKUP(LeaveTracker[[#This Row],[Employee Name]],Employees[[Employee Name]:[Office]],7))</f>
        <v>ACCOUNTING</v>
      </c>
      <c r="F721" s="50" t="str">
        <f>IF(ISBLANK(LeaveTracker[[#This Row],[Employee Name]]),"-----",VLOOKUP(LeaveTracker[[#This Row],[Employee Name]],Employees[[Employee Name]:[Office]],6))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1867</v>
      </c>
      <c r="E722" s="50" t="str">
        <f>IF(ISBLANK(LeaveTracker[[#This Row],[Employee Name]]),"-----",VLOOKUP(LeaveTracker[[#This Row],[Employee Name]],Employees[[Employee Name]:[Office]],7))</f>
        <v>ONT</v>
      </c>
      <c r="F722" s="50" t="str">
        <f>IF(ISBLANK(LeaveTracker[[#This Row],[Employee Name]]),"-----",VLOOKUP(LeaveTracker[[#This Row],[Employee Name]],Employees[[Employee Name]:[Office]],6))</f>
        <v>PERMANENT</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1868</v>
      </c>
      <c r="E723" s="50" t="str">
        <f>IF(ISBLANK(LeaveTracker[[#This Row],[Employee Name]]),"-----",VLOOKUP(LeaveTracker[[#This Row],[Employee Name]],Employees[[Employee Name]:[Office]],7))</f>
        <v>TICC</v>
      </c>
      <c r="F723" s="50" t="str">
        <f>IF(ISBLANK(LeaveTracker[[#This Row],[Employee Name]]),"-----",VLOOKUP(LeaveTracker[[#This Row],[Employee Name]],Employees[[Employee Name]:[Office]],6))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1867</v>
      </c>
      <c r="E724" s="50" t="str">
        <f>IF(ISBLANK(LeaveTracker[[#This Row],[Employee Name]]),"-----",VLOOKUP(LeaveTracker[[#This Row],[Employee Name]],Employees[[Employee Name]:[Office]],7))</f>
        <v>ONT</v>
      </c>
      <c r="F724" s="50" t="str">
        <f>IF(ISBLANK(LeaveTracker[[#This Row],[Employee Name]]),"-----",VLOOKUP(LeaveTracker[[#This Row],[Employee Name]],Employees[[Employee Name]:[Office]],6))</f>
        <v>PERMANENT</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1867</v>
      </c>
      <c r="E725" s="50" t="str">
        <f>IF(ISBLANK(LeaveTracker[[#This Row],[Employee Name]]),"-----",VLOOKUP(LeaveTracker[[#This Row],[Employee Name]],Employees[[Employee Name]:[Office]],7))</f>
        <v>ONT</v>
      </c>
      <c r="F725" s="50" t="str">
        <f>IF(ISBLANK(LeaveTracker[[#This Row],[Employee Name]]),"-----",VLOOKUP(LeaveTracker[[#This Row],[Employee Name]],Employees[[Employee Name]:[Office]],6))</f>
        <v>PERMANENT</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1891</v>
      </c>
      <c r="E726" s="50" t="str">
        <f>IF(ISBLANK(LeaveTracker[[#This Row],[Employee Name]]),"-----",VLOOKUP(LeaveTracker[[#This Row],[Employee Name]],Employees[[Employee Name]:[Office]],7))</f>
        <v>ONT</v>
      </c>
      <c r="F726" s="50" t="str">
        <f>IF(ISBLANK(LeaveTracker[[#This Row],[Employee Name]]),"-----",VLOOKUP(LeaveTracker[[#This Row],[Employee Name]],Employees[[Employee Name]:[Office]],6))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2298</v>
      </c>
      <c r="E727" s="50" t="str">
        <f>IF(ISBLANK(LeaveTracker[[#This Row],[Employee Name]]),"-----",VLOOKUP(LeaveTracker[[#This Row],[Employee Name]],Employees[[Employee Name]:[Office]],7))</f>
        <v>CSWDO</v>
      </c>
      <c r="F727" s="50" t="str">
        <f>IF(ISBLANK(LeaveTracker[[#This Row],[Employee Name]]),"-----",VLOOKUP(LeaveTracker[[#This Row],[Employee Name]],Employees[[Employee Name]:[Office]],6))</f>
        <v>PERMANENT</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1943</v>
      </c>
      <c r="E728" s="50" t="str">
        <f>IF(ISBLANK(LeaveTracker[[#This Row],[Employee Name]]),"-----",VLOOKUP(LeaveTracker[[#This Row],[Employee Name]],Employees[[Employee Name]:[Office]],7))</f>
        <v>TICC</v>
      </c>
      <c r="F728" s="50" t="str">
        <f>IF(ISBLANK(LeaveTracker[[#This Row],[Employee Name]]),"-----",VLOOKUP(LeaveTracker[[#This Row],[Employee Name]],Employees[[Employee Name]:[Office]],6))</f>
        <v>JOBCON</v>
      </c>
      <c r="G728" s="49">
        <v>44843</v>
      </c>
      <c r="H728" s="49">
        <v>44843</v>
      </c>
      <c r="I728" s="50" t="s">
        <v>1022</v>
      </c>
      <c r="J728" s="52" t="s">
        <v>1886</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1790</v>
      </c>
      <c r="E729" s="50" t="str">
        <f>IF(ISBLANK(LeaveTracker[[#This Row],[Employee Name]]),"-----",VLOOKUP(LeaveTracker[[#This Row],[Employee Name]],Employees[[Employee Name]:[Office]],7))</f>
        <v>GSO</v>
      </c>
      <c r="F729" s="50" t="str">
        <f>IF(ISBLANK(LeaveTracker[[#This Row],[Employee Name]]),"-----",VLOOKUP(LeaveTracker[[#This Row],[Employee Name]],Employees[[Employee Name]:[Office]],6))</f>
        <v>CASUAL</v>
      </c>
      <c r="G729" s="49">
        <v>44853</v>
      </c>
      <c r="H729" s="49">
        <v>44853</v>
      </c>
      <c r="I729" s="50" t="s">
        <v>82</v>
      </c>
      <c r="J729" s="52" t="s">
        <v>1004</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1790</v>
      </c>
      <c r="E730" s="50" t="str">
        <f>IF(ISBLANK(LeaveTracker[[#This Row],[Employee Name]]),"-----",VLOOKUP(LeaveTracker[[#This Row],[Employee Name]],Employees[[Employee Name]:[Office]],7))</f>
        <v>GSO</v>
      </c>
      <c r="F730" s="50" t="str">
        <f>IF(ISBLANK(LeaveTracker[[#This Row],[Employee Name]]),"-----",VLOOKUP(LeaveTracker[[#This Row],[Employee Name]],Employees[[Employee Name]:[Office]],6))</f>
        <v>CASUAL</v>
      </c>
      <c r="G730" s="49">
        <v>44855</v>
      </c>
      <c r="H730" s="49">
        <v>44855</v>
      </c>
      <c r="I730" s="50" t="s">
        <v>298</v>
      </c>
      <c r="J730" s="52" t="s">
        <v>1003</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1790</v>
      </c>
      <c r="E731" s="50" t="str">
        <f>IF(ISBLANK(LeaveTracker[[#This Row],[Employee Name]]),"-----",VLOOKUP(LeaveTracker[[#This Row],[Employee Name]],Employees[[Employee Name]:[Office]],7))</f>
        <v>GSO</v>
      </c>
      <c r="F731" s="50" t="str">
        <f>IF(ISBLANK(LeaveTracker[[#This Row],[Employee Name]]),"-----",VLOOKUP(LeaveTracker[[#This Row],[Employee Name]],Employees[[Employee Name]:[Office]],6))</f>
        <v>CASUAL</v>
      </c>
      <c r="G731" s="49">
        <v>44860</v>
      </c>
      <c r="H731" s="49">
        <v>44860</v>
      </c>
      <c r="I731" s="50" t="s">
        <v>298</v>
      </c>
      <c r="J731" s="52" t="s">
        <v>1003</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1911</v>
      </c>
      <c r="E732" s="50" t="str">
        <f>IF(ISBLANK(LeaveTracker[[#This Row],[Employee Name]]),"-----",VLOOKUP(LeaveTracker[[#This Row],[Employee Name]],Employees[[Employee Name]:[Office]],7))</f>
        <v>CENRO</v>
      </c>
      <c r="F732" s="50" t="str">
        <f>IF(ISBLANK(LeaveTracker[[#This Row],[Employee Name]]),"-----",VLOOKUP(LeaveTracker[[#This Row],[Employee Name]],Employees[[Employee Name]:[Office]],6))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1911</v>
      </c>
      <c r="E733" s="50" t="str">
        <f>IF(ISBLANK(LeaveTracker[[#This Row],[Employee Name]]),"-----",VLOOKUP(LeaveTracker[[#This Row],[Employee Name]],Employees[[Employee Name]:[Office]],7))</f>
        <v>CENRO</v>
      </c>
      <c r="F733" s="50" t="str">
        <f>IF(ISBLANK(LeaveTracker[[#This Row],[Employee Name]]),"-----",VLOOKUP(LeaveTracker[[#This Row],[Employee Name]],Employees[[Employee Name]:[Office]],6))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1869</v>
      </c>
      <c r="E734" s="50" t="str">
        <f>IF(ISBLANK(LeaveTracker[[#This Row],[Employee Name]]),"-----",VLOOKUP(LeaveTracker[[#This Row],[Employee Name]],Employees[[Employee Name]:[Office]],7))</f>
        <v>TICC</v>
      </c>
      <c r="F734" s="50" t="str">
        <f>IF(ISBLANK(LeaveTracker[[#This Row],[Employee Name]]),"-----",VLOOKUP(LeaveTracker[[#This Row],[Employee Name]],Employees[[Employee Name]:[Office]],6))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1869</v>
      </c>
      <c r="E735" s="50" t="str">
        <f>IF(ISBLANK(LeaveTracker[[#This Row],[Employee Name]]),"-----",VLOOKUP(LeaveTracker[[#This Row],[Employee Name]],Employees[[Employee Name]:[Office]],7))</f>
        <v>TICC</v>
      </c>
      <c r="F735" s="50" t="str">
        <f>IF(ISBLANK(LeaveTracker[[#This Row],[Employee Name]]),"-----",VLOOKUP(LeaveTracker[[#This Row],[Employee Name]],Employees[[Employee Name]:[Office]],6))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1869</v>
      </c>
      <c r="E736" s="50" t="str">
        <f>IF(ISBLANK(LeaveTracker[[#This Row],[Employee Name]]),"-----",VLOOKUP(LeaveTracker[[#This Row],[Employee Name]],Employees[[Employee Name]:[Office]],7))</f>
        <v>TICC</v>
      </c>
      <c r="F736" s="50" t="str">
        <f>IF(ISBLANK(LeaveTracker[[#This Row],[Employee Name]]),"-----",VLOOKUP(LeaveTracker[[#This Row],[Employee Name]],Employees[[Employee Name]:[Office]],6))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1869</v>
      </c>
      <c r="E737" s="50" t="str">
        <f>IF(ISBLANK(LeaveTracker[[#This Row],[Employee Name]]),"-----",VLOOKUP(LeaveTracker[[#This Row],[Employee Name]],Employees[[Employee Name]:[Office]],7))</f>
        <v>TICC</v>
      </c>
      <c r="F737" s="50" t="str">
        <f>IF(ISBLANK(LeaveTracker[[#This Row],[Employee Name]]),"-----",VLOOKUP(LeaveTracker[[#This Row],[Employee Name]],Employees[[Employee Name]:[Office]],6))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1825</v>
      </c>
      <c r="E738" s="50" t="str">
        <f>IF(ISBLANK(LeaveTracker[[#This Row],[Employee Name]]),"-----",VLOOKUP(LeaveTracker[[#This Row],[Employee Name]],Employees[[Employee Name]:[Office]],7))</f>
        <v>GSO</v>
      </c>
      <c r="F738" s="50" t="str">
        <f>IF(ISBLANK(LeaveTracker[[#This Row],[Employee Name]]),"-----",VLOOKUP(LeaveTracker[[#This Row],[Employee Name]],Employees[[Employee Name]:[Office]],6))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1758</v>
      </c>
      <c r="E739" s="50" t="str">
        <f>IF(ISBLANK(LeaveTracker[[#This Row],[Employee Name]]),"-----",VLOOKUP(LeaveTracker[[#This Row],[Employee Name]],Employees[[Employee Name]:[Office]],7))</f>
        <v>TCIS</v>
      </c>
      <c r="F739" s="50" t="str">
        <f>IF(ISBLANK(LeaveTracker[[#This Row],[Employee Name]]),"-----",VLOOKUP(LeaveTracker[[#This Row],[Employee Name]],Employees[[Employee Name]:[Office]],6))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1874</v>
      </c>
      <c r="E740" s="50" t="str">
        <f>IF(ISBLANK(LeaveTracker[[#This Row],[Employee Name]]),"-----",VLOOKUP(LeaveTracker[[#This Row],[Employee Name]],Employees[[Employee Name]:[Office]],7))</f>
        <v>CSWDO</v>
      </c>
      <c r="F740" s="50" t="str">
        <f>IF(ISBLANK(LeaveTracker[[#This Row],[Employee Name]]),"-----",VLOOKUP(LeaveTracker[[#This Row],[Employee Name]],Employees[[Employee Name]:[Office]],6))</f>
        <v>CASUAL</v>
      </c>
      <c r="G740" s="49">
        <v>44922</v>
      </c>
      <c r="H740" s="49">
        <v>44924</v>
      </c>
      <c r="I740" s="50" t="s">
        <v>298</v>
      </c>
      <c r="J740" s="52" t="s">
        <v>1003</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1874</v>
      </c>
      <c r="E741" s="50" t="str">
        <f>IF(ISBLANK(LeaveTracker[[#This Row],[Employee Name]]),"-----",VLOOKUP(LeaveTracker[[#This Row],[Employee Name]],Employees[[Employee Name]:[Office]],7))</f>
        <v>CSWDO</v>
      </c>
      <c r="F741" s="50" t="str">
        <f>IF(ISBLANK(LeaveTracker[[#This Row],[Employee Name]]),"-----",VLOOKUP(LeaveTracker[[#This Row],[Employee Name]],Employees[[Employee Name]:[Office]],6))</f>
        <v>CASUAL</v>
      </c>
      <c r="G741" s="49">
        <v>44921</v>
      </c>
      <c r="H741" s="49">
        <v>44921</v>
      </c>
      <c r="I741" s="50" t="s">
        <v>82</v>
      </c>
      <c r="J741" s="52" t="s">
        <v>1004</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2330</v>
      </c>
      <c r="E742" s="50" t="str">
        <f>IF(ISBLANK(LeaveTracker[[#This Row],[Employee Name]]),"-----",VLOOKUP(LeaveTracker[[#This Row],[Employee Name]],Employees[[Employee Name]:[Office]],7))</f>
        <v>CEO</v>
      </c>
      <c r="F742" s="50" t="str">
        <f>IF(ISBLANK(LeaveTracker[[#This Row],[Employee Name]]),"-----",VLOOKUP(LeaveTracker[[#This Row],[Employee Name]],Employees[[Employee Name]:[Office]],6))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1767</v>
      </c>
      <c r="E743" s="50" t="str">
        <f>IF(ISBLANK(LeaveTracker[[#This Row],[Employee Name]]),"-----",VLOOKUP(LeaveTracker[[#This Row],[Employee Name]],Employees[[Employee Name]:[Office]],7))</f>
        <v>CENRO</v>
      </c>
      <c r="F743" s="50" t="str">
        <f>IF(ISBLANK(LeaveTracker[[#This Row],[Employee Name]]),"-----",VLOOKUP(LeaveTracker[[#This Row],[Employee Name]],Employees[[Employee Name]:[Office]],6))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1765</v>
      </c>
      <c r="E744" s="50" t="str">
        <f>IF(ISBLANK(LeaveTracker[[#This Row],[Employee Name]]),"-----",VLOOKUP(LeaveTracker[[#This Row],[Employee Name]],Employees[[Employee Name]:[Office]],7))</f>
        <v>GSO</v>
      </c>
      <c r="F744" s="50" t="str">
        <f>IF(ISBLANK(LeaveTracker[[#This Row],[Employee Name]]),"-----",VLOOKUP(LeaveTracker[[#This Row],[Employee Name]],Employees[[Employee Name]:[Office]],6))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1876</v>
      </c>
      <c r="E745" s="50" t="str">
        <f>IF(ISBLANK(LeaveTracker[[#This Row],[Employee Name]]),"-----",VLOOKUP(LeaveTracker[[#This Row],[Employee Name]],Employees[[Employee Name]:[Office]],7))</f>
        <v>GSO</v>
      </c>
      <c r="F745" s="50" t="str">
        <f>IF(ISBLANK(LeaveTracker[[#This Row],[Employee Name]]),"-----",VLOOKUP(LeaveTracker[[#This Row],[Employee Name]],Employees[[Employee Name]:[Office]],6))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1765</v>
      </c>
      <c r="E746" s="50" t="str">
        <f>IF(ISBLANK(LeaveTracker[[#This Row],[Employee Name]]),"-----",VLOOKUP(LeaveTracker[[#This Row],[Employee Name]],Employees[[Employee Name]:[Office]],7))</f>
        <v>GSO</v>
      </c>
      <c r="F746" s="50" t="str">
        <f>IF(ISBLANK(LeaveTracker[[#This Row],[Employee Name]]),"-----",VLOOKUP(LeaveTracker[[#This Row],[Employee Name]],Employees[[Employee Name]:[Office]],6))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1765</v>
      </c>
      <c r="E747" s="50" t="str">
        <f>IF(ISBLANK(LeaveTracker[[#This Row],[Employee Name]]),"-----",VLOOKUP(LeaveTracker[[#This Row],[Employee Name]],Employees[[Employee Name]:[Office]],7))</f>
        <v>GSO</v>
      </c>
      <c r="F747" s="50" t="str">
        <f>IF(ISBLANK(LeaveTracker[[#This Row],[Employee Name]]),"-----",VLOOKUP(LeaveTracker[[#This Row],[Employee Name]],Employees[[Employee Name]:[Office]],6))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1909</v>
      </c>
      <c r="E748" s="50" t="str">
        <f>IF(ISBLANK(LeaveTracker[[#This Row],[Employee Name]]),"-----",VLOOKUP(LeaveTracker[[#This Row],[Employee Name]],Employees[[Employee Name]:[Office]],7))</f>
        <v>ONT</v>
      </c>
      <c r="F748" s="50" t="str">
        <f>IF(ISBLANK(LeaveTracker[[#This Row],[Employee Name]]),"-----",VLOOKUP(LeaveTracker[[#This Row],[Employee Name]],Employees[[Employee Name]:[Office]],6))</f>
        <v>CASUAL</v>
      </c>
      <c r="G748" s="49">
        <v>44882</v>
      </c>
      <c r="H748" s="49">
        <v>44886</v>
      </c>
      <c r="I748" s="50" t="s">
        <v>82</v>
      </c>
      <c r="J748" s="52" t="s">
        <v>1004</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1910</v>
      </c>
      <c r="E749" s="50" t="str">
        <f>IF(ISBLANK(LeaveTracker[[#This Row],[Employee Name]]),"-----",VLOOKUP(LeaveTracker[[#This Row],[Employee Name]],Employees[[Employee Name]:[Office]],7))</f>
        <v>CENRO</v>
      </c>
      <c r="F749" s="50" t="str">
        <f>IF(ISBLANK(LeaveTracker[[#This Row],[Employee Name]]),"-----",VLOOKUP(LeaveTracker[[#This Row],[Employee Name]],Employees[[Employee Name]:[Office]],6))</f>
        <v>CASUAL</v>
      </c>
      <c r="G749" s="49">
        <v>44874</v>
      </c>
      <c r="H749" s="49">
        <v>44879</v>
      </c>
      <c r="I749" s="50" t="s">
        <v>82</v>
      </c>
      <c r="J749" s="52" t="s">
        <v>1004</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1910</v>
      </c>
      <c r="E750" s="50" t="str">
        <f>IF(ISBLANK(LeaveTracker[[#This Row],[Employee Name]]),"-----",VLOOKUP(LeaveTracker[[#This Row],[Employee Name]],Employees[[Employee Name]:[Office]],7))</f>
        <v>CENRO</v>
      </c>
      <c r="F750" s="50" t="str">
        <f>IF(ISBLANK(LeaveTracker[[#This Row],[Employee Name]]),"-----",VLOOKUP(LeaveTracker[[#This Row],[Employee Name]],Employees[[Employee Name]:[Office]],6))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2" t="s">
        <v>1752</v>
      </c>
      <c r="E751" s="50" t="str">
        <f>IF(ISBLANK(LeaveTracker[[#This Row],[Employee Name]]),"-----",VLOOKUP(LeaveTracker[[#This Row],[Employee Name]],Employees[[Employee Name]:[Office]],7))</f>
        <v>CSWDO</v>
      </c>
      <c r="F751" s="50" t="str">
        <f>IF(ISBLANK(LeaveTracker[[#This Row],[Employee Name]]),"-----",VLOOKUP(LeaveTracker[[#This Row],[Employee Name]],Employees[[Employee Name]:[Office]],6))</f>
        <v>CASUAL</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1839</v>
      </c>
      <c r="E752" s="50" t="str">
        <f>IF(ISBLANK(LeaveTracker[[#This Row],[Employee Name]]),"-----",VLOOKUP(LeaveTracker[[#This Row],[Employee Name]],Employees[[Employee Name]:[Office]],7))</f>
        <v>CENRO</v>
      </c>
      <c r="F752" s="50" t="str">
        <f>IF(ISBLANK(LeaveTracker[[#This Row],[Employee Name]]),"-----",VLOOKUP(LeaveTracker[[#This Row],[Employee Name]],Employees[[Employee Name]:[Office]],6))</f>
        <v>CASUAL</v>
      </c>
      <c r="G752" s="49">
        <v>44872</v>
      </c>
      <c r="H752" s="49">
        <v>44876</v>
      </c>
      <c r="I752" s="50" t="s">
        <v>82</v>
      </c>
      <c r="J752" s="52" t="s">
        <v>1004</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1839</v>
      </c>
      <c r="E753" s="50" t="str">
        <f>IF(ISBLANK(LeaveTracker[[#This Row],[Employee Name]]),"-----",VLOOKUP(LeaveTracker[[#This Row],[Employee Name]],Employees[[Employee Name]:[Office]],7))</f>
        <v>CENRO</v>
      </c>
      <c r="F753" s="50" t="str">
        <f>IF(ISBLANK(LeaveTracker[[#This Row],[Employee Name]]),"-----",VLOOKUP(LeaveTracker[[#This Row],[Employee Name]],Employees[[Employee Name]:[Office]],6))</f>
        <v>CASUAL</v>
      </c>
      <c r="G753" s="49">
        <v>44854</v>
      </c>
      <c r="H753" s="49">
        <v>44854</v>
      </c>
      <c r="I753" s="50" t="s">
        <v>298</v>
      </c>
      <c r="J753" s="52" t="s">
        <v>1003</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1878</v>
      </c>
      <c r="E754" s="50" t="str">
        <f>IF(ISBLANK(LeaveTracker[[#This Row],[Employee Name]]),"-----",VLOOKUP(LeaveTracker[[#This Row],[Employee Name]],Employees[[Employee Name]:[Office]],7))</f>
        <v>CENRO</v>
      </c>
      <c r="F754" s="50" t="str">
        <f>IF(ISBLANK(LeaveTracker[[#This Row],[Employee Name]]),"-----",VLOOKUP(LeaveTracker[[#This Row],[Employee Name]],Employees[[Employee Name]:[Office]],6))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1878</v>
      </c>
      <c r="E755" s="50" t="str">
        <f>IF(ISBLANK(LeaveTracker[[#This Row],[Employee Name]]),"-----",VLOOKUP(LeaveTracker[[#This Row],[Employee Name]],Employees[[Employee Name]:[Office]],7))</f>
        <v>CENRO</v>
      </c>
      <c r="F755" s="50" t="str">
        <f>IF(ISBLANK(LeaveTracker[[#This Row],[Employee Name]]),"-----",VLOOKUP(LeaveTracker[[#This Row],[Employee Name]],Employees[[Employee Name]:[Office]],6))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1878</v>
      </c>
      <c r="E756" s="50" t="str">
        <f>IF(ISBLANK(LeaveTracker[[#This Row],[Employee Name]]),"-----",VLOOKUP(LeaveTracker[[#This Row],[Employee Name]],Employees[[Employee Name]:[Office]],7))</f>
        <v>CENRO</v>
      </c>
      <c r="F756" s="50" t="str">
        <f>IF(ISBLANK(LeaveTracker[[#This Row],[Employee Name]]),"-----",VLOOKUP(LeaveTracker[[#This Row],[Employee Name]],Employees[[Employee Name]:[Office]],6))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1906</v>
      </c>
      <c r="E757" s="50" t="str">
        <f>IF(ISBLANK(LeaveTracker[[#This Row],[Employee Name]]),"-----",VLOOKUP(LeaveTracker[[#This Row],[Employee Name]],Employees[[Employee Name]:[Office]],7))</f>
        <v>TICC</v>
      </c>
      <c r="F757" s="50" t="str">
        <f>IF(ISBLANK(LeaveTracker[[#This Row],[Employee Name]]),"-----",VLOOKUP(LeaveTracker[[#This Row],[Employee Name]],Employees[[Employee Name]:[Office]],6))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1722</v>
      </c>
      <c r="E758" s="50" t="str">
        <f>IF(ISBLANK(LeaveTracker[[#This Row],[Employee Name]]),"-----",VLOOKUP(LeaveTracker[[#This Row],[Employee Name]],Employees[[Employee Name]:[Office]],7))</f>
        <v>LEGAL</v>
      </c>
      <c r="F758" s="50" t="str">
        <f>IF(ISBLANK(LeaveTracker[[#This Row],[Employee Name]]),"-----",VLOOKUP(LeaveTracker[[#This Row],[Employee Name]],Employees[[Employee Name]:[Office]],6))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1749</v>
      </c>
      <c r="E759" s="50" t="str">
        <f>IF(ISBLANK(LeaveTracker[[#This Row],[Employee Name]]),"-----",VLOOKUP(LeaveTracker[[#This Row],[Employee Name]],Employees[[Employee Name]:[Office]],7))</f>
        <v>PICNIC GROVE</v>
      </c>
      <c r="F759" s="50" t="str">
        <f>IF(ISBLANK(LeaveTracker[[#This Row],[Employee Name]]),"-----",VLOOKUP(LeaveTracker[[#This Row],[Employee Name]],Employees[[Employee Name]:[Office]],6))</f>
        <v>PERMANENT</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1868</v>
      </c>
      <c r="E760" s="50" t="str">
        <f>IF(ISBLANK(LeaveTracker[[#This Row],[Employee Name]]),"-----",VLOOKUP(LeaveTracker[[#This Row],[Employee Name]],Employees[[Employee Name]:[Office]],7))</f>
        <v>TICC</v>
      </c>
      <c r="F760" s="50" t="str">
        <f>IF(ISBLANK(LeaveTracker[[#This Row],[Employee Name]]),"-----",VLOOKUP(LeaveTracker[[#This Row],[Employee Name]],Employees[[Employee Name]:[Office]],6))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1756</v>
      </c>
      <c r="E761" s="50" t="str">
        <f>IF(ISBLANK(LeaveTracker[[#This Row],[Employee Name]]),"-----",VLOOKUP(LeaveTracker[[#This Row],[Employee Name]],Employees[[Employee Name]:[Office]],7))</f>
        <v>PICNIC GROVE</v>
      </c>
      <c r="F761" s="50" t="str">
        <f>IF(ISBLANK(LeaveTracker[[#This Row],[Employee Name]]),"-----",VLOOKUP(LeaveTracker[[#This Row],[Employee Name]],Employees[[Employee Name]:[Office]],6))</f>
        <v>PERMANENT</v>
      </c>
      <c r="G761" s="49">
        <v>44853</v>
      </c>
      <c r="H761" s="49">
        <v>44853</v>
      </c>
      <c r="I761" s="50" t="s">
        <v>298</v>
      </c>
      <c r="J761" s="52" t="s">
        <v>1003</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1756</v>
      </c>
      <c r="E762" s="50" t="str">
        <f>IF(ISBLANK(LeaveTracker[[#This Row],[Employee Name]]),"-----",VLOOKUP(LeaveTracker[[#This Row],[Employee Name]],Employees[[Employee Name]:[Office]],7))</f>
        <v>PICNIC GROVE</v>
      </c>
      <c r="F762" s="50" t="str">
        <f>IF(ISBLANK(LeaveTracker[[#This Row],[Employee Name]]),"-----",VLOOKUP(LeaveTracker[[#This Row],[Employee Name]],Employees[[Employee Name]:[Office]],6))</f>
        <v>PERMANENT</v>
      </c>
      <c r="G762" s="49">
        <v>44860</v>
      </c>
      <c r="H762" s="49">
        <v>44861</v>
      </c>
      <c r="I762" s="50" t="s">
        <v>298</v>
      </c>
      <c r="J762" s="52" t="s">
        <v>1003</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1853</v>
      </c>
      <c r="E763" s="50" t="str">
        <f>IF(ISBLANK(LeaveTracker[[#This Row],[Employee Name]]),"-----",VLOOKUP(LeaveTracker[[#This Row],[Employee Name]],Employees[[Employee Name]:[Office]],7))</f>
        <v>PICNIC GROVE</v>
      </c>
      <c r="F763" s="50" t="str">
        <f>IF(ISBLANK(LeaveTracker[[#This Row],[Employee Name]]),"-----",VLOOKUP(LeaveTracker[[#This Row],[Employee Name]],Employees[[Employee Name]:[Office]],6))</f>
        <v>PERMANENT</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1926</v>
      </c>
      <c r="E764" s="50" t="str">
        <f>IF(ISBLANK(LeaveTracker[[#This Row],[Employee Name]]),"-----",VLOOKUP(LeaveTracker[[#This Row],[Employee Name]],Employees[[Employee Name]:[Office]],7))</f>
        <v>ONT</v>
      </c>
      <c r="F764" s="50" t="str">
        <f>IF(ISBLANK(LeaveTracker[[#This Row],[Employee Name]]),"-----",VLOOKUP(LeaveTracker[[#This Row],[Employee Name]],Employees[[Employee Name]:[Office]],6))</f>
        <v>CASUAL</v>
      </c>
      <c r="G764" s="49">
        <v>44868</v>
      </c>
      <c r="H764" s="49">
        <v>44872</v>
      </c>
      <c r="I764" s="50" t="s">
        <v>82</v>
      </c>
      <c r="J764" s="52" t="s">
        <v>1004</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1926</v>
      </c>
      <c r="E765" s="50" t="str">
        <f>IF(ISBLANK(LeaveTracker[[#This Row],[Employee Name]]),"-----",VLOOKUP(LeaveTracker[[#This Row],[Employee Name]],Employees[[Employee Name]:[Office]],7))</f>
        <v>ONT</v>
      </c>
      <c r="F765" s="50" t="str">
        <f>IF(ISBLANK(LeaveTracker[[#This Row],[Employee Name]]),"-----",VLOOKUP(LeaveTracker[[#This Row],[Employee Name]],Employees[[Employee Name]:[Office]],6))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1726</v>
      </c>
      <c r="E766" s="50" t="str">
        <f>IF(ISBLANK(LeaveTracker[[#This Row],[Employee Name]]),"-----",VLOOKUP(LeaveTracker[[#This Row],[Employee Name]],Employees[[Employee Name]:[Office]],7))</f>
        <v>TCIS</v>
      </c>
      <c r="F766" s="50" t="str">
        <f>IF(ISBLANK(LeaveTracker[[#This Row],[Employee Name]]),"-----",VLOOKUP(LeaveTracker[[#This Row],[Employee Name]],Employees[[Employee Name]:[Office]],6))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1726</v>
      </c>
      <c r="E767" s="50" t="str">
        <f>IF(ISBLANK(LeaveTracker[[#This Row],[Employee Name]]),"-----",VLOOKUP(LeaveTracker[[#This Row],[Employee Name]],Employees[[Employee Name]:[Office]],7))</f>
        <v>TCIS</v>
      </c>
      <c r="F767" s="50" t="str">
        <f>IF(ISBLANK(LeaveTracker[[#This Row],[Employee Name]]),"-----",VLOOKUP(LeaveTracker[[#This Row],[Employee Name]],Employees[[Employee Name]:[Office]],6))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1925</v>
      </c>
      <c r="E768" s="50" t="str">
        <f>IF(ISBLANK(LeaveTracker[[#This Row],[Employee Name]]),"-----",VLOOKUP(LeaveTracker[[#This Row],[Employee Name]],Employees[[Employee Name]:[Office]],7))</f>
        <v>ONT</v>
      </c>
      <c r="F768" s="50" t="str">
        <f>IF(ISBLANK(LeaveTracker[[#This Row],[Employee Name]]),"-----",VLOOKUP(LeaveTracker[[#This Row],[Employee Name]],Employees[[Employee Name]:[Office]],6))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1925</v>
      </c>
      <c r="E769" s="50" t="str">
        <f>IF(ISBLANK(LeaveTracker[[#This Row],[Employee Name]]),"-----",VLOOKUP(LeaveTracker[[#This Row],[Employee Name]],Employees[[Employee Name]:[Office]],7))</f>
        <v>ONT</v>
      </c>
      <c r="F769" s="50" t="str">
        <f>IF(ISBLANK(LeaveTracker[[#This Row],[Employee Name]]),"-----",VLOOKUP(LeaveTracker[[#This Row],[Employee Name]],Employees[[Employee Name]:[Office]],6))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1944</v>
      </c>
      <c r="E770" s="50" t="str">
        <f>IF(ISBLANK(LeaveTracker[[#This Row],[Employee Name]]),"-----",VLOOKUP(LeaveTracker[[#This Row],[Employee Name]],Employees[[Employee Name]:[Office]],7))</f>
        <v>BPLO</v>
      </c>
      <c r="F770" s="50" t="str">
        <f>IF(ISBLANK(LeaveTracker[[#This Row],[Employee Name]]),"-----",VLOOKUP(LeaveTracker[[#This Row],[Employee Name]],Employees[[Employee Name]:[Office]],6))</f>
        <v>JOBCON</v>
      </c>
      <c r="G770" s="49">
        <v>44858</v>
      </c>
      <c r="H770" s="49">
        <v>44859</v>
      </c>
      <c r="I770" s="50" t="s">
        <v>1022</v>
      </c>
      <c r="J770" s="52" t="s">
        <v>1899</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1944</v>
      </c>
      <c r="E771" s="50" t="str">
        <f>IF(ISBLANK(LeaveTracker[[#This Row],[Employee Name]]),"-----",VLOOKUP(LeaveTracker[[#This Row],[Employee Name]],Employees[[Employee Name]:[Office]],7))</f>
        <v>BPLO</v>
      </c>
      <c r="F771" s="50" t="str">
        <f>IF(ISBLANK(LeaveTracker[[#This Row],[Employee Name]]),"-----",VLOOKUP(LeaveTracker[[#This Row],[Employee Name]],Employees[[Employee Name]:[Office]],6))</f>
        <v>JOBCON</v>
      </c>
      <c r="G771" s="49">
        <v>44861</v>
      </c>
      <c r="H771" s="49">
        <v>44861</v>
      </c>
      <c r="I771" s="50" t="s">
        <v>1022</v>
      </c>
      <c r="J771" s="52" t="s">
        <v>1899</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1818</v>
      </c>
      <c r="E772" s="50" t="str">
        <f>IF(ISBLANK(LeaveTracker[[#This Row],[Employee Name]]),"-----",VLOOKUP(LeaveTracker[[#This Row],[Employee Name]],Employees[[Employee Name]:[Office]],7))</f>
        <v>CSWDO</v>
      </c>
      <c r="F772" s="50" t="str">
        <f>IF(ISBLANK(LeaveTracker[[#This Row],[Employee Name]]),"-----",VLOOKUP(LeaveTracker[[#This Row],[Employee Name]],Employees[[Employee Name]:[Office]],6))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1866</v>
      </c>
      <c r="E773" s="50" t="str">
        <f>IF(ISBLANK(LeaveTracker[[#This Row],[Employee Name]]),"-----",VLOOKUP(LeaveTracker[[#This Row],[Employee Name]],Employees[[Employee Name]:[Office]],7))</f>
        <v>TICC</v>
      </c>
      <c r="F773" s="50" t="str">
        <f>IF(ISBLANK(LeaveTracker[[#This Row],[Employee Name]]),"-----",VLOOKUP(LeaveTracker[[#This Row],[Employee Name]],Employees[[Employee Name]:[Office]],6))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1866</v>
      </c>
      <c r="E774" s="50" t="str">
        <f>IF(ISBLANK(LeaveTracker[[#This Row],[Employee Name]]),"-----",VLOOKUP(LeaveTracker[[#This Row],[Employee Name]],Employees[[Employee Name]:[Office]],7))</f>
        <v>TICC</v>
      </c>
      <c r="F774" s="50" t="str">
        <f>IF(ISBLANK(LeaveTracker[[#This Row],[Employee Name]]),"-----",VLOOKUP(LeaveTracker[[#This Row],[Employee Name]],Employees[[Employee Name]:[Office]],6))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1866</v>
      </c>
      <c r="E775" s="50" t="str">
        <f>IF(ISBLANK(LeaveTracker[[#This Row],[Employee Name]]),"-----",VLOOKUP(LeaveTracker[[#This Row],[Employee Name]],Employees[[Employee Name]:[Office]],7))</f>
        <v>TICC</v>
      </c>
      <c r="F775" s="50" t="str">
        <f>IF(ISBLANK(LeaveTracker[[#This Row],[Employee Name]]),"-----",VLOOKUP(LeaveTracker[[#This Row],[Employee Name]],Employees[[Employee Name]:[Office]],6))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1866</v>
      </c>
      <c r="E776" s="50" t="str">
        <f>IF(ISBLANK(LeaveTracker[[#This Row],[Employee Name]]),"-----",VLOOKUP(LeaveTracker[[#This Row],[Employee Name]],Employees[[Employee Name]:[Office]],7))</f>
        <v>TICC</v>
      </c>
      <c r="F776" s="50" t="str">
        <f>IF(ISBLANK(LeaveTracker[[#This Row],[Employee Name]]),"-----",VLOOKUP(LeaveTracker[[#This Row],[Employee Name]],Employees[[Employee Name]:[Office]],6))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1875</v>
      </c>
      <c r="E777" s="50" t="str">
        <f>IF(ISBLANK(LeaveTracker[[#This Row],[Employee Name]]),"-----",VLOOKUP(LeaveTracker[[#This Row],[Employee Name]],Employees[[Employee Name]:[Office]],7))</f>
        <v>CEO</v>
      </c>
      <c r="F777" s="50" t="str">
        <f>IF(ISBLANK(LeaveTracker[[#This Row],[Employee Name]]),"-----",VLOOKUP(LeaveTracker[[#This Row],[Employee Name]],Employees[[Employee Name]:[Office]],6))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1858</v>
      </c>
      <c r="E778" s="50" t="str">
        <f>IF(ISBLANK(LeaveTracker[[#This Row],[Employee Name]]),"-----",VLOOKUP(LeaveTracker[[#This Row],[Employee Name]],Employees[[Employee Name]:[Office]],7))</f>
        <v>CHO</v>
      </c>
      <c r="F778" s="50" t="str">
        <f>IF(ISBLANK(LeaveTracker[[#This Row],[Employee Name]]),"-----",VLOOKUP(LeaveTracker[[#This Row],[Employee Name]],Employees[[Employee Name]:[Office]],6))</f>
        <v>CASUAL</v>
      </c>
      <c r="G778" s="49">
        <v>44844</v>
      </c>
      <c r="H778" s="49">
        <v>44848</v>
      </c>
      <c r="I778" s="50" t="s">
        <v>298</v>
      </c>
      <c r="J778" s="52" t="s">
        <v>1945</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1919</v>
      </c>
      <c r="E779" s="50" t="str">
        <f>IF(ISBLANK(LeaveTracker[[#This Row],[Employee Name]]),"-----",VLOOKUP(LeaveTracker[[#This Row],[Employee Name]],Employees[[Employee Name]:[Office]],7))</f>
        <v>CENRO</v>
      </c>
      <c r="F779" s="50" t="str">
        <f>IF(ISBLANK(LeaveTracker[[#This Row],[Employee Name]]),"-----",VLOOKUP(LeaveTracker[[#This Row],[Employee Name]],Employees[[Employee Name]:[Office]],6))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1052</v>
      </c>
      <c r="E780" s="50" t="str">
        <f>IF(ISBLANK(LeaveTracker[[#This Row],[Employee Name]]),"-----",VLOOKUP(LeaveTracker[[#This Row],[Employee Name]],Employees[[Employee Name]:[Office]],7))</f>
        <v>CHO</v>
      </c>
      <c r="F780" s="50" t="str">
        <f>IF(ISBLANK(LeaveTracker[[#This Row],[Employee Name]]),"-----",VLOOKUP(LeaveTracker[[#This Row],[Employee Name]],Employees[[Employee Name]:[Office]],6))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1052</v>
      </c>
      <c r="E781" s="50" t="str">
        <f>IF(ISBLANK(LeaveTracker[[#This Row],[Employee Name]]),"-----",VLOOKUP(LeaveTracker[[#This Row],[Employee Name]],Employees[[Employee Name]:[Office]],7))</f>
        <v>CHO</v>
      </c>
      <c r="F781" s="50" t="str">
        <f>IF(ISBLANK(LeaveTracker[[#This Row],[Employee Name]]),"-----",VLOOKUP(LeaveTracker[[#This Row],[Employee Name]],Employees[[Employee Name]:[Office]],6))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1840</v>
      </c>
      <c r="E782" s="50" t="str">
        <f>IF(ISBLANK(LeaveTracker[[#This Row],[Employee Name]]),"-----",VLOOKUP(LeaveTracker[[#This Row],[Employee Name]],Employees[[Employee Name]:[Office]],7))</f>
        <v>BIR</v>
      </c>
      <c r="F782" s="50" t="str">
        <f>IF(ISBLANK(LeaveTracker[[#This Row],[Employee Name]]),"-----",VLOOKUP(LeaveTracker[[#This Row],[Employee Name]],Employees[[Employee Name]:[Office]],6))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1840</v>
      </c>
      <c r="E783" s="50" t="str">
        <f>IF(ISBLANK(LeaveTracker[[#This Row],[Employee Name]]),"-----",VLOOKUP(LeaveTracker[[#This Row],[Employee Name]],Employees[[Employee Name]:[Office]],7))</f>
        <v>BIR</v>
      </c>
      <c r="F783" s="50" t="str">
        <f>IF(ISBLANK(LeaveTracker[[#This Row],[Employee Name]]),"-----",VLOOKUP(LeaveTracker[[#This Row],[Employee Name]],Employees[[Employee Name]:[Office]],6))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1840</v>
      </c>
      <c r="E784" s="50" t="str">
        <f>IF(ISBLANK(LeaveTracker[[#This Row],[Employee Name]]),"-----",VLOOKUP(LeaveTracker[[#This Row],[Employee Name]],Employees[[Employee Name]:[Office]],7))</f>
        <v>BIR</v>
      </c>
      <c r="F784" s="50" t="str">
        <f>IF(ISBLANK(LeaveTracker[[#This Row],[Employee Name]]),"-----",VLOOKUP(LeaveTracker[[#This Row],[Employee Name]],Employees[[Employee Name]:[Office]],6))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1840</v>
      </c>
      <c r="E785" s="50" t="str">
        <f>IF(ISBLANK(LeaveTracker[[#This Row],[Employee Name]]),"-----",VLOOKUP(LeaveTracker[[#This Row],[Employee Name]],Employees[[Employee Name]:[Office]],7))</f>
        <v>BIR</v>
      </c>
      <c r="F785" s="50" t="str">
        <f>IF(ISBLANK(LeaveTracker[[#This Row],[Employee Name]]),"-----",VLOOKUP(LeaveTracker[[#This Row],[Employee Name]],Employees[[Employee Name]:[Office]],6))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1840</v>
      </c>
      <c r="E786" s="50" t="str">
        <f>IF(ISBLANK(LeaveTracker[[#This Row],[Employee Name]]),"-----",VLOOKUP(LeaveTracker[[#This Row],[Employee Name]],Employees[[Employee Name]:[Office]],7))</f>
        <v>BIR</v>
      </c>
      <c r="F786" s="50" t="str">
        <f>IF(ISBLANK(LeaveTracker[[#This Row],[Employee Name]]),"-----",VLOOKUP(LeaveTracker[[#This Row],[Employee Name]],Employees[[Employee Name]:[Office]],6))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1797</v>
      </c>
      <c r="E787" s="50" t="str">
        <f>IF(ISBLANK(LeaveTracker[[#This Row],[Employee Name]]),"-----",VLOOKUP(LeaveTracker[[#This Row],[Employee Name]],Employees[[Employee Name]:[Office]],7))</f>
        <v>CENRO</v>
      </c>
      <c r="F787" s="50" t="str">
        <f>IF(ISBLANK(LeaveTracker[[#This Row],[Employee Name]]),"-----",VLOOKUP(LeaveTracker[[#This Row],[Employee Name]],Employees[[Employee Name]:[Office]],6))</f>
        <v>CASUAL</v>
      </c>
      <c r="G787" s="49">
        <v>44878</v>
      </c>
      <c r="H787" s="49">
        <v>44878</v>
      </c>
      <c r="I787" s="50" t="s">
        <v>298</v>
      </c>
      <c r="J787" s="52" t="s">
        <v>1003</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1830</v>
      </c>
      <c r="E788" s="50" t="str">
        <f>IF(ISBLANK(LeaveTracker[[#This Row],[Employee Name]]),"-----",VLOOKUP(LeaveTracker[[#This Row],[Employee Name]],Employees[[Employee Name]:[Office]],7))</f>
        <v>ONT</v>
      </c>
      <c r="F788" s="50" t="str">
        <f>IF(ISBLANK(LeaveTracker[[#This Row],[Employee Name]]),"-----",VLOOKUP(LeaveTracker[[#This Row],[Employee Name]],Employees[[Employee Name]:[Office]],6))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1916</v>
      </c>
      <c r="E789" s="50" t="str">
        <f>IF(ISBLANK(LeaveTracker[[#This Row],[Employee Name]]),"-----",VLOOKUP(LeaveTracker[[#This Row],[Employee Name]],Employees[[Employee Name]:[Office]],7))</f>
        <v>INTERNAL</v>
      </c>
      <c r="F789" s="50" t="str">
        <f>IF(ISBLANK(LeaveTracker[[#This Row],[Employee Name]]),"-----",VLOOKUP(LeaveTracker[[#This Row],[Employee Name]],Employees[[Employee Name]:[Office]],6))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1946</v>
      </c>
      <c r="E790" s="50" t="str">
        <f>IF(ISBLANK(LeaveTracker[[#This Row],[Employee Name]]),"-----",VLOOKUP(LeaveTracker[[#This Row],[Employee Name]],Employees[[Employee Name]:[Office]],7))</f>
        <v>ONT</v>
      </c>
      <c r="F790" s="50" t="str">
        <f>IF(ISBLANK(LeaveTracker[[#This Row],[Employee Name]]),"-----",VLOOKUP(LeaveTracker[[#This Row],[Employee Name]],Employees[[Employee Name]:[Office]],6))</f>
        <v>CASUAL</v>
      </c>
      <c r="G790" s="49">
        <v>44846</v>
      </c>
      <c r="H790" s="49">
        <v>44856</v>
      </c>
      <c r="I790" s="50" t="s">
        <v>1022</v>
      </c>
      <c r="J790" s="52" t="s">
        <v>1899</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1796</v>
      </c>
      <c r="E791" s="50" t="str">
        <f>IF(ISBLANK(LeaveTracker[[#This Row],[Employee Name]]),"-----",VLOOKUP(LeaveTracker[[#This Row],[Employee Name]],Employees[[Employee Name]:[Office]],7))</f>
        <v>CENRO</v>
      </c>
      <c r="F791" s="50" t="str">
        <f>IF(ISBLANK(LeaveTracker[[#This Row],[Employee Name]]),"-----",VLOOKUP(LeaveTracker[[#This Row],[Employee Name]],Employees[[Employee Name]:[Office]],6))</f>
        <v>CASUAL</v>
      </c>
      <c r="G791" s="49">
        <v>44868</v>
      </c>
      <c r="H791" s="49">
        <v>44868</v>
      </c>
      <c r="I791" s="50" t="s">
        <v>82</v>
      </c>
      <c r="J791" s="52" t="s">
        <v>1004</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1835</v>
      </c>
      <c r="E792" s="50" t="str">
        <f>IF(ISBLANK(LeaveTracker[[#This Row],[Employee Name]]),"-----",VLOOKUP(LeaveTracker[[#This Row],[Employee Name]],Employees[[Employee Name]:[Office]],7))</f>
        <v>ACCOUNTING</v>
      </c>
      <c r="F792" s="50" t="str">
        <f>IF(ISBLANK(LeaveTracker[[#This Row],[Employee Name]]),"-----",VLOOKUP(LeaveTracker[[#This Row],[Employee Name]],Employees[[Employee Name]:[Office]],6))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1835</v>
      </c>
      <c r="E793" s="50" t="str">
        <f>IF(ISBLANK(LeaveTracker[[#This Row],[Employee Name]]),"-----",VLOOKUP(LeaveTracker[[#This Row],[Employee Name]],Employees[[Employee Name]:[Office]],7))</f>
        <v>ACCOUNTING</v>
      </c>
      <c r="F793" s="50" t="str">
        <f>IF(ISBLANK(LeaveTracker[[#This Row],[Employee Name]]),"-----",VLOOKUP(LeaveTracker[[#This Row],[Employee Name]],Employees[[Employee Name]:[Office]],6))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1835</v>
      </c>
      <c r="E794" s="50" t="str">
        <f>IF(ISBLANK(LeaveTracker[[#This Row],[Employee Name]]),"-----",VLOOKUP(LeaveTracker[[#This Row],[Employee Name]],Employees[[Employee Name]:[Office]],7))</f>
        <v>ACCOUNTING</v>
      </c>
      <c r="F794" s="50" t="str">
        <f>IF(ISBLANK(LeaveTracker[[#This Row],[Employee Name]]),"-----",VLOOKUP(LeaveTracker[[#This Row],[Employee Name]],Employees[[Employee Name]:[Office]],6))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1835</v>
      </c>
      <c r="E795" s="50" t="str">
        <f>IF(ISBLANK(LeaveTracker[[#This Row],[Employee Name]]),"-----",VLOOKUP(LeaveTracker[[#This Row],[Employee Name]],Employees[[Employee Name]:[Office]],7))</f>
        <v>ACCOUNTING</v>
      </c>
      <c r="F795" s="50" t="str">
        <f>IF(ISBLANK(LeaveTracker[[#This Row],[Employee Name]]),"-----",VLOOKUP(LeaveTracker[[#This Row],[Employee Name]],Employees[[Employee Name]:[Office]],6))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1799</v>
      </c>
      <c r="E796" s="50" t="str">
        <f>IF(ISBLANK(LeaveTracker[[#This Row],[Employee Name]]),"-----",VLOOKUP(LeaveTracker[[#This Row],[Employee Name]],Employees[[Employee Name]:[Office]],7))</f>
        <v>CENRO</v>
      </c>
      <c r="F796" s="50" t="str">
        <f>IF(ISBLANK(LeaveTracker[[#This Row],[Employee Name]]),"-----",VLOOKUP(LeaveTracker[[#This Row],[Employee Name]],Employees[[Employee Name]:[Office]],6))</f>
        <v>CASUAL</v>
      </c>
      <c r="G796" s="49">
        <v>44861</v>
      </c>
      <c r="H796" s="49">
        <v>44862</v>
      </c>
      <c r="I796" s="50" t="s">
        <v>82</v>
      </c>
      <c r="J796" s="52" t="s">
        <v>1004</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1834</v>
      </c>
      <c r="E797" s="50" t="str">
        <f>IF(ISBLANK(LeaveTracker[[#This Row],[Employee Name]]),"-----",VLOOKUP(LeaveTracker[[#This Row],[Employee Name]],Employees[[Employee Name]:[Office]],7))</f>
        <v>EEO/CITY MARKET</v>
      </c>
      <c r="F797" s="50" t="str">
        <f>IF(ISBLANK(LeaveTracker[[#This Row],[Employee Name]]),"-----",VLOOKUP(LeaveTracker[[#This Row],[Employee Name]],Employees[[Employee Name]:[Office]],6))</f>
        <v>CASUAL</v>
      </c>
      <c r="G797" s="49">
        <v>44863</v>
      </c>
      <c r="H797" s="49">
        <v>44863</v>
      </c>
      <c r="I797" s="50" t="s">
        <v>298</v>
      </c>
      <c r="J797" s="52" t="s">
        <v>1003</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1834</v>
      </c>
      <c r="E798" s="50" t="str">
        <f>IF(ISBLANK(LeaveTracker[[#This Row],[Employee Name]]),"-----",VLOOKUP(LeaveTracker[[#This Row],[Employee Name]],Employees[[Employee Name]:[Office]],7))</f>
        <v>EEO/CITY MARKET</v>
      </c>
      <c r="F798" s="50" t="str">
        <f>IF(ISBLANK(LeaveTracker[[#This Row],[Employee Name]]),"-----",VLOOKUP(LeaveTracker[[#This Row],[Employee Name]],Employees[[Employee Name]:[Office]],6))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1914</v>
      </c>
      <c r="E799" s="50" t="str">
        <f>IF(ISBLANK(LeaveTracker[[#This Row],[Employee Name]]),"-----",VLOOKUP(LeaveTracker[[#This Row],[Employee Name]],Employees[[Employee Name]:[Office]],7))</f>
        <v>CENRO</v>
      </c>
      <c r="F799" s="50" t="str">
        <f>IF(ISBLANK(LeaveTracker[[#This Row],[Employee Name]]),"-----",VLOOKUP(LeaveTracker[[#This Row],[Employee Name]],Employees[[Employee Name]:[Office]],6))</f>
        <v>CASUAL</v>
      </c>
      <c r="G799" s="49">
        <v>44879</v>
      </c>
      <c r="H799" s="49">
        <v>44881</v>
      </c>
      <c r="I799" s="50" t="s">
        <v>82</v>
      </c>
      <c r="J799" s="52" t="s">
        <v>1004</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1812</v>
      </c>
      <c r="E800" s="50" t="str">
        <f>IF(ISBLANK(LeaveTracker[[#This Row],[Employee Name]]),"-----",VLOOKUP(LeaveTracker[[#This Row],[Employee Name]],Employees[[Employee Name]:[Office]],7))</f>
        <v>TICC</v>
      </c>
      <c r="F800" s="50" t="str">
        <f>IF(ISBLANK(LeaveTracker[[#This Row],[Employee Name]]),"-----",VLOOKUP(LeaveTracker[[#This Row],[Employee Name]],Employees[[Employee Name]:[Office]],6))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2" t="s">
        <v>1821</v>
      </c>
      <c r="E801" s="50" t="str">
        <f>IF(ISBLANK(LeaveTracker[[#This Row],[Employee Name]]),"-----",VLOOKUP(LeaveTracker[[#This Row],[Employee Name]],Employees[[Employee Name]:[Office]],7))</f>
        <v>DSWDO</v>
      </c>
      <c r="F801" s="50" t="str">
        <f>IF(ISBLANK(LeaveTracker[[#This Row],[Employee Name]]),"-----",VLOOKUP(LeaveTracker[[#This Row],[Employee Name]],Employees[[Employee Name]:[Office]],6))</f>
        <v>PERMANENT</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2" t="s">
        <v>1821</v>
      </c>
      <c r="E802" s="50" t="str">
        <f>IF(ISBLANK(LeaveTracker[[#This Row],[Employee Name]]),"-----",VLOOKUP(LeaveTracker[[#This Row],[Employee Name]],Employees[[Employee Name]:[Office]],7))</f>
        <v>DSWDO</v>
      </c>
      <c r="F802" s="50" t="str">
        <f>IF(ISBLANK(LeaveTracker[[#This Row],[Employee Name]]),"-----",VLOOKUP(LeaveTracker[[#This Row],[Employee Name]],Employees[[Employee Name]:[Office]],6))</f>
        <v>PERMANENT</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2" t="s">
        <v>1821</v>
      </c>
      <c r="E803" s="50" t="str">
        <f>IF(ISBLANK(LeaveTracker[[#This Row],[Employee Name]]),"-----",VLOOKUP(LeaveTracker[[#This Row],[Employee Name]],Employees[[Employee Name]:[Office]],7))</f>
        <v>DSWDO</v>
      </c>
      <c r="F803" s="50" t="str">
        <f>IF(ISBLANK(LeaveTracker[[#This Row],[Employee Name]]),"-----",VLOOKUP(LeaveTracker[[#This Row],[Employee Name]],Employees[[Employee Name]:[Office]],6))</f>
        <v>PERMANENT</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1820</v>
      </c>
      <c r="E804" s="50" t="str">
        <f>IF(ISBLANK(LeaveTracker[[#This Row],[Employee Name]]),"-----",VLOOKUP(LeaveTracker[[#This Row],[Employee Name]],Employees[[Employee Name]:[Office]],7))</f>
        <v>CENRO</v>
      </c>
      <c r="F804" s="50" t="str">
        <f>IF(ISBLANK(LeaveTracker[[#This Row],[Employee Name]]),"-----",VLOOKUP(LeaveTracker[[#This Row],[Employee Name]],Employees[[Employee Name]:[Office]],6))</f>
        <v>CASUAL</v>
      </c>
      <c r="G804" s="49">
        <v>44858</v>
      </c>
      <c r="H804" s="49">
        <v>44861</v>
      </c>
      <c r="I804" s="50" t="s">
        <v>82</v>
      </c>
      <c r="J804" s="52" t="s">
        <v>1004</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1872</v>
      </c>
      <c r="E805" s="50" t="str">
        <f>IF(ISBLANK(LeaveTracker[[#This Row],[Employee Name]]),"-----",VLOOKUP(LeaveTracker[[#This Row],[Employee Name]],Employees[[Employee Name]:[Office]],7))</f>
        <v>CENRO</v>
      </c>
      <c r="F805" s="50" t="str">
        <f>IF(ISBLANK(LeaveTracker[[#This Row],[Employee Name]]),"-----",VLOOKUP(LeaveTracker[[#This Row],[Employee Name]],Employees[[Employee Name]:[Office]],6))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1872</v>
      </c>
      <c r="E806" s="50" t="str">
        <f>IF(ISBLANK(LeaveTracker[[#This Row],[Employee Name]]),"-----",VLOOKUP(LeaveTracker[[#This Row],[Employee Name]],Employees[[Employee Name]:[Office]],7))</f>
        <v>CENRO</v>
      </c>
      <c r="F806" s="50" t="str">
        <f>IF(ISBLANK(LeaveTracker[[#This Row],[Employee Name]]),"-----",VLOOKUP(LeaveTracker[[#This Row],[Employee Name]],Employees[[Employee Name]:[Office]],6))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1872</v>
      </c>
      <c r="E807" s="50" t="str">
        <f>IF(ISBLANK(LeaveTracker[[#This Row],[Employee Name]]),"-----",VLOOKUP(LeaveTracker[[#This Row],[Employee Name]],Employees[[Employee Name]:[Office]],7))</f>
        <v>CENRO</v>
      </c>
      <c r="F807" s="50" t="str">
        <f>IF(ISBLANK(LeaveTracker[[#This Row],[Employee Name]]),"-----",VLOOKUP(LeaveTracker[[#This Row],[Employee Name]],Employees[[Employee Name]:[Office]],6))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1872</v>
      </c>
      <c r="E808" s="50" t="str">
        <f>IF(ISBLANK(LeaveTracker[[#This Row],[Employee Name]]),"-----",VLOOKUP(LeaveTracker[[#This Row],[Employee Name]],Employees[[Employee Name]:[Office]],7))</f>
        <v>CENRO</v>
      </c>
      <c r="F808" s="50" t="str">
        <f>IF(ISBLANK(LeaveTracker[[#This Row],[Employee Name]]),"-----",VLOOKUP(LeaveTracker[[#This Row],[Employee Name]],Employees[[Employee Name]:[Office]],6))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1804</v>
      </c>
      <c r="E809" s="50" t="str">
        <f>IF(ISBLANK(LeaveTracker[[#This Row],[Employee Name]]),"-----",VLOOKUP(LeaveTracker[[#This Row],[Employee Name]],Employees[[Employee Name]:[Office]],7))</f>
        <v>HOUSING</v>
      </c>
      <c r="F809" s="50" t="str">
        <f>IF(ISBLANK(LeaveTracker[[#This Row],[Employee Name]]),"-----",VLOOKUP(LeaveTracker[[#This Row],[Employee Name]],Employees[[Employee Name]:[Office]],6))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1804</v>
      </c>
      <c r="E810" s="50" t="str">
        <f>IF(ISBLANK(LeaveTracker[[#This Row],[Employee Name]]),"-----",VLOOKUP(LeaveTracker[[#This Row],[Employee Name]],Employees[[Employee Name]:[Office]],7))</f>
        <v>HOUSING</v>
      </c>
      <c r="F810" s="50" t="str">
        <f>IF(ISBLANK(LeaveTracker[[#This Row],[Employee Name]]),"-----",VLOOKUP(LeaveTracker[[#This Row],[Employee Name]],Employees[[Employee Name]:[Office]],6))</f>
        <v>CASUAL</v>
      </c>
      <c r="G810" s="49">
        <v>44858</v>
      </c>
      <c r="H810" s="49">
        <v>44858</v>
      </c>
      <c r="I810" s="50" t="s">
        <v>298</v>
      </c>
      <c r="J810" s="52" t="s">
        <v>1003</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1805</v>
      </c>
      <c r="E811" s="50" t="str">
        <f>IF(ISBLANK(LeaveTracker[[#This Row],[Employee Name]]),"-----",VLOOKUP(LeaveTracker[[#This Row],[Employee Name]],Employees[[Employee Name]:[Office]],7))</f>
        <v>CSWDO</v>
      </c>
      <c r="F811" s="50" t="str">
        <f>IF(ISBLANK(LeaveTracker[[#This Row],[Employee Name]]),"-----",VLOOKUP(LeaveTracker[[#This Row],[Employee Name]],Employees[[Employee Name]:[Office]],6))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1805</v>
      </c>
      <c r="E812" s="50" t="str">
        <f>IF(ISBLANK(LeaveTracker[[#This Row],[Employee Name]]),"-----",VLOOKUP(LeaveTracker[[#This Row],[Employee Name]],Employees[[Employee Name]:[Office]],7))</f>
        <v>CSWDO</v>
      </c>
      <c r="F812" s="50" t="str">
        <f>IF(ISBLANK(LeaveTracker[[#This Row],[Employee Name]]),"-----",VLOOKUP(LeaveTracker[[#This Row],[Employee Name]],Employees[[Employee Name]:[Office]],6))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1805</v>
      </c>
      <c r="E813" s="50" t="str">
        <f>IF(ISBLANK(LeaveTracker[[#This Row],[Employee Name]]),"-----",VLOOKUP(LeaveTracker[[#This Row],[Employee Name]],Employees[[Employee Name]:[Office]],7))</f>
        <v>CSWDO</v>
      </c>
      <c r="F813" s="50" t="str">
        <f>IF(ISBLANK(LeaveTracker[[#This Row],[Employee Name]]),"-----",VLOOKUP(LeaveTracker[[#This Row],[Employee Name]],Employees[[Employee Name]:[Office]],6))</f>
        <v>CASUAL</v>
      </c>
      <c r="G813" s="49">
        <v>44888</v>
      </c>
      <c r="H813" s="49">
        <v>44888</v>
      </c>
      <c r="I813" s="50" t="s">
        <v>298</v>
      </c>
      <c r="J813" s="52" t="s">
        <v>1003</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1832</v>
      </c>
      <c r="E814" s="50" t="str">
        <f>IF(ISBLANK(LeaveTracker[[#This Row],[Employee Name]]),"-----",VLOOKUP(LeaveTracker[[#This Row],[Employee Name]],Employees[[Employee Name]:[Office]],7))</f>
        <v>CSWDO</v>
      </c>
      <c r="F814" s="50" t="str">
        <f>IF(ISBLANK(LeaveTracker[[#This Row],[Employee Name]]),"-----",VLOOKUP(LeaveTracker[[#This Row],[Employee Name]],Employees[[Employee Name]:[Office]],6))</f>
        <v>CASUAL</v>
      </c>
      <c r="G814" s="49">
        <v>44921</v>
      </c>
      <c r="H814" s="49">
        <v>44924</v>
      </c>
      <c r="I814" s="50" t="s">
        <v>82</v>
      </c>
      <c r="J814" s="52" t="s">
        <v>1004</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1809</v>
      </c>
      <c r="E815" s="50" t="str">
        <f>IF(ISBLANK(LeaveTracker[[#This Row],[Employee Name]]),"-----",VLOOKUP(LeaveTracker[[#This Row],[Employee Name]],Employees[[Employee Name]:[Office]],7))</f>
        <v>TICC</v>
      </c>
      <c r="F815" s="50" t="str">
        <f>IF(ISBLANK(LeaveTracker[[#This Row],[Employee Name]]),"-----",VLOOKUP(LeaveTracker[[#This Row],[Employee Name]],Employees[[Employee Name]:[Office]],6))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1809</v>
      </c>
      <c r="E816" s="50" t="str">
        <f>IF(ISBLANK(LeaveTracker[[#This Row],[Employee Name]]),"-----",VLOOKUP(LeaveTracker[[#This Row],[Employee Name]],Employees[[Employee Name]:[Office]],7))</f>
        <v>TICC</v>
      </c>
      <c r="F816" s="50" t="str">
        <f>IF(ISBLANK(LeaveTracker[[#This Row],[Employee Name]]),"-----",VLOOKUP(LeaveTracker[[#This Row],[Employee Name]],Employees[[Employee Name]:[Office]],6))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1877</v>
      </c>
      <c r="E817" s="50" t="str">
        <f>IF(ISBLANK(LeaveTracker[[#This Row],[Employee Name]]),"-----",VLOOKUP(LeaveTracker[[#This Row],[Employee Name]],Employees[[Employee Name]:[Office]],7))</f>
        <v>CHO</v>
      </c>
      <c r="F817" s="50" t="str">
        <f>IF(ISBLANK(LeaveTracker[[#This Row],[Employee Name]]),"-----",VLOOKUP(LeaveTracker[[#This Row],[Employee Name]],Employees[[Employee Name]:[Office]],6))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1854</v>
      </c>
      <c r="E818" s="50" t="str">
        <f>IF(ISBLANK(LeaveTracker[[#This Row],[Employee Name]]),"-----",VLOOKUP(LeaveTracker[[#This Row],[Employee Name]],Employees[[Employee Name]:[Office]],7))</f>
        <v>TICC</v>
      </c>
      <c r="F818" s="50" t="str">
        <f>IF(ISBLANK(LeaveTracker[[#This Row],[Employee Name]]),"-----",VLOOKUP(LeaveTracker[[#This Row],[Employee Name]],Employees[[Employee Name]:[Office]],6))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1745</v>
      </c>
      <c r="E819" s="50" t="str">
        <f>IF(ISBLANK(LeaveTracker[[#This Row],[Employee Name]]),"-----",VLOOKUP(LeaveTracker[[#This Row],[Employee Name]],Employees[[Employee Name]:[Office]],7))</f>
        <v>ACCOUNTING</v>
      </c>
      <c r="F819" s="50" t="str">
        <f>IF(ISBLANK(LeaveTracker[[#This Row],[Employee Name]]),"-----",VLOOKUP(LeaveTracker[[#This Row],[Employee Name]],Employees[[Employee Name]:[Office]],6))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1758</v>
      </c>
      <c r="E820" s="50" t="str">
        <f>IF(ISBLANK(LeaveTracker[[#This Row],[Employee Name]]),"-----",VLOOKUP(LeaveTracker[[#This Row],[Employee Name]],Employees[[Employee Name]:[Office]],7))</f>
        <v>TCIS</v>
      </c>
      <c r="F820" s="50" t="str">
        <f>IF(ISBLANK(LeaveTracker[[#This Row],[Employee Name]]),"-----",VLOOKUP(LeaveTracker[[#This Row],[Employee Name]],Employees[[Employee Name]:[Office]],6))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1925</v>
      </c>
      <c r="E821" s="50" t="str">
        <f>IF(ISBLANK(LeaveTracker[[#This Row],[Employee Name]]),"-----",VLOOKUP(LeaveTracker[[#This Row],[Employee Name]],Employees[[Employee Name]:[Office]],7))</f>
        <v>ONT</v>
      </c>
      <c r="F821" s="50" t="str">
        <f>IF(ISBLANK(LeaveTracker[[#This Row],[Employee Name]]),"-----",VLOOKUP(LeaveTracker[[#This Row],[Employee Name]],Employees[[Employee Name]:[Office]],6))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1925</v>
      </c>
      <c r="E822" s="50" t="str">
        <f>IF(ISBLANK(LeaveTracker[[#This Row],[Employee Name]]),"-----",VLOOKUP(LeaveTracker[[#This Row],[Employee Name]],Employees[[Employee Name]:[Office]],7))</f>
        <v>ONT</v>
      </c>
      <c r="F822" s="50" t="str">
        <f>IF(ISBLANK(LeaveTracker[[#This Row],[Employee Name]]),"-----",VLOOKUP(LeaveTracker[[#This Row],[Employee Name]],Employees[[Employee Name]:[Office]],6))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1925</v>
      </c>
      <c r="E823" s="50" t="str">
        <f>IF(ISBLANK(LeaveTracker[[#This Row],[Employee Name]]),"-----",VLOOKUP(LeaveTracker[[#This Row],[Employee Name]],Employees[[Employee Name]:[Office]],7))</f>
        <v>ONT</v>
      </c>
      <c r="F823" s="50" t="str">
        <f>IF(ISBLANK(LeaveTracker[[#This Row],[Employee Name]]),"-----",VLOOKUP(LeaveTracker[[#This Row],[Employee Name]],Employees[[Employee Name]:[Office]],6))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1947</v>
      </c>
      <c r="E824" s="50" t="str">
        <f>IF(ISBLANK(LeaveTracker[[#This Row],[Employee Name]]),"-----",VLOOKUP(LeaveTracker[[#This Row],[Employee Name]],Employees[[Employee Name]:[Office]],7))</f>
        <v>CHO</v>
      </c>
      <c r="F824" s="50" t="str">
        <f>IF(ISBLANK(LeaveTracker[[#This Row],[Employee Name]]),"-----",VLOOKUP(LeaveTracker[[#This Row],[Employee Name]],Employees[[Employee Name]:[Office]],6))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1840</v>
      </c>
      <c r="E825" s="50" t="str">
        <f>IF(ISBLANK(LeaveTracker[[#This Row],[Employee Name]]),"-----",VLOOKUP(LeaveTracker[[#This Row],[Employee Name]],Employees[[Employee Name]:[Office]],7))</f>
        <v>BIR</v>
      </c>
      <c r="F825" s="50" t="str">
        <f>IF(ISBLANK(LeaveTracker[[#This Row],[Employee Name]]),"-----",VLOOKUP(LeaveTracker[[#This Row],[Employee Name]],Employees[[Employee Name]:[Office]],6))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1840</v>
      </c>
      <c r="E826" s="50" t="str">
        <f>IF(ISBLANK(LeaveTracker[[#This Row],[Employee Name]]),"-----",VLOOKUP(LeaveTracker[[#This Row],[Employee Name]],Employees[[Employee Name]:[Office]],7))</f>
        <v>BIR</v>
      </c>
      <c r="F826" s="50" t="str">
        <f>IF(ISBLANK(LeaveTracker[[#This Row],[Employee Name]]),"-----",VLOOKUP(LeaveTracker[[#This Row],[Employee Name]],Employees[[Employee Name]:[Office]],6))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1948</v>
      </c>
      <c r="E827" s="50" t="str">
        <f>IF(ISBLANK(LeaveTracker[[#This Row],[Employee Name]]),"-----",VLOOKUP(LeaveTracker[[#This Row],[Employee Name]],Employees[[Employee Name]:[Office]],7))</f>
        <v>PICNIC GROVE</v>
      </c>
      <c r="F827" s="50" t="str">
        <f>IF(ISBLANK(LeaveTracker[[#This Row],[Employee Name]]),"-----",VLOOKUP(LeaveTracker[[#This Row],[Employee Name]],Employees[[Employee Name]:[Office]],6))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1918</v>
      </c>
      <c r="E828" s="50" t="str">
        <f>IF(ISBLANK(LeaveTracker[[#This Row],[Employee Name]]),"-----",VLOOKUP(LeaveTracker[[#This Row],[Employee Name]],Employees[[Employee Name]:[Office]],7))</f>
        <v>PICNIC GROVE</v>
      </c>
      <c r="F828" s="50" t="str">
        <f>IF(ISBLANK(LeaveTracker[[#This Row],[Employee Name]]),"-----",VLOOKUP(LeaveTracker[[#This Row],[Employee Name]],Employees[[Employee Name]:[Office]],6))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1949</v>
      </c>
      <c r="E829" s="50" t="str">
        <f>IF(ISBLANK(LeaveTracker[[#This Row],[Employee Name]]),"-----",VLOOKUP(LeaveTracker[[#This Row],[Employee Name]],Employees[[Employee Name]:[Office]],7))</f>
        <v>SP/VMO</v>
      </c>
      <c r="F829" s="50" t="str">
        <f>IF(ISBLANK(LeaveTracker[[#This Row],[Employee Name]]),"-----",VLOOKUP(LeaveTracker[[#This Row],[Employee Name]],Employees[[Employee Name]:[Office]],6))</f>
        <v>CASUAL</v>
      </c>
      <c r="G829" s="49">
        <v>44881</v>
      </c>
      <c r="H829" s="49">
        <v>44883</v>
      </c>
      <c r="I829" s="50" t="s">
        <v>82</v>
      </c>
      <c r="J829" s="52" t="s">
        <v>1004</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1950</v>
      </c>
      <c r="E830" s="50" t="str">
        <f>IF(ISBLANK(LeaveTracker[[#This Row],[Employee Name]]),"-----",VLOOKUP(LeaveTracker[[#This Row],[Employee Name]],Employees[[Employee Name]:[Office]],7))</f>
        <v>TICC</v>
      </c>
      <c r="F830" s="50" t="str">
        <f>IF(ISBLANK(LeaveTracker[[#This Row],[Employee Name]]),"-----",VLOOKUP(LeaveTracker[[#This Row],[Employee Name]],Employees[[Employee Name]:[Office]],6))</f>
        <v>CASUAL</v>
      </c>
      <c r="G830" s="49">
        <v>44845</v>
      </c>
      <c r="H830" s="49">
        <v>44847</v>
      </c>
      <c r="I830" s="50" t="s">
        <v>298</v>
      </c>
      <c r="J830" s="52" t="s">
        <v>1945</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1814</v>
      </c>
      <c r="E831" s="50" t="str">
        <f>IF(ISBLANK(LeaveTracker[[#This Row],[Employee Name]]),"-----",VLOOKUP(LeaveTracker[[#This Row],[Employee Name]],Employees[[Employee Name]:[Office]],7))</f>
        <v>TICC</v>
      </c>
      <c r="F831" s="50" t="str">
        <f>IF(ISBLANK(LeaveTracker[[#This Row],[Employee Name]]),"-----",VLOOKUP(LeaveTracker[[#This Row],[Employee Name]],Employees[[Employee Name]:[Office]],6))</f>
        <v>JOBCON</v>
      </c>
      <c r="G831" s="49">
        <v>44862</v>
      </c>
      <c r="H831" s="49">
        <v>44862</v>
      </c>
      <c r="I831" s="50" t="s">
        <v>1022</v>
      </c>
      <c r="J831" s="52" t="s">
        <v>1886</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1951</v>
      </c>
      <c r="E832" s="50" t="str">
        <f>IF(ISBLANK(LeaveTracker[[#This Row],[Employee Name]]),"-----",VLOOKUP(LeaveTracker[[#This Row],[Employee Name]],Employees[[Employee Name]:[Office]],7))</f>
        <v>TICC</v>
      </c>
      <c r="F832" s="50" t="str">
        <f>IF(ISBLANK(LeaveTracker[[#This Row],[Employee Name]]),"-----",VLOOKUP(LeaveTracker[[#This Row],[Employee Name]],Employees[[Employee Name]:[Office]],6))</f>
        <v>JOBCON</v>
      </c>
      <c r="G832" s="49">
        <v>44865</v>
      </c>
      <c r="H832" s="49">
        <v>44865</v>
      </c>
      <c r="I832" s="50" t="s">
        <v>1022</v>
      </c>
      <c r="J832" s="52" t="s">
        <v>1886</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1952</v>
      </c>
      <c r="E833" s="50" t="str">
        <f>IF(ISBLANK(LeaveTracker[[#This Row],[Employee Name]]),"-----",VLOOKUP(LeaveTracker[[#This Row],[Employee Name]],Employees[[Employee Name]:[Office]],7))</f>
        <v>TICC</v>
      </c>
      <c r="F833" s="50" t="str">
        <f>IF(ISBLANK(LeaveTracker[[#This Row],[Employee Name]]),"-----",VLOOKUP(LeaveTracker[[#This Row],[Employee Name]],Employees[[Employee Name]:[Office]],6))</f>
        <v>CASUAL</v>
      </c>
      <c r="G833" s="49">
        <v>44838</v>
      </c>
      <c r="H833" s="49">
        <v>44838</v>
      </c>
      <c r="I833" s="50" t="s">
        <v>1022</v>
      </c>
      <c r="J833" s="52" t="s">
        <v>1886</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1829</v>
      </c>
      <c r="E834" s="50" t="str">
        <f>IF(ISBLANK(LeaveTracker[[#This Row],[Employee Name]]),"-----",VLOOKUP(LeaveTracker[[#This Row],[Employee Name]],Employees[[Employee Name]:[Office]],7))</f>
        <v>ONT</v>
      </c>
      <c r="F834" s="50" t="str">
        <f>IF(ISBLANK(LeaveTracker[[#This Row],[Employee Name]]),"-----",VLOOKUP(LeaveTracker[[#This Row],[Employee Name]],Employees[[Employee Name]:[Office]],6))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1829</v>
      </c>
      <c r="E835" s="50" t="str">
        <f>IF(ISBLANK(LeaveTracker[[#This Row],[Employee Name]]),"-----",VLOOKUP(LeaveTracker[[#This Row],[Employee Name]],Employees[[Employee Name]:[Office]],7))</f>
        <v>ONT</v>
      </c>
      <c r="F835" s="50" t="str">
        <f>IF(ISBLANK(LeaveTracker[[#This Row],[Employee Name]]),"-----",VLOOKUP(LeaveTracker[[#This Row],[Employee Name]],Employees[[Employee Name]:[Office]],6))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1829</v>
      </c>
      <c r="E836" s="50" t="str">
        <f>IF(ISBLANK(LeaveTracker[[#This Row],[Employee Name]]),"-----",VLOOKUP(LeaveTracker[[#This Row],[Employee Name]],Employees[[Employee Name]:[Office]],7))</f>
        <v>ONT</v>
      </c>
      <c r="F836" s="50" t="str">
        <f>IF(ISBLANK(LeaveTracker[[#This Row],[Employee Name]]),"-----",VLOOKUP(LeaveTracker[[#This Row],[Employee Name]],Employees[[Employee Name]:[Office]],6))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1948</v>
      </c>
      <c r="E837" s="50" t="str">
        <f>IF(ISBLANK(LeaveTracker[[#This Row],[Employee Name]]),"-----",VLOOKUP(LeaveTracker[[#This Row],[Employee Name]],Employees[[Employee Name]:[Office]],7))</f>
        <v>PICNIC GROVE</v>
      </c>
      <c r="F837" s="50" t="str">
        <f>IF(ISBLANK(LeaveTracker[[#This Row],[Employee Name]]),"-----",VLOOKUP(LeaveTracker[[#This Row],[Employee Name]],Employees[[Employee Name]:[Office]],6))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1948</v>
      </c>
      <c r="E838" s="50" t="str">
        <f>IF(ISBLANK(LeaveTracker[[#This Row],[Employee Name]]),"-----",VLOOKUP(LeaveTracker[[#This Row],[Employee Name]],Employees[[Employee Name]:[Office]],7))</f>
        <v>PICNIC GROVE</v>
      </c>
      <c r="F838" s="50" t="str">
        <f>IF(ISBLANK(LeaveTracker[[#This Row],[Employee Name]]),"-----",VLOOKUP(LeaveTracker[[#This Row],[Employee Name]],Employees[[Employee Name]:[Office]],6))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1948</v>
      </c>
      <c r="E839" s="50" t="str">
        <f>IF(ISBLANK(LeaveTracker[[#This Row],[Employee Name]]),"-----",VLOOKUP(LeaveTracker[[#This Row],[Employee Name]],Employees[[Employee Name]:[Office]],7))</f>
        <v>PICNIC GROVE</v>
      </c>
      <c r="F839" s="50" t="str">
        <f>IF(ISBLANK(LeaveTracker[[#This Row],[Employee Name]]),"-----",VLOOKUP(LeaveTracker[[#This Row],[Employee Name]],Employees[[Employee Name]:[Office]],6))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1953</v>
      </c>
      <c r="E840" s="50" t="str">
        <f>IF(ISBLANK(LeaveTracker[[#This Row],[Employee Name]]),"-----",VLOOKUP(LeaveTracker[[#This Row],[Employee Name]],Employees[[Employee Name]:[Office]],7))</f>
        <v>ONT</v>
      </c>
      <c r="F840" s="50" t="str">
        <f>IF(ISBLANK(LeaveTracker[[#This Row],[Employee Name]]),"-----",VLOOKUP(LeaveTracker[[#This Row],[Employee Name]],Employees[[Employee Name]:[Office]],6))</f>
        <v>PERMANENT</v>
      </c>
      <c r="G840" s="49">
        <v>44848</v>
      </c>
      <c r="H840" s="49">
        <v>44848</v>
      </c>
      <c r="I840" s="50" t="s">
        <v>298</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1953</v>
      </c>
      <c r="E841" s="50" t="str">
        <f>IF(ISBLANK(LeaveTracker[[#This Row],[Employee Name]]),"-----",VLOOKUP(LeaveTracker[[#This Row],[Employee Name]],Employees[[Employee Name]:[Office]],7))</f>
        <v>ONT</v>
      </c>
      <c r="F841" s="50" t="str">
        <f>IF(ISBLANK(LeaveTracker[[#This Row],[Employee Name]]),"-----",VLOOKUP(LeaveTracker[[#This Row],[Employee Name]],Employees[[Employee Name]:[Office]],6))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1954</v>
      </c>
      <c r="E842" s="50" t="str">
        <f>IF(ISBLANK(LeaveTracker[[#This Row],[Employee Name]]),"-----",VLOOKUP(LeaveTracker[[#This Row],[Employee Name]],Employees[[Employee Name]:[Office]],7))</f>
        <v>TCIS/CSU</v>
      </c>
      <c r="F842" s="50" t="str">
        <f>IF(ISBLANK(LeaveTracker[[#This Row],[Employee Name]]),"-----",VLOOKUP(LeaveTracker[[#This Row],[Employee Name]],Employees[[Employee Name]:[Office]],6))</f>
        <v>CASUAL</v>
      </c>
      <c r="G842" s="49">
        <v>44851</v>
      </c>
      <c r="H842" s="49">
        <v>44852</v>
      </c>
      <c r="I842" s="50" t="s">
        <v>298</v>
      </c>
      <c r="J842" s="52" t="s">
        <v>1003</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1955</v>
      </c>
      <c r="E843" s="50" t="str">
        <f>IF(ISBLANK(LeaveTracker[[#This Row],[Employee Name]]),"-----",VLOOKUP(LeaveTracker[[#This Row],[Employee Name]],Employees[[Employee Name]:[Office]],7))</f>
        <v>PICNIC GROVE</v>
      </c>
      <c r="F843" s="50" t="str">
        <f>IF(ISBLANK(LeaveTracker[[#This Row],[Employee Name]]),"-----",VLOOKUP(LeaveTracker[[#This Row],[Employee Name]],Employees[[Employee Name]:[Office]],6))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1956</v>
      </c>
      <c r="E844" s="50" t="str">
        <f>IF(ISBLANK(LeaveTracker[[#This Row],[Employee Name]]),"-----",VLOOKUP(LeaveTracker[[#This Row],[Employee Name]],Employees[[Employee Name]:[Office]],7))</f>
        <v>TICC</v>
      </c>
      <c r="F844" s="50" t="str">
        <f>IF(ISBLANK(LeaveTracker[[#This Row],[Employee Name]]),"-----",VLOOKUP(LeaveTracker[[#This Row],[Employee Name]],Employees[[Employee Name]:[Office]],6))</f>
        <v>JOBCON</v>
      </c>
      <c r="G844" s="49">
        <v>44850</v>
      </c>
      <c r="H844" s="49">
        <v>44852</v>
      </c>
      <c r="I844" s="50" t="s">
        <v>1022</v>
      </c>
      <c r="J844" s="52" t="s">
        <v>1886</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688</v>
      </c>
      <c r="E845" s="50" t="str">
        <f>IF(ISBLANK(LeaveTracker[[#This Row],[Employee Name]]),"-----",VLOOKUP(LeaveTracker[[#This Row],[Employee Name]],Employees[[Employee Name]:[Office]],7))</f>
        <v>CITY HEALTH OFFICE</v>
      </c>
      <c r="F845" s="50" t="str">
        <f>IF(ISBLANK(LeaveTracker[[#This Row],[Employee Name]]),"-----",VLOOKUP(LeaveTracker[[#This Row],[Employee Name]],Employees[[Employee Name]:[Office]],6))</f>
        <v>PERMANENT</v>
      </c>
      <c r="G845" s="49">
        <v>44874</v>
      </c>
      <c r="H845" s="49">
        <v>44880</v>
      </c>
      <c r="I845" s="50" t="s">
        <v>298</v>
      </c>
      <c r="J845" s="52" t="s">
        <v>1945</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1320</v>
      </c>
      <c r="E846" s="50" t="str">
        <f>IF(ISBLANK(LeaveTracker[[#This Row],[Employee Name]]),"-----",VLOOKUP(LeaveTracker[[#This Row],[Employee Name]],Employees[[Employee Name]:[Office]],7))</f>
        <v>CHO</v>
      </c>
      <c r="F846" s="50" t="str">
        <f>IF(ISBLANK(LeaveTracker[[#This Row],[Employee Name]]),"-----",VLOOKUP(LeaveTracker[[#This Row],[Employee Name]],Employees[[Employee Name]:[Office]],6))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1320</v>
      </c>
      <c r="E847" s="50" t="str">
        <f>IF(ISBLANK(LeaveTracker[[#This Row],[Employee Name]]),"-----",VLOOKUP(LeaveTracker[[#This Row],[Employee Name]],Employees[[Employee Name]:[Office]],7))</f>
        <v>CHO</v>
      </c>
      <c r="F847" s="50" t="str">
        <f>IF(ISBLANK(LeaveTracker[[#This Row],[Employee Name]]),"-----",VLOOKUP(LeaveTracker[[#This Row],[Employee Name]],Employees[[Employee Name]:[Office]],6))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1957</v>
      </c>
      <c r="E848" s="50" t="str">
        <f>IF(ISBLANK(LeaveTracker[[#This Row],[Employee Name]]),"-----",VLOOKUP(LeaveTracker[[#This Row],[Employee Name]],Employees[[Employee Name]:[Office]],7))</f>
        <v>CENRO</v>
      </c>
      <c r="F848" s="50" t="str">
        <f>IF(ISBLANK(LeaveTracker[[#This Row],[Employee Name]]),"-----",VLOOKUP(LeaveTracker[[#This Row],[Employee Name]],Employees[[Employee Name]:[Office]],6))</f>
        <v>CASUAL</v>
      </c>
      <c r="G848" s="49">
        <v>44858</v>
      </c>
      <c r="H848" s="49">
        <v>44859</v>
      </c>
      <c r="I848" s="50" t="s">
        <v>82</v>
      </c>
      <c r="J848" s="52" t="s">
        <v>1004</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2472</v>
      </c>
      <c r="E849" s="50" t="str">
        <f>IF(ISBLANK(LeaveTracker[[#This Row],[Employee Name]]),"-----",VLOOKUP(LeaveTracker[[#This Row],[Employee Name]],Employees[[Employee Name]:[Office]],7))</f>
        <v>CCT</v>
      </c>
      <c r="F849" s="50" t="str">
        <f>IF(ISBLANK(LeaveTracker[[#This Row],[Employee Name]]),"-----",VLOOKUP(LeaveTracker[[#This Row],[Employee Name]],Employees[[Employee Name]:[Office]],6))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1958</v>
      </c>
      <c r="E850" s="50" t="str">
        <f>IF(ISBLANK(LeaveTracker[[#This Row],[Employee Name]]),"-----",VLOOKUP(LeaveTracker[[#This Row],[Employee Name]],Employees[[Employee Name]:[Office]],7))</f>
        <v>TICC</v>
      </c>
      <c r="F850" s="50" t="str">
        <f>IF(ISBLANK(LeaveTracker[[#This Row],[Employee Name]]),"-----",VLOOKUP(LeaveTracker[[#This Row],[Employee Name]],Employees[[Employee Name]:[Office]],6))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1959</v>
      </c>
      <c r="E851" s="50" t="str">
        <f>IF(ISBLANK(LeaveTracker[[#This Row],[Employee Name]]),"-----",VLOOKUP(LeaveTracker[[#This Row],[Employee Name]],Employees[[Employee Name]:[Office]],7))</f>
        <v>EEO/CITY MARKET</v>
      </c>
      <c r="F851" s="50" t="str">
        <f>IF(ISBLANK(LeaveTracker[[#This Row],[Employee Name]]),"-----",VLOOKUP(LeaveTracker[[#This Row],[Employee Name]],Employees[[Employee Name]:[Office]],6))</f>
        <v>CASUAL</v>
      </c>
      <c r="G851" s="49">
        <v>44852</v>
      </c>
      <c r="H851" s="49">
        <v>44852</v>
      </c>
      <c r="I851" s="50" t="s">
        <v>298</v>
      </c>
      <c r="J851" s="52" t="s">
        <v>1003</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1959</v>
      </c>
      <c r="E852" s="50" t="str">
        <f>IF(ISBLANK(LeaveTracker[[#This Row],[Employee Name]]),"-----",VLOOKUP(LeaveTracker[[#This Row],[Employee Name]],Employees[[Employee Name]:[Office]],7))</f>
        <v>EEO/CITY MARKET</v>
      </c>
      <c r="F852" s="50" t="str">
        <f>IF(ISBLANK(LeaveTracker[[#This Row],[Employee Name]]),"-----",VLOOKUP(LeaveTracker[[#This Row],[Employee Name]],Employees[[Employee Name]:[Office]],6))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1960</v>
      </c>
      <c r="E853" s="50" t="str">
        <f>IF(ISBLANK(LeaveTracker[[#This Row],[Employee Name]]),"-----",VLOOKUP(LeaveTracker[[#This Row],[Employee Name]],Employees[[Employee Name]:[Office]],7))</f>
        <v>TCIS</v>
      </c>
      <c r="F853" s="50" t="str">
        <f>IF(ISBLANK(LeaveTracker[[#This Row],[Employee Name]]),"-----",VLOOKUP(LeaveTracker[[#This Row],[Employee Name]],Employees[[Employee Name]:[Office]],6))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1961</v>
      </c>
      <c r="E854" s="50" t="str">
        <f>IF(ISBLANK(LeaveTracker[[#This Row],[Employee Name]]),"-----",VLOOKUP(LeaveTracker[[#This Row],[Employee Name]],Employees[[Employee Name]:[Office]],7))</f>
        <v>ONT</v>
      </c>
      <c r="F854" s="50" t="str">
        <f>IF(ISBLANK(LeaveTracker[[#This Row],[Employee Name]]),"-----",VLOOKUP(LeaveTracker[[#This Row],[Employee Name]],Employees[[Employee Name]:[Office]],6))</f>
        <v>PERMANENT</v>
      </c>
      <c r="G854" s="49">
        <v>44845</v>
      </c>
      <c r="H854" s="49">
        <v>44845</v>
      </c>
      <c r="I854" s="50" t="s">
        <v>298</v>
      </c>
      <c r="J854" s="52" t="s">
        <v>1003</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1912</v>
      </c>
      <c r="E855" s="50" t="str">
        <f>IF(ISBLANK(LeaveTracker[[#This Row],[Employee Name]]),"-----",VLOOKUP(LeaveTracker[[#This Row],[Employee Name]],Employees[[Employee Name]:[Office]],7))</f>
        <v>TCNHS - ISHS</v>
      </c>
      <c r="F855" s="50" t="str">
        <f>IF(ISBLANK(LeaveTracker[[#This Row],[Employee Name]]),"-----",VLOOKUP(LeaveTracker[[#This Row],[Employee Name]],Employees[[Employee Name]:[Office]],6))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1912</v>
      </c>
      <c r="E856" s="50" t="str">
        <f>IF(ISBLANK(LeaveTracker[[#This Row],[Employee Name]]),"-----",VLOOKUP(LeaveTracker[[#This Row],[Employee Name]],Employees[[Employee Name]:[Office]],7))</f>
        <v>TCNHS - ISHS</v>
      </c>
      <c r="F856" s="50" t="str">
        <f>IF(ISBLANK(LeaveTracker[[#This Row],[Employee Name]]),"-----",VLOOKUP(LeaveTracker[[#This Row],[Employee Name]],Employees[[Employee Name]:[Office]],6))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1962</v>
      </c>
      <c r="E857" s="50" t="str">
        <f>IF(ISBLANK(LeaveTracker[[#This Row],[Employee Name]]),"-----",VLOOKUP(LeaveTracker[[#This Row],[Employee Name]],Employees[[Employee Name]:[Office]],7))</f>
        <v>CENRO</v>
      </c>
      <c r="F857" s="50" t="str">
        <f>IF(ISBLANK(LeaveTracker[[#This Row],[Employee Name]]),"-----",VLOOKUP(LeaveTracker[[#This Row],[Employee Name]],Employees[[Employee Name]:[Office]],6))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1962</v>
      </c>
      <c r="E858" s="50" t="str">
        <f>IF(ISBLANK(LeaveTracker[[#This Row],[Employee Name]]),"-----",VLOOKUP(LeaveTracker[[#This Row],[Employee Name]],Employees[[Employee Name]:[Office]],7))</f>
        <v>CENRO</v>
      </c>
      <c r="F858" s="50" t="str">
        <f>IF(ISBLANK(LeaveTracker[[#This Row],[Employee Name]]),"-----",VLOOKUP(LeaveTracker[[#This Row],[Employee Name]],Employees[[Employee Name]:[Office]],6))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1962</v>
      </c>
      <c r="E859" s="50" t="str">
        <f>IF(ISBLANK(LeaveTracker[[#This Row],[Employee Name]]),"-----",VLOOKUP(LeaveTracker[[#This Row],[Employee Name]],Employees[[Employee Name]:[Office]],7))</f>
        <v>CENRO</v>
      </c>
      <c r="F859" s="50" t="str">
        <f>IF(ISBLANK(LeaveTracker[[#This Row],[Employee Name]]),"-----",VLOOKUP(LeaveTracker[[#This Row],[Employee Name]],Employees[[Employee Name]:[Office]],6))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1962</v>
      </c>
      <c r="E860" s="50" t="str">
        <f>IF(ISBLANK(LeaveTracker[[#This Row],[Employee Name]]),"-----",VLOOKUP(LeaveTracker[[#This Row],[Employee Name]],Employees[[Employee Name]:[Office]],7))</f>
        <v>CENRO</v>
      </c>
      <c r="F860" s="50" t="str">
        <f>IF(ISBLANK(LeaveTracker[[#This Row],[Employee Name]]),"-----",VLOOKUP(LeaveTracker[[#This Row],[Employee Name]],Employees[[Employee Name]:[Office]],6))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1962</v>
      </c>
      <c r="E861" s="50" t="str">
        <f>IF(ISBLANK(LeaveTracker[[#This Row],[Employee Name]]),"-----",VLOOKUP(LeaveTracker[[#This Row],[Employee Name]],Employees[[Employee Name]:[Office]],7))</f>
        <v>CENRO</v>
      </c>
      <c r="F861" s="50" t="str">
        <f>IF(ISBLANK(LeaveTracker[[#This Row],[Employee Name]]),"-----",VLOOKUP(LeaveTracker[[#This Row],[Employee Name]],Employees[[Employee Name]:[Office]],6))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1962</v>
      </c>
      <c r="E862" s="50" t="str">
        <f>IF(ISBLANK(LeaveTracker[[#This Row],[Employee Name]]),"-----",VLOOKUP(LeaveTracker[[#This Row],[Employee Name]],Employees[[Employee Name]:[Office]],7))</f>
        <v>CENRO</v>
      </c>
      <c r="F862" s="50" t="str">
        <f>IF(ISBLANK(LeaveTracker[[#This Row],[Employee Name]]),"-----",VLOOKUP(LeaveTracker[[#This Row],[Employee Name]],Employees[[Employee Name]:[Office]],6))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1863</v>
      </c>
      <c r="E863" s="50" t="str">
        <f>IF(ISBLANK(LeaveTracker[[#This Row],[Employee Name]]),"-----",VLOOKUP(LeaveTracker[[#This Row],[Employee Name]],Employees[[Employee Name]:[Office]],7))</f>
        <v>ONT</v>
      </c>
      <c r="F863" s="50" t="str">
        <f>IF(ISBLANK(LeaveTracker[[#This Row],[Employee Name]]),"-----",VLOOKUP(LeaveTracker[[#This Row],[Employee Name]],Employees[[Employee Name]:[Office]],6))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1963</v>
      </c>
      <c r="E864" s="50" t="str">
        <f>IF(ISBLANK(LeaveTracker[[#This Row],[Employee Name]]),"-----",VLOOKUP(LeaveTracker[[#This Row],[Employee Name]],Employees[[Employee Name]:[Office]],7))</f>
        <v>CENRO</v>
      </c>
      <c r="F864" s="50" t="str">
        <f>IF(ISBLANK(LeaveTracker[[#This Row],[Employee Name]]),"-----",VLOOKUP(LeaveTracker[[#This Row],[Employee Name]],Employees[[Employee Name]:[Office]],6))</f>
        <v>CASUAL</v>
      </c>
      <c r="G864" s="49">
        <v>44882</v>
      </c>
      <c r="H864" s="49">
        <v>44884</v>
      </c>
      <c r="I864" s="50" t="s">
        <v>82</v>
      </c>
      <c r="J864" s="52" t="s">
        <v>1004</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1770</v>
      </c>
      <c r="E865" s="50" t="str">
        <f>IF(ISBLANK(LeaveTracker[[#This Row],[Employee Name]]),"-----",VLOOKUP(LeaveTracker[[#This Row],[Employee Name]],Employees[[Employee Name]:[Office]],7))</f>
        <v>GSO</v>
      </c>
      <c r="F865" s="50" t="str">
        <f>IF(ISBLANK(LeaveTracker[[#This Row],[Employee Name]]),"-----",VLOOKUP(LeaveTracker[[#This Row],[Employee Name]],Employees[[Employee Name]:[Office]],6))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1770</v>
      </c>
      <c r="E866" s="50" t="str">
        <f>IF(ISBLANK(LeaveTracker[[#This Row],[Employee Name]]),"-----",VLOOKUP(LeaveTracker[[#This Row],[Employee Name]],Employees[[Employee Name]:[Office]],7))</f>
        <v>GSO</v>
      </c>
      <c r="F866" s="50" t="str">
        <f>IF(ISBLANK(LeaveTracker[[#This Row],[Employee Name]]),"-----",VLOOKUP(LeaveTracker[[#This Row],[Employee Name]],Employees[[Employee Name]:[Office]],6))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1964</v>
      </c>
      <c r="E867" s="50" t="str">
        <f>IF(ISBLANK(LeaveTracker[[#This Row],[Employee Name]]),"-----",VLOOKUP(LeaveTracker[[#This Row],[Employee Name]],Employees[[Employee Name]:[Office]],7))</f>
        <v>TERMINAL</v>
      </c>
      <c r="F867" s="50" t="str">
        <f>IF(ISBLANK(LeaveTracker[[#This Row],[Employee Name]]),"-----",VLOOKUP(LeaveTracker[[#This Row],[Employee Name]],Employees[[Employee Name]:[Office]],6))</f>
        <v>CASUAL</v>
      </c>
      <c r="G867" s="49">
        <v>44858</v>
      </c>
      <c r="H867" s="49">
        <v>44862</v>
      </c>
      <c r="I867" s="50" t="s">
        <v>82</v>
      </c>
      <c r="J867" s="52" t="s">
        <v>1004</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1965</v>
      </c>
      <c r="E868" s="50" t="str">
        <f>IF(ISBLANK(LeaveTracker[[#This Row],[Employee Name]]),"-----",VLOOKUP(LeaveTracker[[#This Row],[Employee Name]],Employees[[Employee Name]:[Office]],7))</f>
        <v>CHO</v>
      </c>
      <c r="F868" s="50" t="str">
        <f>IF(ISBLANK(LeaveTracker[[#This Row],[Employee Name]]),"-----",VLOOKUP(LeaveTracker[[#This Row],[Employee Name]],Employees[[Employee Name]:[Office]],6))</f>
        <v>JOBCON</v>
      </c>
      <c r="G868" s="49">
        <v>44844</v>
      </c>
      <c r="H868" s="49">
        <v>44846</v>
      </c>
      <c r="I868" s="50" t="s">
        <v>1022</v>
      </c>
      <c r="J868" s="52" t="s">
        <v>1886</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1966</v>
      </c>
      <c r="E869" s="50" t="str">
        <f>IF(ISBLANK(LeaveTracker[[#This Row],[Employee Name]]),"-----",VLOOKUP(LeaveTracker[[#This Row],[Employee Name]],Employees[[Employee Name]:[Office]],7))</f>
        <v>ONT</v>
      </c>
      <c r="F869" s="50" t="str">
        <f>IF(ISBLANK(LeaveTracker[[#This Row],[Employee Name]]),"-----",VLOOKUP(LeaveTracker[[#This Row],[Employee Name]],Employees[[Employee Name]:[Office]],6))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1967</v>
      </c>
      <c r="E870" s="50" t="str">
        <f>IF(ISBLANK(LeaveTracker[[#This Row],[Employee Name]]),"-----",VLOOKUP(LeaveTracker[[#This Row],[Employee Name]],Employees[[Employee Name]:[Office]],7))</f>
        <v>CENRO</v>
      </c>
      <c r="F870" s="50" t="str">
        <f>IF(ISBLANK(LeaveTracker[[#This Row],[Employee Name]]),"-----",VLOOKUP(LeaveTracker[[#This Row],[Employee Name]],Employees[[Employee Name]:[Office]],6))</f>
        <v>CASUAL</v>
      </c>
      <c r="G870" s="49">
        <v>44858</v>
      </c>
      <c r="H870" s="49">
        <v>44861</v>
      </c>
      <c r="I870" s="50" t="s">
        <v>82</v>
      </c>
      <c r="J870" s="52" t="s">
        <v>1004</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2" t="s">
        <v>1859</v>
      </c>
      <c r="E871" s="50" t="str">
        <f>IF(ISBLANK(LeaveTracker[[#This Row],[Employee Name]]),"-----",VLOOKUP(LeaveTracker[[#This Row],[Employee Name]],Employees[[Employee Name]:[Office]],7))</f>
        <v>CHO</v>
      </c>
      <c r="F871" s="50" t="str">
        <f>IF(ISBLANK(LeaveTracker[[#This Row],[Employee Name]]),"-----",VLOOKUP(LeaveTracker[[#This Row],[Employee Name]],Employees[[Employee Name]:[Office]],6))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1838</v>
      </c>
      <c r="E872" s="50" t="str">
        <f>IF(ISBLANK(LeaveTracker[[#This Row],[Employee Name]]),"-----",VLOOKUP(LeaveTracker[[#This Row],[Employee Name]],Employees[[Employee Name]:[Office]],7))</f>
        <v>CCR</v>
      </c>
      <c r="F872" s="50" t="str">
        <f>IF(ISBLANK(LeaveTracker[[#This Row],[Employee Name]]),"-----",VLOOKUP(LeaveTracker[[#This Row],[Employee Name]],Employees[[Employee Name]:[Office]],6))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1968</v>
      </c>
      <c r="E873" s="50" t="str">
        <f>IF(ISBLANK(LeaveTracker[[#This Row],[Employee Name]]),"-----",VLOOKUP(LeaveTracker[[#This Row],[Employee Name]],Employees[[Employee Name]:[Office]],7))</f>
        <v>ONT</v>
      </c>
      <c r="F873" s="50" t="str">
        <f>IF(ISBLANK(LeaveTracker[[#This Row],[Employee Name]]),"-----",VLOOKUP(LeaveTracker[[#This Row],[Employee Name]],Employees[[Employee Name]:[Office]],6))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1956</v>
      </c>
      <c r="E874" s="50" t="str">
        <f>IF(ISBLANK(LeaveTracker[[#This Row],[Employee Name]]),"-----",VLOOKUP(LeaveTracker[[#This Row],[Employee Name]],Employees[[Employee Name]:[Office]],7))</f>
        <v>TICC</v>
      </c>
      <c r="F874" s="50" t="str">
        <f>IF(ISBLANK(LeaveTracker[[#This Row],[Employee Name]]),"-----",VLOOKUP(LeaveTracker[[#This Row],[Employee Name]],Employees[[Employee Name]:[Office]],6))</f>
        <v>JOBCON</v>
      </c>
      <c r="G874" s="49">
        <v>44837</v>
      </c>
      <c r="H874" s="49">
        <v>44837</v>
      </c>
      <c r="I874" s="50" t="s">
        <v>1022</v>
      </c>
      <c r="J874" s="52" t="s">
        <v>1886</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1762</v>
      </c>
      <c r="E875" s="50" t="str">
        <f>IF(ISBLANK(LeaveTracker[[#This Row],[Employee Name]]),"-----",VLOOKUP(LeaveTracker[[#This Row],[Employee Name]],Employees[[Employee Name]:[Office]],7))</f>
        <v>LIBRARY</v>
      </c>
      <c r="F875" s="50" t="str">
        <f>IF(ISBLANK(LeaveTracker[[#This Row],[Employee Name]]),"-----",VLOOKUP(LeaveTracker[[#This Row],[Employee Name]],Employees[[Employee Name]:[Office]],6))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50" t="str">
        <f>IF(ISBLANK(LeaveTracker[[#This Row],[Employee Name]]),"-----",VLOOKUP(LeaveTracker[[#This Row],[Employee Name]],Employees[[Employee Name]:[Office]],7))</f>
        <v>ONT</v>
      </c>
      <c r="F876" s="50" t="str">
        <f>IF(ISBLANK(LeaveTracker[[#This Row],[Employee Name]]),"-----",VLOOKUP(LeaveTracker[[#This Row],[Employee Name]],Employees[[Employee Name]:[Office]],6))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50" t="str">
        <f>IF(ISBLANK(LeaveTracker[[#This Row],[Employee Name]]),"-----",VLOOKUP(LeaveTracker[[#This Row],[Employee Name]],Employees[[Employee Name]:[Office]],7))</f>
        <v>ONT</v>
      </c>
      <c r="F877" s="50" t="str">
        <f>IF(ISBLANK(LeaveTracker[[#This Row],[Employee Name]]),"-----",VLOOKUP(LeaveTracker[[#This Row],[Employee Name]],Employees[[Employee Name]:[Office]],6))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50" t="str">
        <f>IF(ISBLANK(LeaveTracker[[#This Row],[Employee Name]]),"-----",VLOOKUP(LeaveTracker[[#This Row],[Employee Name]],Employees[[Employee Name]:[Office]],7))</f>
        <v>CTO</v>
      </c>
      <c r="F878" s="50" t="str">
        <f>IF(ISBLANK(LeaveTracker[[#This Row],[Employee Name]]),"-----",VLOOKUP(LeaveTracker[[#This Row],[Employee Name]],Employees[[Employee Name]:[Office]],6))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50" t="str">
        <f>IF(ISBLANK(LeaveTracker[[#This Row],[Employee Name]]),"-----",VLOOKUP(LeaveTracker[[#This Row],[Employee Name]],Employees[[Employee Name]:[Office]],7))</f>
        <v>CTO</v>
      </c>
      <c r="F879" s="50" t="str">
        <f>IF(ISBLANK(LeaveTracker[[#This Row],[Employee Name]]),"-----",VLOOKUP(LeaveTracker[[#This Row],[Employee Name]],Employees[[Employee Name]:[Office]],6))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50" t="str">
        <f>IF(ISBLANK(LeaveTracker[[#This Row],[Employee Name]]),"-----",VLOOKUP(LeaveTracker[[#This Row],[Employee Name]],Employees[[Employee Name]:[Office]],7))</f>
        <v>CTO</v>
      </c>
      <c r="F880" s="50" t="str">
        <f>IF(ISBLANK(LeaveTracker[[#This Row],[Employee Name]]),"-----",VLOOKUP(LeaveTracker[[#This Row],[Employee Name]],Employees[[Employee Name]:[Office]],6))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50" t="str">
        <f>IF(ISBLANK(LeaveTracker[[#This Row],[Employee Name]]),"-----",VLOOKUP(LeaveTracker[[#This Row],[Employee Name]],Employees[[Employee Name]:[Office]],7))</f>
        <v>ADMIN OFFICE</v>
      </c>
      <c r="F881" s="50" t="str">
        <f>IF(ISBLANK(LeaveTracker[[#This Row],[Employee Name]]),"-----",VLOOKUP(LeaveTracker[[#This Row],[Employee Name]],Employees[[Employee Name]:[Office]],6))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50" t="str">
        <f>IF(ISBLANK(LeaveTracker[[#This Row],[Employee Name]]),"-----",VLOOKUP(LeaveTracker[[#This Row],[Employee Name]],Employees[[Employee Name]:[Office]],7))</f>
        <v>ADMIN OFFICE</v>
      </c>
      <c r="F882" s="50" t="str">
        <f>IF(ISBLANK(LeaveTracker[[#This Row],[Employee Name]]),"-----",VLOOKUP(LeaveTracker[[#This Row],[Employee Name]],Employees[[Employee Name]:[Office]],6))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50" t="str">
        <f>IF(ISBLANK(LeaveTracker[[#This Row],[Employee Name]]),"-----",VLOOKUP(LeaveTracker[[#This Row],[Employee Name]],Employees[[Employee Name]:[Office]],7))</f>
        <v>CHARACTER OFFICE</v>
      </c>
      <c r="F883" s="50" t="str">
        <f>IF(ISBLANK(LeaveTracker[[#This Row],[Employee Name]]),"-----",VLOOKUP(LeaveTracker[[#This Row],[Employee Name]],Employees[[Employee Name]:[Office]],6))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50" t="str">
        <f>IF(ISBLANK(LeaveTracker[[#This Row],[Employee Name]]),"-----",VLOOKUP(LeaveTracker[[#This Row],[Employee Name]],Employees[[Employee Name]:[Office]],7))</f>
        <v>CHARACTER OFFICE</v>
      </c>
      <c r="F884" s="50" t="str">
        <f>IF(ISBLANK(LeaveTracker[[#This Row],[Employee Name]]),"-----",VLOOKUP(LeaveTracker[[#This Row],[Employee Name]],Employees[[Employee Name]:[Office]],6))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50" t="str">
        <f>IF(ISBLANK(LeaveTracker[[#This Row],[Employee Name]]),"-----",VLOOKUP(LeaveTracker[[#This Row],[Employee Name]],Employees[[Employee Name]:[Office]],7))</f>
        <v>CHARACTER OFFICE</v>
      </c>
      <c r="F885" s="50" t="str">
        <f>IF(ISBLANK(LeaveTracker[[#This Row],[Employee Name]]),"-----",VLOOKUP(LeaveTracker[[#This Row],[Employee Name]],Employees[[Employee Name]:[Office]],6))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50" t="str">
        <f>IF(ISBLANK(LeaveTracker[[#This Row],[Employee Name]]),"-----",VLOOKUP(LeaveTracker[[#This Row],[Employee Name]],Employees[[Employee Name]:[Office]],7))</f>
        <v>MO</v>
      </c>
      <c r="F886" s="50" t="str">
        <f>IF(ISBLANK(LeaveTracker[[#This Row],[Employee Name]]),"-----",VLOOKUP(LeaveTracker[[#This Row],[Employee Name]],Employees[[Employee Name]:[Office]],6))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50" t="str">
        <f>IF(ISBLANK(LeaveTracker[[#This Row],[Employee Name]]),"-----",VLOOKUP(LeaveTracker[[#This Row],[Employee Name]],Employees[[Employee Name]:[Office]],7))</f>
        <v>FPTMNHS</v>
      </c>
      <c r="F887" s="50" t="str">
        <f>IF(ISBLANK(LeaveTracker[[#This Row],[Employee Name]]),"-----",VLOOKUP(LeaveTracker[[#This Row],[Employee Name]],Employees[[Employee Name]:[Office]],6))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50" t="str">
        <f>IF(ISBLANK(LeaveTracker[[#This Row],[Employee Name]]),"-----",VLOOKUP(LeaveTracker[[#This Row],[Employee Name]],Employees[[Employee Name]:[Office]],7))</f>
        <v>CHO</v>
      </c>
      <c r="F888" s="50" t="str">
        <f>IF(ISBLANK(LeaveTracker[[#This Row],[Employee Name]]),"-----",VLOOKUP(LeaveTracker[[#This Row],[Employee Name]],Employees[[Employee Name]:[Office]],6))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798</v>
      </c>
      <c r="E889" s="50" t="str">
        <f>IF(ISBLANK(LeaveTracker[[#This Row],[Employee Name]]),"-----",VLOOKUP(LeaveTracker[[#This Row],[Employee Name]],Employees[[Employee Name]:[Office]],7))</f>
        <v>ONT</v>
      </c>
      <c r="F889" s="50" t="str">
        <f>IF(ISBLANK(LeaveTracker[[#This Row],[Employee Name]]),"-----",VLOOKUP(LeaveTracker[[#This Row],[Employee Name]],Employees[[Employee Name]:[Office]],6))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50" t="str">
        <f>IF(ISBLANK(LeaveTracker[[#This Row],[Employee Name]]),"-----",VLOOKUP(LeaveTracker[[#This Row],[Employee Name]],Employees[[Employee Name]:[Office]],7))</f>
        <v>CPDO</v>
      </c>
      <c r="F890" s="50" t="str">
        <f>IF(ISBLANK(LeaveTracker[[#This Row],[Employee Name]]),"-----",VLOOKUP(LeaveTracker[[#This Row],[Employee Name]],Employees[[Employee Name]:[Office]],6))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50" t="str">
        <f>IF(ISBLANK(LeaveTracker[[#This Row],[Employee Name]]),"-----",VLOOKUP(LeaveTracker[[#This Row],[Employee Name]],Employees[[Employee Name]:[Office]],7))</f>
        <v>BPLO</v>
      </c>
      <c r="F891" s="50" t="str">
        <f>IF(ISBLANK(LeaveTracker[[#This Row],[Employee Name]]),"-----",VLOOKUP(LeaveTracker[[#This Row],[Employee Name]],Employees[[Employee Name]:[Office]],6))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50" t="str">
        <f>IF(ISBLANK(LeaveTracker[[#This Row],[Employee Name]]),"-----",VLOOKUP(LeaveTracker[[#This Row],[Employee Name]],Employees[[Employee Name]:[Office]],7))</f>
        <v>PIO</v>
      </c>
      <c r="F892" s="50" t="str">
        <f>IF(ISBLANK(LeaveTracker[[#This Row],[Employee Name]]),"-----",VLOOKUP(LeaveTracker[[#This Row],[Employee Name]],Employees[[Employee Name]:[Office]],6))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50" t="str">
        <f>IF(ISBLANK(LeaveTracker[[#This Row],[Employee Name]]),"-----",VLOOKUP(LeaveTracker[[#This Row],[Employee Name]],Employees[[Employee Name]:[Office]],7))</f>
        <v>INTEGRATED CENTRAL TERMINAL</v>
      </c>
      <c r="F893" s="50" t="str">
        <f>IF(ISBLANK(LeaveTracker[[#This Row],[Employee Name]]),"-----",VLOOKUP(LeaveTracker[[#This Row],[Employee Name]],Employees[[Employee Name]:[Office]],6))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50" t="str">
        <f>IF(ISBLANK(LeaveTracker[[#This Row],[Employee Name]]),"-----",VLOOKUP(LeaveTracker[[#This Row],[Employee Name]],Employees[[Employee Name]:[Office]],7))</f>
        <v>CHO</v>
      </c>
      <c r="F894" s="50" t="str">
        <f>IF(ISBLANK(LeaveTracker[[#This Row],[Employee Name]]),"-----",VLOOKUP(LeaveTracker[[#This Row],[Employee Name]],Employees[[Employee Name]:[Office]],6))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50" t="str">
        <f>IF(ISBLANK(LeaveTracker[[#This Row],[Employee Name]]),"-----",VLOOKUP(LeaveTracker[[#This Row],[Employee Name]],Employees[[Employee Name]:[Office]],7))</f>
        <v>HRMO</v>
      </c>
      <c r="F895" s="50" t="str">
        <f>IF(ISBLANK(LeaveTracker[[#This Row],[Employee Name]]),"-----",VLOOKUP(LeaveTracker[[#This Row],[Employee Name]],Employees[[Employee Name]:[Office]],6))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50" t="str">
        <f>IF(ISBLANK(LeaveTracker[[#This Row],[Employee Name]]),"-----",VLOOKUP(LeaveTracker[[#This Row],[Employee Name]],Employees[[Employee Name]:[Office]],7))</f>
        <v>DEPED</v>
      </c>
      <c r="F896" s="50" t="str">
        <f>IF(ISBLANK(LeaveTracker[[#This Row],[Employee Name]]),"-----",VLOOKUP(LeaveTracker[[#This Row],[Employee Name]],Employees[[Employee Name]:[Office]],6))</f>
        <v>CASUAL</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50" t="str">
        <f>IF(ISBLANK(LeaveTracker[[#This Row],[Employee Name]]),"-----",VLOOKUP(LeaveTracker[[#This Row],[Employee Name]],Employees[[Employee Name]:[Office]],7))</f>
        <v>DOE</v>
      </c>
      <c r="F897" s="50" t="str">
        <f>IF(ISBLANK(LeaveTracker[[#This Row],[Employee Name]]),"-----",VLOOKUP(LeaveTracker[[#This Row],[Employee Name]],Employees[[Employee Name]:[Office]],6))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50" t="str">
        <f>IF(ISBLANK(LeaveTracker[[#This Row],[Employee Name]]),"-----",VLOOKUP(LeaveTracker[[#This Row],[Employee Name]],Employees[[Employee Name]:[Office]],7))</f>
        <v>DOE</v>
      </c>
      <c r="F898" s="50" t="str">
        <f>IF(ISBLANK(LeaveTracker[[#This Row],[Employee Name]]),"-----",VLOOKUP(LeaveTracker[[#This Row],[Employee Name]],Employees[[Employee Name]:[Office]],6))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50" t="str">
        <f>IF(ISBLANK(LeaveTracker[[#This Row],[Employee Name]]),"-----",VLOOKUP(LeaveTracker[[#This Row],[Employee Name]],Employees[[Employee Name]:[Office]],7))</f>
        <v>PICNIC GROVE</v>
      </c>
      <c r="F899" s="50" t="str">
        <f>IF(ISBLANK(LeaveTracker[[#This Row],[Employee Name]]),"-----",VLOOKUP(LeaveTracker[[#This Row],[Employee Name]],Employees[[Employee Name]:[Office]],6))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186</v>
      </c>
      <c r="E900" s="50" t="str">
        <f>IF(ISBLANK(LeaveTracker[[#This Row],[Employee Name]]),"-----",VLOOKUP(LeaveTracker[[#This Row],[Employee Name]],Employees[[Employee Name]:[Office]],7))</f>
        <v>CBO</v>
      </c>
      <c r="F900" s="50" t="str">
        <f>IF(ISBLANK(LeaveTracker[[#This Row],[Employee Name]]),"-----",VLOOKUP(LeaveTracker[[#This Row],[Employee Name]],Employees[[Employee Name]:[Office]],6))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189</v>
      </c>
      <c r="E901" s="50" t="str">
        <f>IF(ISBLANK(LeaveTracker[[#This Row],[Employee Name]]),"-----",VLOOKUP(LeaveTracker[[#This Row],[Employee Name]],Employees[[Employee Name]:[Office]],7))</f>
        <v>ONT</v>
      </c>
      <c r="F901" s="50" t="str">
        <f>IF(ISBLANK(LeaveTracker[[#This Row],[Employee Name]]),"-----",VLOOKUP(LeaveTracker[[#This Row],[Employee Name]],Employees[[Employee Name]:[Office]],6))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772</v>
      </c>
      <c r="E902" s="50" t="str">
        <f>IF(ISBLANK(LeaveTracker[[#This Row],[Employee Name]]),"-----",VLOOKUP(LeaveTracker[[#This Row],[Employee Name]],Employees[[Employee Name]:[Office]],7))</f>
        <v>ONT</v>
      </c>
      <c r="F902" s="50" t="str">
        <f>IF(ISBLANK(LeaveTracker[[#This Row],[Employee Name]]),"-----",VLOOKUP(LeaveTracker[[#This Row],[Employee Name]],Employees[[Employee Name]:[Office]],6))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195</v>
      </c>
      <c r="E903" s="50" t="str">
        <f>IF(ISBLANK(LeaveTracker[[#This Row],[Employee Name]]),"-----",VLOOKUP(LeaveTracker[[#This Row],[Employee Name]],Employees[[Employee Name]:[Office]],7))</f>
        <v>CCT</v>
      </c>
      <c r="F903" s="50" t="str">
        <f>IF(ISBLANK(LeaveTracker[[#This Row],[Employee Name]]),"-----",VLOOKUP(LeaveTracker[[#This Row],[Employee Name]],Employees[[Employee Name]:[Office]],6))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200</v>
      </c>
      <c r="E904" s="50" t="str">
        <f>IF(ISBLANK(LeaveTracker[[#This Row],[Employee Name]]),"-----",VLOOKUP(LeaveTracker[[#This Row],[Employee Name]],Employees[[Employee Name]:[Office]],7))</f>
        <v>PICNIC GROVE</v>
      </c>
      <c r="F904" s="50" t="str">
        <f>IF(ISBLANK(LeaveTracker[[#This Row],[Employee Name]]),"-----",VLOOKUP(LeaveTracker[[#This Row],[Employee Name]],Employees[[Employee Name]:[Office]],6))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203</v>
      </c>
      <c r="E905" s="50" t="str">
        <f>IF(ISBLANK(LeaveTracker[[#This Row],[Employee Name]]),"-----",VLOOKUP(LeaveTracker[[#This Row],[Employee Name]],Employees[[Employee Name]:[Office]],7))</f>
        <v>INTEGRATED CENTRAL TERMINAL</v>
      </c>
      <c r="F905" s="50" t="str">
        <f>IF(ISBLANK(LeaveTracker[[#This Row],[Employee Name]]),"-----",VLOOKUP(LeaveTracker[[#This Row],[Employee Name]],Employees[[Employee Name]:[Office]],6))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206</v>
      </c>
      <c r="E906" s="50" t="str">
        <f>IF(ISBLANK(LeaveTracker[[#This Row],[Employee Name]]),"-----",VLOOKUP(LeaveTracker[[#This Row],[Employee Name]],Employees[[Employee Name]:[Office]],7))</f>
        <v>ONT</v>
      </c>
      <c r="F906" s="50" t="str">
        <f>IF(ISBLANK(LeaveTracker[[#This Row],[Employee Name]]),"-----",VLOOKUP(LeaveTracker[[#This Row],[Employee Name]],Employees[[Employee Name]:[Office]],6))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210</v>
      </c>
      <c r="E907" s="50" t="str">
        <f>IF(ISBLANK(LeaveTracker[[#This Row],[Employee Name]]),"-----",VLOOKUP(LeaveTracker[[#This Row],[Employee Name]],Employees[[Employee Name]:[Office]],7))</f>
        <v>PDAO</v>
      </c>
      <c r="F907" s="50" t="str">
        <f>IF(ISBLANK(LeaveTracker[[#This Row],[Employee Name]]),"-----",VLOOKUP(LeaveTracker[[#This Row],[Employee Name]],Employees[[Employee Name]:[Office]],6))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1803</v>
      </c>
      <c r="E908" s="50" t="str">
        <f>IF(ISBLANK(LeaveTracker[[#This Row],[Employee Name]]),"-----",VLOOKUP(LeaveTracker[[#This Row],[Employee Name]],Employees[[Employee Name]:[Office]],7))</f>
        <v>CSWDO</v>
      </c>
      <c r="F908" s="50" t="str">
        <f>IF(ISBLANK(LeaveTracker[[#This Row],[Employee Name]]),"-----",VLOOKUP(LeaveTracker[[#This Row],[Employee Name]],Employees[[Employee Name]:[Office]],6))</f>
        <v>PERMANENT</v>
      </c>
      <c r="G908" s="24">
        <v>43761</v>
      </c>
      <c r="H908" s="24">
        <v>43761</v>
      </c>
      <c r="I908" s="20" t="s">
        <v>1</v>
      </c>
      <c r="J908" s="42" t="s">
        <v>214</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217</v>
      </c>
      <c r="E909" s="50" t="str">
        <f>IF(ISBLANK(LeaveTracker[[#This Row],[Employee Name]]),"-----",VLOOKUP(LeaveTracker[[#This Row],[Employee Name]],Employees[[Employee Name]:[Office]],7))</f>
        <v>CSWDO</v>
      </c>
      <c r="F909" s="50" t="str">
        <f>IF(ISBLANK(LeaveTracker[[#This Row],[Employee Name]]),"-----",VLOOKUP(LeaveTracker[[#This Row],[Employee Name]],Employees[[Employee Name]:[Office]],6))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217</v>
      </c>
      <c r="E910" s="50" t="str">
        <f>IF(ISBLANK(LeaveTracker[[#This Row],[Employee Name]]),"-----",VLOOKUP(LeaveTracker[[#This Row],[Employee Name]],Employees[[Employee Name]:[Office]],7))</f>
        <v>CSWDO</v>
      </c>
      <c r="F910" s="50" t="str">
        <f>IF(ISBLANK(LeaveTracker[[#This Row],[Employee Name]]),"-----",VLOOKUP(LeaveTracker[[#This Row],[Employee Name]],Employees[[Employee Name]:[Office]],6))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220</v>
      </c>
      <c r="E911" s="50" t="str">
        <f>IF(ISBLANK(LeaveTracker[[#This Row],[Employee Name]]),"-----",VLOOKUP(LeaveTracker[[#This Row],[Employee Name]],Employees[[Employee Name]:[Office]],7))</f>
        <v>CSWDO</v>
      </c>
      <c r="F911" s="50" t="str">
        <f>IF(ISBLANK(LeaveTracker[[#This Row],[Employee Name]]),"-----",VLOOKUP(LeaveTracker[[#This Row],[Employee Name]],Employees[[Employee Name]:[Office]],6))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224</v>
      </c>
      <c r="E912" s="50" t="str">
        <f>IF(ISBLANK(LeaveTracker[[#This Row],[Employee Name]]),"-----",VLOOKUP(LeaveTracker[[#This Row],[Employee Name]],Employees[[Employee Name]:[Office]],7))</f>
        <v>CSWDO</v>
      </c>
      <c r="F912" s="50" t="str">
        <f>IF(ISBLANK(LeaveTracker[[#This Row],[Employee Name]]),"-----",VLOOKUP(LeaveTracker[[#This Row],[Employee Name]],Employees[[Employee Name]:[Office]],6))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224</v>
      </c>
      <c r="E913" s="50" t="str">
        <f>IF(ISBLANK(LeaveTracker[[#This Row],[Employee Name]]),"-----",VLOOKUP(LeaveTracker[[#This Row],[Employee Name]],Employees[[Employee Name]:[Office]],7))</f>
        <v>CSWDO</v>
      </c>
      <c r="F913" s="50" t="str">
        <f>IF(ISBLANK(LeaveTracker[[#This Row],[Employee Name]]),"-----",VLOOKUP(LeaveTracker[[#This Row],[Employee Name]],Employees[[Employee Name]:[Office]],6))</f>
        <v>PERMANENT</v>
      </c>
      <c r="G913" s="24">
        <v>43762</v>
      </c>
      <c r="H913" s="24">
        <v>43762</v>
      </c>
      <c r="I913" s="20" t="s">
        <v>1</v>
      </c>
      <c r="J913" s="42" t="s">
        <v>755</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224</v>
      </c>
      <c r="E914" s="50" t="str">
        <f>IF(ISBLANK(LeaveTracker[[#This Row],[Employee Name]]),"-----",VLOOKUP(LeaveTracker[[#This Row],[Employee Name]],Employees[[Employee Name]:[Office]],7))</f>
        <v>CSWDO</v>
      </c>
      <c r="F914" s="50" t="str">
        <f>IF(ISBLANK(LeaveTracker[[#This Row],[Employee Name]]),"-----",VLOOKUP(LeaveTracker[[#This Row],[Employee Name]],Employees[[Employee Name]:[Office]],6))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228</v>
      </c>
      <c r="E915" s="50" t="str">
        <f>IF(ISBLANK(LeaveTracker[[#This Row],[Employee Name]]),"-----",VLOOKUP(LeaveTracker[[#This Row],[Employee Name]],Employees[[Employee Name]:[Office]],7))</f>
        <v>CSWDO</v>
      </c>
      <c r="F915" s="50" t="str">
        <f>IF(ISBLANK(LeaveTracker[[#This Row],[Employee Name]]),"-----",VLOOKUP(LeaveTracker[[#This Row],[Employee Name]],Employees[[Employee Name]:[Office]],6))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228</v>
      </c>
      <c r="E916" s="50" t="str">
        <f>IF(ISBLANK(LeaveTracker[[#This Row],[Employee Name]]),"-----",VLOOKUP(LeaveTracker[[#This Row],[Employee Name]],Employees[[Employee Name]:[Office]],7))</f>
        <v>CSWDO</v>
      </c>
      <c r="F916" s="50" t="str">
        <f>IF(ISBLANK(LeaveTracker[[#This Row],[Employee Name]]),"-----",VLOOKUP(LeaveTracker[[#This Row],[Employee Name]],Employees[[Employee Name]:[Office]],6))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231</v>
      </c>
      <c r="E917" s="50" t="str">
        <f>IF(ISBLANK(LeaveTracker[[#This Row],[Employee Name]]),"-----",VLOOKUP(LeaveTracker[[#This Row],[Employee Name]],Employees[[Employee Name]:[Office]],7))</f>
        <v>CSWDO</v>
      </c>
      <c r="F917" s="50" t="str">
        <f>IF(ISBLANK(LeaveTracker[[#This Row],[Employee Name]]),"-----",VLOOKUP(LeaveTracker[[#This Row],[Employee Name]],Employees[[Employee Name]:[Office]],6))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231</v>
      </c>
      <c r="E918" s="50" t="str">
        <f>IF(ISBLANK(LeaveTracker[[#This Row],[Employee Name]]),"-----",VLOOKUP(LeaveTracker[[#This Row],[Employee Name]],Employees[[Employee Name]:[Office]],7))</f>
        <v>CSWDO</v>
      </c>
      <c r="F918" s="50" t="str">
        <f>IF(ISBLANK(LeaveTracker[[#This Row],[Employee Name]]),"-----",VLOOKUP(LeaveTracker[[#This Row],[Employee Name]],Employees[[Employee Name]:[Office]],6))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771</v>
      </c>
      <c r="E919" s="50" t="str">
        <f>IF(ISBLANK(LeaveTracker[[#This Row],[Employee Name]]),"-----",VLOOKUP(LeaveTracker[[#This Row],[Employee Name]],Employees[[Employee Name]:[Office]],7))</f>
        <v>CSWDO</v>
      </c>
      <c r="F919" s="50" t="str">
        <f>IF(ISBLANK(LeaveTracker[[#This Row],[Employee Name]]),"-----",VLOOKUP(LeaveTracker[[#This Row],[Employee Name]],Employees[[Employee Name]:[Office]],6))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238</v>
      </c>
      <c r="E920" s="50" t="str">
        <f>IF(ISBLANK(LeaveTracker[[#This Row],[Employee Name]]),"-----",VLOOKUP(LeaveTracker[[#This Row],[Employee Name]],Employees[[Employee Name]:[Office]],7))</f>
        <v>CSWDO</v>
      </c>
      <c r="F920" s="50" t="str">
        <f>IF(ISBLANK(LeaveTracker[[#This Row],[Employee Name]]),"-----",VLOOKUP(LeaveTracker[[#This Row],[Employee Name]],Employees[[Employee Name]:[Office]],6))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242</v>
      </c>
      <c r="E921" s="50" t="str">
        <f>IF(ISBLANK(LeaveTracker[[#This Row],[Employee Name]]),"-----",VLOOKUP(LeaveTracker[[#This Row],[Employee Name]],Employees[[Employee Name]:[Office]],7))</f>
        <v>TCCH/TICC</v>
      </c>
      <c r="F921" s="50" t="str">
        <f>IF(ISBLANK(LeaveTracker[[#This Row],[Employee Name]]),"-----",VLOOKUP(LeaveTracker[[#This Row],[Employee Name]],Employees[[Employee Name]:[Office]],6))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242</v>
      </c>
      <c r="E922" s="50" t="str">
        <f>IF(ISBLANK(LeaveTracker[[#This Row],[Employee Name]]),"-----",VLOOKUP(LeaveTracker[[#This Row],[Employee Name]],Employees[[Employee Name]:[Office]],7))</f>
        <v>TCCH/TICC</v>
      </c>
      <c r="F922" s="50" t="str">
        <f>IF(ISBLANK(LeaveTracker[[#This Row],[Employee Name]]),"-----",VLOOKUP(LeaveTracker[[#This Row],[Employee Name]],Employees[[Employee Name]:[Office]],6))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242</v>
      </c>
      <c r="E923" s="50" t="str">
        <f>IF(ISBLANK(LeaveTracker[[#This Row],[Employee Name]]),"-----",VLOOKUP(LeaveTracker[[#This Row],[Employee Name]],Employees[[Employee Name]:[Office]],7))</f>
        <v>TCCH/TICC</v>
      </c>
      <c r="F923" s="50" t="str">
        <f>IF(ISBLANK(LeaveTracker[[#This Row],[Employee Name]]),"-----",VLOOKUP(LeaveTracker[[#This Row],[Employee Name]],Employees[[Employee Name]:[Office]],6))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242</v>
      </c>
      <c r="E924" s="50" t="str">
        <f>IF(ISBLANK(LeaveTracker[[#This Row],[Employee Name]]),"-----",VLOOKUP(LeaveTracker[[#This Row],[Employee Name]],Employees[[Employee Name]:[Office]],7))</f>
        <v>TCCH/TICC</v>
      </c>
      <c r="F924" s="50" t="str">
        <f>IF(ISBLANK(LeaveTracker[[#This Row],[Employee Name]]),"-----",VLOOKUP(LeaveTracker[[#This Row],[Employee Name]],Employees[[Employee Name]:[Office]],6))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246</v>
      </c>
      <c r="E925" s="50" t="str">
        <f>IF(ISBLANK(LeaveTracker[[#This Row],[Employee Name]]),"-----",VLOOKUP(LeaveTracker[[#This Row],[Employee Name]],Employees[[Employee Name]:[Office]],7))</f>
        <v>TCCH/TICC</v>
      </c>
      <c r="F925" s="50" t="str">
        <f>IF(ISBLANK(LeaveTracker[[#This Row],[Employee Name]]),"-----",VLOOKUP(LeaveTracker[[#This Row],[Employee Name]],Employees[[Employee Name]:[Office]],6))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246</v>
      </c>
      <c r="E926" s="50" t="str">
        <f>IF(ISBLANK(LeaveTracker[[#This Row],[Employee Name]]),"-----",VLOOKUP(LeaveTracker[[#This Row],[Employee Name]],Employees[[Employee Name]:[Office]],7))</f>
        <v>TCCH/TICC</v>
      </c>
      <c r="F926" s="50" t="str">
        <f>IF(ISBLANK(LeaveTracker[[#This Row],[Employee Name]]),"-----",VLOOKUP(LeaveTracker[[#This Row],[Employee Name]],Employees[[Employee Name]:[Office]],6))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246</v>
      </c>
      <c r="E927" s="50" t="str">
        <f>IF(ISBLANK(LeaveTracker[[#This Row],[Employee Name]]),"-----",VLOOKUP(LeaveTracker[[#This Row],[Employee Name]],Employees[[Employee Name]:[Office]],7))</f>
        <v>TCCH/TICC</v>
      </c>
      <c r="F927" s="50" t="str">
        <f>IF(ISBLANK(LeaveTracker[[#This Row],[Employee Name]]),"-----",VLOOKUP(LeaveTracker[[#This Row],[Employee Name]],Employees[[Employee Name]:[Office]],6))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246</v>
      </c>
      <c r="E928" s="50" t="str">
        <f>IF(ISBLANK(LeaveTracker[[#This Row],[Employee Name]]),"-----",VLOOKUP(LeaveTracker[[#This Row],[Employee Name]],Employees[[Employee Name]:[Office]],7))</f>
        <v>TCCH/TICC</v>
      </c>
      <c r="F928" s="50" t="str">
        <f>IF(ISBLANK(LeaveTracker[[#This Row],[Employee Name]]),"-----",VLOOKUP(LeaveTracker[[#This Row],[Employee Name]],Employees[[Employee Name]:[Office]],6))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249</v>
      </c>
      <c r="E929" s="50" t="str">
        <f>IF(ISBLANK(LeaveTracker[[#This Row],[Employee Name]]),"-----",VLOOKUP(LeaveTracker[[#This Row],[Employee Name]],Employees[[Employee Name]:[Office]],7))</f>
        <v>TCCH/TICC</v>
      </c>
      <c r="F929" s="50" t="str">
        <f>IF(ISBLANK(LeaveTracker[[#This Row],[Employee Name]]),"-----",VLOOKUP(LeaveTracker[[#This Row],[Employee Name]],Employees[[Employee Name]:[Office]],6))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249</v>
      </c>
      <c r="E930" s="50" t="str">
        <f>IF(ISBLANK(LeaveTracker[[#This Row],[Employee Name]]),"-----",VLOOKUP(LeaveTracker[[#This Row],[Employee Name]],Employees[[Employee Name]:[Office]],7))</f>
        <v>TCCH/TICC</v>
      </c>
      <c r="F930" s="50" t="str">
        <f>IF(ISBLANK(LeaveTracker[[#This Row],[Employee Name]]),"-----",VLOOKUP(LeaveTracker[[#This Row],[Employee Name]],Employees[[Employee Name]:[Office]],6))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249</v>
      </c>
      <c r="E931" s="50" t="str">
        <f>IF(ISBLANK(LeaveTracker[[#This Row],[Employee Name]]),"-----",VLOOKUP(LeaveTracker[[#This Row],[Employee Name]],Employees[[Employee Name]:[Office]],7))</f>
        <v>TCCH/TICC</v>
      </c>
      <c r="F931" s="50" t="str">
        <f>IF(ISBLANK(LeaveTracker[[#This Row],[Employee Name]]),"-----",VLOOKUP(LeaveTracker[[#This Row],[Employee Name]],Employees[[Employee Name]:[Office]],6))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249</v>
      </c>
      <c r="E932" s="50" t="str">
        <f>IF(ISBLANK(LeaveTracker[[#This Row],[Employee Name]]),"-----",VLOOKUP(LeaveTracker[[#This Row],[Employee Name]],Employees[[Employee Name]:[Office]],7))</f>
        <v>TCCH/TICC</v>
      </c>
      <c r="F932" s="50" t="str">
        <f>IF(ISBLANK(LeaveTracker[[#This Row],[Employee Name]]),"-----",VLOOKUP(LeaveTracker[[#This Row],[Employee Name]],Employees[[Employee Name]:[Office]],6))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252</v>
      </c>
      <c r="E933" s="50" t="str">
        <f>IF(ISBLANK(LeaveTracker[[#This Row],[Employee Name]]),"-----",VLOOKUP(LeaveTracker[[#This Row],[Employee Name]],Employees[[Employee Name]:[Office]],7))</f>
        <v>TCCH/TICC</v>
      </c>
      <c r="F933" s="50" t="str">
        <f>IF(ISBLANK(LeaveTracker[[#This Row],[Employee Name]]),"-----",VLOOKUP(LeaveTracker[[#This Row],[Employee Name]],Employees[[Employee Name]:[Office]],6))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255</v>
      </c>
      <c r="E934" s="50" t="str">
        <f>IF(ISBLANK(LeaveTracker[[#This Row],[Employee Name]]),"-----",VLOOKUP(LeaveTracker[[#This Row],[Employee Name]],Employees[[Employee Name]:[Office]],7))</f>
        <v>DA</v>
      </c>
      <c r="F934" s="50" t="str">
        <f>IF(ISBLANK(LeaveTracker[[#This Row],[Employee Name]]),"-----",VLOOKUP(LeaveTracker[[#This Row],[Employee Name]],Employees[[Employee Name]:[Office]],6))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258</v>
      </c>
      <c r="E935" s="50" t="str">
        <f>IF(ISBLANK(LeaveTracker[[#This Row],[Employee Name]]),"-----",VLOOKUP(LeaveTracker[[#This Row],[Employee Name]],Employees[[Employee Name]:[Office]],7))</f>
        <v>NUTRITION OFFICE</v>
      </c>
      <c r="F935" s="50" t="str">
        <f>IF(ISBLANK(LeaveTracker[[#This Row],[Employee Name]]),"-----",VLOOKUP(LeaveTracker[[#This Row],[Employee Name]],Employees[[Employee Name]:[Office]],6))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261</v>
      </c>
      <c r="E936" s="50" t="str">
        <f>IF(ISBLANK(LeaveTracker[[#This Row],[Employee Name]]),"-----",VLOOKUP(LeaveTracker[[#This Row],[Employee Name]],Employees[[Employee Name]:[Office]],7))</f>
        <v>NUTRITION OFFICE</v>
      </c>
      <c r="F936" s="50" t="str">
        <f>IF(ISBLANK(LeaveTracker[[#This Row],[Employee Name]]),"-----",VLOOKUP(LeaveTracker[[#This Row],[Employee Name]],Employees[[Employee Name]:[Office]],6))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265</v>
      </c>
      <c r="E937" s="50" t="str">
        <f>IF(ISBLANK(LeaveTracker[[#This Row],[Employee Name]]),"-----",VLOOKUP(LeaveTracker[[#This Row],[Employee Name]],Employees[[Employee Name]:[Office]],7))</f>
        <v>MO</v>
      </c>
      <c r="F937" s="50" t="str">
        <f>IF(ISBLANK(LeaveTracker[[#This Row],[Employee Name]]),"-----",VLOOKUP(LeaveTracker[[#This Row],[Employee Name]],Employees[[Employee Name]:[Office]],6))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268</v>
      </c>
      <c r="E938" s="50" t="str">
        <f>IF(ISBLANK(LeaveTracker[[#This Row],[Employee Name]]),"-----",VLOOKUP(LeaveTracker[[#This Row],[Employee Name]],Employees[[Employee Name]:[Office]],7))</f>
        <v>PICNIC GROVE</v>
      </c>
      <c r="F938" s="50" t="str">
        <f>IF(ISBLANK(LeaveTracker[[#This Row],[Employee Name]]),"-----",VLOOKUP(LeaveTracker[[#This Row],[Employee Name]],Employees[[Employee Name]:[Office]],6))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268</v>
      </c>
      <c r="E939" s="50" t="str">
        <f>IF(ISBLANK(LeaveTracker[[#This Row],[Employee Name]]),"-----",VLOOKUP(LeaveTracker[[#This Row],[Employee Name]],Employees[[Employee Name]:[Office]],7))</f>
        <v>PICNIC GROVE</v>
      </c>
      <c r="F939" s="50" t="str">
        <f>IF(ISBLANK(LeaveTracker[[#This Row],[Employee Name]]),"-----",VLOOKUP(LeaveTracker[[#This Row],[Employee Name]],Employees[[Employee Name]:[Office]],6))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268</v>
      </c>
      <c r="E940" s="50" t="str">
        <f>IF(ISBLANK(LeaveTracker[[#This Row],[Employee Name]]),"-----",VLOOKUP(LeaveTracker[[#This Row],[Employee Name]],Employees[[Employee Name]:[Office]],7))</f>
        <v>PICNIC GROVE</v>
      </c>
      <c r="F940" s="50" t="str">
        <f>IF(ISBLANK(LeaveTracker[[#This Row],[Employee Name]]),"-----",VLOOKUP(LeaveTracker[[#This Row],[Employee Name]],Employees[[Employee Name]:[Office]],6))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268</v>
      </c>
      <c r="E941" s="50" t="str">
        <f>IF(ISBLANK(LeaveTracker[[#This Row],[Employee Name]]),"-----",VLOOKUP(LeaveTracker[[#This Row],[Employee Name]],Employees[[Employee Name]:[Office]],7))</f>
        <v>PICNIC GROVE</v>
      </c>
      <c r="F941" s="50" t="str">
        <f>IF(ISBLANK(LeaveTracker[[#This Row],[Employee Name]]),"-----",VLOOKUP(LeaveTracker[[#This Row],[Employee Name]],Employees[[Employee Name]:[Office]],6))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268</v>
      </c>
      <c r="E942" s="50" t="str">
        <f>IF(ISBLANK(LeaveTracker[[#This Row],[Employee Name]]),"-----",VLOOKUP(LeaveTracker[[#This Row],[Employee Name]],Employees[[Employee Name]:[Office]],7))</f>
        <v>PICNIC GROVE</v>
      </c>
      <c r="F942" s="50" t="str">
        <f>IF(ISBLANK(LeaveTracker[[#This Row],[Employee Name]]),"-----",VLOOKUP(LeaveTracker[[#This Row],[Employee Name]],Employees[[Employee Name]:[Office]],6))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273</v>
      </c>
      <c r="E943" s="50" t="str">
        <f>IF(ISBLANK(LeaveTracker[[#This Row],[Employee Name]]),"-----",VLOOKUP(LeaveTracker[[#This Row],[Employee Name]],Employees[[Employee Name]:[Office]],7))</f>
        <v>CEO</v>
      </c>
      <c r="F943" s="50" t="str">
        <f>IF(ISBLANK(LeaveTracker[[#This Row],[Employee Name]]),"-----",VLOOKUP(LeaveTracker[[#This Row],[Employee Name]],Employees[[Employee Name]:[Office]],6))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268</v>
      </c>
      <c r="E944" s="50" t="str">
        <f>IF(ISBLANK(LeaveTracker[[#This Row],[Employee Name]]),"-----",VLOOKUP(LeaveTracker[[#This Row],[Employee Name]],Employees[[Employee Name]:[Office]],7))</f>
        <v>PICNIC GROVE</v>
      </c>
      <c r="F944" s="50" t="str">
        <f>IF(ISBLANK(LeaveTracker[[#This Row],[Employee Name]]),"-----",VLOOKUP(LeaveTracker[[#This Row],[Employee Name]],Employees[[Employee Name]:[Office]],6))</f>
        <v>PERMANENT</v>
      </c>
      <c r="G944" s="24">
        <v>43763</v>
      </c>
      <c r="H944" s="24">
        <v>43763</v>
      </c>
      <c r="I944" s="20" t="s">
        <v>1</v>
      </c>
      <c r="J944" s="42" t="s">
        <v>274</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268</v>
      </c>
      <c r="E945" s="50" t="str">
        <f>IF(ISBLANK(LeaveTracker[[#This Row],[Employee Name]]),"-----",VLOOKUP(LeaveTracker[[#This Row],[Employee Name]],Employees[[Employee Name]:[Office]],7))</f>
        <v>PICNIC GROVE</v>
      </c>
      <c r="F945" s="50" t="str">
        <f>IF(ISBLANK(LeaveTracker[[#This Row],[Employee Name]]),"-----",VLOOKUP(LeaveTracker[[#This Row],[Employee Name]],Employees[[Employee Name]:[Office]],6))</f>
        <v>PERMANENT</v>
      </c>
      <c r="G945" s="24">
        <v>43777</v>
      </c>
      <c r="H945" s="24">
        <v>43778</v>
      </c>
      <c r="I945" s="20" t="s">
        <v>1</v>
      </c>
      <c r="J945" s="42" t="s">
        <v>274</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268</v>
      </c>
      <c r="E946" s="50" t="str">
        <f>IF(ISBLANK(LeaveTracker[[#This Row],[Employee Name]]),"-----",VLOOKUP(LeaveTracker[[#This Row],[Employee Name]],Employees[[Employee Name]:[Office]],7))</f>
        <v>PICNIC GROVE</v>
      </c>
      <c r="F946" s="50" t="str">
        <f>IF(ISBLANK(LeaveTracker[[#This Row],[Employee Name]]),"-----",VLOOKUP(LeaveTracker[[#This Row],[Employee Name]],Employees[[Employee Name]:[Office]],6))</f>
        <v>PERMANENT</v>
      </c>
      <c r="G946" s="24">
        <v>43784</v>
      </c>
      <c r="H946" s="24">
        <v>43784</v>
      </c>
      <c r="I946" s="20" t="s">
        <v>1</v>
      </c>
      <c r="J946" s="42" t="s">
        <v>274</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278</v>
      </c>
      <c r="E947" s="50" t="str">
        <f>IF(ISBLANK(LeaveTracker[[#This Row],[Employee Name]]),"-----",VLOOKUP(LeaveTracker[[#This Row],[Employee Name]],Employees[[Employee Name]:[Office]],7))</f>
        <v>PICNIC GROVE</v>
      </c>
      <c r="F947" s="50" t="str">
        <f>IF(ISBLANK(LeaveTracker[[#This Row],[Employee Name]]),"-----",VLOOKUP(LeaveTracker[[#This Row],[Employee Name]],Employees[[Employee Name]:[Office]],6))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278</v>
      </c>
      <c r="E948" s="50" t="str">
        <f>IF(ISBLANK(LeaveTracker[[#This Row],[Employee Name]]),"-----",VLOOKUP(LeaveTracker[[#This Row],[Employee Name]],Employees[[Employee Name]:[Office]],7))</f>
        <v>PICNIC GROVE</v>
      </c>
      <c r="F948" s="50" t="str">
        <f>IF(ISBLANK(LeaveTracker[[#This Row],[Employee Name]]),"-----",VLOOKUP(LeaveTracker[[#This Row],[Employee Name]],Employees[[Employee Name]:[Office]],6))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278</v>
      </c>
      <c r="E949" s="50" t="str">
        <f>IF(ISBLANK(LeaveTracker[[#This Row],[Employee Name]]),"-----",VLOOKUP(LeaveTracker[[#This Row],[Employee Name]],Employees[[Employee Name]:[Office]],7))</f>
        <v>PICNIC GROVE</v>
      </c>
      <c r="F949" s="50" t="str">
        <f>IF(ISBLANK(LeaveTracker[[#This Row],[Employee Name]]),"-----",VLOOKUP(LeaveTracker[[#This Row],[Employee Name]],Employees[[Employee Name]:[Office]],6))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278</v>
      </c>
      <c r="E950" s="50" t="str">
        <f>IF(ISBLANK(LeaveTracker[[#This Row],[Employee Name]]),"-----",VLOOKUP(LeaveTracker[[#This Row],[Employee Name]],Employees[[Employee Name]:[Office]],7))</f>
        <v>PICNIC GROVE</v>
      </c>
      <c r="F950" s="50" t="str">
        <f>IF(ISBLANK(LeaveTracker[[#This Row],[Employee Name]]),"-----",VLOOKUP(LeaveTracker[[#This Row],[Employee Name]],Employees[[Employee Name]:[Office]],6))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278</v>
      </c>
      <c r="E951" s="50" t="str">
        <f>IF(ISBLANK(LeaveTracker[[#This Row],[Employee Name]]),"-----",VLOOKUP(LeaveTracker[[#This Row],[Employee Name]],Employees[[Employee Name]:[Office]],7))</f>
        <v>PICNIC GROVE</v>
      </c>
      <c r="F951" s="50" t="str">
        <f>IF(ISBLANK(LeaveTracker[[#This Row],[Employee Name]]),"-----",VLOOKUP(LeaveTracker[[#This Row],[Employee Name]],Employees[[Employee Name]:[Office]],6))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280</v>
      </c>
      <c r="E952" s="50" t="str">
        <f>IF(ISBLANK(LeaveTracker[[#This Row],[Employee Name]]),"-----",VLOOKUP(LeaveTracker[[#This Row],[Employee Name]],Employees[[Employee Name]:[Office]],7))</f>
        <v>PICNIC GROVE</v>
      </c>
      <c r="F952" s="50" t="str">
        <f>IF(ISBLANK(LeaveTracker[[#This Row],[Employee Name]]),"-----",VLOOKUP(LeaveTracker[[#This Row],[Employee Name]],Employees[[Employee Name]:[Office]],6))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283</v>
      </c>
      <c r="E953" s="50" t="str">
        <f>IF(ISBLANK(LeaveTracker[[#This Row],[Employee Name]]),"-----",VLOOKUP(LeaveTracker[[#This Row],[Employee Name]],Employees[[Employee Name]:[Office]],7))</f>
        <v>PICNIC GROVE</v>
      </c>
      <c r="F953" s="50" t="str">
        <f>IF(ISBLANK(LeaveTracker[[#This Row],[Employee Name]]),"-----",VLOOKUP(LeaveTracker[[#This Row],[Employee Name]],Employees[[Employee Name]:[Office]],6))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283</v>
      </c>
      <c r="E954" s="50" t="str">
        <f>IF(ISBLANK(LeaveTracker[[#This Row],[Employee Name]]),"-----",VLOOKUP(LeaveTracker[[#This Row],[Employee Name]],Employees[[Employee Name]:[Office]],7))</f>
        <v>PICNIC GROVE</v>
      </c>
      <c r="F954" s="50" t="str">
        <f>IF(ISBLANK(LeaveTracker[[#This Row],[Employee Name]]),"-----",VLOOKUP(LeaveTracker[[#This Row],[Employee Name]],Employees[[Employee Name]:[Office]],6))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287</v>
      </c>
      <c r="E955" s="50" t="str">
        <f>IF(ISBLANK(LeaveTracker[[#This Row],[Employee Name]]),"-----",VLOOKUP(LeaveTracker[[#This Row],[Employee Name]],Employees[[Employee Name]:[Office]],7))</f>
        <v>ONT</v>
      </c>
      <c r="F955" s="50" t="str">
        <f>IF(ISBLANK(LeaveTracker[[#This Row],[Employee Name]]),"-----",VLOOKUP(LeaveTracker[[#This Row],[Employee Name]],Employees[[Employee Name]:[Office]],6))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287</v>
      </c>
      <c r="E956" s="50" t="str">
        <f>IF(ISBLANK(LeaveTracker[[#This Row],[Employee Name]]),"-----",VLOOKUP(LeaveTracker[[#This Row],[Employee Name]],Employees[[Employee Name]:[Office]],7))</f>
        <v>ONT</v>
      </c>
      <c r="F956" s="50" t="str">
        <f>IF(ISBLANK(LeaveTracker[[#This Row],[Employee Name]]),"-----",VLOOKUP(LeaveTracker[[#This Row],[Employee Name]],Employees[[Employee Name]:[Office]],6))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287</v>
      </c>
      <c r="E957" s="50" t="str">
        <f>IF(ISBLANK(LeaveTracker[[#This Row],[Employee Name]]),"-----",VLOOKUP(LeaveTracker[[#This Row],[Employee Name]],Employees[[Employee Name]:[Office]],7))</f>
        <v>ONT</v>
      </c>
      <c r="F957" s="50" t="str">
        <f>IF(ISBLANK(LeaveTracker[[#This Row],[Employee Name]]),"-----",VLOOKUP(LeaveTracker[[#This Row],[Employee Name]],Employees[[Employee Name]:[Office]],6))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287</v>
      </c>
      <c r="E958" s="50" t="str">
        <f>IF(ISBLANK(LeaveTracker[[#This Row],[Employee Name]]),"-----",VLOOKUP(LeaveTracker[[#This Row],[Employee Name]],Employees[[Employee Name]:[Office]],7))</f>
        <v>ONT</v>
      </c>
      <c r="F958" s="50" t="str">
        <f>IF(ISBLANK(LeaveTracker[[#This Row],[Employee Name]]),"-----",VLOOKUP(LeaveTracker[[#This Row],[Employee Name]],Employees[[Employee Name]:[Office]],6))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287</v>
      </c>
      <c r="E959" s="50" t="str">
        <f>IF(ISBLANK(LeaveTracker[[#This Row],[Employee Name]]),"-----",VLOOKUP(LeaveTracker[[#This Row],[Employee Name]],Employees[[Employee Name]:[Office]],7))</f>
        <v>ONT</v>
      </c>
      <c r="F959" s="50" t="str">
        <f>IF(ISBLANK(LeaveTracker[[#This Row],[Employee Name]]),"-----",VLOOKUP(LeaveTracker[[#This Row],[Employee Name]],Employees[[Employee Name]:[Office]],6))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287</v>
      </c>
      <c r="E960" s="50" t="str">
        <f>IF(ISBLANK(LeaveTracker[[#This Row],[Employee Name]]),"-----",VLOOKUP(LeaveTracker[[#This Row],[Employee Name]],Employees[[Employee Name]:[Office]],7))</f>
        <v>ONT</v>
      </c>
      <c r="F960" s="50" t="str">
        <f>IF(ISBLANK(LeaveTracker[[#This Row],[Employee Name]]),"-----",VLOOKUP(LeaveTracker[[#This Row],[Employee Name]],Employees[[Employee Name]:[Office]],6))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290</v>
      </c>
      <c r="E961" s="50" t="str">
        <f>IF(ISBLANK(LeaveTracker[[#This Row],[Employee Name]]),"-----",VLOOKUP(LeaveTracker[[#This Row],[Employee Name]],Employees[[Employee Name]:[Office]],7))</f>
        <v>CENRO</v>
      </c>
      <c r="F961" s="50" t="str">
        <f>IF(ISBLANK(LeaveTracker[[#This Row],[Employee Name]]),"-----",VLOOKUP(LeaveTracker[[#This Row],[Employee Name]],Employees[[Employee Name]:[Office]],6))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290</v>
      </c>
      <c r="E962" s="50" t="str">
        <f>IF(ISBLANK(LeaveTracker[[#This Row],[Employee Name]]),"-----",VLOOKUP(LeaveTracker[[#This Row],[Employee Name]],Employees[[Employee Name]:[Office]],7))</f>
        <v>CENRO</v>
      </c>
      <c r="F962" s="50" t="str">
        <f>IF(ISBLANK(LeaveTracker[[#This Row],[Employee Name]]),"-----",VLOOKUP(LeaveTracker[[#This Row],[Employee Name]],Employees[[Employee Name]:[Office]],6))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290</v>
      </c>
      <c r="E963" s="50" t="str">
        <f>IF(ISBLANK(LeaveTracker[[#This Row],[Employee Name]]),"-----",VLOOKUP(LeaveTracker[[#This Row],[Employee Name]],Employees[[Employee Name]:[Office]],7))</f>
        <v>CENRO</v>
      </c>
      <c r="F963" s="50" t="str">
        <f>IF(ISBLANK(LeaveTracker[[#This Row],[Employee Name]]),"-----",VLOOKUP(LeaveTracker[[#This Row],[Employee Name]],Employees[[Employee Name]:[Office]],6))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290</v>
      </c>
      <c r="E964" s="50" t="str">
        <f>IF(ISBLANK(LeaveTracker[[#This Row],[Employee Name]]),"-----",VLOOKUP(LeaveTracker[[#This Row],[Employee Name]],Employees[[Employee Name]:[Office]],7))</f>
        <v>CENRO</v>
      </c>
      <c r="F964" s="50" t="str">
        <f>IF(ISBLANK(LeaveTracker[[#This Row],[Employee Name]]),"-----",VLOOKUP(LeaveTracker[[#This Row],[Employee Name]],Employees[[Employee Name]:[Office]],6))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297</v>
      </c>
      <c r="E965" s="50" t="str">
        <f>IF(ISBLANK(LeaveTracker[[#This Row],[Employee Name]]),"-----",VLOOKUP(LeaveTracker[[#This Row],[Employee Name]],Employees[[Employee Name]:[Office]],7))</f>
        <v>TOPS (ADMIN CSU)</v>
      </c>
      <c r="F965" s="50" t="str">
        <f>IF(ISBLANK(LeaveTracker[[#This Row],[Employee Name]]),"-----",VLOOKUP(LeaveTracker[[#This Row],[Employee Name]],Employees[[Employee Name]:[Office]],6))</f>
        <v>PERMANENT</v>
      </c>
      <c r="G965" s="24">
        <v>43759</v>
      </c>
      <c r="H965" s="24">
        <v>43763</v>
      </c>
      <c r="I965" s="20" t="s">
        <v>298</v>
      </c>
      <c r="J965" s="42" t="s">
        <v>299</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302</v>
      </c>
      <c r="E966" s="50" t="str">
        <f>IF(ISBLANK(LeaveTracker[[#This Row],[Employee Name]]),"-----",VLOOKUP(LeaveTracker[[#This Row],[Employee Name]],Employees[[Employee Name]:[Office]],7))</f>
        <v>TOPS (ADMIN CSU)</v>
      </c>
      <c r="F966" s="50" t="str">
        <f>IF(ISBLANK(LeaveTracker[[#This Row],[Employee Name]]),"-----",VLOOKUP(LeaveTracker[[#This Row],[Employee Name]],Employees[[Employee Name]:[Office]],6))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304</v>
      </c>
      <c r="E967" s="50" t="str">
        <f>IF(ISBLANK(LeaveTracker[[#This Row],[Employee Name]]),"-----",VLOOKUP(LeaveTracker[[#This Row],[Employee Name]],Employees[[Employee Name]:[Office]],7))</f>
        <v>TOPS (ADMIN CSU)</v>
      </c>
      <c r="F967" s="50" t="str">
        <f>IF(ISBLANK(LeaveTracker[[#This Row],[Employee Name]]),"-----",VLOOKUP(LeaveTracker[[#This Row],[Employee Name]],Employees[[Employee Name]:[Office]],6))</f>
        <v>PERMANENT</v>
      </c>
      <c r="G967" s="24">
        <v>43761</v>
      </c>
      <c r="H967" s="24">
        <v>43763</v>
      </c>
      <c r="I967" s="20" t="s">
        <v>1</v>
      </c>
      <c r="J967" s="42" t="s">
        <v>1004</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304</v>
      </c>
      <c r="E968" s="50" t="str">
        <f>IF(ISBLANK(LeaveTracker[[#This Row],[Employee Name]]),"-----",VLOOKUP(LeaveTracker[[#This Row],[Employee Name]],Employees[[Employee Name]:[Office]],7))</f>
        <v>TOPS (ADMIN CSU)</v>
      </c>
      <c r="F968" s="50" t="str">
        <f>IF(ISBLANK(LeaveTracker[[#This Row],[Employee Name]]),"-----",VLOOKUP(LeaveTracker[[#This Row],[Employee Name]],Employees[[Employee Name]:[Office]],6))</f>
        <v>PERMANENT</v>
      </c>
      <c r="G968" s="24">
        <v>43805</v>
      </c>
      <c r="H968" s="24">
        <v>43805</v>
      </c>
      <c r="I968" s="20" t="s">
        <v>1</v>
      </c>
      <c r="J968" s="42" t="s">
        <v>1004</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304</v>
      </c>
      <c r="E969" s="50" t="str">
        <f>IF(ISBLANK(LeaveTracker[[#This Row],[Employee Name]]),"-----",VLOOKUP(LeaveTracker[[#This Row],[Employee Name]],Employees[[Employee Name]:[Office]],7))</f>
        <v>TOPS (ADMIN CSU)</v>
      </c>
      <c r="F969" s="50" t="str">
        <f>IF(ISBLANK(LeaveTracker[[#This Row],[Employee Name]]),"-----",VLOOKUP(LeaveTracker[[#This Row],[Employee Name]],Employees[[Employee Name]:[Office]],6))</f>
        <v>PERMANENT</v>
      </c>
      <c r="G969" s="24">
        <v>43819</v>
      </c>
      <c r="H969" s="24">
        <v>43819</v>
      </c>
      <c r="I969" s="20" t="s">
        <v>1</v>
      </c>
      <c r="J969" s="42" t="s">
        <v>1004</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309</v>
      </c>
      <c r="E970" s="50" t="str">
        <f>IF(ISBLANK(LeaveTracker[[#This Row],[Employee Name]]),"-----",VLOOKUP(LeaveTracker[[#This Row],[Employee Name]],Employees[[Employee Name]:[Office]],7))</f>
        <v>ADMIN OFFICE - HALL OF JUSTICE</v>
      </c>
      <c r="F970" s="50" t="str">
        <f>IF(ISBLANK(LeaveTracker[[#This Row],[Employee Name]]),"-----",VLOOKUP(LeaveTracker[[#This Row],[Employee Name]],Employees[[Employee Name]:[Office]],6))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313</v>
      </c>
      <c r="E971" s="50" t="str">
        <f>IF(ISBLANK(LeaveTracker[[#This Row],[Employee Name]]),"-----",VLOOKUP(LeaveTracker[[#This Row],[Employee Name]],Employees[[Employee Name]:[Office]],7))</f>
        <v>CEO</v>
      </c>
      <c r="F971" s="50" t="str">
        <f>IF(ISBLANK(LeaveTracker[[#This Row],[Employee Name]]),"-----",VLOOKUP(LeaveTracker[[#This Row],[Employee Name]],Employees[[Employee Name]:[Office]],6))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315</v>
      </c>
      <c r="E972" s="50" t="str">
        <f>IF(ISBLANK(LeaveTracker[[#This Row],[Employee Name]]),"-----",VLOOKUP(LeaveTracker[[#This Row],[Employee Name]],Employees[[Employee Name]:[Office]],7))</f>
        <v>CEO</v>
      </c>
      <c r="F972" s="50" t="str">
        <f>IF(ISBLANK(LeaveTracker[[#This Row],[Employee Name]]),"-----",VLOOKUP(LeaveTracker[[#This Row],[Employee Name]],Employees[[Employee Name]:[Office]],6))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315</v>
      </c>
      <c r="E973" s="50" t="str">
        <f>IF(ISBLANK(LeaveTracker[[#This Row],[Employee Name]]),"-----",VLOOKUP(LeaveTracker[[#This Row],[Employee Name]],Employees[[Employee Name]:[Office]],7))</f>
        <v>CEO</v>
      </c>
      <c r="F973" s="50" t="str">
        <f>IF(ISBLANK(LeaveTracker[[#This Row],[Employee Name]]),"-----",VLOOKUP(LeaveTracker[[#This Row],[Employee Name]],Employees[[Employee Name]:[Office]],6))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315</v>
      </c>
      <c r="E974" s="50" t="str">
        <f>IF(ISBLANK(LeaveTracker[[#This Row],[Employee Name]]),"-----",VLOOKUP(LeaveTracker[[#This Row],[Employee Name]],Employees[[Employee Name]:[Office]],7))</f>
        <v>CEO</v>
      </c>
      <c r="F974" s="50" t="str">
        <f>IF(ISBLANK(LeaveTracker[[#This Row],[Employee Name]]),"-----",VLOOKUP(LeaveTracker[[#This Row],[Employee Name]],Employees[[Employee Name]:[Office]],6))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319</v>
      </c>
      <c r="E975" s="50" t="str">
        <f>IF(ISBLANK(LeaveTracker[[#This Row],[Employee Name]]),"-----",VLOOKUP(LeaveTracker[[#This Row],[Employee Name]],Employees[[Employee Name]:[Office]],7))</f>
        <v>CEO</v>
      </c>
      <c r="F975" s="50" t="str">
        <f>IF(ISBLANK(LeaveTracker[[#This Row],[Employee Name]]),"-----",VLOOKUP(LeaveTracker[[#This Row],[Employee Name]],Employees[[Employee Name]:[Office]],6))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319</v>
      </c>
      <c r="E976" s="50" t="str">
        <f>IF(ISBLANK(LeaveTracker[[#This Row],[Employee Name]]),"-----",VLOOKUP(LeaveTracker[[#This Row],[Employee Name]],Employees[[Employee Name]:[Office]],7))</f>
        <v>CEO</v>
      </c>
      <c r="F976" s="50" t="str">
        <f>IF(ISBLANK(LeaveTracker[[#This Row],[Employee Name]]),"-----",VLOOKUP(LeaveTracker[[#This Row],[Employee Name]],Employees[[Employee Name]:[Office]],6))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319</v>
      </c>
      <c r="E977" s="50" t="str">
        <f>IF(ISBLANK(LeaveTracker[[#This Row],[Employee Name]]),"-----",VLOOKUP(LeaveTracker[[#This Row],[Employee Name]],Employees[[Employee Name]:[Office]],7))</f>
        <v>CEO</v>
      </c>
      <c r="F977" s="50" t="str">
        <f>IF(ISBLANK(LeaveTracker[[#This Row],[Employee Name]]),"-----",VLOOKUP(LeaveTracker[[#This Row],[Employee Name]],Employees[[Employee Name]:[Office]],6))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323</v>
      </c>
      <c r="E978" s="50" t="str">
        <f>IF(ISBLANK(LeaveTracker[[#This Row],[Employee Name]]),"-----",VLOOKUP(LeaveTracker[[#This Row],[Employee Name]],Employees[[Employee Name]:[Office]],7))</f>
        <v>CEO</v>
      </c>
      <c r="F978" s="50" t="str">
        <f>IF(ISBLANK(LeaveTracker[[#This Row],[Employee Name]]),"-----",VLOOKUP(LeaveTracker[[#This Row],[Employee Name]],Employees[[Employee Name]:[Office]],6))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327</v>
      </c>
      <c r="E979" s="50" t="str">
        <f>IF(ISBLANK(LeaveTracker[[#This Row],[Employee Name]]),"-----",VLOOKUP(LeaveTracker[[#This Row],[Employee Name]],Employees[[Employee Name]:[Office]],7))</f>
        <v>LEGAL</v>
      </c>
      <c r="F979" s="50" t="str">
        <f>IF(ISBLANK(LeaveTracker[[#This Row],[Employee Name]]),"-----",VLOOKUP(LeaveTracker[[#This Row],[Employee Name]],Employees[[Employee Name]:[Office]],6))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327</v>
      </c>
      <c r="E980" s="50" t="str">
        <f>IF(ISBLANK(LeaveTracker[[#This Row],[Employee Name]]),"-----",VLOOKUP(LeaveTracker[[#This Row],[Employee Name]],Employees[[Employee Name]:[Office]],7))</f>
        <v>LEGAL</v>
      </c>
      <c r="F980" s="50" t="str">
        <f>IF(ISBLANK(LeaveTracker[[#This Row],[Employee Name]]),"-----",VLOOKUP(LeaveTracker[[#This Row],[Employee Name]],Employees[[Employee Name]:[Office]],6))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327</v>
      </c>
      <c r="E981" s="50" t="str">
        <f>IF(ISBLANK(LeaveTracker[[#This Row],[Employee Name]]),"-----",VLOOKUP(LeaveTracker[[#This Row],[Employee Name]],Employees[[Employee Name]:[Office]],7))</f>
        <v>LEGAL</v>
      </c>
      <c r="F981" s="50" t="str">
        <f>IF(ISBLANK(LeaveTracker[[#This Row],[Employee Name]]),"-----",VLOOKUP(LeaveTracker[[#This Row],[Employee Name]],Employees[[Employee Name]:[Office]],6))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327</v>
      </c>
      <c r="E982" s="50" t="str">
        <f>IF(ISBLANK(LeaveTracker[[#This Row],[Employee Name]]),"-----",VLOOKUP(LeaveTracker[[#This Row],[Employee Name]],Employees[[Employee Name]:[Office]],7))</f>
        <v>LEGAL</v>
      </c>
      <c r="F982" s="50" t="str">
        <f>IF(ISBLANK(LeaveTracker[[#This Row],[Employee Name]]),"-----",VLOOKUP(LeaveTracker[[#This Row],[Employee Name]],Employees[[Employee Name]:[Office]],6))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332</v>
      </c>
      <c r="E983" s="50" t="str">
        <f>IF(ISBLANK(LeaveTracker[[#This Row],[Employee Name]]),"-----",VLOOKUP(LeaveTracker[[#This Row],[Employee Name]],Employees[[Employee Name]:[Office]],7))</f>
        <v>INTERNAL</v>
      </c>
      <c r="F983" s="50" t="str">
        <f>IF(ISBLANK(LeaveTracker[[#This Row],[Employee Name]]),"-----",VLOOKUP(LeaveTracker[[#This Row],[Employee Name]],Employees[[Employee Name]:[Office]],6))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336</v>
      </c>
      <c r="E984" s="50" t="str">
        <f>IF(ISBLANK(LeaveTracker[[#This Row],[Employee Name]]),"-----",VLOOKUP(LeaveTracker[[#This Row],[Employee Name]],Employees[[Employee Name]:[Office]],7))</f>
        <v>COMELEC</v>
      </c>
      <c r="F984" s="50" t="str">
        <f>IF(ISBLANK(LeaveTracker[[#This Row],[Employee Name]]),"-----",VLOOKUP(LeaveTracker[[#This Row],[Employee Name]],Employees[[Employee Name]:[Office]],6))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338</v>
      </c>
      <c r="E985" s="50" t="str">
        <f>IF(ISBLANK(LeaveTracker[[#This Row],[Employee Name]]),"-----",VLOOKUP(LeaveTracker[[#This Row],[Employee Name]],Employees[[Employee Name]:[Office]],7))</f>
        <v>COMELEC</v>
      </c>
      <c r="F985" s="50" t="str">
        <f>IF(ISBLANK(LeaveTracker[[#This Row],[Employee Name]]),"-----",VLOOKUP(LeaveTracker[[#This Row],[Employee Name]],Employees[[Employee Name]:[Office]],6))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341</v>
      </c>
      <c r="E986" s="50" t="str">
        <f>IF(ISBLANK(LeaveTracker[[#This Row],[Employee Name]]),"-----",VLOOKUP(LeaveTracker[[#This Row],[Employee Name]],Employees[[Employee Name]:[Office]],7))</f>
        <v>MO</v>
      </c>
      <c r="F986" s="50" t="str">
        <f>IF(ISBLANK(LeaveTracker[[#This Row],[Employee Name]]),"-----",VLOOKUP(LeaveTracker[[#This Row],[Employee Name]],Employees[[Employee Name]:[Office]],6))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344</v>
      </c>
      <c r="E987" s="50" t="str">
        <f>IF(ISBLANK(LeaveTracker[[#This Row],[Employee Name]]),"-----",VLOOKUP(LeaveTracker[[#This Row],[Employee Name]],Employees[[Employee Name]:[Office]],7))</f>
        <v>ONT</v>
      </c>
      <c r="F987" s="50" t="str">
        <f>IF(ISBLANK(LeaveTracker[[#This Row],[Employee Name]]),"-----",VLOOKUP(LeaveTracker[[#This Row],[Employee Name]],Employees[[Employee Name]:[Office]],6))</f>
        <v>PERMANENT</v>
      </c>
      <c r="G987" s="24">
        <v>43773</v>
      </c>
      <c r="H987" s="24">
        <v>43777</v>
      </c>
      <c r="I987" s="20" t="s">
        <v>1</v>
      </c>
      <c r="J987" s="42" t="s">
        <v>1004</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347</v>
      </c>
      <c r="E988" s="50" t="str">
        <f>IF(ISBLANK(LeaveTracker[[#This Row],[Employee Name]]),"-----",VLOOKUP(LeaveTracker[[#This Row],[Employee Name]],Employees[[Employee Name]:[Office]],7))</f>
        <v>PICNIC GROVE</v>
      </c>
      <c r="F988" s="50" t="str">
        <f>IF(ISBLANK(LeaveTracker[[#This Row],[Employee Name]]),"-----",VLOOKUP(LeaveTracker[[#This Row],[Employee Name]],Employees[[Employee Name]:[Office]],6))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347</v>
      </c>
      <c r="E989" s="50" t="str">
        <f>IF(ISBLANK(LeaveTracker[[#This Row],[Employee Name]]),"-----",VLOOKUP(LeaveTracker[[#This Row],[Employee Name]],Employees[[Employee Name]:[Office]],7))</f>
        <v>PICNIC GROVE</v>
      </c>
      <c r="F989" s="50" t="str">
        <f>IF(ISBLANK(LeaveTracker[[#This Row],[Employee Name]]),"-----",VLOOKUP(LeaveTracker[[#This Row],[Employee Name]],Employees[[Employee Name]:[Office]],6))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347</v>
      </c>
      <c r="E990" s="50" t="str">
        <f>IF(ISBLANK(LeaveTracker[[#This Row],[Employee Name]]),"-----",VLOOKUP(LeaveTracker[[#This Row],[Employee Name]],Employees[[Employee Name]:[Office]],7))</f>
        <v>PICNIC GROVE</v>
      </c>
      <c r="F990" s="50" t="str">
        <f>IF(ISBLANK(LeaveTracker[[#This Row],[Employee Name]]),"-----",VLOOKUP(LeaveTracker[[#This Row],[Employee Name]],Employees[[Employee Name]:[Office]],6))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347</v>
      </c>
      <c r="E991" s="50" t="str">
        <f>IF(ISBLANK(LeaveTracker[[#This Row],[Employee Name]]),"-----",VLOOKUP(LeaveTracker[[#This Row],[Employee Name]],Employees[[Employee Name]:[Office]],7))</f>
        <v>PICNIC GROVE</v>
      </c>
      <c r="F991" s="50" t="str">
        <f>IF(ISBLANK(LeaveTracker[[#This Row],[Employee Name]]),"-----",VLOOKUP(LeaveTracker[[#This Row],[Employee Name]],Employees[[Employee Name]:[Office]],6))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347</v>
      </c>
      <c r="E992" s="50" t="str">
        <f>IF(ISBLANK(LeaveTracker[[#This Row],[Employee Name]]),"-----",VLOOKUP(LeaveTracker[[#This Row],[Employee Name]],Employees[[Employee Name]:[Office]],7))</f>
        <v>PICNIC GROVE</v>
      </c>
      <c r="F992" s="50" t="str">
        <f>IF(ISBLANK(LeaveTracker[[#This Row],[Employee Name]]),"-----",VLOOKUP(LeaveTracker[[#This Row],[Employee Name]],Employees[[Employee Name]:[Office]],6))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347</v>
      </c>
      <c r="E993" s="50" t="str">
        <f>IF(ISBLANK(LeaveTracker[[#This Row],[Employee Name]]),"-----",VLOOKUP(LeaveTracker[[#This Row],[Employee Name]],Employees[[Employee Name]:[Office]],7))</f>
        <v>PICNIC GROVE</v>
      </c>
      <c r="F993" s="50" t="str">
        <f>IF(ISBLANK(LeaveTracker[[#This Row],[Employee Name]]),"-----",VLOOKUP(LeaveTracker[[#This Row],[Employee Name]],Employees[[Employee Name]:[Office]],6))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347</v>
      </c>
      <c r="E994" s="50" t="str">
        <f>IF(ISBLANK(LeaveTracker[[#This Row],[Employee Name]]),"-----",VLOOKUP(LeaveTracker[[#This Row],[Employee Name]],Employees[[Employee Name]:[Office]],7))</f>
        <v>PICNIC GROVE</v>
      </c>
      <c r="F994" s="50" t="str">
        <f>IF(ISBLANK(LeaveTracker[[#This Row],[Employee Name]]),"-----",VLOOKUP(LeaveTracker[[#This Row],[Employee Name]],Employees[[Employee Name]:[Office]],6))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351</v>
      </c>
      <c r="E995" s="50" t="str">
        <f>IF(ISBLANK(LeaveTracker[[#This Row],[Employee Name]]),"-----",VLOOKUP(LeaveTracker[[#This Row],[Employee Name]],Employees[[Employee Name]:[Office]],7))</f>
        <v>LCR</v>
      </c>
      <c r="F995" s="50" t="str">
        <f>IF(ISBLANK(LeaveTracker[[#This Row],[Employee Name]]),"-----",VLOOKUP(LeaveTracker[[#This Row],[Employee Name]],Employees[[Employee Name]:[Office]],6))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355</v>
      </c>
      <c r="E996" s="50" t="str">
        <f>IF(ISBLANK(LeaveTracker[[#This Row],[Employee Name]]),"-----",VLOOKUP(LeaveTracker[[#This Row],[Employee Name]],Employees[[Employee Name]:[Office]],7))</f>
        <v>LCR</v>
      </c>
      <c r="F996" s="50" t="str">
        <f>IF(ISBLANK(LeaveTracker[[#This Row],[Employee Name]]),"-----",VLOOKUP(LeaveTracker[[#This Row],[Employee Name]],Employees[[Employee Name]:[Office]],6))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355</v>
      </c>
      <c r="E997" s="50" t="str">
        <f>IF(ISBLANK(LeaveTracker[[#This Row],[Employee Name]]),"-----",VLOOKUP(LeaveTracker[[#This Row],[Employee Name]],Employees[[Employee Name]:[Office]],7))</f>
        <v>LCR</v>
      </c>
      <c r="F997" s="50" t="str">
        <f>IF(ISBLANK(LeaveTracker[[#This Row],[Employee Name]]),"-----",VLOOKUP(LeaveTracker[[#This Row],[Employee Name]],Employees[[Employee Name]:[Office]],6))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358</v>
      </c>
      <c r="E998" s="50" t="str">
        <f>IF(ISBLANK(LeaveTracker[[#This Row],[Employee Name]]),"-----",VLOOKUP(LeaveTracker[[#This Row],[Employee Name]],Employees[[Employee Name]:[Office]],7))</f>
        <v>VMO</v>
      </c>
      <c r="F998" s="50" t="str">
        <f>IF(ISBLANK(LeaveTracker[[#This Row],[Employee Name]]),"-----",VLOOKUP(LeaveTracker[[#This Row],[Employee Name]],Employees[[Employee Name]:[Office]],6))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362</v>
      </c>
      <c r="E999" s="50" t="str">
        <f>IF(ISBLANK(LeaveTracker[[#This Row],[Employee Name]]),"-----",VLOOKUP(LeaveTracker[[#This Row],[Employee Name]],Employees[[Employee Name]:[Office]],7))</f>
        <v>SP</v>
      </c>
      <c r="F999" s="50" t="str">
        <f>IF(ISBLANK(LeaveTracker[[#This Row],[Employee Name]]),"-----",VLOOKUP(LeaveTracker[[#This Row],[Employee Name]],Employees[[Employee Name]:[Office]],6))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367</v>
      </c>
      <c r="E1000" s="50" t="str">
        <f>IF(ISBLANK(LeaveTracker[[#This Row],[Employee Name]]),"-----",VLOOKUP(LeaveTracker[[#This Row],[Employee Name]],Employees[[Employee Name]:[Office]],7))</f>
        <v>CCT</v>
      </c>
      <c r="F1000" s="50" t="str">
        <f>IF(ISBLANK(LeaveTracker[[#This Row],[Employee Name]]),"-----",VLOOKUP(LeaveTracker[[#This Row],[Employee Name]],Employees[[Employee Name]:[Office]],6))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371</v>
      </c>
      <c r="E1001" s="50" t="str">
        <f>IF(ISBLANK(LeaveTracker[[#This Row],[Employee Name]]),"-----",VLOOKUP(LeaveTracker[[#This Row],[Employee Name]],Employees[[Employee Name]:[Office]],7))</f>
        <v>LIBRARY</v>
      </c>
      <c r="F1001" s="50" t="str">
        <f>IF(ISBLANK(LeaveTracker[[#This Row],[Employee Name]]),"-----",VLOOKUP(LeaveTracker[[#This Row],[Employee Name]],Employees[[Employee Name]:[Office]],6))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371</v>
      </c>
      <c r="E1002" s="50" t="str">
        <f>IF(ISBLANK(LeaveTracker[[#This Row],[Employee Name]]),"-----",VLOOKUP(LeaveTracker[[#This Row],[Employee Name]],Employees[[Employee Name]:[Office]],7))</f>
        <v>LIBRARY</v>
      </c>
      <c r="F1002" s="50" t="str">
        <f>IF(ISBLANK(LeaveTracker[[#This Row],[Employee Name]]),"-----",VLOOKUP(LeaveTracker[[#This Row],[Employee Name]],Employees[[Employee Name]:[Office]],6))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367</v>
      </c>
      <c r="E1003" s="50" t="str">
        <f>IF(ISBLANK(LeaveTracker[[#This Row],[Employee Name]]),"-----",VLOOKUP(LeaveTracker[[#This Row],[Employee Name]],Employees[[Employee Name]:[Office]],7))</f>
        <v>CCT</v>
      </c>
      <c r="F1003" s="50" t="str">
        <f>IF(ISBLANK(LeaveTracker[[#This Row],[Employee Name]]),"-----",VLOOKUP(LeaveTracker[[#This Row],[Employee Name]],Employees[[Employee Name]:[Office]],6))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367</v>
      </c>
      <c r="E1004" s="50" t="str">
        <f>IF(ISBLANK(LeaveTracker[[#This Row],[Employee Name]]),"-----",VLOOKUP(LeaveTracker[[#This Row],[Employee Name]],Employees[[Employee Name]:[Office]],7))</f>
        <v>CCT</v>
      </c>
      <c r="F1004" s="50" t="str">
        <f>IF(ISBLANK(LeaveTracker[[#This Row],[Employee Name]]),"-----",VLOOKUP(LeaveTracker[[#This Row],[Employee Name]],Employees[[Employee Name]:[Office]],6))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371</v>
      </c>
      <c r="E1005" s="50" t="str">
        <f>IF(ISBLANK(LeaveTracker[[#This Row],[Employee Name]]),"-----",VLOOKUP(LeaveTracker[[#This Row],[Employee Name]],Employees[[Employee Name]:[Office]],7))</f>
        <v>LIBRARY</v>
      </c>
      <c r="F1005" s="50" t="str">
        <f>IF(ISBLANK(LeaveTracker[[#This Row],[Employee Name]]),"-----",VLOOKUP(LeaveTracker[[#This Row],[Employee Name]],Employees[[Employee Name]:[Office]],6))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371</v>
      </c>
      <c r="E1006" s="50" t="str">
        <f>IF(ISBLANK(LeaveTracker[[#This Row],[Employee Name]]),"-----",VLOOKUP(LeaveTracker[[#This Row],[Employee Name]],Employees[[Employee Name]:[Office]],7))</f>
        <v>LIBRARY</v>
      </c>
      <c r="F1006" s="50" t="str">
        <f>IF(ISBLANK(LeaveTracker[[#This Row],[Employee Name]]),"-----",VLOOKUP(LeaveTracker[[#This Row],[Employee Name]],Employees[[Employee Name]:[Office]],6))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371</v>
      </c>
      <c r="E1007" s="50" t="str">
        <f>IF(ISBLANK(LeaveTracker[[#This Row],[Employee Name]]),"-----",VLOOKUP(LeaveTracker[[#This Row],[Employee Name]],Employees[[Employee Name]:[Office]],7))</f>
        <v>LIBRARY</v>
      </c>
      <c r="F1007" s="50" t="str">
        <f>IF(ISBLANK(LeaveTracker[[#This Row],[Employee Name]]),"-----",VLOOKUP(LeaveTracker[[#This Row],[Employee Name]],Employees[[Employee Name]:[Office]],6))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371</v>
      </c>
      <c r="E1008" s="50" t="str">
        <f>IF(ISBLANK(LeaveTracker[[#This Row],[Employee Name]]),"-----",VLOOKUP(LeaveTracker[[#This Row],[Employee Name]],Employees[[Employee Name]:[Office]],7))</f>
        <v>LIBRARY</v>
      </c>
      <c r="F1008" s="50" t="str">
        <f>IF(ISBLANK(LeaveTracker[[#This Row],[Employee Name]]),"-----",VLOOKUP(LeaveTracker[[#This Row],[Employee Name]],Employees[[Employee Name]:[Office]],6))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371</v>
      </c>
      <c r="E1009" s="50" t="str">
        <f>IF(ISBLANK(LeaveTracker[[#This Row],[Employee Name]]),"-----",VLOOKUP(LeaveTracker[[#This Row],[Employee Name]],Employees[[Employee Name]:[Office]],7))</f>
        <v>LIBRARY</v>
      </c>
      <c r="F1009" s="50" t="str">
        <f>IF(ISBLANK(LeaveTracker[[#This Row],[Employee Name]]),"-----",VLOOKUP(LeaveTracker[[#This Row],[Employee Name]],Employees[[Employee Name]:[Office]],6))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371</v>
      </c>
      <c r="E1010" s="50" t="str">
        <f>IF(ISBLANK(LeaveTracker[[#This Row],[Employee Name]]),"-----",VLOOKUP(LeaveTracker[[#This Row],[Employee Name]],Employees[[Employee Name]:[Office]],7))</f>
        <v>LIBRARY</v>
      </c>
      <c r="F1010" s="50" t="str">
        <f>IF(ISBLANK(LeaveTracker[[#This Row],[Employee Name]]),"-----",VLOOKUP(LeaveTracker[[#This Row],[Employee Name]],Employees[[Employee Name]:[Office]],6))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375</v>
      </c>
      <c r="E1011" s="50" t="str">
        <f>IF(ISBLANK(LeaveTracker[[#This Row],[Employee Name]]),"-----",VLOOKUP(LeaveTracker[[#This Row],[Employee Name]],Employees[[Employee Name]:[Office]],7))</f>
        <v>CCT</v>
      </c>
      <c r="F1011" s="50" t="str">
        <f>IF(ISBLANK(LeaveTracker[[#This Row],[Employee Name]]),"-----",VLOOKUP(LeaveTracker[[#This Row],[Employee Name]],Employees[[Employee Name]:[Office]],6))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380</v>
      </c>
      <c r="E1012" s="50" t="str">
        <f>IF(ISBLANK(LeaveTracker[[#This Row],[Employee Name]]),"-----",VLOOKUP(LeaveTracker[[#This Row],[Employee Name]],Employees[[Employee Name]:[Office]],7))</f>
        <v>CCT</v>
      </c>
      <c r="F1012" s="50" t="str">
        <f>IF(ISBLANK(LeaveTracker[[#This Row],[Employee Name]]),"-----",VLOOKUP(LeaveTracker[[#This Row],[Employee Name]],Employees[[Employee Name]:[Office]],6))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382</v>
      </c>
      <c r="E1013" s="50" t="str">
        <f>IF(ISBLANK(LeaveTracker[[#This Row],[Employee Name]]),"-----",VLOOKUP(LeaveTracker[[#This Row],[Employee Name]],Employees[[Employee Name]:[Office]],7))</f>
        <v>ONT</v>
      </c>
      <c r="F1013" s="50" t="str">
        <f>IF(ISBLANK(LeaveTracker[[#This Row],[Employee Name]]),"-----",VLOOKUP(LeaveTracker[[#This Row],[Employee Name]],Employees[[Employee Name]:[Office]],6))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1025</v>
      </c>
      <c r="E1014" s="50" t="str">
        <f>IF(ISBLANK(LeaveTracker[[#This Row],[Employee Name]]),"-----",VLOOKUP(LeaveTracker[[#This Row],[Employee Name]],Employees[[Employee Name]:[Office]],7))</f>
        <v>ONT</v>
      </c>
      <c r="F1014" s="50" t="str">
        <f>IF(ISBLANK(LeaveTracker[[#This Row],[Employee Name]]),"-----",VLOOKUP(LeaveTracker[[#This Row],[Employee Name]],Employees[[Employee Name]:[Office]],6))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1025</v>
      </c>
      <c r="E1015" s="50" t="str">
        <f>IF(ISBLANK(LeaveTracker[[#This Row],[Employee Name]]),"-----",VLOOKUP(LeaveTracker[[#This Row],[Employee Name]],Employees[[Employee Name]:[Office]],7))</f>
        <v>ONT</v>
      </c>
      <c r="F1015" s="50" t="str">
        <f>IF(ISBLANK(LeaveTracker[[#This Row],[Employee Name]]),"-----",VLOOKUP(LeaveTracker[[#This Row],[Employee Name]],Employees[[Employee Name]:[Office]],6))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385</v>
      </c>
      <c r="E1016" s="50" t="str">
        <f>IF(ISBLANK(LeaveTracker[[#This Row],[Employee Name]]),"-----",VLOOKUP(LeaveTracker[[#This Row],[Employee Name]],Employees[[Employee Name]:[Office]],7))</f>
        <v>ONT</v>
      </c>
      <c r="F1016" s="50" t="str">
        <f>IF(ISBLANK(LeaveTracker[[#This Row],[Employee Name]]),"-----",VLOOKUP(LeaveTracker[[#This Row],[Employee Name]],Employees[[Employee Name]:[Office]],6))</f>
        <v>PERMANENT</v>
      </c>
      <c r="G1016" s="24">
        <v>43765</v>
      </c>
      <c r="H1016" s="24">
        <v>43768</v>
      </c>
      <c r="I1016" s="19" t="s">
        <v>82</v>
      </c>
      <c r="J1016" s="42" t="s">
        <v>399</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388</v>
      </c>
      <c r="E1017" s="50" t="str">
        <f>IF(ISBLANK(LeaveTracker[[#This Row],[Employee Name]]),"-----",VLOOKUP(LeaveTracker[[#This Row],[Employee Name]],Employees[[Employee Name]:[Office]],7))</f>
        <v>ONT</v>
      </c>
      <c r="F1017" s="50" t="str">
        <f>IF(ISBLANK(LeaveTracker[[#This Row],[Employee Name]]),"-----",VLOOKUP(LeaveTracker[[#This Row],[Employee Name]],Employees[[Employee Name]:[Office]],6))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391</v>
      </c>
      <c r="E1018" s="50" t="str">
        <f>IF(ISBLANK(LeaveTracker[[#This Row],[Employee Name]]),"-----",VLOOKUP(LeaveTracker[[#This Row],[Employee Name]],Employees[[Employee Name]:[Office]],7))</f>
        <v>CTO</v>
      </c>
      <c r="F1018" s="50" t="str">
        <f>IF(ISBLANK(LeaveTracker[[#This Row],[Employee Name]]),"-----",VLOOKUP(LeaveTracker[[#This Row],[Employee Name]],Employees[[Employee Name]:[Office]],6))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391</v>
      </c>
      <c r="E1019" s="50" t="str">
        <f>IF(ISBLANK(LeaveTracker[[#This Row],[Employee Name]]),"-----",VLOOKUP(LeaveTracker[[#This Row],[Employee Name]],Employees[[Employee Name]:[Office]],7))</f>
        <v>CTO</v>
      </c>
      <c r="F1019" s="50" t="str">
        <f>IF(ISBLANK(LeaveTracker[[#This Row],[Employee Name]]),"-----",VLOOKUP(LeaveTracker[[#This Row],[Employee Name]],Employees[[Employee Name]:[Office]],6))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394</v>
      </c>
      <c r="E1020" s="50" t="str">
        <f>IF(ISBLANK(LeaveTracker[[#This Row],[Employee Name]]),"-----",VLOOKUP(LeaveTracker[[#This Row],[Employee Name]],Employees[[Employee Name]:[Office]],7))</f>
        <v>CTO</v>
      </c>
      <c r="F1020" s="50" t="str">
        <f>IF(ISBLANK(LeaveTracker[[#This Row],[Employee Name]]),"-----",VLOOKUP(LeaveTracker[[#This Row],[Employee Name]],Employees[[Employee Name]:[Office]],6))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394</v>
      </c>
      <c r="E1021" s="50" t="str">
        <f>IF(ISBLANK(LeaveTracker[[#This Row],[Employee Name]]),"-----",VLOOKUP(LeaveTracker[[#This Row],[Employee Name]],Employees[[Employee Name]:[Office]],7))</f>
        <v>CTO</v>
      </c>
      <c r="F1021" s="50" t="str">
        <f>IF(ISBLANK(LeaveTracker[[#This Row],[Employee Name]]),"-----",VLOOKUP(LeaveTracker[[#This Row],[Employee Name]],Employees[[Employee Name]:[Office]],6))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396</v>
      </c>
      <c r="E1022" s="50" t="str">
        <f>IF(ISBLANK(LeaveTracker[[#This Row],[Employee Name]]),"-----",VLOOKUP(LeaveTracker[[#This Row],[Employee Name]],Employees[[Employee Name]:[Office]],7))</f>
        <v>CTO</v>
      </c>
      <c r="F1022" s="50" t="str">
        <f>IF(ISBLANK(LeaveTracker[[#This Row],[Employee Name]]),"-----",VLOOKUP(LeaveTracker[[#This Row],[Employee Name]],Employees[[Employee Name]:[Office]],6))</f>
        <v>PERMANENT</v>
      </c>
      <c r="G1022" s="24">
        <v>43780</v>
      </c>
      <c r="H1022" s="24">
        <v>43784</v>
      </c>
      <c r="I1022" s="19" t="s">
        <v>1</v>
      </c>
      <c r="J1022" s="42" t="s">
        <v>299</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396</v>
      </c>
      <c r="E1023" s="50" t="str">
        <f>IF(ISBLANK(LeaveTracker[[#This Row],[Employee Name]]),"-----",VLOOKUP(LeaveTracker[[#This Row],[Employee Name]],Employees[[Employee Name]:[Office]],7))</f>
        <v>CTO</v>
      </c>
      <c r="F1023" s="50" t="str">
        <f>IF(ISBLANK(LeaveTracker[[#This Row],[Employee Name]]),"-----",VLOOKUP(LeaveTracker[[#This Row],[Employee Name]],Employees[[Employee Name]:[Office]],6))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396</v>
      </c>
      <c r="E1024" s="50" t="str">
        <f>IF(ISBLANK(LeaveTracker[[#This Row],[Employee Name]]),"-----",VLOOKUP(LeaveTracker[[#This Row],[Employee Name]],Employees[[Employee Name]:[Office]],7))</f>
        <v>CTO</v>
      </c>
      <c r="F1024" s="50" t="str">
        <f>IF(ISBLANK(LeaveTracker[[#This Row],[Employee Name]]),"-----",VLOOKUP(LeaveTracker[[#This Row],[Employee Name]],Employees[[Employee Name]:[Office]],6))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398</v>
      </c>
      <c r="E1025" s="50" t="str">
        <f>IF(ISBLANK(LeaveTracker[[#This Row],[Employee Name]]),"-----",VLOOKUP(LeaveTracker[[#This Row],[Employee Name]],Employees[[Employee Name]:[Office]],7))</f>
        <v>CTO</v>
      </c>
      <c r="F1025" s="50" t="str">
        <f>IF(ISBLANK(LeaveTracker[[#This Row],[Employee Name]]),"-----",VLOOKUP(LeaveTracker[[#This Row],[Employee Name]],Employees[[Employee Name]:[Office]],6))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398</v>
      </c>
      <c r="E1026" s="50" t="str">
        <f>IF(ISBLANK(LeaveTracker[[#This Row],[Employee Name]]),"-----",VLOOKUP(LeaveTracker[[#This Row],[Employee Name]],Employees[[Employee Name]:[Office]],7))</f>
        <v>CTO</v>
      </c>
      <c r="F1026" s="50" t="str">
        <f>IF(ISBLANK(LeaveTracker[[#This Row],[Employee Name]]),"-----",VLOOKUP(LeaveTracker[[#This Row],[Employee Name]],Employees[[Employee Name]:[Office]],6))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398</v>
      </c>
      <c r="E1027" s="50" t="str">
        <f>IF(ISBLANK(LeaveTracker[[#This Row],[Employee Name]]),"-----",VLOOKUP(LeaveTracker[[#This Row],[Employee Name]],Employees[[Employee Name]:[Office]],7))</f>
        <v>CTO</v>
      </c>
      <c r="F1027" s="50" t="str">
        <f>IF(ISBLANK(LeaveTracker[[#This Row],[Employee Name]]),"-----",VLOOKUP(LeaveTracker[[#This Row],[Employee Name]],Employees[[Employee Name]:[Office]],6))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402</v>
      </c>
      <c r="E1028" s="50" t="str">
        <f>IF(ISBLANK(LeaveTracker[[#This Row],[Employee Name]]),"-----",VLOOKUP(LeaveTracker[[#This Row],[Employee Name]],Employees[[Employee Name]:[Office]],7))</f>
        <v>CTO</v>
      </c>
      <c r="F1028" s="50" t="str">
        <f>IF(ISBLANK(LeaveTracker[[#This Row],[Employee Name]]),"-----",VLOOKUP(LeaveTracker[[#This Row],[Employee Name]],Employees[[Employee Name]:[Office]],6))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405</v>
      </c>
      <c r="E1029" s="50" t="str">
        <f>IF(ISBLANK(LeaveTracker[[#This Row],[Employee Name]]),"-----",VLOOKUP(LeaveTracker[[#This Row],[Employee Name]],Employees[[Employee Name]:[Office]],7))</f>
        <v>CTO</v>
      </c>
      <c r="F1029" s="50" t="str">
        <f>IF(ISBLANK(LeaveTracker[[#This Row],[Employee Name]]),"-----",VLOOKUP(LeaveTracker[[#This Row],[Employee Name]],Employees[[Employee Name]:[Office]],6))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407</v>
      </c>
      <c r="E1030" s="50" t="str">
        <f>IF(ISBLANK(LeaveTracker[[#This Row],[Employee Name]]),"-----",VLOOKUP(LeaveTracker[[#This Row],[Employee Name]],Employees[[Employee Name]:[Office]],7))</f>
        <v>CTO</v>
      </c>
      <c r="F1030" s="50" t="str">
        <f>IF(ISBLANK(LeaveTracker[[#This Row],[Employee Name]]),"-----",VLOOKUP(LeaveTracker[[#This Row],[Employee Name]],Employees[[Employee Name]:[Office]],6))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1021</v>
      </c>
      <c r="E1031" s="50" t="str">
        <f>IF(ISBLANK(LeaveTracker[[#This Row],[Employee Name]]),"-----",VLOOKUP(LeaveTracker[[#This Row],[Employee Name]],Employees[[Employee Name]:[Office]],7))</f>
        <v>CTO</v>
      </c>
      <c r="F1031" s="50" t="str">
        <f>IF(ISBLANK(LeaveTracker[[#This Row],[Employee Name]]),"-----",VLOOKUP(LeaveTracker[[#This Row],[Employee Name]],Employees[[Employee Name]:[Office]],6))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411</v>
      </c>
      <c r="E1032" s="50" t="str">
        <f>IF(ISBLANK(LeaveTracker[[#This Row],[Employee Name]]),"-----",VLOOKUP(LeaveTracker[[#This Row],[Employee Name]],Employees[[Employee Name]:[Office]],7))</f>
        <v>CTO</v>
      </c>
      <c r="F1032" s="50" t="str">
        <f>IF(ISBLANK(LeaveTracker[[#This Row],[Employee Name]]),"-----",VLOOKUP(LeaveTracker[[#This Row],[Employee Name]],Employees[[Employee Name]:[Office]],6))</f>
        <v>PERMANENT</v>
      </c>
      <c r="G1032" s="21">
        <v>43759</v>
      </c>
      <c r="H1032" s="24">
        <v>43759</v>
      </c>
      <c r="I1032" s="20" t="s">
        <v>298</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415</v>
      </c>
      <c r="E1033" s="50" t="str">
        <f>IF(ISBLANK(LeaveTracker[[#This Row],[Employee Name]]),"-----",VLOOKUP(LeaveTracker[[#This Row],[Employee Name]],Employees[[Employee Name]:[Office]],7))</f>
        <v>CTO</v>
      </c>
      <c r="F1033" s="50" t="str">
        <f>IF(ISBLANK(LeaveTracker[[#This Row],[Employee Name]]),"-----",VLOOKUP(LeaveTracker[[#This Row],[Employee Name]],Employees[[Employee Name]:[Office]],6))</f>
        <v>PERMANENT</v>
      </c>
      <c r="G1033" s="24">
        <v>43768</v>
      </c>
      <c r="H1033" s="24">
        <v>43769</v>
      </c>
      <c r="I1033" s="20" t="s">
        <v>82</v>
      </c>
      <c r="J1033" s="42" t="s">
        <v>1004</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418</v>
      </c>
      <c r="E1034" s="50" t="str">
        <f>IF(ISBLANK(LeaveTracker[[#This Row],[Employee Name]]),"-----",VLOOKUP(LeaveTracker[[#This Row],[Employee Name]],Employees[[Employee Name]:[Office]],7))</f>
        <v>CTO</v>
      </c>
      <c r="F1034" s="50" t="str">
        <f>IF(ISBLANK(LeaveTracker[[#This Row],[Employee Name]]),"-----",VLOOKUP(LeaveTracker[[#This Row],[Employee Name]],Employees[[Employee Name]:[Office]],6))</f>
        <v>PERMANENT</v>
      </c>
      <c r="G1034" s="24">
        <v>43768</v>
      </c>
      <c r="H1034" s="24">
        <v>43768</v>
      </c>
      <c r="I1034" s="20" t="s">
        <v>82</v>
      </c>
      <c r="J1034" s="42" t="s">
        <v>1004</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418</v>
      </c>
      <c r="E1035" s="50" t="str">
        <f>IF(ISBLANK(LeaveTracker[[#This Row],[Employee Name]]),"-----",VLOOKUP(LeaveTracker[[#This Row],[Employee Name]],Employees[[Employee Name]:[Office]],7))</f>
        <v>CTO</v>
      </c>
      <c r="F1035" s="50" t="str">
        <f>IF(ISBLANK(LeaveTracker[[#This Row],[Employee Name]]),"-----",VLOOKUP(LeaveTracker[[#This Row],[Employee Name]],Employees[[Employee Name]:[Office]],6))</f>
        <v>PERMANENT</v>
      </c>
      <c r="G1035" s="24">
        <v>43767</v>
      </c>
      <c r="H1035" s="24">
        <v>43767</v>
      </c>
      <c r="I1035" s="20" t="s">
        <v>82</v>
      </c>
      <c r="J1035" s="42" t="s">
        <v>1004</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944</v>
      </c>
      <c r="E1036" s="50" t="str">
        <f>IF(ISBLANK(LeaveTracker[[#This Row],[Employee Name]]),"-----",VLOOKUP(LeaveTracker[[#This Row],[Employee Name]],Employees[[Employee Name]:[Office]],7))</f>
        <v>EEO/ CITY MARKET</v>
      </c>
      <c r="F1036" s="50" t="str">
        <f>IF(ISBLANK(LeaveTracker[[#This Row],[Employee Name]]),"-----",VLOOKUP(LeaveTracker[[#This Row],[Employee Name]],Employees[[Employee Name]:[Office]],6))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944</v>
      </c>
      <c r="E1037" s="50" t="str">
        <f>IF(ISBLANK(LeaveTracker[[#This Row],[Employee Name]]),"-----",VLOOKUP(LeaveTracker[[#This Row],[Employee Name]],Employees[[Employee Name]:[Office]],7))</f>
        <v>EEO/ CITY MARKET</v>
      </c>
      <c r="F1037" s="50" t="str">
        <f>IF(ISBLANK(LeaveTracker[[#This Row],[Employee Name]]),"-----",VLOOKUP(LeaveTracker[[#This Row],[Employee Name]],Employees[[Employee Name]:[Office]],6))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944</v>
      </c>
      <c r="E1038" s="50" t="str">
        <f>IF(ISBLANK(LeaveTracker[[#This Row],[Employee Name]]),"-----",VLOOKUP(LeaveTracker[[#This Row],[Employee Name]],Employees[[Employee Name]:[Office]],7))</f>
        <v>EEO/ CITY MARKET</v>
      </c>
      <c r="F1038" s="50" t="str">
        <f>IF(ISBLANK(LeaveTracker[[#This Row],[Employee Name]]),"-----",VLOOKUP(LeaveTracker[[#This Row],[Employee Name]],Employees[[Employee Name]:[Office]],6))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944</v>
      </c>
      <c r="E1039" s="50" t="str">
        <f>IF(ISBLANK(LeaveTracker[[#This Row],[Employee Name]]),"-----",VLOOKUP(LeaveTracker[[#This Row],[Employee Name]],Employees[[Employee Name]:[Office]],7))</f>
        <v>EEO/ CITY MARKET</v>
      </c>
      <c r="F1039" s="50" t="str">
        <f>IF(ISBLANK(LeaveTracker[[#This Row],[Employee Name]]),"-----",VLOOKUP(LeaveTracker[[#This Row],[Employee Name]],Employees[[Employee Name]:[Office]],6))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944</v>
      </c>
      <c r="E1040" s="50" t="str">
        <f>IF(ISBLANK(LeaveTracker[[#This Row],[Employee Name]]),"-----",VLOOKUP(LeaveTracker[[#This Row],[Employee Name]],Employees[[Employee Name]:[Office]],7))</f>
        <v>EEO/ CITY MARKET</v>
      </c>
      <c r="F1040" s="50" t="str">
        <f>IF(ISBLANK(LeaveTracker[[#This Row],[Employee Name]]),"-----",VLOOKUP(LeaveTracker[[#This Row],[Employee Name]],Employees[[Employee Name]:[Office]],6))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422</v>
      </c>
      <c r="E1041" s="50" t="str">
        <f>IF(ISBLANK(LeaveTracker[[#This Row],[Employee Name]]),"-----",VLOOKUP(LeaveTracker[[#This Row],[Employee Name]],Employees[[Employee Name]:[Office]],7))</f>
        <v>INTEGRATED CENTRAL TERMINAL</v>
      </c>
      <c r="F1041" s="50" t="str">
        <f>IF(ISBLANK(LeaveTracker[[#This Row],[Employee Name]]),"-----",VLOOKUP(LeaveTracker[[#This Row],[Employee Name]],Employees[[Employee Name]:[Office]],6))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427</v>
      </c>
      <c r="E1042" s="50" t="str">
        <f>IF(ISBLANK(LeaveTracker[[#This Row],[Employee Name]]),"-----",VLOOKUP(LeaveTracker[[#This Row],[Employee Name]],Employees[[Employee Name]:[Office]],7))</f>
        <v>ONT</v>
      </c>
      <c r="F1042" s="50" t="str">
        <f>IF(ISBLANK(LeaveTracker[[#This Row],[Employee Name]]),"-----",VLOOKUP(LeaveTracker[[#This Row],[Employee Name]],Employees[[Employee Name]:[Office]],6))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428</v>
      </c>
      <c r="E1043" s="50" t="str">
        <f>IF(ISBLANK(LeaveTracker[[#This Row],[Employee Name]]),"-----",VLOOKUP(LeaveTracker[[#This Row],[Employee Name]],Employees[[Employee Name]:[Office]],7))</f>
        <v>HRMO</v>
      </c>
      <c r="F1043" s="50" t="str">
        <f>IF(ISBLANK(LeaveTracker[[#This Row],[Employee Name]]),"-----",VLOOKUP(LeaveTracker[[#This Row],[Employee Name]],Employees[[Employee Name]:[Office]],6))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332</v>
      </c>
      <c r="E1044" s="50" t="str">
        <f>IF(ISBLANK(LeaveTracker[[#This Row],[Employee Name]]),"-----",VLOOKUP(LeaveTracker[[#This Row],[Employee Name]],Employees[[Employee Name]:[Office]],7))</f>
        <v>INTERNAL</v>
      </c>
      <c r="F1044" s="50" t="str">
        <f>IF(ISBLANK(LeaveTracker[[#This Row],[Employee Name]]),"-----",VLOOKUP(LeaveTracker[[#This Row],[Employee Name]],Employees[[Employee Name]:[Office]],6))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435</v>
      </c>
      <c r="E1045" s="50" t="str">
        <f>IF(ISBLANK(LeaveTracker[[#This Row],[Employee Name]]),"-----",VLOOKUP(LeaveTracker[[#This Row],[Employee Name]],Employees[[Employee Name]:[Office]],7))</f>
        <v>INTERNAL</v>
      </c>
      <c r="F1045" s="50" t="str">
        <f>IF(ISBLANK(LeaveTracker[[#This Row],[Employee Name]]),"-----",VLOOKUP(LeaveTracker[[#This Row],[Employee Name]],Employees[[Employee Name]:[Office]],6))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200</v>
      </c>
      <c r="E1046" s="50" t="str">
        <f>IF(ISBLANK(LeaveTracker[[#This Row],[Employee Name]]),"-----",VLOOKUP(LeaveTracker[[#This Row],[Employee Name]],Employees[[Employee Name]:[Office]],7))</f>
        <v>PICNIC GROVE</v>
      </c>
      <c r="F1046" s="50" t="str">
        <f>IF(ISBLANK(LeaveTracker[[#This Row],[Employee Name]]),"-----",VLOOKUP(LeaveTracker[[#This Row],[Employee Name]],Employees[[Employee Name]:[Office]],6))</f>
        <v>PERMANENT</v>
      </c>
      <c r="G1046" s="24"/>
      <c r="H1046" s="24"/>
      <c r="I1046" s="20" t="s">
        <v>298</v>
      </c>
      <c r="J1046" s="42" t="s">
        <v>436</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440</v>
      </c>
      <c r="E1047" s="50" t="str">
        <f>IF(ISBLANK(LeaveTracker[[#This Row],[Employee Name]]),"-----",VLOOKUP(LeaveTracker[[#This Row],[Employee Name]],Employees[[Employee Name]:[Office]],7))</f>
        <v>ACCOUNTING</v>
      </c>
      <c r="F1047" s="50" t="str">
        <f>IF(ISBLANK(LeaveTracker[[#This Row],[Employee Name]]),"-----",VLOOKUP(LeaveTracker[[#This Row],[Employee Name]],Employees[[Employee Name]:[Office]],6))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440</v>
      </c>
      <c r="E1048" s="50" t="str">
        <f>IF(ISBLANK(LeaveTracker[[#This Row],[Employee Name]]),"-----",VLOOKUP(LeaveTracker[[#This Row],[Employee Name]],Employees[[Employee Name]:[Office]],7))</f>
        <v>ACCOUNTING</v>
      </c>
      <c r="F1048" s="50" t="str">
        <f>IF(ISBLANK(LeaveTracker[[#This Row],[Employee Name]]),"-----",VLOOKUP(LeaveTracker[[#This Row],[Employee Name]],Employees[[Employee Name]:[Office]],6))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440</v>
      </c>
      <c r="E1049" s="50" t="str">
        <f>IF(ISBLANK(LeaveTracker[[#This Row],[Employee Name]]),"-----",VLOOKUP(LeaveTracker[[#This Row],[Employee Name]],Employees[[Employee Name]:[Office]],7))</f>
        <v>ACCOUNTING</v>
      </c>
      <c r="F1049" s="50" t="str">
        <f>IF(ISBLANK(LeaveTracker[[#This Row],[Employee Name]]),"-----",VLOOKUP(LeaveTracker[[#This Row],[Employee Name]],Employees[[Employee Name]:[Office]],6))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443</v>
      </c>
      <c r="E1050" s="50" t="str">
        <f>IF(ISBLANK(LeaveTracker[[#This Row],[Employee Name]]),"-----",VLOOKUP(LeaveTracker[[#This Row],[Employee Name]],Employees[[Employee Name]:[Office]],7))</f>
        <v>GSO</v>
      </c>
      <c r="F1050" s="50" t="str">
        <f>IF(ISBLANK(LeaveTracker[[#This Row],[Employee Name]]),"-----",VLOOKUP(LeaveTracker[[#This Row],[Employee Name]],Employees[[Employee Name]:[Office]],6))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443</v>
      </c>
      <c r="E1051" s="50" t="str">
        <f>IF(ISBLANK(LeaveTracker[[#This Row],[Employee Name]]),"-----",VLOOKUP(LeaveTracker[[#This Row],[Employee Name]],Employees[[Employee Name]:[Office]],7))</f>
        <v>GSO</v>
      </c>
      <c r="F1051" s="50" t="str">
        <f>IF(ISBLANK(LeaveTracker[[#This Row],[Employee Name]]),"-----",VLOOKUP(LeaveTracker[[#This Row],[Employee Name]],Employees[[Employee Name]:[Office]],6))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446</v>
      </c>
      <c r="E1052" s="50" t="str">
        <f>IF(ISBLANK(LeaveTracker[[#This Row],[Employee Name]]),"-----",VLOOKUP(LeaveTracker[[#This Row],[Employee Name]],Employees[[Employee Name]:[Office]],7))</f>
        <v>CTO</v>
      </c>
      <c r="F1052" s="50" t="str">
        <f>IF(ISBLANK(LeaveTracker[[#This Row],[Employee Name]]),"-----",VLOOKUP(LeaveTracker[[#This Row],[Employee Name]],Employees[[Employee Name]:[Office]],6))</f>
        <v>PERMANENT</v>
      </c>
      <c r="G1052" s="24"/>
      <c r="H1052" s="24"/>
      <c r="I1052" s="20" t="s">
        <v>298</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449</v>
      </c>
      <c r="E1053" s="50" t="str">
        <f>IF(ISBLANK(LeaveTracker[[#This Row],[Employee Name]]),"-----",VLOOKUP(LeaveTracker[[#This Row],[Employee Name]],Employees[[Employee Name]:[Office]],7))</f>
        <v>CEO</v>
      </c>
      <c r="F1053" s="50" t="str">
        <f>IF(ISBLANK(LeaveTracker[[#This Row],[Employee Name]]),"-----",VLOOKUP(LeaveTracker[[#This Row],[Employee Name]],Employees[[Employee Name]:[Office]],6))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452</v>
      </c>
      <c r="E1054" s="50" t="str">
        <f>IF(ISBLANK(LeaveTracker[[#This Row],[Employee Name]]),"-----",VLOOKUP(LeaveTracker[[#This Row],[Employee Name]],Employees[[Employee Name]:[Office]],7))</f>
        <v>CEO</v>
      </c>
      <c r="F1054" s="50" t="str">
        <f>IF(ISBLANK(LeaveTracker[[#This Row],[Employee Name]]),"-----",VLOOKUP(LeaveTracker[[#This Row],[Employee Name]],Employees[[Employee Name]:[Office]],6))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456</v>
      </c>
      <c r="E1055" s="50" t="str">
        <f>IF(ISBLANK(LeaveTracker[[#This Row],[Employee Name]]),"-----",VLOOKUP(LeaveTracker[[#This Row],[Employee Name]],Employees[[Employee Name]:[Office]],7))</f>
        <v>CSWDO</v>
      </c>
      <c r="F1055" s="50" t="str">
        <f>IF(ISBLANK(LeaveTracker[[#This Row],[Employee Name]]),"-----",VLOOKUP(LeaveTracker[[#This Row],[Employee Name]],Employees[[Employee Name]:[Office]],6))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459</v>
      </c>
      <c r="E1056" s="50" t="str">
        <f>IF(ISBLANK(LeaveTracker[[#This Row],[Employee Name]]),"-----",VLOOKUP(LeaveTracker[[#This Row],[Employee Name]],Employees[[Employee Name]:[Office]],7))</f>
        <v>HRMO</v>
      </c>
      <c r="F1056" s="50" t="str">
        <f>IF(ISBLANK(LeaveTracker[[#This Row],[Employee Name]]),"-----",VLOOKUP(LeaveTracker[[#This Row],[Employee Name]],Employees[[Employee Name]:[Office]],6))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423</v>
      </c>
      <c r="E1057" s="50" t="str">
        <f>IF(ISBLANK(LeaveTracker[[#This Row],[Employee Name]]),"-----",VLOOKUP(LeaveTracker[[#This Row],[Employee Name]],Employees[[Employee Name]:[Office]],7))</f>
        <v>PICNIC GROVE</v>
      </c>
      <c r="F1057" s="50" t="str">
        <f>IF(ISBLANK(LeaveTracker[[#This Row],[Employee Name]]),"-----",VLOOKUP(LeaveTracker[[#This Row],[Employee Name]],Employees[[Employee Name]:[Office]],6))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423</v>
      </c>
      <c r="E1058" s="50" t="str">
        <f>IF(ISBLANK(LeaveTracker[[#This Row],[Employee Name]]),"-----",VLOOKUP(LeaveTracker[[#This Row],[Employee Name]],Employees[[Employee Name]:[Office]],7))</f>
        <v>PICNIC GROVE</v>
      </c>
      <c r="F1058" s="50" t="str">
        <f>IF(ISBLANK(LeaveTracker[[#This Row],[Employee Name]]),"-----",VLOOKUP(LeaveTracker[[#This Row],[Employee Name]],Employees[[Employee Name]:[Office]],6))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464</v>
      </c>
      <c r="E1059" s="50" t="str">
        <f>IF(ISBLANK(LeaveTracker[[#This Row],[Employee Name]]),"-----",VLOOKUP(LeaveTracker[[#This Row],[Employee Name]],Employees[[Employee Name]:[Office]],7))</f>
        <v>ASSESSORS OFFICE</v>
      </c>
      <c r="F1059" s="50" t="str">
        <f>IF(ISBLANK(LeaveTracker[[#This Row],[Employee Name]]),"-----",VLOOKUP(LeaveTracker[[#This Row],[Employee Name]],Employees[[Employee Name]:[Office]],6))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464</v>
      </c>
      <c r="E1060" s="50" t="str">
        <f>IF(ISBLANK(LeaveTracker[[#This Row],[Employee Name]]),"-----",VLOOKUP(LeaveTracker[[#This Row],[Employee Name]],Employees[[Employee Name]:[Office]],7))</f>
        <v>ASSESSORS OFFICE</v>
      </c>
      <c r="F1060" s="50" t="str">
        <f>IF(ISBLANK(LeaveTracker[[#This Row],[Employee Name]]),"-----",VLOOKUP(LeaveTracker[[#This Row],[Employee Name]],Employees[[Employee Name]:[Office]],6))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464</v>
      </c>
      <c r="E1061" s="50" t="str">
        <f>IF(ISBLANK(LeaveTracker[[#This Row],[Employee Name]]),"-----",VLOOKUP(LeaveTracker[[#This Row],[Employee Name]],Employees[[Employee Name]:[Office]],7))</f>
        <v>ASSESSORS OFFICE</v>
      </c>
      <c r="F1061" s="50" t="str">
        <f>IF(ISBLANK(LeaveTracker[[#This Row],[Employee Name]]),"-----",VLOOKUP(LeaveTracker[[#This Row],[Employee Name]],Employees[[Employee Name]:[Office]],6))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466</v>
      </c>
      <c r="E1062" s="50" t="str">
        <f>IF(ISBLANK(LeaveTracker[[#This Row],[Employee Name]]),"-----",VLOOKUP(LeaveTracker[[#This Row],[Employee Name]],Employees[[Employee Name]:[Office]],7))</f>
        <v>ASSESSORS OFFICE</v>
      </c>
      <c r="F1062" s="50" t="str">
        <f>IF(ISBLANK(LeaveTracker[[#This Row],[Employee Name]]),"-----",VLOOKUP(LeaveTracker[[#This Row],[Employee Name]],Employees[[Employee Name]:[Office]],6))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466</v>
      </c>
      <c r="E1063" s="50" t="str">
        <f>IF(ISBLANK(LeaveTracker[[#This Row],[Employee Name]]),"-----",VLOOKUP(LeaveTracker[[#This Row],[Employee Name]],Employees[[Employee Name]:[Office]],7))</f>
        <v>ASSESSORS OFFICE</v>
      </c>
      <c r="F1063" s="50" t="str">
        <f>IF(ISBLANK(LeaveTracker[[#This Row],[Employee Name]]),"-----",VLOOKUP(LeaveTracker[[#This Row],[Employee Name]],Employees[[Employee Name]:[Office]],6))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466</v>
      </c>
      <c r="E1064" s="50" t="str">
        <f>IF(ISBLANK(LeaveTracker[[#This Row],[Employee Name]]),"-----",VLOOKUP(LeaveTracker[[#This Row],[Employee Name]],Employees[[Employee Name]:[Office]],7))</f>
        <v>ASSESSORS OFFICE</v>
      </c>
      <c r="F1064" s="50" t="str">
        <f>IF(ISBLANK(LeaveTracker[[#This Row],[Employee Name]]),"-----",VLOOKUP(LeaveTracker[[#This Row],[Employee Name]],Employees[[Employee Name]:[Office]],6))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468</v>
      </c>
      <c r="E1065" s="50" t="str">
        <f>IF(ISBLANK(LeaveTracker[[#This Row],[Employee Name]]),"-----",VLOOKUP(LeaveTracker[[#This Row],[Employee Name]],Employees[[Employee Name]:[Office]],7))</f>
        <v>ASSESSORS OFFICE</v>
      </c>
      <c r="F1065" s="50" t="str">
        <f>IF(ISBLANK(LeaveTracker[[#This Row],[Employee Name]]),"-----",VLOOKUP(LeaveTracker[[#This Row],[Employee Name]],Employees[[Employee Name]:[Office]],6))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468</v>
      </c>
      <c r="E1066" s="50" t="str">
        <f>IF(ISBLANK(LeaveTracker[[#This Row],[Employee Name]]),"-----",VLOOKUP(LeaveTracker[[#This Row],[Employee Name]],Employees[[Employee Name]:[Office]],7))</f>
        <v>ASSESSORS OFFICE</v>
      </c>
      <c r="F1066" s="50" t="str">
        <f>IF(ISBLANK(LeaveTracker[[#This Row],[Employee Name]]),"-----",VLOOKUP(LeaveTracker[[#This Row],[Employee Name]],Employees[[Employee Name]:[Office]],6))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470</v>
      </c>
      <c r="E1067" s="50" t="str">
        <f>IF(ISBLANK(LeaveTracker[[#This Row],[Employee Name]]),"-----",VLOOKUP(LeaveTracker[[#This Row],[Employee Name]],Employees[[Employee Name]:[Office]],7))</f>
        <v>ASSESSORS OFFICE</v>
      </c>
      <c r="F1067" s="50" t="str">
        <f>IF(ISBLANK(LeaveTracker[[#This Row],[Employee Name]]),"-----",VLOOKUP(LeaveTracker[[#This Row],[Employee Name]],Employees[[Employee Name]:[Office]],6))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471</v>
      </c>
      <c r="E1068" s="50" t="str">
        <f>IF(ISBLANK(LeaveTracker[[#This Row],[Employee Name]]),"-----",VLOOKUP(LeaveTracker[[#This Row],[Employee Name]],Employees[[Employee Name]:[Office]],7))</f>
        <v>PIO</v>
      </c>
      <c r="F1068" s="50" t="str">
        <f>IF(ISBLANK(LeaveTracker[[#This Row],[Employee Name]]),"-----",VLOOKUP(LeaveTracker[[#This Row],[Employee Name]],Employees[[Employee Name]:[Office]],6))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471</v>
      </c>
      <c r="E1069" s="50" t="str">
        <f>IF(ISBLANK(LeaveTracker[[#This Row],[Employee Name]]),"-----",VLOOKUP(LeaveTracker[[#This Row],[Employee Name]],Employees[[Employee Name]:[Office]],7))</f>
        <v>PIO</v>
      </c>
      <c r="F1069" s="50" t="str">
        <f>IF(ISBLANK(LeaveTracker[[#This Row],[Employee Name]]),"-----",VLOOKUP(LeaveTracker[[#This Row],[Employee Name]],Employees[[Employee Name]:[Office]],6))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471</v>
      </c>
      <c r="E1070" s="50" t="str">
        <f>IF(ISBLANK(LeaveTracker[[#This Row],[Employee Name]]),"-----",VLOOKUP(LeaveTracker[[#This Row],[Employee Name]],Employees[[Employee Name]:[Office]],7))</f>
        <v>PIO</v>
      </c>
      <c r="F1070" s="50" t="str">
        <f>IF(ISBLANK(LeaveTracker[[#This Row],[Employee Name]]),"-----",VLOOKUP(LeaveTracker[[#This Row],[Employee Name]],Employees[[Employee Name]:[Office]],6))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471</v>
      </c>
      <c r="E1071" s="50" t="str">
        <f>IF(ISBLANK(LeaveTracker[[#This Row],[Employee Name]]),"-----",VLOOKUP(LeaveTracker[[#This Row],[Employee Name]],Employees[[Employee Name]:[Office]],7))</f>
        <v>PIO</v>
      </c>
      <c r="F1071" s="50" t="str">
        <f>IF(ISBLANK(LeaveTracker[[#This Row],[Employee Name]]),"-----",VLOOKUP(LeaveTracker[[#This Row],[Employee Name]],Employees[[Employee Name]:[Office]],6))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471</v>
      </c>
      <c r="E1072" s="50" t="str">
        <f>IF(ISBLANK(LeaveTracker[[#This Row],[Employee Name]]),"-----",VLOOKUP(LeaveTracker[[#This Row],[Employee Name]],Employees[[Employee Name]:[Office]],7))</f>
        <v>PIO</v>
      </c>
      <c r="F1072" s="50" t="str">
        <f>IF(ISBLANK(LeaveTracker[[#This Row],[Employee Name]]),"-----",VLOOKUP(LeaveTracker[[#This Row],[Employee Name]],Employees[[Employee Name]:[Office]],6))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473</v>
      </c>
      <c r="E1073" s="50" t="str">
        <f>IF(ISBLANK(LeaveTracker[[#This Row],[Employee Name]]),"-----",VLOOKUP(LeaveTracker[[#This Row],[Employee Name]],Employees[[Employee Name]:[Office]],7))</f>
        <v>ONT</v>
      </c>
      <c r="F1073" s="50" t="str">
        <f>IF(ISBLANK(LeaveTracker[[#This Row],[Employee Name]]),"-----",VLOOKUP(LeaveTracker[[#This Row],[Employee Name]],Employees[[Employee Name]:[Office]],6))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473</v>
      </c>
      <c r="E1074" s="50" t="str">
        <f>IF(ISBLANK(LeaveTracker[[#This Row],[Employee Name]]),"-----",VLOOKUP(LeaveTracker[[#This Row],[Employee Name]],Employees[[Employee Name]:[Office]],7))</f>
        <v>ONT</v>
      </c>
      <c r="F1074" s="50" t="str">
        <f>IF(ISBLANK(LeaveTracker[[#This Row],[Employee Name]]),"-----",VLOOKUP(LeaveTracker[[#This Row],[Employee Name]],Employees[[Employee Name]:[Office]],6))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473</v>
      </c>
      <c r="E1075" s="50" t="str">
        <f>IF(ISBLANK(LeaveTracker[[#This Row],[Employee Name]]),"-----",VLOOKUP(LeaveTracker[[#This Row],[Employee Name]],Employees[[Employee Name]:[Office]],7))</f>
        <v>ONT</v>
      </c>
      <c r="F1075" s="50" t="str">
        <f>IF(ISBLANK(LeaveTracker[[#This Row],[Employee Name]]),"-----",VLOOKUP(LeaveTracker[[#This Row],[Employee Name]],Employees[[Employee Name]:[Office]],6))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473</v>
      </c>
      <c r="E1076" s="50" t="str">
        <f>IF(ISBLANK(LeaveTracker[[#This Row],[Employee Name]]),"-----",VLOOKUP(LeaveTracker[[#This Row],[Employee Name]],Employees[[Employee Name]:[Office]],7))</f>
        <v>ONT</v>
      </c>
      <c r="F1076" s="50" t="str">
        <f>IF(ISBLANK(LeaveTracker[[#This Row],[Employee Name]]),"-----",VLOOKUP(LeaveTracker[[#This Row],[Employee Name]],Employees[[Employee Name]:[Office]],6))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477</v>
      </c>
      <c r="E1077" s="50" t="str">
        <f>IF(ISBLANK(LeaveTracker[[#This Row],[Employee Name]]),"-----",VLOOKUP(LeaveTracker[[#This Row],[Employee Name]],Employees[[Employee Name]:[Office]],7))</f>
        <v>ADMIN OFFICE</v>
      </c>
      <c r="F1077" s="50" t="str">
        <f>IF(ISBLANK(LeaveTracker[[#This Row],[Employee Name]]),"-----",VLOOKUP(LeaveTracker[[#This Row],[Employee Name]],Employees[[Employee Name]:[Office]],6))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482</v>
      </c>
      <c r="E1078" s="50" t="str">
        <f>IF(ISBLANK(LeaveTracker[[#This Row],[Employee Name]]),"-----",VLOOKUP(LeaveTracker[[#This Row],[Employee Name]],Employees[[Employee Name]:[Office]],7))</f>
        <v>COOPERATIVE OFFICE</v>
      </c>
      <c r="F1078" s="50" t="str">
        <f>IF(ISBLANK(LeaveTracker[[#This Row],[Employee Name]]),"-----",VLOOKUP(LeaveTracker[[#This Row],[Employee Name]],Employees[[Employee Name]:[Office]],6))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775</v>
      </c>
      <c r="E1079" s="50" t="str">
        <f>IF(ISBLANK(LeaveTracker[[#This Row],[Employee Name]]),"-----",VLOOKUP(LeaveTracker[[#This Row],[Employee Name]],Employees[[Employee Name]:[Office]],7))</f>
        <v>CITY HEALTH OFFICE</v>
      </c>
      <c r="F1079" s="50" t="str">
        <f>IF(ISBLANK(LeaveTracker[[#This Row],[Employee Name]]),"-----",VLOOKUP(LeaveTracker[[#This Row],[Employee Name]],Employees[[Employee Name]:[Office]],6))</f>
        <v>PERMANENT</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488</v>
      </c>
      <c r="E1080" s="50" t="str">
        <f>IF(ISBLANK(LeaveTracker[[#This Row],[Employee Name]]),"-----",VLOOKUP(LeaveTracker[[#This Row],[Employee Name]],Employees[[Employee Name]:[Office]],7))</f>
        <v>THRDC</v>
      </c>
      <c r="F1080" s="50" t="str">
        <f>IF(ISBLANK(LeaveTracker[[#This Row],[Employee Name]]),"-----",VLOOKUP(LeaveTracker[[#This Row],[Employee Name]],Employees[[Employee Name]:[Office]],6))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488</v>
      </c>
      <c r="E1081" s="50" t="str">
        <f>IF(ISBLANK(LeaveTracker[[#This Row],[Employee Name]]),"-----",VLOOKUP(LeaveTracker[[#This Row],[Employee Name]],Employees[[Employee Name]:[Office]],7))</f>
        <v>THRDC</v>
      </c>
      <c r="F1081" s="50" t="str">
        <f>IF(ISBLANK(LeaveTracker[[#This Row],[Employee Name]]),"-----",VLOOKUP(LeaveTracker[[#This Row],[Employee Name]],Employees[[Employee Name]:[Office]],6))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488</v>
      </c>
      <c r="E1082" s="50" t="str">
        <f>IF(ISBLANK(LeaveTracker[[#This Row],[Employee Name]]),"-----",VLOOKUP(LeaveTracker[[#This Row],[Employee Name]],Employees[[Employee Name]:[Office]],7))</f>
        <v>THRDC</v>
      </c>
      <c r="F1082" s="50" t="str">
        <f>IF(ISBLANK(LeaveTracker[[#This Row],[Employee Name]]),"-----",VLOOKUP(LeaveTracker[[#This Row],[Employee Name]],Employees[[Employee Name]:[Office]],6))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491</v>
      </c>
      <c r="E1083" s="50" t="str">
        <f>IF(ISBLANK(LeaveTracker[[#This Row],[Employee Name]]),"-----",VLOOKUP(LeaveTracker[[#This Row],[Employee Name]],Employees[[Employee Name]:[Office]],7))</f>
        <v>COOPERATIVE OFFICE</v>
      </c>
      <c r="F1083" s="50" t="str">
        <f>IF(ISBLANK(LeaveTracker[[#This Row],[Employee Name]]),"-----",VLOOKUP(LeaveTracker[[#This Row],[Employee Name]],Employees[[Employee Name]:[Office]],6))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494</v>
      </c>
      <c r="E1084" s="50" t="str">
        <f>IF(ISBLANK(LeaveTracker[[#This Row],[Employee Name]]),"-----",VLOOKUP(LeaveTracker[[#This Row],[Employee Name]],Employees[[Employee Name]:[Office]],7))</f>
        <v>COOPERATIVE OFFICE</v>
      </c>
      <c r="F1084" s="50" t="str">
        <f>IF(ISBLANK(LeaveTracker[[#This Row],[Employee Name]]),"-----",VLOOKUP(LeaveTracker[[#This Row],[Employee Name]],Employees[[Employee Name]:[Office]],6))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494</v>
      </c>
      <c r="E1085" s="50" t="str">
        <f>IF(ISBLANK(LeaveTracker[[#This Row],[Employee Name]]),"-----",VLOOKUP(LeaveTracker[[#This Row],[Employee Name]],Employees[[Employee Name]:[Office]],7))</f>
        <v>COOPERATIVE OFFICE</v>
      </c>
      <c r="F1085" s="50" t="str">
        <f>IF(ISBLANK(LeaveTracker[[#This Row],[Employee Name]]),"-----",VLOOKUP(LeaveTracker[[#This Row],[Employee Name]],Employees[[Employee Name]:[Office]],6))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491</v>
      </c>
      <c r="E1086" s="50" t="str">
        <f>IF(ISBLANK(LeaveTracker[[#This Row],[Employee Name]]),"-----",VLOOKUP(LeaveTracker[[#This Row],[Employee Name]],Employees[[Employee Name]:[Office]],7))</f>
        <v>COOPERATIVE OFFICE</v>
      </c>
      <c r="F1086" s="50" t="str">
        <f>IF(ISBLANK(LeaveTracker[[#This Row],[Employee Name]]),"-----",VLOOKUP(LeaveTracker[[#This Row],[Employee Name]],Employees[[Employee Name]:[Office]],6))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491</v>
      </c>
      <c r="E1087" s="50" t="str">
        <f>IF(ISBLANK(LeaveTracker[[#This Row],[Employee Name]]),"-----",VLOOKUP(LeaveTracker[[#This Row],[Employee Name]],Employees[[Employee Name]:[Office]],7))</f>
        <v>COOPERATIVE OFFICE</v>
      </c>
      <c r="F1087" s="50" t="str">
        <f>IF(ISBLANK(LeaveTracker[[#This Row],[Employee Name]]),"-----",VLOOKUP(LeaveTracker[[#This Row],[Employee Name]],Employees[[Employee Name]:[Office]],6))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491</v>
      </c>
      <c r="E1088" s="50" t="str">
        <f>IF(ISBLANK(LeaveTracker[[#This Row],[Employee Name]]),"-----",VLOOKUP(LeaveTracker[[#This Row],[Employee Name]],Employees[[Employee Name]:[Office]],7))</f>
        <v>COOPERATIVE OFFICE</v>
      </c>
      <c r="F1088" s="50" t="str">
        <f>IF(ISBLANK(LeaveTracker[[#This Row],[Employee Name]]),"-----",VLOOKUP(LeaveTracker[[#This Row],[Employee Name]],Employees[[Employee Name]:[Office]],6))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491</v>
      </c>
      <c r="E1089" s="50" t="str">
        <f>IF(ISBLANK(LeaveTracker[[#This Row],[Employee Name]]),"-----",VLOOKUP(LeaveTracker[[#This Row],[Employee Name]],Employees[[Employee Name]:[Office]],7))</f>
        <v>COOPERATIVE OFFICE</v>
      </c>
      <c r="F1089" s="50" t="str">
        <f>IF(ISBLANK(LeaveTracker[[#This Row],[Employee Name]]),"-----",VLOOKUP(LeaveTracker[[#This Row],[Employee Name]],Employees[[Employee Name]:[Office]],6))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497</v>
      </c>
      <c r="E1090" s="50" t="str">
        <f>IF(ISBLANK(LeaveTracker[[#This Row],[Employee Name]]),"-----",VLOOKUP(LeaveTracker[[#This Row],[Employee Name]],Employees[[Employee Name]:[Office]],7))</f>
        <v>COOPERATIVE OFFICE</v>
      </c>
      <c r="F1090" s="50" t="str">
        <f>IF(ISBLANK(LeaveTracker[[#This Row],[Employee Name]]),"-----",VLOOKUP(LeaveTracker[[#This Row],[Employee Name]],Employees[[Employee Name]:[Office]],6))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380</v>
      </c>
      <c r="E1091" s="50" t="str">
        <f>IF(ISBLANK(LeaveTracker[[#This Row],[Employee Name]]),"-----",VLOOKUP(LeaveTracker[[#This Row],[Employee Name]],Employees[[Employee Name]:[Office]],7))</f>
        <v>CCT</v>
      </c>
      <c r="F1091" s="50" t="str">
        <f>IF(ISBLANK(LeaveTracker[[#This Row],[Employee Name]]),"-----",VLOOKUP(LeaveTracker[[#This Row],[Employee Name]],Employees[[Employee Name]:[Office]],6))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497</v>
      </c>
      <c r="E1092" s="50" t="str">
        <f>IF(ISBLANK(LeaveTracker[[#This Row],[Employee Name]]),"-----",VLOOKUP(LeaveTracker[[#This Row],[Employee Name]],Employees[[Employee Name]:[Office]],7))</f>
        <v>COOPERATIVE OFFICE</v>
      </c>
      <c r="F1092" s="50" t="str">
        <f>IF(ISBLANK(LeaveTracker[[#This Row],[Employee Name]]),"-----",VLOOKUP(LeaveTracker[[#This Row],[Employee Name]],Employees[[Employee Name]:[Office]],6))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501</v>
      </c>
      <c r="E1093" s="50" t="str">
        <f>IF(ISBLANK(LeaveTracker[[#This Row],[Employee Name]]),"-----",VLOOKUP(LeaveTracker[[#This Row],[Employee Name]],Employees[[Employee Name]:[Office]],7))</f>
        <v>COOPERATIVE OFFICE</v>
      </c>
      <c r="F1093" s="50" t="str">
        <f>IF(ISBLANK(LeaveTracker[[#This Row],[Employee Name]]),"-----",VLOOKUP(LeaveTracker[[#This Row],[Employee Name]],Employees[[Employee Name]:[Office]],6))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504</v>
      </c>
      <c r="E1094" s="50" t="str">
        <f>IF(ISBLANK(LeaveTracker[[#This Row],[Employee Name]]),"-----",VLOOKUP(LeaveTracker[[#This Row],[Employee Name]],Employees[[Employee Name]:[Office]],7))</f>
        <v>THRDC</v>
      </c>
      <c r="F1094" s="50" t="str">
        <f>IF(ISBLANK(LeaveTracker[[#This Row],[Employee Name]]),"-----",VLOOKUP(LeaveTracker[[#This Row],[Employee Name]],Employees[[Employee Name]:[Office]],6))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504</v>
      </c>
      <c r="E1095" s="50" t="str">
        <f>IF(ISBLANK(LeaveTracker[[#This Row],[Employee Name]]),"-----",VLOOKUP(LeaveTracker[[#This Row],[Employee Name]],Employees[[Employee Name]:[Office]],7))</f>
        <v>THRDC</v>
      </c>
      <c r="F1095" s="50" t="str">
        <f>IF(ISBLANK(LeaveTracker[[#This Row],[Employee Name]]),"-----",VLOOKUP(LeaveTracker[[#This Row],[Employee Name]],Employees[[Employee Name]:[Office]],6))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504</v>
      </c>
      <c r="E1096" s="50" t="str">
        <f>IF(ISBLANK(LeaveTracker[[#This Row],[Employee Name]]),"-----",VLOOKUP(LeaveTracker[[#This Row],[Employee Name]],Employees[[Employee Name]:[Office]],7))</f>
        <v>THRDC</v>
      </c>
      <c r="F1096" s="50" t="str">
        <f>IF(ISBLANK(LeaveTracker[[#This Row],[Employee Name]]),"-----",VLOOKUP(LeaveTracker[[#This Row],[Employee Name]],Employees[[Employee Name]:[Office]],6))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506</v>
      </c>
      <c r="E1097" s="50" t="str">
        <f>IF(ISBLANK(LeaveTracker[[#This Row],[Employee Name]]),"-----",VLOOKUP(LeaveTracker[[#This Row],[Employee Name]],Employees[[Employee Name]:[Office]],7))</f>
        <v>ACCOUNTING</v>
      </c>
      <c r="F1097" s="50" t="str">
        <f>IF(ISBLANK(LeaveTracker[[#This Row],[Employee Name]]),"-----",VLOOKUP(LeaveTracker[[#This Row],[Employee Name]],Employees[[Employee Name]:[Office]],6))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506</v>
      </c>
      <c r="E1098" s="50" t="str">
        <f>IF(ISBLANK(LeaveTracker[[#This Row],[Employee Name]]),"-----",VLOOKUP(LeaveTracker[[#This Row],[Employee Name]],Employees[[Employee Name]:[Office]],7))</f>
        <v>ACCOUNTING</v>
      </c>
      <c r="F1098" s="50" t="str">
        <f>IF(ISBLANK(LeaveTracker[[#This Row],[Employee Name]]),"-----",VLOOKUP(LeaveTracker[[#This Row],[Employee Name]],Employees[[Employee Name]:[Office]],6))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509</v>
      </c>
      <c r="E1099" s="50" t="str">
        <f>IF(ISBLANK(LeaveTracker[[#This Row],[Employee Name]]),"-----",VLOOKUP(LeaveTracker[[#This Row],[Employee Name]],Employees[[Employee Name]:[Office]],7))</f>
        <v>ACCOUNTING</v>
      </c>
      <c r="F1099" s="50" t="str">
        <f>IF(ISBLANK(LeaveTracker[[#This Row],[Employee Name]]),"-----",VLOOKUP(LeaveTracker[[#This Row],[Employee Name]],Employees[[Employee Name]:[Office]],6))</f>
        <v>PERMANENT</v>
      </c>
      <c r="G1099" s="24">
        <v>43760</v>
      </c>
      <c r="H1099" s="24">
        <v>43760</v>
      </c>
      <c r="I1099" s="20" t="s">
        <v>298</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513</v>
      </c>
      <c r="E1100" s="50" t="str">
        <f>IF(ISBLANK(LeaveTracker[[#This Row],[Employee Name]]),"-----",VLOOKUP(LeaveTracker[[#This Row],[Employee Name]],Employees[[Employee Name]:[Office]],7))</f>
        <v>ONT</v>
      </c>
      <c r="F1100" s="50" t="str">
        <f>IF(ISBLANK(LeaveTracker[[#This Row],[Employee Name]]),"-----",VLOOKUP(LeaveTracker[[#This Row],[Employee Name]],Employees[[Employee Name]:[Office]],6))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519</v>
      </c>
      <c r="E1101" s="50" t="str">
        <f>IF(ISBLANK(LeaveTracker[[#This Row],[Employee Name]]),"-----",VLOOKUP(LeaveTracker[[#This Row],[Employee Name]],Employees[[Employee Name]:[Office]],7))</f>
        <v>ACCOUNTING</v>
      </c>
      <c r="F1101" s="50" t="str">
        <f>IF(ISBLANK(LeaveTracker[[#This Row],[Employee Name]]),"-----",VLOOKUP(LeaveTracker[[#This Row],[Employee Name]],Employees[[Employee Name]:[Office]],6))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520</v>
      </c>
      <c r="E1102" s="50" t="str">
        <f>IF(ISBLANK(LeaveTracker[[#This Row],[Employee Name]]),"-----",VLOOKUP(LeaveTracker[[#This Row],[Employee Name]],Employees[[Employee Name]:[Office]],7))</f>
        <v>ACCOUNTING</v>
      </c>
      <c r="F1102" s="50" t="str">
        <f>IF(ISBLANK(LeaveTracker[[#This Row],[Employee Name]]),"-----",VLOOKUP(LeaveTracker[[#This Row],[Employee Name]],Employees[[Employee Name]:[Office]],6))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520</v>
      </c>
      <c r="E1103" s="50" t="str">
        <f>IF(ISBLANK(LeaveTracker[[#This Row],[Employee Name]]),"-----",VLOOKUP(LeaveTracker[[#This Row],[Employee Name]],Employees[[Employee Name]:[Office]],7))</f>
        <v>ACCOUNTING</v>
      </c>
      <c r="F1103" s="50" t="str">
        <f>IF(ISBLANK(LeaveTracker[[#This Row],[Employee Name]]),"-----",VLOOKUP(LeaveTracker[[#This Row],[Employee Name]],Employees[[Employee Name]:[Office]],6))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522</v>
      </c>
      <c r="E1104" s="50" t="str">
        <f>IF(ISBLANK(LeaveTracker[[#This Row],[Employee Name]]),"-----",VLOOKUP(LeaveTracker[[#This Row],[Employee Name]],Employees[[Employee Name]:[Office]],7))</f>
        <v>PIO</v>
      </c>
      <c r="F1104" s="50" t="str">
        <f>IF(ISBLANK(LeaveTracker[[#This Row],[Employee Name]]),"-----",VLOOKUP(LeaveTracker[[#This Row],[Employee Name]],Employees[[Employee Name]:[Office]],6))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522</v>
      </c>
      <c r="E1105" s="50" t="str">
        <f>IF(ISBLANK(LeaveTracker[[#This Row],[Employee Name]]),"-----",VLOOKUP(LeaveTracker[[#This Row],[Employee Name]],Employees[[Employee Name]:[Office]],7))</f>
        <v>PIO</v>
      </c>
      <c r="F1105" s="50" t="str">
        <f>IF(ISBLANK(LeaveTracker[[#This Row],[Employee Name]]),"-----",VLOOKUP(LeaveTracker[[#This Row],[Employee Name]],Employees[[Employee Name]:[Office]],6))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443</v>
      </c>
      <c r="E1106" s="50" t="str">
        <f>IF(ISBLANK(LeaveTracker[[#This Row],[Employee Name]]),"-----",VLOOKUP(LeaveTracker[[#This Row],[Employee Name]],Employees[[Employee Name]:[Office]],7))</f>
        <v>GSO</v>
      </c>
      <c r="F1106" s="50" t="str">
        <f>IF(ISBLANK(LeaveTracker[[#This Row],[Employee Name]]),"-----",VLOOKUP(LeaveTracker[[#This Row],[Employee Name]],Employees[[Employee Name]:[Office]],6))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525</v>
      </c>
      <c r="E1107" s="50" t="str">
        <f>IF(ISBLANK(LeaveTracker[[#This Row],[Employee Name]]),"-----",VLOOKUP(LeaveTracker[[#This Row],[Employee Name]],Employees[[Employee Name]:[Office]],7))</f>
        <v>GSO</v>
      </c>
      <c r="F1107" s="50" t="str">
        <f>IF(ISBLANK(LeaveTracker[[#This Row],[Employee Name]]),"-----",VLOOKUP(LeaveTracker[[#This Row],[Employee Name]],Employees[[Employee Name]:[Office]],6))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525</v>
      </c>
      <c r="E1108" s="50" t="str">
        <f>IF(ISBLANK(LeaveTracker[[#This Row],[Employee Name]]),"-----",VLOOKUP(LeaveTracker[[#This Row],[Employee Name]],Employees[[Employee Name]:[Office]],7))</f>
        <v>GSO</v>
      </c>
      <c r="F1108" s="50" t="str">
        <f>IF(ISBLANK(LeaveTracker[[#This Row],[Employee Name]]),"-----",VLOOKUP(LeaveTracker[[#This Row],[Employee Name]],Employees[[Employee Name]:[Office]],6))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528</v>
      </c>
      <c r="E1109" s="50" t="str">
        <f>IF(ISBLANK(LeaveTracker[[#This Row],[Employee Name]]),"-----",VLOOKUP(LeaveTracker[[#This Row],[Employee Name]],Employees[[Employee Name]:[Office]],7))</f>
        <v>TIPID IMPOK</v>
      </c>
      <c r="F1109" s="50" t="str">
        <f>IF(ISBLANK(LeaveTracker[[#This Row],[Employee Name]]),"-----",VLOOKUP(LeaveTracker[[#This Row],[Employee Name]],Employees[[Employee Name]:[Office]],6))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528</v>
      </c>
      <c r="E1110" s="50" t="str">
        <f>IF(ISBLANK(LeaveTracker[[#This Row],[Employee Name]]),"-----",VLOOKUP(LeaveTracker[[#This Row],[Employee Name]],Employees[[Employee Name]:[Office]],7))</f>
        <v>TIPID IMPOK</v>
      </c>
      <c r="F1110" s="50" t="str">
        <f>IF(ISBLANK(LeaveTracker[[#This Row],[Employee Name]]),"-----",VLOOKUP(LeaveTracker[[#This Row],[Employee Name]],Employees[[Employee Name]:[Office]],6))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528</v>
      </c>
      <c r="E1111" s="50" t="str">
        <f>IF(ISBLANK(LeaveTracker[[#This Row],[Employee Name]]),"-----",VLOOKUP(LeaveTracker[[#This Row],[Employee Name]],Employees[[Employee Name]:[Office]],7))</f>
        <v>TIPID IMPOK</v>
      </c>
      <c r="F1111" s="50" t="str">
        <f>IF(ISBLANK(LeaveTracker[[#This Row],[Employee Name]]),"-----",VLOOKUP(LeaveTracker[[#This Row],[Employee Name]],Employees[[Employee Name]:[Office]],6))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528</v>
      </c>
      <c r="E1112" s="50" t="str">
        <f>IF(ISBLANK(LeaveTracker[[#This Row],[Employee Name]]),"-----",VLOOKUP(LeaveTracker[[#This Row],[Employee Name]],Employees[[Employee Name]:[Office]],7))</f>
        <v>TIPID IMPOK</v>
      </c>
      <c r="F1112" s="50" t="str">
        <f>IF(ISBLANK(LeaveTracker[[#This Row],[Employee Name]]),"-----",VLOOKUP(LeaveTracker[[#This Row],[Employee Name]],Employees[[Employee Name]:[Office]],6))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528</v>
      </c>
      <c r="E1113" s="50" t="str">
        <f>IF(ISBLANK(LeaveTracker[[#This Row],[Employee Name]]),"-----",VLOOKUP(LeaveTracker[[#This Row],[Employee Name]],Employees[[Employee Name]:[Office]],7))</f>
        <v>TIPID IMPOK</v>
      </c>
      <c r="F1113" s="50" t="str">
        <f>IF(ISBLANK(LeaveTracker[[#This Row],[Employee Name]]),"-----",VLOOKUP(LeaveTracker[[#This Row],[Employee Name]],Employees[[Employee Name]:[Office]],6))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528</v>
      </c>
      <c r="E1114" s="50" t="str">
        <f>IF(ISBLANK(LeaveTracker[[#This Row],[Employee Name]]),"-----",VLOOKUP(LeaveTracker[[#This Row],[Employee Name]],Employees[[Employee Name]:[Office]],7))</f>
        <v>TIPID IMPOK</v>
      </c>
      <c r="F1114" s="50" t="str">
        <f>IF(ISBLANK(LeaveTracker[[#This Row],[Employee Name]]),"-----",VLOOKUP(LeaveTracker[[#This Row],[Employee Name]],Employees[[Employee Name]:[Office]],6))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530</v>
      </c>
      <c r="E1115" s="50" t="str">
        <f>IF(ISBLANK(LeaveTracker[[#This Row],[Employee Name]]),"-----",VLOOKUP(LeaveTracker[[#This Row],[Employee Name]],Employees[[Employee Name]:[Office]],7))</f>
        <v>GSO</v>
      </c>
      <c r="F1115" s="50" t="str">
        <f>IF(ISBLANK(LeaveTracker[[#This Row],[Employee Name]]),"-----",VLOOKUP(LeaveTracker[[#This Row],[Employee Name]],Employees[[Employee Name]:[Office]],6))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530</v>
      </c>
      <c r="E1116" s="50" t="str">
        <f>IF(ISBLANK(LeaveTracker[[#This Row],[Employee Name]]),"-----",VLOOKUP(LeaveTracker[[#This Row],[Employee Name]],Employees[[Employee Name]:[Office]],7))</f>
        <v>GSO</v>
      </c>
      <c r="F1116" s="50" t="str">
        <f>IF(ISBLANK(LeaveTracker[[#This Row],[Employee Name]]),"-----",VLOOKUP(LeaveTracker[[#This Row],[Employee Name]],Employees[[Employee Name]:[Office]],6))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530</v>
      </c>
      <c r="E1117" s="50" t="str">
        <f>IF(ISBLANK(LeaveTracker[[#This Row],[Employee Name]]),"-----",VLOOKUP(LeaveTracker[[#This Row],[Employee Name]],Employees[[Employee Name]:[Office]],7))</f>
        <v>GSO</v>
      </c>
      <c r="F1117" s="50" t="str">
        <f>IF(ISBLANK(LeaveTracker[[#This Row],[Employee Name]]),"-----",VLOOKUP(LeaveTracker[[#This Row],[Employee Name]],Employees[[Employee Name]:[Office]],6))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530</v>
      </c>
      <c r="E1118" s="50" t="str">
        <f>IF(ISBLANK(LeaveTracker[[#This Row],[Employee Name]]),"-----",VLOOKUP(LeaveTracker[[#This Row],[Employee Name]],Employees[[Employee Name]:[Office]],7))</f>
        <v>GSO</v>
      </c>
      <c r="F1118" s="50" t="str">
        <f>IF(ISBLANK(LeaveTracker[[#This Row],[Employee Name]]),"-----",VLOOKUP(LeaveTracker[[#This Row],[Employee Name]],Employees[[Employee Name]:[Office]],6))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776</v>
      </c>
      <c r="E1119" s="50" t="str">
        <f>IF(ISBLANK(LeaveTracker[[#This Row],[Employee Name]]),"-----",VLOOKUP(LeaveTracker[[#This Row],[Employee Name]],Employees[[Employee Name]:[Office]],7))</f>
        <v>GSO</v>
      </c>
      <c r="F1119" s="50" t="str">
        <f>IF(ISBLANK(LeaveTracker[[#This Row],[Employee Name]]),"-----",VLOOKUP(LeaveTracker[[#This Row],[Employee Name]],Employees[[Employee Name]:[Office]],6))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50" t="str">
        <f>IF(ISBLANK(LeaveTracker[[#This Row],[Employee Name]]),"-----",VLOOKUP(LeaveTracker[[#This Row],[Employee Name]],Employees[[Employee Name]:[Office]],7))</f>
        <v>HRMO</v>
      </c>
      <c r="F1120" s="50" t="str">
        <f>IF(ISBLANK(LeaveTracker[[#This Row],[Employee Name]]),"-----",VLOOKUP(LeaveTracker[[#This Row],[Employee Name]],Employees[[Employee Name]:[Office]],6))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50" t="str">
        <f>IF(ISBLANK(LeaveTracker[[#This Row],[Employee Name]]),"-----",VLOOKUP(LeaveTracker[[#This Row],[Employee Name]],Employees[[Employee Name]:[Office]],7))</f>
        <v>HRMO</v>
      </c>
      <c r="F1121" s="50" t="str">
        <f>IF(ISBLANK(LeaveTracker[[#This Row],[Employee Name]]),"-----",VLOOKUP(LeaveTracker[[#This Row],[Employee Name]],Employees[[Employee Name]:[Office]],6))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50" t="str">
        <f>IF(ISBLANK(LeaveTracker[[#This Row],[Employee Name]]),"-----",VLOOKUP(LeaveTracker[[#This Row],[Employee Name]],Employees[[Employee Name]:[Office]],7))</f>
        <v>HRMO</v>
      </c>
      <c r="F1122" s="50" t="str">
        <f>IF(ISBLANK(LeaveTracker[[#This Row],[Employee Name]]),"-----",VLOOKUP(LeaveTracker[[#This Row],[Employee Name]],Employees[[Employee Name]:[Office]],6))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355</v>
      </c>
      <c r="E1123" s="50" t="str">
        <f>IF(ISBLANK(LeaveTracker[[#This Row],[Employee Name]]),"-----",VLOOKUP(LeaveTracker[[#This Row],[Employee Name]],Employees[[Employee Name]:[Office]],7))</f>
        <v>LCR</v>
      </c>
      <c r="F1123" s="50" t="str">
        <f>IF(ISBLANK(LeaveTracker[[#This Row],[Employee Name]]),"-----",VLOOKUP(LeaveTracker[[#This Row],[Employee Name]],Employees[[Employee Name]:[Office]],6))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355</v>
      </c>
      <c r="E1124" s="50" t="str">
        <f>IF(ISBLANK(LeaveTracker[[#This Row],[Employee Name]]),"-----",VLOOKUP(LeaveTracker[[#This Row],[Employee Name]],Employees[[Employee Name]:[Office]],7))</f>
        <v>LCR</v>
      </c>
      <c r="F1124" s="50" t="str">
        <f>IF(ISBLANK(LeaveTracker[[#This Row],[Employee Name]]),"-----",VLOOKUP(LeaveTracker[[#This Row],[Employee Name]],Employees[[Employee Name]:[Office]],6))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355</v>
      </c>
      <c r="E1125" s="50" t="str">
        <f>IF(ISBLANK(LeaveTracker[[#This Row],[Employee Name]]),"-----",VLOOKUP(LeaveTracker[[#This Row],[Employee Name]],Employees[[Employee Name]:[Office]],7))</f>
        <v>LCR</v>
      </c>
      <c r="F1125" s="50" t="str">
        <f>IF(ISBLANK(LeaveTracker[[#This Row],[Employee Name]]),"-----",VLOOKUP(LeaveTracker[[#This Row],[Employee Name]],Employees[[Employee Name]:[Office]],6))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355</v>
      </c>
      <c r="E1126" s="50" t="str">
        <f>IF(ISBLANK(LeaveTracker[[#This Row],[Employee Name]]),"-----",VLOOKUP(LeaveTracker[[#This Row],[Employee Name]],Employees[[Employee Name]:[Office]],7))</f>
        <v>LCR</v>
      </c>
      <c r="F1126" s="50" t="str">
        <f>IF(ISBLANK(LeaveTracker[[#This Row],[Employee Name]]),"-----",VLOOKUP(LeaveTracker[[#This Row],[Employee Name]],Employees[[Employee Name]:[Office]],6))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355</v>
      </c>
      <c r="E1127" s="50" t="str">
        <f>IF(ISBLANK(LeaveTracker[[#This Row],[Employee Name]]),"-----",VLOOKUP(LeaveTracker[[#This Row],[Employee Name]],Employees[[Employee Name]:[Office]],7))</f>
        <v>LCR</v>
      </c>
      <c r="F1127" s="50" t="str">
        <f>IF(ISBLANK(LeaveTracker[[#This Row],[Employee Name]]),"-----",VLOOKUP(LeaveTracker[[#This Row],[Employee Name]],Employees[[Employee Name]:[Office]],6))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538</v>
      </c>
      <c r="E1128" s="50" t="str">
        <f>IF(ISBLANK(LeaveTracker[[#This Row],[Employee Name]]),"-----",VLOOKUP(LeaveTracker[[#This Row],[Employee Name]],Employees[[Employee Name]:[Office]],7))</f>
        <v>LCR</v>
      </c>
      <c r="F1128" s="50" t="str">
        <f>IF(ISBLANK(LeaveTracker[[#This Row],[Employee Name]]),"-----",VLOOKUP(LeaveTracker[[#This Row],[Employee Name]],Employees[[Employee Name]:[Office]],6))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538</v>
      </c>
      <c r="E1129" s="50" t="str">
        <f>IF(ISBLANK(LeaveTracker[[#This Row],[Employee Name]]),"-----",VLOOKUP(LeaveTracker[[#This Row],[Employee Name]],Employees[[Employee Name]:[Office]],7))</f>
        <v>LCR</v>
      </c>
      <c r="F1129" s="50" t="str">
        <f>IF(ISBLANK(LeaveTracker[[#This Row],[Employee Name]]),"-----",VLOOKUP(LeaveTracker[[#This Row],[Employee Name]],Employees[[Employee Name]:[Office]],6))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538</v>
      </c>
      <c r="E1130" s="50" t="str">
        <f>IF(ISBLANK(LeaveTracker[[#This Row],[Employee Name]]),"-----",VLOOKUP(LeaveTracker[[#This Row],[Employee Name]],Employees[[Employee Name]:[Office]],7))</f>
        <v>LCR</v>
      </c>
      <c r="F1130" s="50" t="str">
        <f>IF(ISBLANK(LeaveTracker[[#This Row],[Employee Name]]),"-----",VLOOKUP(LeaveTracker[[#This Row],[Employee Name]],Employees[[Employee Name]:[Office]],6))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541</v>
      </c>
      <c r="E1131" s="50" t="str">
        <f>IF(ISBLANK(LeaveTracker[[#This Row],[Employee Name]]),"-----",VLOOKUP(LeaveTracker[[#This Row],[Employee Name]],Employees[[Employee Name]:[Office]],7))</f>
        <v>ONT</v>
      </c>
      <c r="F1131" s="50" t="str">
        <f>IF(ISBLANK(LeaveTracker[[#This Row],[Employee Name]]),"-----",VLOOKUP(LeaveTracker[[#This Row],[Employee Name]],Employees[[Employee Name]:[Office]],6))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541</v>
      </c>
      <c r="E1132" s="50" t="str">
        <f>IF(ISBLANK(LeaveTracker[[#This Row],[Employee Name]]),"-----",VLOOKUP(LeaveTracker[[#This Row],[Employee Name]],Employees[[Employee Name]:[Office]],7))</f>
        <v>ONT</v>
      </c>
      <c r="F1132" s="50" t="str">
        <f>IF(ISBLANK(LeaveTracker[[#This Row],[Employee Name]]),"-----",VLOOKUP(LeaveTracker[[#This Row],[Employee Name]],Employees[[Employee Name]:[Office]],6))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541</v>
      </c>
      <c r="E1133" s="50" t="str">
        <f>IF(ISBLANK(LeaveTracker[[#This Row],[Employee Name]]),"-----",VLOOKUP(LeaveTracker[[#This Row],[Employee Name]],Employees[[Employee Name]:[Office]],7))</f>
        <v>ONT</v>
      </c>
      <c r="F1133" s="50" t="str">
        <f>IF(ISBLANK(LeaveTracker[[#This Row],[Employee Name]]),"-----",VLOOKUP(LeaveTracker[[#This Row],[Employee Name]],Employees[[Employee Name]:[Office]],6))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543</v>
      </c>
      <c r="E1134" s="50" t="str">
        <f>IF(ISBLANK(LeaveTracker[[#This Row],[Employee Name]]),"-----",VLOOKUP(LeaveTracker[[#This Row],[Employee Name]],Employees[[Employee Name]:[Office]],7))</f>
        <v>LCR</v>
      </c>
      <c r="F1134" s="50" t="str">
        <f>IF(ISBLANK(LeaveTracker[[#This Row],[Employee Name]]),"-----",VLOOKUP(LeaveTracker[[#This Row],[Employee Name]],Employees[[Employee Name]:[Office]],6))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543</v>
      </c>
      <c r="E1135" s="50" t="str">
        <f>IF(ISBLANK(LeaveTracker[[#This Row],[Employee Name]]),"-----",VLOOKUP(LeaveTracker[[#This Row],[Employee Name]],Employees[[Employee Name]:[Office]],7))</f>
        <v>LCR</v>
      </c>
      <c r="F1135" s="50" t="str">
        <f>IF(ISBLANK(LeaveTracker[[#This Row],[Employee Name]]),"-----",VLOOKUP(LeaveTracker[[#This Row],[Employee Name]],Employees[[Employee Name]:[Office]],6))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777</v>
      </c>
      <c r="E1136" s="50" t="str">
        <f>IF(ISBLANK(LeaveTracker[[#This Row],[Employee Name]]),"-----",VLOOKUP(LeaveTracker[[#This Row],[Employee Name]],Employees[[Employee Name]:[Office]],7))</f>
        <v>PICNIC GROVE</v>
      </c>
      <c r="F1136" s="50" t="str">
        <f>IF(ISBLANK(LeaveTracker[[#This Row],[Employee Name]]),"-----",VLOOKUP(LeaveTracker[[#This Row],[Employee Name]],Employees[[Employee Name]:[Office]],6))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777</v>
      </c>
      <c r="E1137" s="50" t="str">
        <f>IF(ISBLANK(LeaveTracker[[#This Row],[Employee Name]]),"-----",VLOOKUP(LeaveTracker[[#This Row],[Employee Name]],Employees[[Employee Name]:[Office]],7))</f>
        <v>PICNIC GROVE</v>
      </c>
      <c r="F1137" s="50" t="str">
        <f>IF(ISBLANK(LeaveTracker[[#This Row],[Employee Name]]),"-----",VLOOKUP(LeaveTracker[[#This Row],[Employee Name]],Employees[[Employee Name]:[Office]],6))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777</v>
      </c>
      <c r="E1138" s="50" t="str">
        <f>IF(ISBLANK(LeaveTracker[[#This Row],[Employee Name]]),"-----",VLOOKUP(LeaveTracker[[#This Row],[Employee Name]],Employees[[Employee Name]:[Office]],7))</f>
        <v>PICNIC GROVE</v>
      </c>
      <c r="F1138" s="50" t="str">
        <f>IF(ISBLANK(LeaveTracker[[#This Row],[Employee Name]]),"-----",VLOOKUP(LeaveTracker[[#This Row],[Employee Name]],Employees[[Employee Name]:[Office]],6))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777</v>
      </c>
      <c r="E1139" s="50" t="str">
        <f>IF(ISBLANK(LeaveTracker[[#This Row],[Employee Name]]),"-----",VLOOKUP(LeaveTracker[[#This Row],[Employee Name]],Employees[[Employee Name]:[Office]],7))</f>
        <v>PICNIC GROVE</v>
      </c>
      <c r="F1139" s="50" t="str">
        <f>IF(ISBLANK(LeaveTracker[[#This Row],[Employee Name]]),"-----",VLOOKUP(LeaveTracker[[#This Row],[Employee Name]],Employees[[Employee Name]:[Office]],6))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777</v>
      </c>
      <c r="E1140" s="50" t="str">
        <f>IF(ISBLANK(LeaveTracker[[#This Row],[Employee Name]]),"-----",VLOOKUP(LeaveTracker[[#This Row],[Employee Name]],Employees[[Employee Name]:[Office]],7))</f>
        <v>PICNIC GROVE</v>
      </c>
      <c r="F1140" s="50" t="str">
        <f>IF(ISBLANK(LeaveTracker[[#This Row],[Employee Name]]),"-----",VLOOKUP(LeaveTracker[[#This Row],[Employee Name]],Employees[[Employee Name]:[Office]],6))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278</v>
      </c>
      <c r="E1141" s="50" t="str">
        <f>IF(ISBLANK(LeaveTracker[[#This Row],[Employee Name]]),"-----",VLOOKUP(LeaveTracker[[#This Row],[Employee Name]],Employees[[Employee Name]:[Office]],7))</f>
        <v>PICNIC GROVE</v>
      </c>
      <c r="F1141" s="50" t="str">
        <f>IF(ISBLANK(LeaveTracker[[#This Row],[Employee Name]]),"-----",VLOOKUP(LeaveTracker[[#This Row],[Employee Name]],Employees[[Employee Name]:[Office]],6))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547</v>
      </c>
      <c r="E1142" s="50" t="str">
        <f>IF(ISBLANK(LeaveTracker[[#This Row],[Employee Name]]),"-----",VLOOKUP(LeaveTracker[[#This Row],[Employee Name]],Employees[[Employee Name]:[Office]],7))</f>
        <v>ONT</v>
      </c>
      <c r="F1142" s="50" t="str">
        <f>IF(ISBLANK(LeaveTracker[[#This Row],[Employee Name]]),"-----",VLOOKUP(LeaveTracker[[#This Row],[Employee Name]],Employees[[Employee Name]:[Office]],6))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547</v>
      </c>
      <c r="E1143" s="50" t="str">
        <f>IF(ISBLANK(LeaveTracker[[#This Row],[Employee Name]]),"-----",VLOOKUP(LeaveTracker[[#This Row],[Employee Name]],Employees[[Employee Name]:[Office]],7))</f>
        <v>ONT</v>
      </c>
      <c r="F1143" s="50" t="str">
        <f>IF(ISBLANK(LeaveTracker[[#This Row],[Employee Name]]),"-----",VLOOKUP(LeaveTracker[[#This Row],[Employee Name]],Employees[[Employee Name]:[Office]],6))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547</v>
      </c>
      <c r="E1144" s="50" t="str">
        <f>IF(ISBLANK(LeaveTracker[[#This Row],[Employee Name]]),"-----",VLOOKUP(LeaveTracker[[#This Row],[Employee Name]],Employees[[Employee Name]:[Office]],7))</f>
        <v>ONT</v>
      </c>
      <c r="F1144" s="50" t="str">
        <f>IF(ISBLANK(LeaveTracker[[#This Row],[Employee Name]]),"-----",VLOOKUP(LeaveTracker[[#This Row],[Employee Name]],Employees[[Employee Name]:[Office]],6))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547</v>
      </c>
      <c r="E1145" s="50" t="str">
        <f>IF(ISBLANK(LeaveTracker[[#This Row],[Employee Name]]),"-----",VLOOKUP(LeaveTracker[[#This Row],[Employee Name]],Employees[[Employee Name]:[Office]],7))</f>
        <v>ONT</v>
      </c>
      <c r="F1145" s="50" t="str">
        <f>IF(ISBLANK(LeaveTracker[[#This Row],[Employee Name]]),"-----",VLOOKUP(LeaveTracker[[#This Row],[Employee Name]],Employees[[Employee Name]:[Office]],6))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547</v>
      </c>
      <c r="E1146" s="50" t="str">
        <f>IF(ISBLANK(LeaveTracker[[#This Row],[Employee Name]]),"-----",VLOOKUP(LeaveTracker[[#This Row],[Employee Name]],Employees[[Employee Name]:[Office]],7))</f>
        <v>ONT</v>
      </c>
      <c r="F1146" s="50" t="str">
        <f>IF(ISBLANK(LeaveTracker[[#This Row],[Employee Name]]),"-----",VLOOKUP(LeaveTracker[[#This Row],[Employee Name]],Employees[[Employee Name]:[Office]],6))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265</v>
      </c>
      <c r="E1147" s="50" t="str">
        <f>IF(ISBLANK(LeaveTracker[[#This Row],[Employee Name]]),"-----",VLOOKUP(LeaveTracker[[#This Row],[Employee Name]],Employees[[Employee Name]:[Office]],7))</f>
        <v>MO</v>
      </c>
      <c r="F1147" s="50" t="str">
        <f>IF(ISBLANK(LeaveTracker[[#This Row],[Employee Name]]),"-----",VLOOKUP(LeaveTracker[[#This Row],[Employee Name]],Employees[[Employee Name]:[Office]],6))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265</v>
      </c>
      <c r="E1148" s="50" t="str">
        <f>IF(ISBLANK(LeaveTracker[[#This Row],[Employee Name]]),"-----",VLOOKUP(LeaveTracker[[#This Row],[Employee Name]],Employees[[Employee Name]:[Office]],7))</f>
        <v>MO</v>
      </c>
      <c r="F1148" s="50" t="str">
        <f>IF(ISBLANK(LeaveTracker[[#This Row],[Employee Name]]),"-----",VLOOKUP(LeaveTracker[[#This Row],[Employee Name]],Employees[[Employee Name]:[Office]],6))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265</v>
      </c>
      <c r="E1149" s="50" t="str">
        <f>IF(ISBLANK(LeaveTracker[[#This Row],[Employee Name]]),"-----",VLOOKUP(LeaveTracker[[#This Row],[Employee Name]],Employees[[Employee Name]:[Office]],7))</f>
        <v>MO</v>
      </c>
      <c r="F1149" s="50" t="str">
        <f>IF(ISBLANK(LeaveTracker[[#This Row],[Employee Name]]),"-----",VLOOKUP(LeaveTracker[[#This Row],[Employee Name]],Employees[[Employee Name]:[Office]],6))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587</v>
      </c>
      <c r="E1150" s="50" t="str">
        <f>IF(ISBLANK(LeaveTracker[[#This Row],[Employee Name]]),"-----",VLOOKUP(LeaveTracker[[#This Row],[Employee Name]],Employees[[Employee Name]:[Office]],7))</f>
        <v>PICNIC GROVE</v>
      </c>
      <c r="F1150" s="50" t="str">
        <f>IF(ISBLANK(LeaveTracker[[#This Row],[Employee Name]]),"-----",VLOOKUP(LeaveTracker[[#This Row],[Employee Name]],Employees[[Employee Name]:[Office]],6))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550</v>
      </c>
      <c r="E1151" s="50" t="str">
        <f>IF(ISBLANK(LeaveTracker[[#This Row],[Employee Name]]),"-----",VLOOKUP(LeaveTracker[[#This Row],[Employee Name]],Employees[[Employee Name]:[Office]],7))</f>
        <v>ONT</v>
      </c>
      <c r="F1151" s="50" t="str">
        <f>IF(ISBLANK(LeaveTracker[[#This Row],[Employee Name]]),"-----",VLOOKUP(LeaveTracker[[#This Row],[Employee Name]],Employees[[Employee Name]:[Office]],6))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553</v>
      </c>
      <c r="E1152" s="50" t="str">
        <f>IF(ISBLANK(LeaveTracker[[#This Row],[Employee Name]]),"-----",VLOOKUP(LeaveTracker[[#This Row],[Employee Name]],Employees[[Employee Name]:[Office]],7))</f>
        <v>CENRO</v>
      </c>
      <c r="F1152" s="50" t="str">
        <f>IF(ISBLANK(LeaveTracker[[#This Row],[Employee Name]]),"-----",VLOOKUP(LeaveTracker[[#This Row],[Employee Name]],Employees[[Employee Name]:[Office]],6))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556</v>
      </c>
      <c r="E1153" s="50" t="str">
        <f>IF(ISBLANK(LeaveTracker[[#This Row],[Employee Name]]),"-----",VLOOKUP(LeaveTracker[[#This Row],[Employee Name]],Employees[[Employee Name]:[Office]],7))</f>
        <v>CENRO</v>
      </c>
      <c r="F1153" s="50" t="str">
        <f>IF(ISBLANK(LeaveTracker[[#This Row],[Employee Name]]),"-----",VLOOKUP(LeaveTracker[[#This Row],[Employee Name]],Employees[[Employee Name]:[Office]],6))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556</v>
      </c>
      <c r="E1154" s="50" t="str">
        <f>IF(ISBLANK(LeaveTracker[[#This Row],[Employee Name]]),"-----",VLOOKUP(LeaveTracker[[#This Row],[Employee Name]],Employees[[Employee Name]:[Office]],7))</f>
        <v>CENRO</v>
      </c>
      <c r="F1154" s="50" t="str">
        <f>IF(ISBLANK(LeaveTracker[[#This Row],[Employee Name]]),"-----",VLOOKUP(LeaveTracker[[#This Row],[Employee Name]],Employees[[Employee Name]:[Office]],6))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559</v>
      </c>
      <c r="E1155" s="50" t="str">
        <f>IF(ISBLANK(LeaveTracker[[#This Row],[Employee Name]]),"-----",VLOOKUP(LeaveTracker[[#This Row],[Employee Name]],Employees[[Employee Name]:[Office]],7))</f>
        <v>CENRO</v>
      </c>
      <c r="F1155" s="50" t="str">
        <f>IF(ISBLANK(LeaveTracker[[#This Row],[Employee Name]]),"-----",VLOOKUP(LeaveTracker[[#This Row],[Employee Name]],Employees[[Employee Name]:[Office]],6))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562</v>
      </c>
      <c r="E1156" s="50" t="str">
        <f>IF(ISBLANK(LeaveTracker[[#This Row],[Employee Name]]),"-----",VLOOKUP(LeaveTracker[[#This Row],[Employee Name]],Employees[[Employee Name]:[Office]],7))</f>
        <v>CENRO</v>
      </c>
      <c r="F1156" s="50" t="str">
        <f>IF(ISBLANK(LeaveTracker[[#This Row],[Employee Name]]),"-----",VLOOKUP(LeaveTracker[[#This Row],[Employee Name]],Employees[[Employee Name]:[Office]],6))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564</v>
      </c>
      <c r="E1157" s="50" t="str">
        <f>IF(ISBLANK(LeaveTracker[[#This Row],[Employee Name]]),"-----",VLOOKUP(LeaveTracker[[#This Row],[Employee Name]],Employees[[Employee Name]:[Office]],7))</f>
        <v>CENRO</v>
      </c>
      <c r="F1157" s="50" t="str">
        <f>IF(ISBLANK(LeaveTracker[[#This Row],[Employee Name]]),"-----",VLOOKUP(LeaveTracker[[#This Row],[Employee Name]],Employees[[Employee Name]:[Office]],6))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564</v>
      </c>
      <c r="E1158" s="50" t="str">
        <f>IF(ISBLANK(LeaveTracker[[#This Row],[Employee Name]]),"-----",VLOOKUP(LeaveTracker[[#This Row],[Employee Name]],Employees[[Employee Name]:[Office]],7))</f>
        <v>CENRO</v>
      </c>
      <c r="F1158" s="50" t="str">
        <f>IF(ISBLANK(LeaveTracker[[#This Row],[Employee Name]]),"-----",VLOOKUP(LeaveTracker[[#This Row],[Employee Name]],Employees[[Employee Name]:[Office]],6))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566</v>
      </c>
      <c r="E1159" s="50" t="str">
        <f>IF(ISBLANK(LeaveTracker[[#This Row],[Employee Name]]),"-----",VLOOKUP(LeaveTracker[[#This Row],[Employee Name]],Employees[[Employee Name]:[Office]],7))</f>
        <v>CENRO</v>
      </c>
      <c r="F1159" s="50" t="str">
        <f>IF(ISBLANK(LeaveTracker[[#This Row],[Employee Name]]),"-----",VLOOKUP(LeaveTracker[[#This Row],[Employee Name]],Employees[[Employee Name]:[Office]],6))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566</v>
      </c>
      <c r="E1160" s="50" t="str">
        <f>IF(ISBLANK(LeaveTracker[[#This Row],[Employee Name]]),"-----",VLOOKUP(LeaveTracker[[#This Row],[Employee Name]],Employees[[Employee Name]:[Office]],7))</f>
        <v>CENRO</v>
      </c>
      <c r="F1160" s="50" t="str">
        <f>IF(ISBLANK(LeaveTracker[[#This Row],[Employee Name]]),"-----",VLOOKUP(LeaveTracker[[#This Row],[Employee Name]],Employees[[Employee Name]:[Office]],6))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566</v>
      </c>
      <c r="E1161" s="50" t="str">
        <f>IF(ISBLANK(LeaveTracker[[#This Row],[Employee Name]]),"-----",VLOOKUP(LeaveTracker[[#This Row],[Employee Name]],Employees[[Employee Name]:[Office]],7))</f>
        <v>CENRO</v>
      </c>
      <c r="F1161" s="50" t="str">
        <f>IF(ISBLANK(LeaveTracker[[#This Row],[Employee Name]]),"-----",VLOOKUP(LeaveTracker[[#This Row],[Employee Name]],Employees[[Employee Name]:[Office]],6))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569</v>
      </c>
      <c r="E1162" s="50" t="str">
        <f>IF(ISBLANK(LeaveTracker[[#This Row],[Employee Name]]),"-----",VLOOKUP(LeaveTracker[[#This Row],[Employee Name]],Employees[[Employee Name]:[Office]],7))</f>
        <v>CENRO</v>
      </c>
      <c r="F1162" s="50" t="str">
        <f>IF(ISBLANK(LeaveTracker[[#This Row],[Employee Name]]),"-----",VLOOKUP(LeaveTracker[[#This Row],[Employee Name]],Employees[[Employee Name]:[Office]],6))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572</v>
      </c>
      <c r="E1163" s="50" t="str">
        <f>IF(ISBLANK(LeaveTracker[[#This Row],[Employee Name]]),"-----",VLOOKUP(LeaveTracker[[#This Row],[Employee Name]],Employees[[Employee Name]:[Office]],7))</f>
        <v>CCT</v>
      </c>
      <c r="F1163" s="50" t="str">
        <f>IF(ISBLANK(LeaveTracker[[#This Row],[Employee Name]]),"-----",VLOOKUP(LeaveTracker[[#This Row],[Employee Name]],Employees[[Employee Name]:[Office]],6))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574</v>
      </c>
      <c r="E1164" s="50" t="str">
        <f>IF(ISBLANK(LeaveTracker[[#This Row],[Employee Name]]),"-----",VLOOKUP(LeaveTracker[[#This Row],[Employee Name]],Employees[[Employee Name]:[Office]],7))</f>
        <v>CCT</v>
      </c>
      <c r="F1164" s="50" t="str">
        <f>IF(ISBLANK(LeaveTracker[[#This Row],[Employee Name]]),"-----",VLOOKUP(LeaveTracker[[#This Row],[Employee Name]],Employees[[Employee Name]:[Office]],6))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578</v>
      </c>
      <c r="E1165" s="50" t="str">
        <f>IF(ISBLANK(LeaveTracker[[#This Row],[Employee Name]]),"-----",VLOOKUP(LeaveTracker[[#This Row],[Employee Name]],Employees[[Employee Name]:[Office]],7))</f>
        <v>CCT</v>
      </c>
      <c r="F1165" s="50" t="str">
        <f>IF(ISBLANK(LeaveTracker[[#This Row],[Employee Name]]),"-----",VLOOKUP(LeaveTracker[[#This Row],[Employee Name]],Employees[[Employee Name]:[Office]],6))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583</v>
      </c>
      <c r="E1166" s="50" t="str">
        <f>IF(ISBLANK(LeaveTracker[[#This Row],[Employee Name]]),"-----",VLOOKUP(LeaveTracker[[#This Row],[Employee Name]],Employees[[Employee Name]:[Office]],7))</f>
        <v>CCT</v>
      </c>
      <c r="F1166" s="50" t="str">
        <f>IF(ISBLANK(LeaveTracker[[#This Row],[Employee Name]]),"-----",VLOOKUP(LeaveTracker[[#This Row],[Employee Name]],Employees[[Employee Name]:[Office]],6))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583</v>
      </c>
      <c r="E1167" s="50" t="str">
        <f>IF(ISBLANK(LeaveTracker[[#This Row],[Employee Name]]),"-----",VLOOKUP(LeaveTracker[[#This Row],[Employee Name]],Employees[[Employee Name]:[Office]],7))</f>
        <v>CCT</v>
      </c>
      <c r="F1167" s="50" t="str">
        <f>IF(ISBLANK(LeaveTracker[[#This Row],[Employee Name]]),"-----",VLOOKUP(LeaveTracker[[#This Row],[Employee Name]],Employees[[Employee Name]:[Office]],6))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583</v>
      </c>
      <c r="E1168" s="50" t="str">
        <f>IF(ISBLANK(LeaveTracker[[#This Row],[Employee Name]]),"-----",VLOOKUP(LeaveTracker[[#This Row],[Employee Name]],Employees[[Employee Name]:[Office]],7))</f>
        <v>CCT</v>
      </c>
      <c r="F1168" s="50" t="str">
        <f>IF(ISBLANK(LeaveTracker[[#This Row],[Employee Name]]),"-----",VLOOKUP(LeaveTracker[[#This Row],[Employee Name]],Employees[[Employee Name]:[Office]],6))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583</v>
      </c>
      <c r="E1169" s="50" t="str">
        <f>IF(ISBLANK(LeaveTracker[[#This Row],[Employee Name]]),"-----",VLOOKUP(LeaveTracker[[#This Row],[Employee Name]],Employees[[Employee Name]:[Office]],7))</f>
        <v>CCT</v>
      </c>
      <c r="F1169" s="50" t="str">
        <f>IF(ISBLANK(LeaveTracker[[#This Row],[Employee Name]]),"-----",VLOOKUP(LeaveTracker[[#This Row],[Employee Name]],Employees[[Employee Name]:[Office]],6))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586</v>
      </c>
      <c r="E1170" s="50" t="str">
        <f>IF(ISBLANK(LeaveTracker[[#This Row],[Employee Name]]),"-----",VLOOKUP(LeaveTracker[[#This Row],[Employee Name]],Employees[[Employee Name]:[Office]],7))</f>
        <v>CCT</v>
      </c>
      <c r="F1170" s="50" t="str">
        <f>IF(ISBLANK(LeaveTracker[[#This Row],[Employee Name]]),"-----",VLOOKUP(LeaveTracker[[#This Row],[Employee Name]],Employees[[Employee Name]:[Office]],6))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586</v>
      </c>
      <c r="E1171" s="50" t="str">
        <f>IF(ISBLANK(LeaveTracker[[#This Row],[Employee Name]]),"-----",VLOOKUP(LeaveTracker[[#This Row],[Employee Name]],Employees[[Employee Name]:[Office]],7))</f>
        <v>CCT</v>
      </c>
      <c r="F1171" s="50" t="str">
        <f>IF(ISBLANK(LeaveTracker[[#This Row],[Employee Name]]),"-----",VLOOKUP(LeaveTracker[[#This Row],[Employee Name]],Employees[[Employee Name]:[Office]],6))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586</v>
      </c>
      <c r="E1172" s="50" t="str">
        <f>IF(ISBLANK(LeaveTracker[[#This Row],[Employee Name]]),"-----",VLOOKUP(LeaveTracker[[#This Row],[Employee Name]],Employees[[Employee Name]:[Office]],7))</f>
        <v>CCT</v>
      </c>
      <c r="F1172" s="50" t="str">
        <f>IF(ISBLANK(LeaveTracker[[#This Row],[Employee Name]]),"-----",VLOOKUP(LeaveTracker[[#This Row],[Employee Name]],Employees[[Employee Name]:[Office]],6))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586</v>
      </c>
      <c r="E1173" s="50" t="str">
        <f>IF(ISBLANK(LeaveTracker[[#This Row],[Employee Name]]),"-----",VLOOKUP(LeaveTracker[[#This Row],[Employee Name]],Employees[[Employee Name]:[Office]],7))</f>
        <v>CCT</v>
      </c>
      <c r="F1173" s="50" t="str">
        <f>IF(ISBLANK(LeaveTracker[[#This Row],[Employee Name]]),"-----",VLOOKUP(LeaveTracker[[#This Row],[Employee Name]],Employees[[Employee Name]:[Office]],6))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380</v>
      </c>
      <c r="E1174" s="50" t="str">
        <f>IF(ISBLANK(LeaveTracker[[#This Row],[Employee Name]]),"-----",VLOOKUP(LeaveTracker[[#This Row],[Employee Name]],Employees[[Employee Name]:[Office]],7))</f>
        <v>CCT</v>
      </c>
      <c r="F1174" s="50" t="str">
        <f>IF(ISBLANK(LeaveTracker[[#This Row],[Employee Name]]),"-----",VLOOKUP(LeaveTracker[[#This Row],[Employee Name]],Employees[[Employee Name]:[Office]],6))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587</v>
      </c>
      <c r="E1175" s="50" t="str">
        <f>IF(ISBLANK(LeaveTracker[[#This Row],[Employee Name]]),"-----",VLOOKUP(LeaveTracker[[#This Row],[Employee Name]],Employees[[Employee Name]:[Office]],7))</f>
        <v>PICNIC GROVE</v>
      </c>
      <c r="F1175" s="50" t="str">
        <f>IF(ISBLANK(LeaveTracker[[#This Row],[Employee Name]]),"-----",VLOOKUP(LeaveTracker[[#This Row],[Employee Name]],Employees[[Employee Name]:[Office]],6))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587</v>
      </c>
      <c r="E1176" s="50" t="str">
        <f>IF(ISBLANK(LeaveTracker[[#This Row],[Employee Name]]),"-----",VLOOKUP(LeaveTracker[[#This Row],[Employee Name]],Employees[[Employee Name]:[Office]],7))</f>
        <v>PICNIC GROVE</v>
      </c>
      <c r="F1176" s="50" t="str">
        <f>IF(ISBLANK(LeaveTracker[[#This Row],[Employee Name]]),"-----",VLOOKUP(LeaveTracker[[#This Row],[Employee Name]],Employees[[Employee Name]:[Office]],6))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845</v>
      </c>
      <c r="E1177" s="50" t="str">
        <f>IF(ISBLANK(LeaveTracker[[#This Row],[Employee Name]]),"-----",VLOOKUP(LeaveTracker[[#This Row],[Employee Name]],Employees[[Employee Name]:[Office]],7))</f>
        <v>CCT</v>
      </c>
      <c r="F1177" s="50" t="str">
        <f>IF(ISBLANK(LeaveTracker[[#This Row],[Employee Name]]),"-----",VLOOKUP(LeaveTracker[[#This Row],[Employee Name]],Employees[[Employee Name]:[Office]],6))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591</v>
      </c>
      <c r="E1178" s="50" t="str">
        <f>IF(ISBLANK(LeaveTracker[[#This Row],[Employee Name]]),"-----",VLOOKUP(LeaveTracker[[#This Row],[Employee Name]],Employees[[Employee Name]:[Office]],7))</f>
        <v>MAHOGANY MARKET</v>
      </c>
      <c r="F1178" s="50" t="str">
        <f>IF(ISBLANK(LeaveTracker[[#This Row],[Employee Name]]),"-----",VLOOKUP(LeaveTracker[[#This Row],[Employee Name]],Employees[[Employee Name]:[Office]],6))</f>
        <v>PERMANENT</v>
      </c>
      <c r="G1178" s="24">
        <v>43779</v>
      </c>
      <c r="H1178" s="24">
        <v>43780</v>
      </c>
      <c r="I1178" s="20" t="s">
        <v>298</v>
      </c>
      <c r="J1178" s="42" t="s">
        <v>1004</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591</v>
      </c>
      <c r="E1179" s="50" t="str">
        <f>IF(ISBLANK(LeaveTracker[[#This Row],[Employee Name]]),"-----",VLOOKUP(LeaveTracker[[#This Row],[Employee Name]],Employees[[Employee Name]:[Office]],7))</f>
        <v>MAHOGANY MARKET</v>
      </c>
      <c r="F1179" s="50" t="str">
        <f>IF(ISBLANK(LeaveTracker[[#This Row],[Employee Name]]),"-----",VLOOKUP(LeaveTracker[[#This Row],[Employee Name]],Employees[[Employee Name]:[Office]],6))</f>
        <v>PERMANENT</v>
      </c>
      <c r="G1179" s="24">
        <v>43773</v>
      </c>
      <c r="H1179" s="24">
        <v>43773</v>
      </c>
      <c r="I1179" s="20" t="s">
        <v>298</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595</v>
      </c>
      <c r="E1180" s="50" t="str">
        <f>IF(ISBLANK(LeaveTracker[[#This Row],[Employee Name]]),"-----",VLOOKUP(LeaveTracker[[#This Row],[Employee Name]],Employees[[Employee Name]:[Office]],7))</f>
        <v>MAHOGANY MARKET</v>
      </c>
      <c r="F1180" s="50" t="str">
        <f>IF(ISBLANK(LeaveTracker[[#This Row],[Employee Name]]),"-----",VLOOKUP(LeaveTracker[[#This Row],[Employee Name]],Employees[[Employee Name]:[Office]],6))</f>
        <v>PERMANENT</v>
      </c>
      <c r="G1180" s="24">
        <v>43735</v>
      </c>
      <c r="H1180" s="24">
        <v>43735</v>
      </c>
      <c r="I1180" s="20" t="s">
        <v>298</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597</v>
      </c>
      <c r="E1181" s="50" t="str">
        <f>IF(ISBLANK(LeaveTracker[[#This Row],[Employee Name]]),"-----",VLOOKUP(LeaveTracker[[#This Row],[Employee Name]],Employees[[Employee Name]:[Office]],7))</f>
        <v>MAHOGANY MARKET</v>
      </c>
      <c r="F1181" s="50" t="str">
        <f>IF(ISBLANK(LeaveTracker[[#This Row],[Employee Name]]),"-----",VLOOKUP(LeaveTracker[[#This Row],[Employee Name]],Employees[[Employee Name]:[Office]],6))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599</v>
      </c>
      <c r="E1182" s="50" t="str">
        <f>IF(ISBLANK(LeaveTracker[[#This Row],[Employee Name]]),"-----",VLOOKUP(LeaveTracker[[#This Row],[Employee Name]],Employees[[Employee Name]:[Office]],7))</f>
        <v>EEO/ CITY MARKET</v>
      </c>
      <c r="F1182" s="50" t="str">
        <f>IF(ISBLANK(LeaveTracker[[#This Row],[Employee Name]]),"-----",VLOOKUP(LeaveTracker[[#This Row],[Employee Name]],Employees[[Employee Name]:[Office]],6))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601</v>
      </c>
      <c r="E1183" s="50" t="str">
        <f>IF(ISBLANK(LeaveTracker[[#This Row],[Employee Name]]),"-----",VLOOKUP(LeaveTracker[[#This Row],[Employee Name]],Employees[[Employee Name]:[Office]],7))</f>
        <v>ONT</v>
      </c>
      <c r="F1183" s="50" t="str">
        <f>IF(ISBLANK(LeaveTracker[[#This Row],[Employee Name]]),"-----",VLOOKUP(LeaveTracker[[#This Row],[Employee Name]],Employees[[Employee Name]:[Office]],6))</f>
        <v>PERMANENT</v>
      </c>
      <c r="G1183" s="24">
        <v>43761</v>
      </c>
      <c r="H1183" s="24">
        <v>43763</v>
      </c>
      <c r="I1183" s="20" t="s">
        <v>298</v>
      </c>
      <c r="J1183" s="42" t="s">
        <v>1004</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605</v>
      </c>
      <c r="E1184" s="50" t="str">
        <f>IF(ISBLANK(LeaveTracker[[#This Row],[Employee Name]]),"-----",VLOOKUP(LeaveTracker[[#This Row],[Employee Name]],Employees[[Employee Name]:[Office]],7))</f>
        <v>MAHOGANY MARKET</v>
      </c>
      <c r="F1184" s="50" t="str">
        <f>IF(ISBLANK(LeaveTracker[[#This Row],[Employee Name]]),"-----",VLOOKUP(LeaveTracker[[#This Row],[Employee Name]],Employees[[Employee Name]:[Office]],6))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605</v>
      </c>
      <c r="E1185" s="50" t="str">
        <f>IF(ISBLANK(LeaveTracker[[#This Row],[Employee Name]]),"-----",VLOOKUP(LeaveTracker[[#This Row],[Employee Name]],Employees[[Employee Name]:[Office]],7))</f>
        <v>MAHOGANY MARKET</v>
      </c>
      <c r="F1185" s="50" t="str">
        <f>IF(ISBLANK(LeaveTracker[[#This Row],[Employee Name]]),"-----",VLOOKUP(LeaveTracker[[#This Row],[Employee Name]],Employees[[Employee Name]:[Office]],6))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778</v>
      </c>
      <c r="E1186" s="50" t="str">
        <f>IF(ISBLANK(LeaveTracker[[#This Row],[Employee Name]]),"-----",VLOOKUP(LeaveTracker[[#This Row],[Employee Name]],Employees[[Employee Name]:[Office]],7))</f>
        <v>HRMO</v>
      </c>
      <c r="F1186" s="50" t="str">
        <f>IF(ISBLANK(LeaveTracker[[#This Row],[Employee Name]]),"-----",VLOOKUP(LeaveTracker[[#This Row],[Employee Name]],Employees[[Employee Name]:[Office]],6))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778</v>
      </c>
      <c r="E1187" s="50" t="str">
        <f>IF(ISBLANK(LeaveTracker[[#This Row],[Employee Name]]),"-----",VLOOKUP(LeaveTracker[[#This Row],[Employee Name]],Employees[[Employee Name]:[Office]],7))</f>
        <v>HRMO</v>
      </c>
      <c r="F1187" s="50" t="str">
        <f>IF(ISBLANK(LeaveTracker[[#This Row],[Employee Name]]),"-----",VLOOKUP(LeaveTracker[[#This Row],[Employee Name]],Employees[[Employee Name]:[Office]],6))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778</v>
      </c>
      <c r="E1188" s="50" t="str">
        <f>IF(ISBLANK(LeaveTracker[[#This Row],[Employee Name]]),"-----",VLOOKUP(LeaveTracker[[#This Row],[Employee Name]],Employees[[Employee Name]:[Office]],7))</f>
        <v>HRMO</v>
      </c>
      <c r="F1188" s="50" t="str">
        <f>IF(ISBLANK(LeaveTracker[[#This Row],[Employee Name]]),"-----",VLOOKUP(LeaveTracker[[#This Row],[Employee Name]],Employees[[Employee Name]:[Office]],6))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50" t="str">
        <f>IF(ISBLANK(LeaveTracker[[#This Row],[Employee Name]]),"-----",VLOOKUP(LeaveTracker[[#This Row],[Employee Name]],Employees[[Employee Name]:[Office]],7))</f>
        <v>DEPED</v>
      </c>
      <c r="F1189" s="50" t="str">
        <f>IF(ISBLANK(LeaveTracker[[#This Row],[Employee Name]]),"-----",VLOOKUP(LeaveTracker[[#This Row],[Employee Name]],Employees[[Employee Name]:[Office]],6))</f>
        <v>CASUAL</v>
      </c>
      <c r="G1189" s="24">
        <v>43773</v>
      </c>
      <c r="H1189" s="24">
        <v>43773</v>
      </c>
      <c r="I1189" s="20" t="s">
        <v>298</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50" t="str">
        <f>IF(ISBLANK(LeaveTracker[[#This Row],[Employee Name]]),"-----",VLOOKUP(LeaveTracker[[#This Row],[Employee Name]],Employees[[Employee Name]:[Office]],7))</f>
        <v>DEPED</v>
      </c>
      <c r="F1190" s="50" t="str">
        <f>IF(ISBLANK(LeaveTracker[[#This Row],[Employee Name]]),"-----",VLOOKUP(LeaveTracker[[#This Row],[Employee Name]],Employees[[Employee Name]:[Office]],6))</f>
        <v>CASUAL</v>
      </c>
      <c r="G1190" s="24">
        <v>43795</v>
      </c>
      <c r="H1190" s="24">
        <v>43795</v>
      </c>
      <c r="I1190" s="20" t="s">
        <v>298</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609</v>
      </c>
      <c r="E1191" s="50" t="str">
        <f>IF(ISBLANK(LeaveTracker[[#This Row],[Employee Name]]),"-----",VLOOKUP(LeaveTracker[[#This Row],[Employee Name]],Employees[[Employee Name]:[Office]],7))</f>
        <v>CBO</v>
      </c>
      <c r="F1191" s="50" t="str">
        <f>IF(ISBLANK(LeaveTracker[[#This Row],[Employee Name]]),"-----",VLOOKUP(LeaveTracker[[#This Row],[Employee Name]],Employees[[Employee Name]:[Office]],6))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609</v>
      </c>
      <c r="E1192" s="50" t="str">
        <f>IF(ISBLANK(LeaveTracker[[#This Row],[Employee Name]]),"-----",VLOOKUP(LeaveTracker[[#This Row],[Employee Name]],Employees[[Employee Name]:[Office]],7))</f>
        <v>CBO</v>
      </c>
      <c r="F1192" s="50" t="str">
        <f>IF(ISBLANK(LeaveTracker[[#This Row],[Employee Name]]),"-----",VLOOKUP(LeaveTracker[[#This Row],[Employee Name]],Employees[[Employee Name]:[Office]],6))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609</v>
      </c>
      <c r="E1193" s="50" t="str">
        <f>IF(ISBLANK(LeaveTracker[[#This Row],[Employee Name]]),"-----",VLOOKUP(LeaveTracker[[#This Row],[Employee Name]],Employees[[Employee Name]:[Office]],7))</f>
        <v>CBO</v>
      </c>
      <c r="F1193" s="50" t="str">
        <f>IF(ISBLANK(LeaveTracker[[#This Row],[Employee Name]]),"-----",VLOOKUP(LeaveTracker[[#This Row],[Employee Name]],Employees[[Employee Name]:[Office]],6))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612</v>
      </c>
      <c r="E1194" s="50" t="str">
        <f>IF(ISBLANK(LeaveTracker[[#This Row],[Employee Name]]),"-----",VLOOKUP(LeaveTracker[[#This Row],[Employee Name]],Employees[[Employee Name]:[Office]],7))</f>
        <v>CBO</v>
      </c>
      <c r="F1194" s="50" t="str">
        <f>IF(ISBLANK(LeaveTracker[[#This Row],[Employee Name]]),"-----",VLOOKUP(LeaveTracker[[#This Row],[Employee Name]],Employees[[Employee Name]:[Office]],6))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612</v>
      </c>
      <c r="E1195" s="50" t="str">
        <f>IF(ISBLANK(LeaveTracker[[#This Row],[Employee Name]]),"-----",VLOOKUP(LeaveTracker[[#This Row],[Employee Name]],Employees[[Employee Name]:[Office]],7))</f>
        <v>CBO</v>
      </c>
      <c r="F1195" s="50" t="str">
        <f>IF(ISBLANK(LeaveTracker[[#This Row],[Employee Name]]),"-----",VLOOKUP(LeaveTracker[[#This Row],[Employee Name]],Employees[[Employee Name]:[Office]],6))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186</v>
      </c>
      <c r="E1196" s="50" t="str">
        <f>IF(ISBLANK(LeaveTracker[[#This Row],[Employee Name]]),"-----",VLOOKUP(LeaveTracker[[#This Row],[Employee Name]],Employees[[Employee Name]:[Office]],7))</f>
        <v>CBO</v>
      </c>
      <c r="F1196" s="50" t="str">
        <f>IF(ISBLANK(LeaveTracker[[#This Row],[Employee Name]]),"-----",VLOOKUP(LeaveTracker[[#This Row],[Employee Name]],Employees[[Employee Name]:[Office]],6))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186</v>
      </c>
      <c r="E1197" s="50" t="str">
        <f>IF(ISBLANK(LeaveTracker[[#This Row],[Employee Name]]),"-----",VLOOKUP(LeaveTracker[[#This Row],[Employee Name]],Employees[[Employee Name]:[Office]],7))</f>
        <v>CBO</v>
      </c>
      <c r="F1197" s="50" t="str">
        <f>IF(ISBLANK(LeaveTracker[[#This Row],[Employee Name]]),"-----",VLOOKUP(LeaveTracker[[#This Row],[Employee Name]],Employees[[Employee Name]:[Office]],6))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186</v>
      </c>
      <c r="E1198" s="50" t="str">
        <f>IF(ISBLANK(LeaveTracker[[#This Row],[Employee Name]]),"-----",VLOOKUP(LeaveTracker[[#This Row],[Employee Name]],Employees[[Employee Name]:[Office]],7))</f>
        <v>CBO</v>
      </c>
      <c r="F1198" s="50" t="str">
        <f>IF(ISBLANK(LeaveTracker[[#This Row],[Employee Name]]),"-----",VLOOKUP(LeaveTracker[[#This Row],[Employee Name]],Employees[[Employee Name]:[Office]],6))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612</v>
      </c>
      <c r="E1199" s="50" t="str">
        <f>IF(ISBLANK(LeaveTracker[[#This Row],[Employee Name]]),"-----",VLOOKUP(LeaveTracker[[#This Row],[Employee Name]],Employees[[Employee Name]:[Office]],7))</f>
        <v>CBO</v>
      </c>
      <c r="F1199" s="50" t="str">
        <f>IF(ISBLANK(LeaveTracker[[#This Row],[Employee Name]]),"-----",VLOOKUP(LeaveTracker[[#This Row],[Employee Name]],Employees[[Employee Name]:[Office]],6))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388</v>
      </c>
      <c r="E1200" s="50" t="str">
        <f>IF(ISBLANK(LeaveTracker[[#This Row],[Employee Name]]),"-----",VLOOKUP(LeaveTracker[[#This Row],[Employee Name]],Employees[[Employee Name]:[Office]],7))</f>
        <v>ONT</v>
      </c>
      <c r="F1200" s="50" t="str">
        <f>IF(ISBLANK(LeaveTracker[[#This Row],[Employee Name]]),"-----",VLOOKUP(LeaveTracker[[#This Row],[Employee Name]],Employees[[Employee Name]:[Office]],6))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388</v>
      </c>
      <c r="E1201" s="50" t="str">
        <f>IF(ISBLANK(LeaveTracker[[#This Row],[Employee Name]]),"-----",VLOOKUP(LeaveTracker[[#This Row],[Employee Name]],Employees[[Employee Name]:[Office]],7))</f>
        <v>ONT</v>
      </c>
      <c r="F1201" s="50" t="str">
        <f>IF(ISBLANK(LeaveTracker[[#This Row],[Employee Name]]),"-----",VLOOKUP(LeaveTracker[[#This Row],[Employee Name]],Employees[[Employee Name]:[Office]],6))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388</v>
      </c>
      <c r="E1202" s="50" t="str">
        <f>IF(ISBLANK(LeaveTracker[[#This Row],[Employee Name]]),"-----",VLOOKUP(LeaveTracker[[#This Row],[Employee Name]],Employees[[Employee Name]:[Office]],7))</f>
        <v>ONT</v>
      </c>
      <c r="F1202" s="50" t="str">
        <f>IF(ISBLANK(LeaveTracker[[#This Row],[Employee Name]]),"-----",VLOOKUP(LeaveTracker[[#This Row],[Employee Name]],Employees[[Employee Name]:[Office]],6))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355</v>
      </c>
      <c r="E1203" s="50" t="str">
        <f>IF(ISBLANK(LeaveTracker[[#This Row],[Employee Name]]),"-----",VLOOKUP(LeaveTracker[[#This Row],[Employee Name]],Employees[[Employee Name]:[Office]],7))</f>
        <v>LCR</v>
      </c>
      <c r="F1203" s="50" t="str">
        <f>IF(ISBLANK(LeaveTracker[[#This Row],[Employee Name]]),"-----",VLOOKUP(LeaveTracker[[#This Row],[Employee Name]],Employees[[Employee Name]:[Office]],6))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944</v>
      </c>
      <c r="E1204" s="50" t="str">
        <f>IF(ISBLANK(LeaveTracker[[#This Row],[Employee Name]]),"-----",VLOOKUP(LeaveTracker[[#This Row],[Employee Name]],Employees[[Employee Name]:[Office]],7))</f>
        <v>EEO/ CITY MARKET</v>
      </c>
      <c r="F1204" s="50" t="str">
        <f>IF(ISBLANK(LeaveTracker[[#This Row],[Employee Name]]),"-----",VLOOKUP(LeaveTracker[[#This Row],[Employee Name]],Employees[[Employee Name]:[Office]],6))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618</v>
      </c>
      <c r="E1205" s="50" t="str">
        <f>IF(ISBLANK(LeaveTracker[[#This Row],[Employee Name]]),"-----",VLOOKUP(LeaveTracker[[#This Row],[Employee Name]],Employees[[Employee Name]:[Office]],7))</f>
        <v>EEO/ CITY MARKET</v>
      </c>
      <c r="F1205" s="50" t="str">
        <f>IF(ISBLANK(LeaveTracker[[#This Row],[Employee Name]]),"-----",VLOOKUP(LeaveTracker[[#This Row],[Employee Name]],Employees[[Employee Name]:[Office]],6))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494</v>
      </c>
      <c r="E1206" s="50" t="str">
        <f>IF(ISBLANK(LeaveTracker[[#This Row],[Employee Name]]),"-----",VLOOKUP(LeaveTracker[[#This Row],[Employee Name]],Employees[[Employee Name]:[Office]],7))</f>
        <v>COOPERATIVE OFFICE</v>
      </c>
      <c r="F1206" s="50" t="str">
        <f>IF(ISBLANK(LeaveTracker[[#This Row],[Employee Name]]),"-----",VLOOKUP(LeaveTracker[[#This Row],[Employee Name]],Employees[[Employee Name]:[Office]],6))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482</v>
      </c>
      <c r="E1207" s="50" t="str">
        <f>IF(ISBLANK(LeaveTracker[[#This Row],[Employee Name]]),"-----",VLOOKUP(LeaveTracker[[#This Row],[Employee Name]],Employees[[Employee Name]:[Office]],7))</f>
        <v>COOPERATIVE OFFICE</v>
      </c>
      <c r="F1207" s="50" t="str">
        <f>IF(ISBLANK(LeaveTracker[[#This Row],[Employee Name]]),"-----",VLOOKUP(LeaveTracker[[#This Row],[Employee Name]],Employees[[Employee Name]:[Office]],6))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621</v>
      </c>
      <c r="E1208" s="50" t="str">
        <f>IF(ISBLANK(LeaveTracker[[#This Row],[Employee Name]]),"-----",VLOOKUP(LeaveTracker[[#This Row],[Employee Name]],Employees[[Employee Name]:[Office]],7))</f>
        <v>CBO</v>
      </c>
      <c r="F1208" s="50" t="str">
        <f>IF(ISBLANK(LeaveTracker[[#This Row],[Employee Name]]),"-----",VLOOKUP(LeaveTracker[[#This Row],[Employee Name]],Employees[[Employee Name]:[Office]],6))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621</v>
      </c>
      <c r="E1209" s="50" t="str">
        <f>IF(ISBLANK(LeaveTracker[[#This Row],[Employee Name]]),"-----",VLOOKUP(LeaveTracker[[#This Row],[Employee Name]],Employees[[Employee Name]:[Office]],7))</f>
        <v>CBO</v>
      </c>
      <c r="F1209" s="50" t="str">
        <f>IF(ISBLANK(LeaveTracker[[#This Row],[Employee Name]]),"-----",VLOOKUP(LeaveTracker[[#This Row],[Employee Name]],Employees[[Employee Name]:[Office]],6))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20" t="s">
        <v>621</v>
      </c>
      <c r="E1210" s="50" t="str">
        <f>IF(ISBLANK(LeaveTracker[[#This Row],[Employee Name]]),"-----",VLOOKUP(LeaveTracker[[#This Row],[Employee Name]],Employees[[Employee Name]:[Office]],7))</f>
        <v>CBO</v>
      </c>
      <c r="F1210" s="50" t="str">
        <f>IF(ISBLANK(LeaveTracker[[#This Row],[Employee Name]]),"-----",VLOOKUP(LeaveTracker[[#This Row],[Employee Name]],Employees[[Employee Name]:[Office]],6))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624</v>
      </c>
      <c r="E1211" s="50" t="str">
        <f>IF(ISBLANK(LeaveTracker[[#This Row],[Employee Name]]),"-----",VLOOKUP(LeaveTracker[[#This Row],[Employee Name]],Employees[[Employee Name]:[Office]],7))</f>
        <v>CTO</v>
      </c>
      <c r="F1211" s="50" t="str">
        <f>IF(ISBLANK(LeaveTracker[[#This Row],[Employee Name]]),"-----",VLOOKUP(LeaveTracker[[#This Row],[Employee Name]],Employees[[Employee Name]:[Office]],6))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626</v>
      </c>
      <c r="E1212" s="50" t="str">
        <f>IF(ISBLANK(LeaveTracker[[#This Row],[Employee Name]]),"-----",VLOOKUP(LeaveTracker[[#This Row],[Employee Name]],Employees[[Employee Name]:[Office]],7))</f>
        <v>EEO/ CITY MARKET</v>
      </c>
      <c r="F1212" s="50" t="str">
        <f>IF(ISBLANK(LeaveTracker[[#This Row],[Employee Name]]),"-----",VLOOKUP(LeaveTracker[[#This Row],[Employee Name]],Employees[[Employee Name]:[Office]],6))</f>
        <v>PERMANENT</v>
      </c>
      <c r="G1212" s="24">
        <v>43822</v>
      </c>
      <c r="H1212" s="24">
        <v>43822</v>
      </c>
      <c r="I1212" s="20" t="s">
        <v>298</v>
      </c>
      <c r="J1212" s="42" t="s">
        <v>1004</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626</v>
      </c>
      <c r="E1213" s="50" t="str">
        <f>IF(ISBLANK(LeaveTracker[[#This Row],[Employee Name]]),"-----",VLOOKUP(LeaveTracker[[#This Row],[Employee Name]],Employees[[Employee Name]:[Office]],7))</f>
        <v>EEO/ CITY MARKET</v>
      </c>
      <c r="F1213" s="50" t="str">
        <f>IF(ISBLANK(LeaveTracker[[#This Row],[Employee Name]]),"-----",VLOOKUP(LeaveTracker[[#This Row],[Employee Name]],Employees[[Employee Name]:[Office]],6))</f>
        <v>PERMANENT</v>
      </c>
      <c r="G1213" s="24">
        <v>43825</v>
      </c>
      <c r="H1213" s="24">
        <v>43825</v>
      </c>
      <c r="I1213" s="20" t="s">
        <v>298</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626</v>
      </c>
      <c r="E1214" s="50" t="str">
        <f>IF(ISBLANK(LeaveTracker[[#This Row],[Employee Name]]),"-----",VLOOKUP(LeaveTracker[[#This Row],[Employee Name]],Employees[[Employee Name]:[Office]],7))</f>
        <v>EEO/ CITY MARKET</v>
      </c>
      <c r="F1214" s="50" t="str">
        <f>IF(ISBLANK(LeaveTracker[[#This Row],[Employee Name]]),"-----",VLOOKUP(LeaveTracker[[#This Row],[Employee Name]],Employees[[Employee Name]:[Office]],6))</f>
        <v>PERMANENT</v>
      </c>
      <c r="G1214" s="24">
        <v>43827</v>
      </c>
      <c r="H1214" s="24">
        <v>43827</v>
      </c>
      <c r="I1214" s="20" t="s">
        <v>298</v>
      </c>
      <c r="K1214" s="50" t="str">
        <f>LeaveTracker[[#This Row],[Days]]&amp;" "&amp;LeaveTracker[[#This Row],[Type of Leave]]</f>
        <v>1 OTHER</v>
      </c>
      <c r="L1214" s="23">
        <v>1</v>
      </c>
      <c r="M1214" s="27"/>
    </row>
    <row r="1215" spans="1:13" ht="30" customHeight="1" x14ac:dyDescent="0.3">
      <c r="A1215" s="32">
        <v>1397</v>
      </c>
      <c r="B1215" s="31">
        <v>43803</v>
      </c>
      <c r="C1215" s="31">
        <v>43789</v>
      </c>
      <c r="D1215" s="20" t="s">
        <v>626</v>
      </c>
      <c r="E1215" s="50" t="str">
        <f>IF(ISBLANK(LeaveTracker[[#This Row],[Employee Name]]),"-----",VLOOKUP(LeaveTracker[[#This Row],[Employee Name]],Employees[[Employee Name]:[Office]],7))</f>
        <v>EEO/ CITY MARKET</v>
      </c>
      <c r="F1215" s="50" t="str">
        <f>IF(ISBLANK(LeaveTracker[[#This Row],[Employee Name]]),"-----",VLOOKUP(LeaveTracker[[#This Row],[Employee Name]],Employees[[Employee Name]:[Office]],6))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626</v>
      </c>
      <c r="E1216" s="50" t="str">
        <f>IF(ISBLANK(LeaveTracker[[#This Row],[Employee Name]]),"-----",VLOOKUP(LeaveTracker[[#This Row],[Employee Name]],Employees[[Employee Name]:[Office]],7))</f>
        <v>EEO/ CITY MARKET</v>
      </c>
      <c r="F1216" s="50" t="str">
        <f>IF(ISBLANK(LeaveTracker[[#This Row],[Employee Name]]),"-----",VLOOKUP(LeaveTracker[[#This Row],[Employee Name]],Employees[[Employee Name]:[Office]],6))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626</v>
      </c>
      <c r="E1217" s="50" t="str">
        <f>IF(ISBLANK(LeaveTracker[[#This Row],[Employee Name]]),"-----",VLOOKUP(LeaveTracker[[#This Row],[Employee Name]],Employees[[Employee Name]:[Office]],7))</f>
        <v>EEO/ CITY MARKET</v>
      </c>
      <c r="F1217" s="50" t="str">
        <f>IF(ISBLANK(LeaveTracker[[#This Row],[Employee Name]]),"-----",VLOOKUP(LeaveTracker[[#This Row],[Employee Name]],Employees[[Employee Name]:[Office]],6))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626</v>
      </c>
      <c r="E1218" s="50" t="str">
        <f>IF(ISBLANK(LeaveTracker[[#This Row],[Employee Name]]),"-----",VLOOKUP(LeaveTracker[[#This Row],[Employee Name]],Employees[[Employee Name]:[Office]],7))</f>
        <v>EEO/ CITY MARKET</v>
      </c>
      <c r="F1218" s="50" t="str">
        <f>IF(ISBLANK(LeaveTracker[[#This Row],[Employee Name]]),"-----",VLOOKUP(LeaveTracker[[#This Row],[Employee Name]],Employees[[Employee Name]:[Office]],6))</f>
        <v>PERMANENT</v>
      </c>
      <c r="G1218" s="24">
        <v>43803</v>
      </c>
      <c r="H1218" s="24">
        <v>43803</v>
      </c>
      <c r="I1218" s="20" t="s">
        <v>298</v>
      </c>
      <c r="J1218" s="42" t="s">
        <v>755</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845</v>
      </c>
      <c r="E1219" s="50" t="str">
        <f>IF(ISBLANK(LeaveTracker[[#This Row],[Employee Name]]),"-----",VLOOKUP(LeaveTracker[[#This Row],[Employee Name]],Employees[[Employee Name]:[Office]],7))</f>
        <v>CCT</v>
      </c>
      <c r="F1219" s="50" t="str">
        <f>IF(ISBLANK(LeaveTracker[[#This Row],[Employee Name]]),"-----",VLOOKUP(LeaveTracker[[#This Row],[Employee Name]],Employees[[Employee Name]:[Office]],6))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574</v>
      </c>
      <c r="E1220" s="50" t="str">
        <f>IF(ISBLANK(LeaveTracker[[#This Row],[Employee Name]]),"-----",VLOOKUP(LeaveTracker[[#This Row],[Employee Name]],Employees[[Employee Name]:[Office]],7))</f>
        <v>CCT</v>
      </c>
      <c r="F1220" s="50" t="str">
        <f>IF(ISBLANK(LeaveTracker[[#This Row],[Employee Name]]),"-----",VLOOKUP(LeaveTracker[[#This Row],[Employee Name]],Employees[[Employee Name]:[Office]],6))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574</v>
      </c>
      <c r="E1221" s="50" t="str">
        <f>IF(ISBLANK(LeaveTracker[[#This Row],[Employee Name]]),"-----",VLOOKUP(LeaveTracker[[#This Row],[Employee Name]],Employees[[Employee Name]:[Office]],7))</f>
        <v>CCT</v>
      </c>
      <c r="F1221" s="50" t="str">
        <f>IF(ISBLANK(LeaveTracker[[#This Row],[Employee Name]]),"-----",VLOOKUP(LeaveTracker[[#This Row],[Employee Name]],Employees[[Employee Name]:[Office]],6))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583</v>
      </c>
      <c r="E1222" s="50" t="str">
        <f>IF(ISBLANK(LeaveTracker[[#This Row],[Employee Name]]),"-----",VLOOKUP(LeaveTracker[[#This Row],[Employee Name]],Employees[[Employee Name]:[Office]],7))</f>
        <v>CCT</v>
      </c>
      <c r="F1222" s="50" t="str">
        <f>IF(ISBLANK(LeaveTracker[[#This Row],[Employee Name]]),"-----",VLOOKUP(LeaveTracker[[#This Row],[Employee Name]],Employees[[Employee Name]:[Office]],6))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375</v>
      </c>
      <c r="E1223" s="50" t="str">
        <f>IF(ISBLANK(LeaveTracker[[#This Row],[Employee Name]]),"-----",VLOOKUP(LeaveTracker[[#This Row],[Employee Name]],Employees[[Employee Name]:[Office]],7))</f>
        <v>CCT</v>
      </c>
      <c r="F1223" s="50" t="str">
        <f>IF(ISBLANK(LeaveTracker[[#This Row],[Employee Name]]),"-----",VLOOKUP(LeaveTracker[[#This Row],[Employee Name]],Employees[[Employee Name]:[Office]],6))</f>
        <v>PERMANENT</v>
      </c>
      <c r="G1223" s="24">
        <v>43784</v>
      </c>
      <c r="H1223" s="24">
        <v>43784</v>
      </c>
      <c r="I1223" s="20" t="s">
        <v>298</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630</v>
      </c>
      <c r="E1224" s="50" t="str">
        <f>IF(ISBLANK(LeaveTracker[[#This Row],[Employee Name]]),"-----",VLOOKUP(LeaveTracker[[#This Row],[Employee Name]],Employees[[Employee Name]:[Office]],7))</f>
        <v>CCT</v>
      </c>
      <c r="F1224" s="50" t="str">
        <f>IF(ISBLANK(LeaveTracker[[#This Row],[Employee Name]]),"-----",VLOOKUP(LeaveTracker[[#This Row],[Employee Name]],Employees[[Employee Name]:[Office]],6))</f>
        <v>PERMANENT</v>
      </c>
      <c r="G1224" s="24">
        <v>43784</v>
      </c>
      <c r="H1224" s="24">
        <v>43784</v>
      </c>
      <c r="I1224" s="20" t="s">
        <v>298</v>
      </c>
      <c r="J1224" s="42" t="s">
        <v>274</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371</v>
      </c>
      <c r="E1225" s="50" t="str">
        <f>IF(ISBLANK(LeaveTracker[[#This Row],[Employee Name]]),"-----",VLOOKUP(LeaveTracker[[#This Row],[Employee Name]],Employees[[Employee Name]:[Office]],7))</f>
        <v>LIBRARY</v>
      </c>
      <c r="F1225" s="50" t="str">
        <f>IF(ISBLANK(LeaveTracker[[#This Row],[Employee Name]]),"-----",VLOOKUP(LeaveTracker[[#This Row],[Employee Name]],Employees[[Employee Name]:[Office]],6))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578</v>
      </c>
      <c r="E1226" s="50" t="str">
        <f>IF(ISBLANK(LeaveTracker[[#This Row],[Employee Name]]),"-----",VLOOKUP(LeaveTracker[[#This Row],[Employee Name]],Employees[[Employee Name]:[Office]],7))</f>
        <v>CCT</v>
      </c>
      <c r="F1226" s="50" t="str">
        <f>IF(ISBLANK(LeaveTracker[[#This Row],[Employee Name]]),"-----",VLOOKUP(LeaveTracker[[#This Row],[Employee Name]],Employees[[Employee Name]:[Office]],6))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632</v>
      </c>
      <c r="E1227" s="50" t="str">
        <f>IF(ISBLANK(LeaveTracker[[#This Row],[Employee Name]]),"-----",VLOOKUP(LeaveTracker[[#This Row],[Employee Name]],Employees[[Employee Name]:[Office]],7))</f>
        <v>LIBRARY</v>
      </c>
      <c r="F1227" s="50" t="str">
        <f>IF(ISBLANK(LeaveTracker[[#This Row],[Employee Name]]),"-----",VLOOKUP(LeaveTracker[[#This Row],[Employee Name]],Employees[[Employee Name]:[Office]],6))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632</v>
      </c>
      <c r="E1228" s="50" t="str">
        <f>IF(ISBLANK(LeaveTracker[[#This Row],[Employee Name]]),"-----",VLOOKUP(LeaveTracker[[#This Row],[Employee Name]],Employees[[Employee Name]:[Office]],7))</f>
        <v>LIBRARY</v>
      </c>
      <c r="F1228" s="50" t="str">
        <f>IF(ISBLANK(LeaveTracker[[#This Row],[Employee Name]]),"-----",VLOOKUP(LeaveTracker[[#This Row],[Employee Name]],Employees[[Employee Name]:[Office]],6))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380</v>
      </c>
      <c r="E1229" s="50" t="str">
        <f>IF(ISBLANK(LeaveTracker[[#This Row],[Employee Name]]),"-----",VLOOKUP(LeaveTracker[[#This Row],[Employee Name]],Employees[[Employee Name]:[Office]],7))</f>
        <v>CCT</v>
      </c>
      <c r="F1229" s="50" t="str">
        <f>IF(ISBLANK(LeaveTracker[[#This Row],[Employee Name]]),"-----",VLOOKUP(LeaveTracker[[#This Row],[Employee Name]],Employees[[Employee Name]:[Office]],6))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380</v>
      </c>
      <c r="E1230" s="50" t="str">
        <f>IF(ISBLANK(LeaveTracker[[#This Row],[Employee Name]]),"-----",VLOOKUP(LeaveTracker[[#This Row],[Employee Name]],Employees[[Employee Name]:[Office]],7))</f>
        <v>CCT</v>
      </c>
      <c r="F1230" s="50" t="str">
        <f>IF(ISBLANK(LeaveTracker[[#This Row],[Employee Name]]),"-----",VLOOKUP(LeaveTracker[[#This Row],[Employee Name]],Employees[[Employee Name]:[Office]],6))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367</v>
      </c>
      <c r="E1231" s="50" t="str">
        <f>IF(ISBLANK(LeaveTracker[[#This Row],[Employee Name]]),"-----",VLOOKUP(LeaveTracker[[#This Row],[Employee Name]],Employees[[Employee Name]:[Office]],7))</f>
        <v>CCT</v>
      </c>
      <c r="F1231" s="50" t="str">
        <f>IF(ISBLANK(LeaveTracker[[#This Row],[Employee Name]]),"-----",VLOOKUP(LeaveTracker[[#This Row],[Employee Name]],Employees[[Employee Name]:[Office]],6))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367</v>
      </c>
      <c r="E1232" s="50" t="str">
        <f>IF(ISBLANK(LeaveTracker[[#This Row],[Employee Name]]),"-----",VLOOKUP(LeaveTracker[[#This Row],[Employee Name]],Employees[[Employee Name]:[Office]],7))</f>
        <v>CCT</v>
      </c>
      <c r="F1232" s="50" t="str">
        <f>IF(ISBLANK(LeaveTracker[[#This Row],[Employee Name]]),"-----",VLOOKUP(LeaveTracker[[#This Row],[Employee Name]],Employees[[Employee Name]:[Office]],6))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635</v>
      </c>
      <c r="E1233" s="50" t="str">
        <f>IF(ISBLANK(LeaveTracker[[#This Row],[Employee Name]]),"-----",VLOOKUP(LeaveTracker[[#This Row],[Employee Name]],Employees[[Employee Name]:[Office]],7))</f>
        <v>EEO/ CITY MARKET</v>
      </c>
      <c r="F1233" s="50" t="str">
        <f>IF(ISBLANK(LeaveTracker[[#This Row],[Employee Name]]),"-----",VLOOKUP(LeaveTracker[[#This Row],[Employee Name]],Employees[[Employee Name]:[Office]],6))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635</v>
      </c>
      <c r="E1234" s="50" t="str">
        <f>IF(ISBLANK(LeaveTracker[[#This Row],[Employee Name]]),"-----",VLOOKUP(LeaveTracker[[#This Row],[Employee Name]],Employees[[Employee Name]:[Office]],7))</f>
        <v>EEO/ CITY MARKET</v>
      </c>
      <c r="F1234" s="50" t="str">
        <f>IF(ISBLANK(LeaveTracker[[#This Row],[Employee Name]]),"-----",VLOOKUP(LeaveTracker[[#This Row],[Employee Name]],Employees[[Employee Name]:[Office]],6))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635</v>
      </c>
      <c r="E1235" s="50" t="str">
        <f>IF(ISBLANK(LeaveTracker[[#This Row],[Employee Name]]),"-----",VLOOKUP(LeaveTracker[[#This Row],[Employee Name]],Employees[[Employee Name]:[Office]],7))</f>
        <v>EEO/ CITY MARKET</v>
      </c>
      <c r="F1235" s="50" t="str">
        <f>IF(ISBLANK(LeaveTracker[[#This Row],[Employee Name]]),"-----",VLOOKUP(LeaveTracker[[#This Row],[Employee Name]],Employees[[Employee Name]:[Office]],6))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635</v>
      </c>
      <c r="E1236" s="50" t="str">
        <f>IF(ISBLANK(LeaveTracker[[#This Row],[Employee Name]]),"-----",VLOOKUP(LeaveTracker[[#This Row],[Employee Name]],Employees[[Employee Name]:[Office]],7))</f>
        <v>EEO/ CITY MARKET</v>
      </c>
      <c r="F1236" s="50" t="str">
        <f>IF(ISBLANK(LeaveTracker[[#This Row],[Employee Name]]),"-----",VLOOKUP(LeaveTracker[[#This Row],[Employee Name]],Employees[[Employee Name]:[Office]],6))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302</v>
      </c>
      <c r="E1237" s="50" t="str">
        <f>IF(ISBLANK(LeaveTracker[[#This Row],[Employee Name]]),"-----",VLOOKUP(LeaveTracker[[#This Row],[Employee Name]],Employees[[Employee Name]:[Office]],7))</f>
        <v>TOPS (ADMIN CSU)</v>
      </c>
      <c r="F1237" s="50" t="str">
        <f>IF(ISBLANK(LeaveTracker[[#This Row],[Employee Name]]),"-----",VLOOKUP(LeaveTracker[[#This Row],[Employee Name]],Employees[[Employee Name]:[Office]],6))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302</v>
      </c>
      <c r="E1238" s="50" t="str">
        <f>IF(ISBLANK(LeaveTracker[[#This Row],[Employee Name]]),"-----",VLOOKUP(LeaveTracker[[#This Row],[Employee Name]],Employees[[Employee Name]:[Office]],7))</f>
        <v>TOPS (ADMIN CSU)</v>
      </c>
      <c r="F1238" s="50" t="str">
        <f>IF(ISBLANK(LeaveTracker[[#This Row],[Employee Name]]),"-----",VLOOKUP(LeaveTracker[[#This Row],[Employee Name]],Employees[[Employee Name]:[Office]],6))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302</v>
      </c>
      <c r="E1239" s="50" t="str">
        <f>IF(ISBLANK(LeaveTracker[[#This Row],[Employee Name]]),"-----",VLOOKUP(LeaveTracker[[#This Row],[Employee Name]],Employees[[Employee Name]:[Office]],7))</f>
        <v>TOPS (ADMIN CSU)</v>
      </c>
      <c r="F1239" s="50" t="str">
        <f>IF(ISBLANK(LeaveTracker[[#This Row],[Employee Name]]),"-----",VLOOKUP(LeaveTracker[[#This Row],[Employee Name]],Employees[[Employee Name]:[Office]],6))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50" t="str">
        <f>IF(ISBLANK(LeaveTracker[[#This Row],[Employee Name]]),"-----",VLOOKUP(LeaveTracker[[#This Row],[Employee Name]],Employees[[Employee Name]:[Office]],7))</f>
        <v>CPDO</v>
      </c>
      <c r="F1240" s="50" t="str">
        <f>IF(ISBLANK(LeaveTracker[[#This Row],[Employee Name]]),"-----",VLOOKUP(LeaveTracker[[#This Row],[Employee Name]],Employees[[Employee Name]:[Office]],6))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638</v>
      </c>
      <c r="E1241" s="50" t="str">
        <f>IF(ISBLANK(LeaveTracker[[#This Row],[Employee Name]]),"-----",VLOOKUP(LeaveTracker[[#This Row],[Employee Name]],Employees[[Employee Name]:[Office]],7))</f>
        <v>CPDO</v>
      </c>
      <c r="F1241" s="50" t="str">
        <f>IF(ISBLANK(LeaveTracker[[#This Row],[Employee Name]]),"-----",VLOOKUP(LeaveTracker[[#This Row],[Employee Name]],Employees[[Employee Name]:[Office]],6))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643</v>
      </c>
      <c r="E1242" s="50" t="str">
        <f>IF(ISBLANK(LeaveTracker[[#This Row],[Employee Name]]),"-----",VLOOKUP(LeaveTracker[[#This Row],[Employee Name]],Employees[[Employee Name]:[Office]],7))</f>
        <v>AGRICULTURE OFFICE</v>
      </c>
      <c r="F1242" s="50" t="str">
        <f>IF(ISBLANK(LeaveTracker[[#This Row],[Employee Name]]),"-----",VLOOKUP(LeaveTracker[[#This Row],[Employee Name]],Employees[[Employee Name]:[Office]],6))</f>
        <v>PERMANENT</v>
      </c>
      <c r="G1242" s="24">
        <v>43816</v>
      </c>
      <c r="H1242" s="24">
        <v>43818</v>
      </c>
      <c r="I1242" s="20" t="s">
        <v>298</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643</v>
      </c>
      <c r="E1243" s="50" t="str">
        <f>IF(ISBLANK(LeaveTracker[[#This Row],[Employee Name]]),"-----",VLOOKUP(LeaveTracker[[#This Row],[Employee Name]],Employees[[Employee Name]:[Office]],7))</f>
        <v>AGRICULTURE OFFICE</v>
      </c>
      <c r="F1243" s="50" t="str">
        <f>IF(ISBLANK(LeaveTracker[[#This Row],[Employee Name]]),"-----",VLOOKUP(LeaveTracker[[#This Row],[Employee Name]],Employees[[Employee Name]:[Office]],6))</f>
        <v>PERMANENT</v>
      </c>
      <c r="G1243" s="24">
        <v>43825</v>
      </c>
      <c r="H1243" s="24">
        <v>43826</v>
      </c>
      <c r="I1243" s="20" t="s">
        <v>298</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504</v>
      </c>
      <c r="E1244" s="50" t="str">
        <f>IF(ISBLANK(LeaveTracker[[#This Row],[Employee Name]]),"-----",VLOOKUP(LeaveTracker[[#This Row],[Employee Name]],Employees[[Employee Name]:[Office]],7))</f>
        <v>THRDC</v>
      </c>
      <c r="F1244" s="50" t="str">
        <f>IF(ISBLANK(LeaveTracker[[#This Row],[Employee Name]]),"-----",VLOOKUP(LeaveTracker[[#This Row],[Employee Name]],Employees[[Employee Name]:[Office]],6))</f>
        <v>PERMANENT</v>
      </c>
      <c r="G1244" s="24">
        <v>43783</v>
      </c>
      <c r="H1244" s="24">
        <v>43783</v>
      </c>
      <c r="I1244" s="20" t="s">
        <v>298</v>
      </c>
      <c r="J1244" s="42" t="s">
        <v>644</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504</v>
      </c>
      <c r="E1245" s="50" t="str">
        <f>IF(ISBLANK(LeaveTracker[[#This Row],[Employee Name]]),"-----",VLOOKUP(LeaveTracker[[#This Row],[Employee Name]],Employees[[Employee Name]:[Office]],7))</f>
        <v>THRDC</v>
      </c>
      <c r="F1245" s="50" t="str">
        <f>IF(ISBLANK(LeaveTracker[[#This Row],[Employee Name]]),"-----",VLOOKUP(LeaveTracker[[#This Row],[Employee Name]],Employees[[Employee Name]:[Office]],6))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648</v>
      </c>
      <c r="E1246" s="50" t="str">
        <f>IF(ISBLANK(LeaveTracker[[#This Row],[Employee Name]]),"-----",VLOOKUP(LeaveTracker[[#This Row],[Employee Name]],Employees[[Employee Name]:[Office]],7))</f>
        <v>INTEGRATED CENTRAL TERMINAL</v>
      </c>
      <c r="F1246" s="50" t="str">
        <f>IF(ISBLANK(LeaveTracker[[#This Row],[Employee Name]]),"-----",VLOOKUP(LeaveTracker[[#This Row],[Employee Name]],Employees[[Employee Name]:[Office]],6))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648</v>
      </c>
      <c r="E1247" s="50" t="str">
        <f>IF(ISBLANK(LeaveTracker[[#This Row],[Employee Name]]),"-----",VLOOKUP(LeaveTracker[[#This Row],[Employee Name]],Employees[[Employee Name]:[Office]],7))</f>
        <v>INTEGRATED CENTRAL TERMINAL</v>
      </c>
      <c r="F1247" s="50" t="str">
        <f>IF(ISBLANK(LeaveTracker[[#This Row],[Employee Name]]),"-----",VLOOKUP(LeaveTracker[[#This Row],[Employee Name]],Employees[[Employee Name]:[Office]],6))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648</v>
      </c>
      <c r="E1248" s="50" t="str">
        <f>IF(ISBLANK(LeaveTracker[[#This Row],[Employee Name]]),"-----",VLOOKUP(LeaveTracker[[#This Row],[Employee Name]],Employees[[Employee Name]:[Office]],7))</f>
        <v>INTEGRATED CENTRAL TERMINAL</v>
      </c>
      <c r="F1248" s="50" t="str">
        <f>IF(ISBLANK(LeaveTracker[[#This Row],[Employee Name]]),"-----",VLOOKUP(LeaveTracker[[#This Row],[Employee Name]],Employees[[Employee Name]:[Office]],6))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473</v>
      </c>
      <c r="E1249" s="50" t="str">
        <f>IF(ISBLANK(LeaveTracker[[#This Row],[Employee Name]]),"-----",VLOOKUP(LeaveTracker[[#This Row],[Employee Name]],Employees[[Employee Name]:[Office]],7))</f>
        <v>ONT</v>
      </c>
      <c r="F1249" s="50" t="str">
        <f>IF(ISBLANK(LeaveTracker[[#This Row],[Employee Name]]),"-----",VLOOKUP(LeaveTracker[[#This Row],[Employee Name]],Employees[[Employee Name]:[Office]],6))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50" t="str">
        <f>IF(ISBLANK(LeaveTracker[[#This Row],[Employee Name]]),"-----",VLOOKUP(LeaveTracker[[#This Row],[Employee Name]],Employees[[Employee Name]:[Office]],7))</f>
        <v>CHARACTER OFFICE</v>
      </c>
      <c r="F1250" s="50" t="str">
        <f>IF(ISBLANK(LeaveTracker[[#This Row],[Employee Name]]),"-----",VLOOKUP(LeaveTracker[[#This Row],[Employee Name]],Employees[[Employee Name]:[Office]],6))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50" t="str">
        <f>IF(ISBLANK(LeaveTracker[[#This Row],[Employee Name]]),"-----",VLOOKUP(LeaveTracker[[#This Row],[Employee Name]],Employees[[Employee Name]:[Office]],7))</f>
        <v>CHARACTER OFFICE</v>
      </c>
      <c r="F1251" s="50" t="str">
        <f>IF(ISBLANK(LeaveTracker[[#This Row],[Employee Name]]),"-----",VLOOKUP(LeaveTracker[[#This Row],[Employee Name]],Employees[[Employee Name]:[Office]],6))</f>
        <v>PERMANENT</v>
      </c>
      <c r="G1251" s="24">
        <v>43782</v>
      </c>
      <c r="H1251" s="24">
        <v>43782</v>
      </c>
      <c r="I1251" s="20" t="s">
        <v>298</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336</v>
      </c>
      <c r="E1252" s="50" t="str">
        <f>IF(ISBLANK(LeaveTracker[[#This Row],[Employee Name]]),"-----",VLOOKUP(LeaveTracker[[#This Row],[Employee Name]],Employees[[Employee Name]:[Office]],7))</f>
        <v>COMELEC</v>
      </c>
      <c r="F1252" s="50" t="str">
        <f>IF(ISBLANK(LeaveTracker[[#This Row],[Employee Name]]),"-----",VLOOKUP(LeaveTracker[[#This Row],[Employee Name]],Employees[[Employee Name]:[Office]],6))</f>
        <v>PERMANENT</v>
      </c>
      <c r="G1252" s="24">
        <v>43818</v>
      </c>
      <c r="H1252" s="24">
        <v>43819</v>
      </c>
      <c r="I1252" s="20" t="s">
        <v>298</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336</v>
      </c>
      <c r="E1253" s="50" t="str">
        <f>IF(ISBLANK(LeaveTracker[[#This Row],[Employee Name]]),"-----",VLOOKUP(LeaveTracker[[#This Row],[Employee Name]],Employees[[Employee Name]:[Office]],7))</f>
        <v>COMELEC</v>
      </c>
      <c r="F1253" s="50" t="str">
        <f>IF(ISBLANK(LeaveTracker[[#This Row],[Employee Name]]),"-----",VLOOKUP(LeaveTracker[[#This Row],[Employee Name]],Employees[[Employee Name]:[Office]],6))</f>
        <v>PERMANENT</v>
      </c>
      <c r="G1253" s="24">
        <v>43822</v>
      </c>
      <c r="H1253" s="24">
        <v>43822</v>
      </c>
      <c r="I1253" s="20" t="s">
        <v>298</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336</v>
      </c>
      <c r="E1254" s="50" t="str">
        <f>IF(ISBLANK(LeaveTracker[[#This Row],[Employee Name]]),"-----",VLOOKUP(LeaveTracker[[#This Row],[Employee Name]],Employees[[Employee Name]:[Office]],7))</f>
        <v>COMELEC</v>
      </c>
      <c r="F1254" s="50" t="str">
        <f>IF(ISBLANK(LeaveTracker[[#This Row],[Employee Name]]),"-----",VLOOKUP(LeaveTracker[[#This Row],[Employee Name]],Employees[[Employee Name]:[Office]],6))</f>
        <v>PERMANENT</v>
      </c>
      <c r="G1254" s="24">
        <v>43825</v>
      </c>
      <c r="H1254" s="24">
        <v>43826</v>
      </c>
      <c r="I1254" s="20" t="s">
        <v>298</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338</v>
      </c>
      <c r="E1255" s="50" t="str">
        <f>IF(ISBLANK(LeaveTracker[[#This Row],[Employee Name]]),"-----",VLOOKUP(LeaveTracker[[#This Row],[Employee Name]],Employees[[Employee Name]:[Office]],7))</f>
        <v>COMELEC</v>
      </c>
      <c r="F1255" s="50" t="str">
        <f>IF(ISBLANK(LeaveTracker[[#This Row],[Employee Name]]),"-----",VLOOKUP(LeaveTracker[[#This Row],[Employee Name]],Employees[[Employee Name]:[Office]],6))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338</v>
      </c>
      <c r="E1256" s="50" t="str">
        <f>IF(ISBLANK(LeaveTracker[[#This Row],[Employee Name]]),"-----",VLOOKUP(LeaveTracker[[#This Row],[Employee Name]],Employees[[Employee Name]:[Office]],7))</f>
        <v>COMELEC</v>
      </c>
      <c r="F1256" s="50" t="str">
        <f>IF(ISBLANK(LeaveTracker[[#This Row],[Employee Name]]),"-----",VLOOKUP(LeaveTracker[[#This Row],[Employee Name]],Employees[[Employee Name]:[Office]],6))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50" t="str">
        <f>IF(ISBLANK(LeaveTracker[[#This Row],[Employee Name]]),"-----",VLOOKUP(LeaveTracker[[#This Row],[Employee Name]],Employees[[Employee Name]:[Office]],7))</f>
        <v>FPTMNHS</v>
      </c>
      <c r="F1257" s="50" t="str">
        <f>IF(ISBLANK(LeaveTracker[[#This Row],[Employee Name]]),"-----",VLOOKUP(LeaveTracker[[#This Row],[Employee Name]],Employees[[Employee Name]:[Office]],6))</f>
        <v>PERMANENT</v>
      </c>
      <c r="G1257" s="24">
        <v>43801</v>
      </c>
      <c r="H1257" s="24">
        <v>43803</v>
      </c>
      <c r="I1257" s="20" t="s">
        <v>298</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615</v>
      </c>
      <c r="E1258" s="50" t="str">
        <f>IF(ISBLANK(LeaveTracker[[#This Row],[Employee Name]]),"-----",VLOOKUP(LeaveTracker[[#This Row],[Employee Name]],Employees[[Employee Name]:[Office]],7))</f>
        <v>CBO</v>
      </c>
      <c r="F1258" s="50" t="str">
        <f>IF(ISBLANK(LeaveTracker[[#This Row],[Employee Name]]),"-----",VLOOKUP(LeaveTracker[[#This Row],[Employee Name]],Employees[[Employee Name]:[Office]],6))</f>
        <v>PERMANENT</v>
      </c>
      <c r="G1258" s="21">
        <v>43760</v>
      </c>
      <c r="H1258" s="24">
        <v>43760</v>
      </c>
      <c r="I1258" s="20" t="s">
        <v>298</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265</v>
      </c>
      <c r="E1259" s="50" t="str">
        <f>IF(ISBLANK(LeaveTracker[[#This Row],[Employee Name]]),"-----",VLOOKUP(LeaveTracker[[#This Row],[Employee Name]],Employees[[Employee Name]:[Office]],7))</f>
        <v>MO</v>
      </c>
      <c r="F1259" s="50" t="str">
        <f>IF(ISBLANK(LeaveTracker[[#This Row],[Employee Name]]),"-----",VLOOKUP(LeaveTracker[[#This Row],[Employee Name]],Employees[[Employee Name]:[Office]],6))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265</v>
      </c>
      <c r="E1260" s="50" t="str">
        <f>IF(ISBLANK(LeaveTracker[[#This Row],[Employee Name]]),"-----",VLOOKUP(LeaveTracker[[#This Row],[Employee Name]],Employees[[Employee Name]:[Office]],7))</f>
        <v>MO</v>
      </c>
      <c r="F1260" s="50" t="str">
        <f>IF(ISBLANK(LeaveTracker[[#This Row],[Employee Name]]),"-----",VLOOKUP(LeaveTracker[[#This Row],[Employee Name]],Employees[[Employee Name]:[Office]],6))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651</v>
      </c>
      <c r="E1261" s="50" t="str">
        <f>IF(ISBLANK(LeaveTracker[[#This Row],[Employee Name]]),"-----",VLOOKUP(LeaveTracker[[#This Row],[Employee Name]],Employees[[Employee Name]:[Office]],7))</f>
        <v>ASSESSORS OFFICE</v>
      </c>
      <c r="F1261" s="50" t="str">
        <f>IF(ISBLANK(LeaveTracker[[#This Row],[Employee Name]]),"-----",VLOOKUP(LeaveTracker[[#This Row],[Employee Name]],Employees[[Employee Name]:[Office]],6))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655</v>
      </c>
      <c r="E1262" s="50" t="str">
        <f>IF(ISBLANK(LeaveTracker[[#This Row],[Employee Name]]),"-----",VLOOKUP(LeaveTracker[[#This Row],[Employee Name]],Employees[[Employee Name]:[Office]],7))</f>
        <v>CHO</v>
      </c>
      <c r="F1262" s="50" t="str">
        <f>IF(ISBLANK(LeaveTracker[[#This Row],[Employee Name]]),"-----",VLOOKUP(LeaveTracker[[#This Row],[Employee Name]],Employees[[Employee Name]:[Office]],6))</f>
        <v>PERMANENT</v>
      </c>
      <c r="G1262" s="24">
        <v>43788</v>
      </c>
      <c r="H1262" s="24">
        <v>43788</v>
      </c>
      <c r="I1262" s="20" t="s">
        <v>298</v>
      </c>
      <c r="J1262" s="42" t="s">
        <v>644</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657</v>
      </c>
      <c r="E1263" s="50" t="str">
        <f>IF(ISBLANK(LeaveTracker[[#This Row],[Employee Name]]),"-----",VLOOKUP(LeaveTracker[[#This Row],[Employee Name]],Employees[[Employee Name]:[Office]],7))</f>
        <v>ONT</v>
      </c>
      <c r="F1263" s="50" t="str">
        <f>IF(ISBLANK(LeaveTracker[[#This Row],[Employee Name]]),"-----",VLOOKUP(LeaveTracker[[#This Row],[Employee Name]],Employees[[Employee Name]:[Office]],6))</f>
        <v>PERMANENT</v>
      </c>
      <c r="G1263" s="24">
        <v>43789</v>
      </c>
      <c r="H1263" s="24">
        <v>43789</v>
      </c>
      <c r="I1263" s="20" t="s">
        <v>298</v>
      </c>
      <c r="J1263" s="42" t="s">
        <v>644</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50" t="str">
        <f>IF(ISBLANK(LeaveTracker[[#This Row],[Employee Name]]),"-----",VLOOKUP(LeaveTracker[[#This Row],[Employee Name]],Employees[[Employee Name]:[Office]],7))</f>
        <v>FPTMNHS</v>
      </c>
      <c r="F1264" s="50" t="str">
        <f>IF(ISBLANK(LeaveTracker[[#This Row],[Employee Name]]),"-----",VLOOKUP(LeaveTracker[[#This Row],[Employee Name]],Employees[[Employee Name]:[Office]],6))</f>
        <v>PERMANENT</v>
      </c>
      <c r="G1264" s="24">
        <v>43804</v>
      </c>
      <c r="H1264" s="24">
        <v>43805</v>
      </c>
      <c r="I1264" s="20" t="s">
        <v>298</v>
      </c>
      <c r="J1264" s="42" t="s">
        <v>1004</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50" t="str">
        <f>IF(ISBLANK(LeaveTracker[[#This Row],[Employee Name]]),"-----",VLOOKUP(LeaveTracker[[#This Row],[Employee Name]],Employees[[Employee Name]:[Office]],7))</f>
        <v>FPTMNHS</v>
      </c>
      <c r="F1265" s="50" t="str">
        <f>IF(ISBLANK(LeaveTracker[[#This Row],[Employee Name]]),"-----",VLOOKUP(LeaveTracker[[#This Row],[Employee Name]],Employees[[Employee Name]:[Office]],6))</f>
        <v>PERMANENT</v>
      </c>
      <c r="G1265" s="24">
        <v>43808</v>
      </c>
      <c r="H1265" s="24">
        <v>43810</v>
      </c>
      <c r="I1265" s="20" t="s">
        <v>298</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657</v>
      </c>
      <c r="E1266" s="50" t="str">
        <f>IF(ISBLANK(LeaveTracker[[#This Row],[Employee Name]]),"-----",VLOOKUP(LeaveTracker[[#This Row],[Employee Name]],Employees[[Employee Name]:[Office]],7))</f>
        <v>ONT</v>
      </c>
      <c r="F1266" s="50" t="str">
        <f>IF(ISBLANK(LeaveTracker[[#This Row],[Employee Name]]),"-----",VLOOKUP(LeaveTracker[[#This Row],[Employee Name]],Employees[[Employee Name]:[Office]],6))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470</v>
      </c>
      <c r="E1267" s="50" t="str">
        <f>IF(ISBLANK(LeaveTracker[[#This Row],[Employee Name]]),"-----",VLOOKUP(LeaveTracker[[#This Row],[Employee Name]],Employees[[Employee Name]:[Office]],7))</f>
        <v>ASSESSORS OFFICE</v>
      </c>
      <c r="F1267" s="50" t="str">
        <f>IF(ISBLANK(LeaveTracker[[#This Row],[Employee Name]]),"-----",VLOOKUP(LeaveTracker[[#This Row],[Employee Name]],Employees[[Employee Name]:[Office]],6))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657</v>
      </c>
      <c r="E1268" s="50" t="str">
        <f>IF(ISBLANK(LeaveTracker[[#This Row],[Employee Name]]),"-----",VLOOKUP(LeaveTracker[[#This Row],[Employee Name]],Employees[[Employee Name]:[Office]],7))</f>
        <v>ONT</v>
      </c>
      <c r="F1268" s="50" t="str">
        <f>IF(ISBLANK(LeaveTracker[[#This Row],[Employee Name]]),"-----",VLOOKUP(LeaveTracker[[#This Row],[Employee Name]],Employees[[Employee Name]:[Office]],6))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341</v>
      </c>
      <c r="E1269" s="50" t="str">
        <f>IF(ISBLANK(LeaveTracker[[#This Row],[Employee Name]]),"-----",VLOOKUP(LeaveTracker[[#This Row],[Employee Name]],Employees[[Employee Name]:[Office]],7))</f>
        <v>MO</v>
      </c>
      <c r="F1269" s="50" t="str">
        <f>IF(ISBLANK(LeaveTracker[[#This Row],[Employee Name]]),"-----",VLOOKUP(LeaveTracker[[#This Row],[Employee Name]],Employees[[Employee Name]:[Office]],6))</f>
        <v>PERMANENT</v>
      </c>
      <c r="G1269" s="24">
        <v>43815</v>
      </c>
      <c r="H1269" s="24">
        <v>43819</v>
      </c>
      <c r="I1269" s="20" t="s">
        <v>298</v>
      </c>
      <c r="J1269" s="42" t="s">
        <v>1004</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341</v>
      </c>
      <c r="E1270" s="50" t="str">
        <f>IF(ISBLANK(LeaveTracker[[#This Row],[Employee Name]]),"-----",VLOOKUP(LeaveTracker[[#This Row],[Employee Name]],Employees[[Employee Name]:[Office]],7))</f>
        <v>MO</v>
      </c>
      <c r="F1270" s="50" t="str">
        <f>IF(ISBLANK(LeaveTracker[[#This Row],[Employee Name]]),"-----",VLOOKUP(LeaveTracker[[#This Row],[Employee Name]],Employees[[Employee Name]:[Office]],6))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648</v>
      </c>
      <c r="E1271" s="50" t="str">
        <f>IF(ISBLANK(LeaveTracker[[#This Row],[Employee Name]]),"-----",VLOOKUP(LeaveTracker[[#This Row],[Employee Name]],Employees[[Employee Name]:[Office]],7))</f>
        <v>INTEGRATED CENTRAL TERMINAL</v>
      </c>
      <c r="F1271" s="50" t="str">
        <f>IF(ISBLANK(LeaveTracker[[#This Row],[Employee Name]]),"-----",VLOOKUP(LeaveTracker[[#This Row],[Employee Name]],Employees[[Employee Name]:[Office]],6))</f>
        <v>PERMANENT</v>
      </c>
      <c r="G1271" s="24">
        <v>43812</v>
      </c>
      <c r="H1271" s="24">
        <v>43812</v>
      </c>
      <c r="I1271" s="20" t="s">
        <v>298</v>
      </c>
      <c r="J1271" s="42" t="s">
        <v>1004</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648</v>
      </c>
      <c r="E1272" s="50" t="str">
        <f>IF(ISBLANK(LeaveTracker[[#This Row],[Employee Name]]),"-----",VLOOKUP(LeaveTracker[[#This Row],[Employee Name]],Employees[[Employee Name]:[Office]],7))</f>
        <v>INTEGRATED CENTRAL TERMINAL</v>
      </c>
      <c r="F1272" s="50" t="str">
        <f>IF(ISBLANK(LeaveTracker[[#This Row],[Employee Name]]),"-----",VLOOKUP(LeaveTracker[[#This Row],[Employee Name]],Employees[[Employee Name]:[Office]],6))</f>
        <v>PERMANENT</v>
      </c>
      <c r="G1272" s="24">
        <v>43817</v>
      </c>
      <c r="H1272" s="24">
        <v>43817</v>
      </c>
      <c r="I1272" s="20" t="s">
        <v>298</v>
      </c>
      <c r="J1272" s="42" t="s">
        <v>1004</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648</v>
      </c>
      <c r="E1273" s="50" t="str">
        <f>IF(ISBLANK(LeaveTracker[[#This Row],[Employee Name]]),"-----",VLOOKUP(LeaveTracker[[#This Row],[Employee Name]],Employees[[Employee Name]:[Office]],7))</f>
        <v>INTEGRATED CENTRAL TERMINAL</v>
      </c>
      <c r="F1273" s="50" t="str">
        <f>IF(ISBLANK(LeaveTracker[[#This Row],[Employee Name]]),"-----",VLOOKUP(LeaveTracker[[#This Row],[Employee Name]],Employees[[Employee Name]:[Office]],6))</f>
        <v>PERMANENT</v>
      </c>
      <c r="G1273" s="24">
        <v>43822</v>
      </c>
      <c r="H1273" s="24">
        <v>43822</v>
      </c>
      <c r="I1273" s="20" t="s">
        <v>298</v>
      </c>
      <c r="J1273" s="42" t="s">
        <v>1004</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648</v>
      </c>
      <c r="E1274" s="50" t="str">
        <f>IF(ISBLANK(LeaveTracker[[#This Row],[Employee Name]]),"-----",VLOOKUP(LeaveTracker[[#This Row],[Employee Name]],Employees[[Employee Name]:[Office]],7))</f>
        <v>INTEGRATED CENTRAL TERMINAL</v>
      </c>
      <c r="F1274" s="50" t="str">
        <f>IF(ISBLANK(LeaveTracker[[#This Row],[Employee Name]]),"-----",VLOOKUP(LeaveTracker[[#This Row],[Employee Name]],Employees[[Employee Name]:[Office]],6))</f>
        <v>PERMANENT</v>
      </c>
      <c r="G1274" s="24">
        <v>43825</v>
      </c>
      <c r="H1274" s="24">
        <v>43826</v>
      </c>
      <c r="I1274" s="20" t="s">
        <v>298</v>
      </c>
      <c r="J1274" s="42" t="s">
        <v>1004</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599</v>
      </c>
      <c r="E1275" s="50" t="str">
        <f>IF(ISBLANK(LeaveTracker[[#This Row],[Employee Name]]),"-----",VLOOKUP(LeaveTracker[[#This Row],[Employee Name]],Employees[[Employee Name]:[Office]],7))</f>
        <v>EEO/ CITY MARKET</v>
      </c>
      <c r="F1275" s="50" t="str">
        <f>IF(ISBLANK(LeaveTracker[[#This Row],[Employee Name]]),"-----",VLOOKUP(LeaveTracker[[#This Row],[Employee Name]],Employees[[Employee Name]:[Office]],6))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660</v>
      </c>
      <c r="E1276" s="50" t="str">
        <f>IF(ISBLANK(LeaveTracker[[#This Row],[Employee Name]]),"-----",VLOOKUP(LeaveTracker[[#This Row],[Employee Name]],Employees[[Employee Name]:[Office]],7))</f>
        <v>CTO</v>
      </c>
      <c r="F1276" s="50" t="str">
        <f>IF(ISBLANK(LeaveTracker[[#This Row],[Employee Name]]),"-----",VLOOKUP(LeaveTracker[[#This Row],[Employee Name]],Employees[[Employee Name]:[Office]],6))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662</v>
      </c>
      <c r="E1277" s="50" t="str">
        <f>IF(ISBLANK(LeaveTracker[[#This Row],[Employee Name]]),"-----",VLOOKUP(LeaveTracker[[#This Row],[Employee Name]],Employees[[Employee Name]:[Office]],7))</f>
        <v>CCT</v>
      </c>
      <c r="F1277" s="50" t="str">
        <f>IF(ISBLANK(LeaveTracker[[#This Row],[Employee Name]]),"-----",VLOOKUP(LeaveTracker[[#This Row],[Employee Name]],Employees[[Employee Name]:[Office]],6))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651</v>
      </c>
      <c r="E1278" s="50" t="str">
        <f>IF(ISBLANK(LeaveTracker[[#This Row],[Employee Name]]),"-----",VLOOKUP(LeaveTracker[[#This Row],[Employee Name]],Employees[[Employee Name]:[Office]],7))</f>
        <v>ASSESSORS OFFICE</v>
      </c>
      <c r="F1278" s="50" t="str">
        <f>IF(ISBLANK(LeaveTracker[[#This Row],[Employee Name]]),"-----",VLOOKUP(LeaveTracker[[#This Row],[Employee Name]],Employees[[Employee Name]:[Office]],6))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338</v>
      </c>
      <c r="E1279" s="50" t="str">
        <f>IF(ISBLANK(LeaveTracker[[#This Row],[Employee Name]]),"-----",VLOOKUP(LeaveTracker[[#This Row],[Employee Name]],Employees[[Employee Name]:[Office]],7))</f>
        <v>COMELEC</v>
      </c>
      <c r="F1279" s="50" t="str">
        <f>IF(ISBLANK(LeaveTracker[[#This Row],[Employee Name]]),"-----",VLOOKUP(LeaveTracker[[#This Row],[Employee Name]],Employees[[Employee Name]:[Office]],6))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666</v>
      </c>
      <c r="E1280" s="50" t="str">
        <f>IF(ISBLANK(LeaveTracker[[#This Row],[Employee Name]]),"-----",VLOOKUP(LeaveTracker[[#This Row],[Employee Name]],Employees[[Employee Name]:[Office]],7))</f>
        <v>AGRICULTURE OFFICE</v>
      </c>
      <c r="F1280" s="50" t="str">
        <f>IF(ISBLANK(LeaveTracker[[#This Row],[Employee Name]]),"-----",VLOOKUP(LeaveTracker[[#This Row],[Employee Name]],Employees[[Employee Name]:[Office]],6))</f>
        <v>PERMANENT</v>
      </c>
      <c r="G1280" s="24">
        <v>43819</v>
      </c>
      <c r="H1280" s="24">
        <v>43819</v>
      </c>
      <c r="I1280" s="20" t="s">
        <v>298</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666</v>
      </c>
      <c r="E1281" s="50" t="str">
        <f>IF(ISBLANK(LeaveTracker[[#This Row],[Employee Name]]),"-----",VLOOKUP(LeaveTracker[[#This Row],[Employee Name]],Employees[[Employee Name]:[Office]],7))</f>
        <v>AGRICULTURE OFFICE</v>
      </c>
      <c r="F1281" s="50" t="str">
        <f>IF(ISBLANK(LeaveTracker[[#This Row],[Employee Name]]),"-----",VLOOKUP(LeaveTracker[[#This Row],[Employee Name]],Employees[[Employee Name]:[Office]],6))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779</v>
      </c>
      <c r="E1282" s="50" t="str">
        <f>IF(ISBLANK(LeaveTracker[[#This Row],[Employee Name]]),"-----",VLOOKUP(LeaveTracker[[#This Row],[Employee Name]],Employees[[Employee Name]:[Office]],7))</f>
        <v>AGRICULTURE OFFICE</v>
      </c>
      <c r="F1282" s="50" t="str">
        <f>IF(ISBLANK(LeaveTracker[[#This Row],[Employee Name]]),"-----",VLOOKUP(LeaveTracker[[#This Row],[Employee Name]],Employees[[Employee Name]:[Office]],6))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435</v>
      </c>
      <c r="E1283" s="50" t="str">
        <f>IF(ISBLANK(LeaveTracker[[#This Row],[Employee Name]]),"-----",VLOOKUP(LeaveTracker[[#This Row],[Employee Name]],Employees[[Employee Name]:[Office]],7))</f>
        <v>INTERNAL</v>
      </c>
      <c r="F1283" s="50" t="str">
        <f>IF(ISBLANK(LeaveTracker[[#This Row],[Employee Name]]),"-----",VLOOKUP(LeaveTracker[[#This Row],[Employee Name]],Employees[[Employee Name]:[Office]],6))</f>
        <v>PERMANENT</v>
      </c>
      <c r="G1283" s="24">
        <v>43787</v>
      </c>
      <c r="H1283" s="24">
        <v>43791</v>
      </c>
      <c r="I1283" s="20" t="s">
        <v>298</v>
      </c>
      <c r="J1283" s="42" t="s">
        <v>299</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435</v>
      </c>
      <c r="E1284" s="50" t="str">
        <f>IF(ISBLANK(LeaveTracker[[#This Row],[Employee Name]]),"-----",VLOOKUP(LeaveTracker[[#This Row],[Employee Name]],Employees[[Employee Name]:[Office]],7))</f>
        <v>INTERNAL</v>
      </c>
      <c r="F1284" s="50" t="str">
        <f>IF(ISBLANK(LeaveTracker[[#This Row],[Employee Name]]),"-----",VLOOKUP(LeaveTracker[[#This Row],[Employee Name]],Employees[[Employee Name]:[Office]],6))</f>
        <v>PERMANENT</v>
      </c>
      <c r="G1284" s="24">
        <v>43794</v>
      </c>
      <c r="H1284" s="24">
        <v>43795</v>
      </c>
      <c r="I1284" s="20" t="s">
        <v>298</v>
      </c>
      <c r="J1284" s="42" t="s">
        <v>299</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435</v>
      </c>
      <c r="E1285" s="50" t="str">
        <f>IF(ISBLANK(LeaveTracker[[#This Row],[Employee Name]]),"-----",VLOOKUP(LeaveTracker[[#This Row],[Employee Name]],Employees[[Employee Name]:[Office]],7))</f>
        <v>INTERNAL</v>
      </c>
      <c r="F1285" s="50" t="str">
        <f>IF(ISBLANK(LeaveTracker[[#This Row],[Employee Name]]),"-----",VLOOKUP(LeaveTracker[[#This Row],[Employee Name]],Employees[[Employee Name]:[Office]],6))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435</v>
      </c>
      <c r="E1286" s="50" t="str">
        <f>IF(ISBLANK(LeaveTracker[[#This Row],[Employee Name]]),"-----",VLOOKUP(LeaveTracker[[#This Row],[Employee Name]],Employees[[Employee Name]:[Office]],7))</f>
        <v>INTERNAL</v>
      </c>
      <c r="F1286" s="50" t="str">
        <f>IF(ISBLANK(LeaveTracker[[#This Row],[Employee Name]]),"-----",VLOOKUP(LeaveTracker[[#This Row],[Employee Name]],Employees[[Employee Name]:[Office]],6))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435</v>
      </c>
      <c r="E1287" s="50" t="str">
        <f>IF(ISBLANK(LeaveTracker[[#This Row],[Employee Name]]),"-----",VLOOKUP(LeaveTracker[[#This Row],[Employee Name]],Employees[[Employee Name]:[Office]],7))</f>
        <v>INTERNAL</v>
      </c>
      <c r="F1287" s="50" t="str">
        <f>IF(ISBLANK(LeaveTracker[[#This Row],[Employee Name]]),"-----",VLOOKUP(LeaveTracker[[#This Row],[Employee Name]],Employees[[Employee Name]:[Office]],6))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265</v>
      </c>
      <c r="E1288" s="50" t="str">
        <f>IF(ISBLANK(LeaveTracker[[#This Row],[Employee Name]]),"-----",VLOOKUP(LeaveTracker[[#This Row],[Employee Name]],Employees[[Employee Name]:[Office]],7))</f>
        <v>MO</v>
      </c>
      <c r="F1288" s="50" t="str">
        <f>IF(ISBLANK(LeaveTracker[[#This Row],[Employee Name]]),"-----",VLOOKUP(LeaveTracker[[#This Row],[Employee Name]],Employees[[Employee Name]:[Office]],6))</f>
        <v>PERMANENT</v>
      </c>
      <c r="G1288" s="24">
        <v>43825</v>
      </c>
      <c r="H1288" s="24">
        <v>43826</v>
      </c>
      <c r="I1288" s="20" t="s">
        <v>298</v>
      </c>
      <c r="J1288" s="42" t="s">
        <v>1004</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671</v>
      </c>
      <c r="E1289" s="50" t="str">
        <f>IF(ISBLANK(LeaveTracker[[#This Row],[Employee Name]]),"-----",VLOOKUP(LeaveTracker[[#This Row],[Employee Name]],Employees[[Employee Name]:[Office]],7))</f>
        <v>SP</v>
      </c>
      <c r="F1289" s="50" t="str">
        <f>IF(ISBLANK(LeaveTracker[[#This Row],[Employee Name]]),"-----",VLOOKUP(LeaveTracker[[#This Row],[Employee Name]],Employees[[Employee Name]:[Office]],6))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671</v>
      </c>
      <c r="E1290" s="50" t="str">
        <f>IF(ISBLANK(LeaveTracker[[#This Row],[Employee Name]]),"-----",VLOOKUP(LeaveTracker[[#This Row],[Employee Name]],Employees[[Employee Name]:[Office]],7))</f>
        <v>SP</v>
      </c>
      <c r="F1290" s="50" t="str">
        <f>IF(ISBLANK(LeaveTracker[[#This Row],[Employee Name]]),"-----",VLOOKUP(LeaveTracker[[#This Row],[Employee Name]],Employees[[Employee Name]:[Office]],6))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671</v>
      </c>
      <c r="E1291" s="50" t="str">
        <f>IF(ISBLANK(LeaveTracker[[#This Row],[Employee Name]]),"-----",VLOOKUP(LeaveTracker[[#This Row],[Employee Name]],Employees[[Employee Name]:[Office]],7))</f>
        <v>SP</v>
      </c>
      <c r="F1291" s="50" t="str">
        <f>IF(ISBLANK(LeaveTracker[[#This Row],[Employee Name]]),"-----",VLOOKUP(LeaveTracker[[#This Row],[Employee Name]],Employees[[Employee Name]:[Office]],6))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358</v>
      </c>
      <c r="E1292" s="50" t="str">
        <f>IF(ISBLANK(LeaveTracker[[#This Row],[Employee Name]]),"-----",VLOOKUP(LeaveTracker[[#This Row],[Employee Name]],Employees[[Employee Name]:[Office]],7))</f>
        <v>VMO</v>
      </c>
      <c r="F1292" s="50" t="str">
        <f>IF(ISBLANK(LeaveTracker[[#This Row],[Employee Name]]),"-----",VLOOKUP(LeaveTracker[[#This Row],[Employee Name]],Employees[[Employee Name]:[Office]],6))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358</v>
      </c>
      <c r="E1293" s="50" t="str">
        <f>IF(ISBLANK(LeaveTracker[[#This Row],[Employee Name]]),"-----",VLOOKUP(LeaveTracker[[#This Row],[Employee Name]],Employees[[Employee Name]:[Office]],7))</f>
        <v>VMO</v>
      </c>
      <c r="F1293" s="50" t="str">
        <f>IF(ISBLANK(LeaveTracker[[#This Row],[Employee Name]]),"-----",VLOOKUP(LeaveTracker[[#This Row],[Employee Name]],Employees[[Employee Name]:[Office]],6))</f>
        <v>PERMANENT</v>
      </c>
      <c r="G1293" s="24">
        <v>43810</v>
      </c>
      <c r="H1293" s="24">
        <v>43811</v>
      </c>
      <c r="I1293" s="20" t="s">
        <v>298</v>
      </c>
      <c r="J1293" s="42" t="s">
        <v>1004</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358</v>
      </c>
      <c r="E1294" s="50" t="str">
        <f>IF(ISBLANK(LeaveTracker[[#This Row],[Employee Name]]),"-----",VLOOKUP(LeaveTracker[[#This Row],[Employee Name]],Employees[[Employee Name]:[Office]],7))</f>
        <v>VMO</v>
      </c>
      <c r="F1294" s="50" t="str">
        <f>IF(ISBLANK(LeaveTracker[[#This Row],[Employee Name]]),"-----",VLOOKUP(LeaveTracker[[#This Row],[Employee Name]],Employees[[Employee Name]:[Office]],6))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780</v>
      </c>
      <c r="E1295" s="50" t="str">
        <f>IF(ISBLANK(LeaveTracker[[#This Row],[Employee Name]]),"-----",VLOOKUP(LeaveTracker[[#This Row],[Employee Name]],Employees[[Employee Name]:[Office]],7))</f>
        <v>SP</v>
      </c>
      <c r="F1295" s="50" t="str">
        <f>IF(ISBLANK(LeaveTracker[[#This Row],[Employee Name]]),"-----",VLOOKUP(LeaveTracker[[#This Row],[Employee Name]],Employees[[Employee Name]:[Office]],6))</f>
        <v>PERMANENT</v>
      </c>
      <c r="G1295" s="24">
        <v>43826</v>
      </c>
      <c r="H1295" s="24">
        <v>43826</v>
      </c>
      <c r="I1295" s="20" t="s">
        <v>298</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50" t="str">
        <f>IF(ISBLANK(LeaveTracker[[#This Row],[Employee Name]]),"-----",VLOOKUP(LeaveTracker[[#This Row],[Employee Name]],Employees[[Employee Name]:[Office]],7))</f>
        <v>CHARACTER OFFICE</v>
      </c>
      <c r="F1296" s="50" t="str">
        <f>IF(ISBLANK(LeaveTracker[[#This Row],[Employee Name]]),"-----",VLOOKUP(LeaveTracker[[#This Row],[Employee Name]],Employees[[Employee Name]:[Office]],6))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50" t="str">
        <f>IF(ISBLANK(LeaveTracker[[#This Row],[Employee Name]]),"-----",VLOOKUP(LeaveTracker[[#This Row],[Employee Name]],Employees[[Employee Name]:[Office]],7))</f>
        <v>CHARACTER OFFICE</v>
      </c>
      <c r="F1297" s="50" t="str">
        <f>IF(ISBLANK(LeaveTracker[[#This Row],[Employee Name]]),"-----",VLOOKUP(LeaveTracker[[#This Row],[Employee Name]],Employees[[Employee Name]:[Office]],6))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587</v>
      </c>
      <c r="E1298" s="50" t="str">
        <f>IF(ISBLANK(LeaveTracker[[#This Row],[Employee Name]]),"-----",VLOOKUP(LeaveTracker[[#This Row],[Employee Name]],Employees[[Employee Name]:[Office]],7))</f>
        <v>PICNIC GROVE</v>
      </c>
      <c r="F1298" s="50" t="str">
        <f>IF(ISBLANK(LeaveTracker[[#This Row],[Employee Name]]),"-----",VLOOKUP(LeaveTracker[[#This Row],[Employee Name]],Employees[[Employee Name]:[Office]],6))</f>
        <v>PERMANENT</v>
      </c>
      <c r="G1298" s="24">
        <v>43792</v>
      </c>
      <c r="H1298" s="24">
        <v>43792</v>
      </c>
      <c r="I1298" s="20" t="s">
        <v>298</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676</v>
      </c>
      <c r="E1299" s="50" t="str">
        <f>IF(ISBLANK(LeaveTracker[[#This Row],[Employee Name]]),"-----",VLOOKUP(LeaveTracker[[#This Row],[Employee Name]],Employees[[Employee Name]:[Office]],7))</f>
        <v>ONT</v>
      </c>
      <c r="F1299" s="50" t="str">
        <f>IF(ISBLANK(LeaveTracker[[#This Row],[Employee Name]]),"-----",VLOOKUP(LeaveTracker[[#This Row],[Employee Name]],Employees[[Employee Name]:[Office]],6))</f>
        <v>PERMANENT</v>
      </c>
      <c r="G1299" s="24">
        <v>43801</v>
      </c>
      <c r="H1299" s="24">
        <v>43801</v>
      </c>
      <c r="I1299" s="20" t="s">
        <v>298</v>
      </c>
      <c r="J1299" s="42" t="s">
        <v>1004</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676</v>
      </c>
      <c r="E1300" s="50" t="str">
        <f>IF(ISBLANK(LeaveTracker[[#This Row],[Employee Name]]),"-----",VLOOKUP(LeaveTracker[[#This Row],[Employee Name]],Employees[[Employee Name]:[Office]],7))</f>
        <v>ONT</v>
      </c>
      <c r="F1300" s="50" t="str">
        <f>IF(ISBLANK(LeaveTracker[[#This Row],[Employee Name]]),"-----",VLOOKUP(LeaveTracker[[#This Row],[Employee Name]],Employees[[Employee Name]:[Office]],6))</f>
        <v>PERMANENT</v>
      </c>
      <c r="G1300" s="24">
        <v>43808</v>
      </c>
      <c r="H1300" s="24">
        <v>43809</v>
      </c>
      <c r="I1300" s="20" t="s">
        <v>298</v>
      </c>
      <c r="J1300" s="42" t="s">
        <v>1004</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676</v>
      </c>
      <c r="E1301" s="50" t="str">
        <f>IF(ISBLANK(LeaveTracker[[#This Row],[Employee Name]]),"-----",VLOOKUP(LeaveTracker[[#This Row],[Employee Name]],Employees[[Employee Name]:[Office]],7))</f>
        <v>ONT</v>
      </c>
      <c r="F1301" s="50" t="str">
        <f>IF(ISBLANK(LeaveTracker[[#This Row],[Employee Name]]),"-----",VLOOKUP(LeaveTracker[[#This Row],[Employee Name]],Employees[[Employee Name]:[Office]],6))</f>
        <v>PERMANENT</v>
      </c>
      <c r="G1301" s="24">
        <v>43815</v>
      </c>
      <c r="H1301" s="24">
        <v>43816</v>
      </c>
      <c r="I1301" s="20" t="s">
        <v>298</v>
      </c>
      <c r="J1301" s="42" t="s">
        <v>1004</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362</v>
      </c>
      <c r="E1302" s="50" t="str">
        <f>IF(ISBLANK(LeaveTracker[[#This Row],[Employee Name]]),"-----",VLOOKUP(LeaveTracker[[#This Row],[Employee Name]],Employees[[Employee Name]:[Office]],7))</f>
        <v>SP</v>
      </c>
      <c r="F1302" s="50" t="str">
        <f>IF(ISBLANK(LeaveTracker[[#This Row],[Employee Name]]),"-----",VLOOKUP(LeaveTracker[[#This Row],[Employee Name]],Employees[[Employee Name]:[Office]],6))</f>
        <v>PERMANENT</v>
      </c>
      <c r="G1302" s="24">
        <v>43825</v>
      </c>
      <c r="H1302" s="24">
        <v>43826</v>
      </c>
      <c r="I1302" s="20" t="s">
        <v>298</v>
      </c>
      <c r="J1302" s="42" t="s">
        <v>1004</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362</v>
      </c>
      <c r="E1303" s="50" t="str">
        <f>IF(ISBLANK(LeaveTracker[[#This Row],[Employee Name]]),"-----",VLOOKUP(LeaveTracker[[#This Row],[Employee Name]],Employees[[Employee Name]:[Office]],7))</f>
        <v>SP</v>
      </c>
      <c r="F1303" s="50" t="str">
        <f>IF(ISBLANK(LeaveTracker[[#This Row],[Employee Name]]),"-----",VLOOKUP(LeaveTracker[[#This Row],[Employee Name]],Employees[[Employee Name]:[Office]],6))</f>
        <v>PERMANENT</v>
      </c>
      <c r="G1303" s="24">
        <v>43815</v>
      </c>
      <c r="H1303" s="24">
        <v>43817</v>
      </c>
      <c r="I1303" s="20" t="s">
        <v>298</v>
      </c>
      <c r="J1303" s="42" t="s">
        <v>1004</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680</v>
      </c>
      <c r="E1304" s="50" t="str">
        <f>IF(ISBLANK(LeaveTracker[[#This Row],[Employee Name]]),"-----",VLOOKUP(LeaveTracker[[#This Row],[Employee Name]],Employees[[Employee Name]:[Office]],7))</f>
        <v>PICNIC GROVE</v>
      </c>
      <c r="F1304" s="50" t="str">
        <f>IF(ISBLANK(LeaveTracker[[#This Row],[Employee Name]]),"-----",VLOOKUP(LeaveTracker[[#This Row],[Employee Name]],Employees[[Employee Name]:[Office]],6))</f>
        <v>PERMANENT</v>
      </c>
      <c r="G1304" s="24">
        <v>43789</v>
      </c>
      <c r="H1304" s="24">
        <v>43790</v>
      </c>
      <c r="I1304" s="20" t="s">
        <v>298</v>
      </c>
      <c r="J1304" s="42" t="s">
        <v>1004</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680</v>
      </c>
      <c r="E1305" s="50" t="str">
        <f>IF(ISBLANK(LeaveTracker[[#This Row],[Employee Name]]),"-----",VLOOKUP(LeaveTracker[[#This Row],[Employee Name]],Employees[[Employee Name]:[Office]],7))</f>
        <v>PICNIC GROVE</v>
      </c>
      <c r="F1305" s="50" t="str">
        <f>IF(ISBLANK(LeaveTracker[[#This Row],[Employee Name]]),"-----",VLOOKUP(LeaveTracker[[#This Row],[Employee Name]],Employees[[Employee Name]:[Office]],6))</f>
        <v>PERMANENT</v>
      </c>
      <c r="G1305" s="24">
        <v>43793</v>
      </c>
      <c r="H1305" s="24">
        <v>43793</v>
      </c>
      <c r="I1305" s="20" t="s">
        <v>298</v>
      </c>
      <c r="J1305" s="42" t="s">
        <v>1004</v>
      </c>
      <c r="K1305" s="50" t="str">
        <f>LeaveTracker[[#This Row],[Days]]&amp;" "&amp;LeaveTracker[[#This Row],[Type of Leave]]</f>
        <v>1 OTHER</v>
      </c>
      <c r="L1305" s="23">
        <v>1</v>
      </c>
      <c r="M1305" s="27"/>
    </row>
    <row r="1306" spans="1:13" ht="30" customHeight="1" x14ac:dyDescent="0.3">
      <c r="A1306" s="32">
        <v>1464</v>
      </c>
      <c r="B1306" s="31">
        <v>43819</v>
      </c>
      <c r="C1306" s="31">
        <v>43783</v>
      </c>
      <c r="D1306" s="19" t="s">
        <v>680</v>
      </c>
      <c r="E1306" s="50" t="str">
        <f>IF(ISBLANK(LeaveTracker[[#This Row],[Employee Name]]),"-----",VLOOKUP(LeaveTracker[[#This Row],[Employee Name]],Employees[[Employee Name]:[Office]],7))</f>
        <v>PICNIC GROVE</v>
      </c>
      <c r="F1306" s="50" t="str">
        <f>IF(ISBLANK(LeaveTracker[[#This Row],[Employee Name]]),"-----",VLOOKUP(LeaveTracker[[#This Row],[Employee Name]],Employees[[Employee Name]:[Office]],6))</f>
        <v>PERMANENT</v>
      </c>
      <c r="G1306" s="24">
        <v>43796</v>
      </c>
      <c r="H1306" s="24">
        <v>43797</v>
      </c>
      <c r="I1306" s="20" t="s">
        <v>298</v>
      </c>
      <c r="J1306" s="42" t="s">
        <v>1004</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488</v>
      </c>
      <c r="E1307" s="50" t="str">
        <f>IF(ISBLANK(LeaveTracker[[#This Row],[Employee Name]]),"-----",VLOOKUP(LeaveTracker[[#This Row],[Employee Name]],Employees[[Employee Name]:[Office]],7))</f>
        <v>THRDC</v>
      </c>
      <c r="F1307" s="50" t="str">
        <f>IF(ISBLANK(LeaveTracker[[#This Row],[Employee Name]]),"-----",VLOOKUP(LeaveTracker[[#This Row],[Employee Name]],Employees[[Employee Name]:[Office]],6))</f>
        <v>PERMANENT</v>
      </c>
      <c r="G1307" s="24">
        <v>43803</v>
      </c>
      <c r="H1307" s="24">
        <v>43803</v>
      </c>
      <c r="I1307" s="20" t="s">
        <v>298</v>
      </c>
      <c r="J1307" s="42" t="s">
        <v>644</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488</v>
      </c>
      <c r="E1308" s="50" t="str">
        <f>IF(ISBLANK(LeaveTracker[[#This Row],[Employee Name]]),"-----",VLOOKUP(LeaveTracker[[#This Row],[Employee Name]],Employees[[Employee Name]:[Office]],7))</f>
        <v>THRDC</v>
      </c>
      <c r="F1308" s="50" t="str">
        <f>IF(ISBLANK(LeaveTracker[[#This Row],[Employee Name]]),"-----",VLOOKUP(LeaveTracker[[#This Row],[Employee Name]],Employees[[Employee Name]:[Office]],6))</f>
        <v>PERMANENT</v>
      </c>
      <c r="G1308" s="24">
        <v>43808</v>
      </c>
      <c r="H1308" s="24">
        <v>43808</v>
      </c>
      <c r="I1308" s="20" t="s">
        <v>298</v>
      </c>
      <c r="J1308" s="42" t="s">
        <v>644</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319</v>
      </c>
      <c r="E1309" s="50" t="str">
        <f>IF(ISBLANK(LeaveTracker[[#This Row],[Employee Name]]),"-----",VLOOKUP(LeaveTracker[[#This Row],[Employee Name]],Employees[[Employee Name]:[Office]],7))</f>
        <v>CEO</v>
      </c>
      <c r="F1309" s="50" t="str">
        <f>IF(ISBLANK(LeaveTracker[[#This Row],[Employee Name]]),"-----",VLOOKUP(LeaveTracker[[#This Row],[Employee Name]],Employees[[Employee Name]:[Office]],6))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315</v>
      </c>
      <c r="E1310" s="50" t="str">
        <f>IF(ISBLANK(LeaveTracker[[#This Row],[Employee Name]]),"-----",VLOOKUP(LeaveTracker[[#This Row],[Employee Name]],Employees[[Employee Name]:[Office]],7))</f>
        <v>CEO</v>
      </c>
      <c r="F1310" s="50" t="str">
        <f>IF(ISBLANK(LeaveTracker[[#This Row],[Employee Name]]),"-----",VLOOKUP(LeaveTracker[[#This Row],[Employee Name]],Employees[[Employee Name]:[Office]],6))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683</v>
      </c>
      <c r="E1311" s="50" t="str">
        <f>IF(ISBLANK(LeaveTracker[[#This Row],[Employee Name]]),"-----",VLOOKUP(LeaveTracker[[#This Row],[Employee Name]],Employees[[Employee Name]:[Office]],7))</f>
        <v>CEO</v>
      </c>
      <c r="F1311" s="50" t="str">
        <f>IF(ISBLANK(LeaveTracker[[#This Row],[Employee Name]]),"-----",VLOOKUP(LeaveTracker[[#This Row],[Employee Name]],Employees[[Employee Name]:[Office]],6))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683</v>
      </c>
      <c r="E1312" s="50" t="str">
        <f>IF(ISBLANK(LeaveTracker[[#This Row],[Employee Name]]),"-----",VLOOKUP(LeaveTracker[[#This Row],[Employee Name]],Employees[[Employee Name]:[Office]],7))</f>
        <v>CEO</v>
      </c>
      <c r="F1312" s="50" t="str">
        <f>IF(ISBLANK(LeaveTracker[[#This Row],[Employee Name]]),"-----",VLOOKUP(LeaveTracker[[#This Row],[Employee Name]],Employees[[Employee Name]:[Office]],6))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683</v>
      </c>
      <c r="E1313" s="50" t="str">
        <f>IF(ISBLANK(LeaveTracker[[#This Row],[Employee Name]]),"-----",VLOOKUP(LeaveTracker[[#This Row],[Employee Name]],Employees[[Employee Name]:[Office]],7))</f>
        <v>CEO</v>
      </c>
      <c r="F1313" s="50" t="str">
        <f>IF(ISBLANK(LeaveTracker[[#This Row],[Employee Name]]),"-----",VLOOKUP(LeaveTracker[[#This Row],[Employee Name]],Employees[[Employee Name]:[Office]],6))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323</v>
      </c>
      <c r="E1314" s="50" t="str">
        <f>IF(ISBLANK(LeaveTracker[[#This Row],[Employee Name]]),"-----",VLOOKUP(LeaveTracker[[#This Row],[Employee Name]],Employees[[Employee Name]:[Office]],7))</f>
        <v>CEO</v>
      </c>
      <c r="F1314" s="50" t="str">
        <f>IF(ISBLANK(LeaveTracker[[#This Row],[Employee Name]]),"-----",VLOOKUP(LeaveTracker[[#This Row],[Employee Name]],Employees[[Employee Name]:[Office]],6))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323</v>
      </c>
      <c r="E1315" s="50" t="str">
        <f>IF(ISBLANK(LeaveTracker[[#This Row],[Employee Name]]),"-----",VLOOKUP(LeaveTracker[[#This Row],[Employee Name]],Employees[[Employee Name]:[Office]],7))</f>
        <v>CEO</v>
      </c>
      <c r="F1315" s="50" t="str">
        <f>IF(ISBLANK(LeaveTracker[[#This Row],[Employee Name]]),"-----",VLOOKUP(LeaveTracker[[#This Row],[Employee Name]],Employees[[Employee Name]:[Office]],6))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686</v>
      </c>
      <c r="E1316" s="50" t="str">
        <f>IF(ISBLANK(LeaveTracker[[#This Row],[Employee Name]]),"-----",VLOOKUP(LeaveTracker[[#This Row],[Employee Name]],Employees[[Employee Name]:[Office]],7))</f>
        <v>CHO</v>
      </c>
      <c r="F1316" s="50" t="str">
        <f>IF(ISBLANK(LeaveTracker[[#This Row],[Employee Name]]),"-----",VLOOKUP(LeaveTracker[[#This Row],[Employee Name]],Employees[[Employee Name]:[Office]],6))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686</v>
      </c>
      <c r="E1317" s="50" t="str">
        <f>IF(ISBLANK(LeaveTracker[[#This Row],[Employee Name]]),"-----",VLOOKUP(LeaveTracker[[#This Row],[Employee Name]],Employees[[Employee Name]:[Office]],7))</f>
        <v>CHO</v>
      </c>
      <c r="F1317" s="50" t="str">
        <f>IF(ISBLANK(LeaveTracker[[#This Row],[Employee Name]]),"-----",VLOOKUP(LeaveTracker[[#This Row],[Employee Name]],Employees[[Employee Name]:[Office]],6))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688</v>
      </c>
      <c r="E1318" s="50" t="str">
        <f>IF(ISBLANK(LeaveTracker[[#This Row],[Employee Name]]),"-----",VLOOKUP(LeaveTracker[[#This Row],[Employee Name]],Employees[[Employee Name]:[Office]],7))</f>
        <v>CITY HEALTH OFFICE</v>
      </c>
      <c r="F1318" s="50" t="str">
        <f>IF(ISBLANK(LeaveTracker[[#This Row],[Employee Name]]),"-----",VLOOKUP(LeaveTracker[[#This Row],[Employee Name]],Employees[[Employee Name]:[Office]],6))</f>
        <v>PERMANENT</v>
      </c>
      <c r="G1318" s="24">
        <v>43802</v>
      </c>
      <c r="H1318" s="24">
        <v>43802</v>
      </c>
      <c r="I1318" s="20" t="s">
        <v>298</v>
      </c>
      <c r="J1318" s="42" t="s">
        <v>644</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690</v>
      </c>
      <c r="E1319" s="50" t="str">
        <f>IF(ISBLANK(LeaveTracker[[#This Row],[Employee Name]]),"-----",VLOOKUP(LeaveTracker[[#This Row],[Employee Name]],Employees[[Employee Name]:[Office]],7))</f>
        <v>CHO</v>
      </c>
      <c r="F1319" s="50" t="str">
        <f>IF(ISBLANK(LeaveTracker[[#This Row],[Employee Name]]),"-----",VLOOKUP(LeaveTracker[[#This Row],[Employee Name]],Employees[[Employee Name]:[Office]],6))</f>
        <v>PERMANENT</v>
      </c>
      <c r="G1319" s="24"/>
      <c r="H1319" s="24"/>
      <c r="I1319" s="20" t="s">
        <v>298</v>
      </c>
      <c r="J1319" s="42" t="s">
        <v>691</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362</v>
      </c>
      <c r="E1320" s="50" t="str">
        <f>IF(ISBLANK(LeaveTracker[[#This Row],[Employee Name]]),"-----",VLOOKUP(LeaveTracker[[#This Row],[Employee Name]],Employees[[Employee Name]:[Office]],7))</f>
        <v>SP</v>
      </c>
      <c r="F1320" s="50" t="str">
        <f>IF(ISBLANK(LeaveTracker[[#This Row],[Employee Name]]),"-----",VLOOKUP(LeaveTracker[[#This Row],[Employee Name]],Employees[[Employee Name]:[Office]],6))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693</v>
      </c>
      <c r="E1321" s="50" t="str">
        <f>IF(ISBLANK(LeaveTracker[[#This Row],[Employee Name]]),"-----",VLOOKUP(LeaveTracker[[#This Row],[Employee Name]],Employees[[Employee Name]:[Office]],7))</f>
        <v>VMO</v>
      </c>
      <c r="F1321" s="50" t="str">
        <f>IF(ISBLANK(LeaveTracker[[#This Row],[Employee Name]]),"-----",VLOOKUP(LeaveTracker[[#This Row],[Employee Name]],Employees[[Employee Name]:[Office]],6))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693</v>
      </c>
      <c r="E1322" s="50" t="str">
        <f>IF(ISBLANK(LeaveTracker[[#This Row],[Employee Name]]),"-----",VLOOKUP(LeaveTracker[[#This Row],[Employee Name]],Employees[[Employee Name]:[Office]],7))</f>
        <v>VMO</v>
      </c>
      <c r="F1322" s="50" t="str">
        <f>IF(ISBLANK(LeaveTracker[[#This Row],[Employee Name]]),"-----",VLOOKUP(LeaveTracker[[#This Row],[Employee Name]],Employees[[Employee Name]:[Office]],6))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695</v>
      </c>
      <c r="E1323" s="50" t="str">
        <f>IF(ISBLANK(LeaveTracker[[#This Row],[Employee Name]]),"-----",VLOOKUP(LeaveTracker[[#This Row],[Employee Name]],Employees[[Employee Name]:[Office]],7))</f>
        <v>ONT</v>
      </c>
      <c r="F1323" s="50" t="str">
        <f>IF(ISBLANK(LeaveTracker[[#This Row],[Employee Name]]),"-----",VLOOKUP(LeaveTracker[[#This Row],[Employee Name]],Employees[[Employee Name]:[Office]],6))</f>
        <v>PERMANENT</v>
      </c>
      <c r="G1323" s="24">
        <v>43802</v>
      </c>
      <c r="H1323" s="24">
        <v>43805</v>
      </c>
      <c r="I1323" s="20" t="s">
        <v>298</v>
      </c>
      <c r="J1323" s="42" t="s">
        <v>1004</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779</v>
      </c>
      <c r="E1324" s="50" t="str">
        <f>IF(ISBLANK(LeaveTracker[[#This Row],[Employee Name]]),"-----",VLOOKUP(LeaveTracker[[#This Row],[Employee Name]],Employees[[Employee Name]:[Office]],7))</f>
        <v>AGRICULTURE OFFICE</v>
      </c>
      <c r="F1324" s="50" t="str">
        <f>IF(ISBLANK(LeaveTracker[[#This Row],[Employee Name]]),"-----",VLOOKUP(LeaveTracker[[#This Row],[Employee Name]],Employees[[Employee Name]:[Office]],6))</f>
        <v>PERMANENT</v>
      </c>
      <c r="G1324" s="24">
        <v>43819</v>
      </c>
      <c r="H1324" s="24">
        <v>43819</v>
      </c>
      <c r="I1324" s="20" t="s">
        <v>298</v>
      </c>
      <c r="J1324" s="42" t="s">
        <v>1004</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779</v>
      </c>
      <c r="E1325" s="50" t="str">
        <f>IF(ISBLANK(LeaveTracker[[#This Row],[Employee Name]]),"-----",VLOOKUP(LeaveTracker[[#This Row],[Employee Name]],Employees[[Employee Name]:[Office]],7))</f>
        <v>AGRICULTURE OFFICE</v>
      </c>
      <c r="F1325" s="50" t="str">
        <f>IF(ISBLANK(LeaveTracker[[#This Row],[Employee Name]]),"-----",VLOOKUP(LeaveTracker[[#This Row],[Employee Name]],Employees[[Employee Name]:[Office]],6))</f>
        <v>PERMANENT</v>
      </c>
      <c r="G1325" s="24">
        <v>43822</v>
      </c>
      <c r="H1325" s="24">
        <v>43822</v>
      </c>
      <c r="I1325" s="20" t="s">
        <v>298</v>
      </c>
      <c r="J1325" s="42" t="s">
        <v>1004</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779</v>
      </c>
      <c r="E1326" s="50" t="str">
        <f>IF(ISBLANK(LeaveTracker[[#This Row],[Employee Name]]),"-----",VLOOKUP(LeaveTracker[[#This Row],[Employee Name]],Employees[[Employee Name]:[Office]],7))</f>
        <v>AGRICULTURE OFFICE</v>
      </c>
      <c r="F1326" s="50" t="str">
        <f>IF(ISBLANK(LeaveTracker[[#This Row],[Employee Name]]),"-----",VLOOKUP(LeaveTracker[[#This Row],[Employee Name]],Employees[[Employee Name]:[Office]],6))</f>
        <v>PERMANENT</v>
      </c>
      <c r="G1326" s="24">
        <v>43825</v>
      </c>
      <c r="H1326" s="24">
        <v>43826</v>
      </c>
      <c r="I1326" s="20" t="s">
        <v>298</v>
      </c>
      <c r="J1326" s="42" t="s">
        <v>1004</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849</v>
      </c>
      <c r="E1327" s="50" t="str">
        <f>IF(ISBLANK(LeaveTracker[[#This Row],[Employee Name]]),"-----",VLOOKUP(LeaveTracker[[#This Row],[Employee Name]],Employees[[Employee Name]:[Office]],7))</f>
        <v>MO</v>
      </c>
      <c r="F1327" s="50" t="str">
        <f>IF(ISBLANK(LeaveTracker[[#This Row],[Employee Name]]),"-----",VLOOKUP(LeaveTracker[[#This Row],[Employee Name]],Employees[[Employee Name]:[Office]],6))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699</v>
      </c>
      <c r="E1328" s="50" t="str">
        <f>IF(ISBLANK(LeaveTracker[[#This Row],[Employee Name]]),"-----",VLOOKUP(LeaveTracker[[#This Row],[Employee Name]],Employees[[Employee Name]:[Office]],7))</f>
        <v>CEO</v>
      </c>
      <c r="F1328" s="50" t="str">
        <f>IF(ISBLANK(LeaveTracker[[#This Row],[Employee Name]]),"-----",VLOOKUP(LeaveTracker[[#This Row],[Employee Name]],Employees[[Employee Name]:[Office]],6))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523</v>
      </c>
      <c r="E1329" s="50" t="str">
        <f>IF(ISBLANK(LeaveTracker[[#This Row],[Employee Name]]),"-----",VLOOKUP(LeaveTracker[[#This Row],[Employee Name]],Employees[[Employee Name]:[Office]],7))</f>
        <v>HRMO</v>
      </c>
      <c r="F1329" s="50" t="str">
        <f>IF(ISBLANK(LeaveTracker[[#This Row],[Employee Name]]),"-----",VLOOKUP(LeaveTracker[[#This Row],[Employee Name]],Employees[[Employee Name]:[Office]],6))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50" t="str">
        <f>IF(ISBLANK(LeaveTracker[[#This Row],[Employee Name]]),"-----",VLOOKUP(LeaveTracker[[#This Row],[Employee Name]],Employees[[Employee Name]:[Office]],7))</f>
        <v>FPTMNHS</v>
      </c>
      <c r="F1330" s="50" t="str">
        <f>IF(ISBLANK(LeaveTracker[[#This Row],[Employee Name]]),"-----",VLOOKUP(LeaveTracker[[#This Row],[Employee Name]],Employees[[Employee Name]:[Office]],6))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50" t="str">
        <f>IF(ISBLANK(LeaveTracker[[#This Row],[Employee Name]]),"-----",VLOOKUP(LeaveTracker[[#This Row],[Employee Name]],Employees[[Employee Name]:[Office]],7))</f>
        <v>FPTMNHS</v>
      </c>
      <c r="F1331" s="50" t="str">
        <f>IF(ISBLANK(LeaveTracker[[#This Row],[Employee Name]]),"-----",VLOOKUP(LeaveTracker[[#This Row],[Employee Name]],Employees[[Employee Name]:[Office]],6))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50" t="str">
        <f>IF(ISBLANK(LeaveTracker[[#This Row],[Employee Name]]),"-----",VLOOKUP(LeaveTracker[[#This Row],[Employee Name]],Employees[[Employee Name]:[Office]],7))</f>
        <v>FPTMNHS</v>
      </c>
      <c r="F1332" s="50" t="str">
        <f>IF(ISBLANK(LeaveTracker[[#This Row],[Employee Name]]),"-----",VLOOKUP(LeaveTracker[[#This Row],[Employee Name]],Employees[[Employee Name]:[Office]],6))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50" t="str">
        <f>IF(ISBLANK(LeaveTracker[[#This Row],[Employee Name]]),"-----",VLOOKUP(LeaveTracker[[#This Row],[Employee Name]],Employees[[Employee Name]:[Office]],7))</f>
        <v>FPTMNHS</v>
      </c>
      <c r="F1333" s="50" t="str">
        <f>IF(ISBLANK(LeaveTracker[[#This Row],[Employee Name]]),"-----",VLOOKUP(LeaveTracker[[#This Row],[Employee Name]],Employees[[Employee Name]:[Office]],6))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708</v>
      </c>
      <c r="E1334" s="50" t="str">
        <f>IF(ISBLANK(LeaveTracker[[#This Row],[Employee Name]]),"-----",VLOOKUP(LeaveTracker[[#This Row],[Employee Name]],Employees[[Employee Name]:[Office]],7))</f>
        <v>ONT</v>
      </c>
      <c r="F1334" s="50" t="str">
        <f>IF(ISBLANK(LeaveTracker[[#This Row],[Employee Name]]),"-----",VLOOKUP(LeaveTracker[[#This Row],[Employee Name]],Employees[[Employee Name]:[Office]],6))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708</v>
      </c>
      <c r="E1335" s="50" t="str">
        <f>IF(ISBLANK(LeaveTracker[[#This Row],[Employee Name]]),"-----",VLOOKUP(LeaveTracker[[#This Row],[Employee Name]],Employees[[Employee Name]:[Office]],7))</f>
        <v>ONT</v>
      </c>
      <c r="F1335" s="50" t="str">
        <f>IF(ISBLANK(LeaveTracker[[#This Row],[Employee Name]]),"-----",VLOOKUP(LeaveTracker[[#This Row],[Employee Name]],Employees[[Employee Name]:[Office]],6))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709</v>
      </c>
      <c r="E1336" s="50" t="str">
        <f>IF(ISBLANK(LeaveTracker[[#This Row],[Employee Name]]),"-----",VLOOKUP(LeaveTracker[[#This Row],[Employee Name]],Employees[[Employee Name]:[Office]],7))</f>
        <v>ONT</v>
      </c>
      <c r="F1336" s="50" t="str">
        <f>IF(ISBLANK(LeaveTracker[[#This Row],[Employee Name]]),"-----",VLOOKUP(LeaveTracker[[#This Row],[Employee Name]],Employees[[Employee Name]:[Office]],6))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709</v>
      </c>
      <c r="E1337" s="50" t="str">
        <f>IF(ISBLANK(LeaveTracker[[#This Row],[Employee Name]]),"-----",VLOOKUP(LeaveTracker[[#This Row],[Employee Name]],Employees[[Employee Name]:[Office]],7))</f>
        <v>ONT</v>
      </c>
      <c r="F1337" s="50" t="str">
        <f>IF(ISBLANK(LeaveTracker[[#This Row],[Employee Name]]),"-----",VLOOKUP(LeaveTracker[[#This Row],[Employee Name]],Employees[[Employee Name]:[Office]],6))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710</v>
      </c>
      <c r="E1338" s="50" t="str">
        <f>IF(ISBLANK(LeaveTracker[[#This Row],[Employee Name]]),"-----",VLOOKUP(LeaveTracker[[#This Row],[Employee Name]],Employees[[Employee Name]:[Office]],7))</f>
        <v>ONT</v>
      </c>
      <c r="F1338" s="50" t="str">
        <f>IF(ISBLANK(LeaveTracker[[#This Row],[Employee Name]]),"-----",VLOOKUP(LeaveTracker[[#This Row],[Employee Name]],Employees[[Employee Name]:[Office]],6))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710</v>
      </c>
      <c r="E1339" s="50" t="str">
        <f>IF(ISBLANK(LeaveTracker[[#This Row],[Employee Name]]),"-----",VLOOKUP(LeaveTracker[[#This Row],[Employee Name]],Employees[[Employee Name]:[Office]],7))</f>
        <v>ONT</v>
      </c>
      <c r="F1339" s="50" t="str">
        <f>IF(ISBLANK(LeaveTracker[[#This Row],[Employee Name]]),"-----",VLOOKUP(LeaveTracker[[#This Row],[Employee Name]],Employees[[Employee Name]:[Office]],6))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711</v>
      </c>
      <c r="E1340" s="50" t="str">
        <f>IF(ISBLANK(LeaveTracker[[#This Row],[Employee Name]]),"-----",VLOOKUP(LeaveTracker[[#This Row],[Employee Name]],Employees[[Employee Name]:[Office]],7))</f>
        <v>CBO</v>
      </c>
      <c r="F1340" s="50" t="str">
        <f>IF(ISBLANK(LeaveTracker[[#This Row],[Employee Name]]),"-----",VLOOKUP(LeaveTracker[[#This Row],[Employee Name]],Employees[[Employee Name]:[Office]],6))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714</v>
      </c>
      <c r="E1341" s="50" t="str">
        <f>IF(ISBLANK(LeaveTracker[[#This Row],[Employee Name]]),"-----",VLOOKUP(LeaveTracker[[#This Row],[Employee Name]],Employees[[Employee Name]:[Office]],7))</f>
        <v>CBO</v>
      </c>
      <c r="F1341" s="50" t="str">
        <f>IF(ISBLANK(LeaveTracker[[#This Row],[Employee Name]]),"-----",VLOOKUP(LeaveTracker[[#This Row],[Employee Name]],Employees[[Employee Name]:[Office]],6))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714</v>
      </c>
      <c r="E1342" s="50" t="str">
        <f>IF(ISBLANK(LeaveTracker[[#This Row],[Employee Name]]),"-----",VLOOKUP(LeaveTracker[[#This Row],[Employee Name]],Employees[[Employee Name]:[Office]],7))</f>
        <v>CBO</v>
      </c>
      <c r="F1342" s="50" t="str">
        <f>IF(ISBLANK(LeaveTracker[[#This Row],[Employee Name]]),"-----",VLOOKUP(LeaveTracker[[#This Row],[Employee Name]],Employees[[Employee Name]:[Office]],6))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615</v>
      </c>
      <c r="E1343" s="50" t="str">
        <f>IF(ISBLANK(LeaveTracker[[#This Row],[Employee Name]]),"-----",VLOOKUP(LeaveTracker[[#This Row],[Employee Name]],Employees[[Employee Name]:[Office]],7))</f>
        <v>CBO</v>
      </c>
      <c r="F1343" s="50" t="str">
        <f>IF(ISBLANK(LeaveTracker[[#This Row],[Employee Name]]),"-----",VLOOKUP(LeaveTracker[[#This Row],[Employee Name]],Employees[[Employee Name]:[Office]],6))</f>
        <v>PERMANENT</v>
      </c>
      <c r="G1343" s="24">
        <v>43818</v>
      </c>
      <c r="H1343" s="24">
        <v>43819</v>
      </c>
      <c r="I1343" s="20" t="s">
        <v>298</v>
      </c>
      <c r="J1343" s="42" t="s">
        <v>299</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615</v>
      </c>
      <c r="E1344" s="50" t="str">
        <f>IF(ISBLANK(LeaveTracker[[#This Row],[Employee Name]]),"-----",VLOOKUP(LeaveTracker[[#This Row],[Employee Name]],Employees[[Employee Name]:[Office]],7))</f>
        <v>CBO</v>
      </c>
      <c r="F1344" s="50" t="str">
        <f>IF(ISBLANK(LeaveTracker[[#This Row],[Employee Name]]),"-----",VLOOKUP(LeaveTracker[[#This Row],[Employee Name]],Employees[[Employee Name]:[Office]],6))</f>
        <v>PERMANENT</v>
      </c>
      <c r="G1344" s="24">
        <v>43822</v>
      </c>
      <c r="H1344" s="24">
        <v>43822</v>
      </c>
      <c r="I1344" s="20" t="s">
        <v>298</v>
      </c>
      <c r="J1344" s="42" t="s">
        <v>299</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615</v>
      </c>
      <c r="E1345" s="50" t="str">
        <f>IF(ISBLANK(LeaveTracker[[#This Row],[Employee Name]]),"-----",VLOOKUP(LeaveTracker[[#This Row],[Employee Name]],Employees[[Employee Name]:[Office]],7))</f>
        <v>CBO</v>
      </c>
      <c r="F1345" s="50" t="str">
        <f>IF(ISBLANK(LeaveTracker[[#This Row],[Employee Name]]),"-----",VLOOKUP(LeaveTracker[[#This Row],[Employee Name]],Employees[[Employee Name]:[Office]],6))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615</v>
      </c>
      <c r="E1346" s="50" t="str">
        <f>IF(ISBLANK(LeaveTracker[[#This Row],[Employee Name]]),"-----",VLOOKUP(LeaveTracker[[#This Row],[Employee Name]],Employees[[Employee Name]:[Office]],7))</f>
        <v>CBO</v>
      </c>
      <c r="F1346" s="50" t="str">
        <f>IF(ISBLANK(LeaveTracker[[#This Row],[Employee Name]]),"-----",VLOOKUP(LeaveTracker[[#This Row],[Employee Name]],Employees[[Employee Name]:[Office]],6))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615</v>
      </c>
      <c r="E1347" s="50" t="str">
        <f>IF(ISBLANK(LeaveTracker[[#This Row],[Employee Name]]),"-----",VLOOKUP(LeaveTracker[[#This Row],[Employee Name]],Employees[[Employee Name]:[Office]],7))</f>
        <v>CBO</v>
      </c>
      <c r="F1347" s="50" t="str">
        <f>IF(ISBLANK(LeaveTracker[[#This Row],[Employee Name]]),"-----",VLOOKUP(LeaveTracker[[#This Row],[Employee Name]],Employees[[Employee Name]:[Office]],6))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186</v>
      </c>
      <c r="E1348" s="50" t="str">
        <f>IF(ISBLANK(LeaveTracker[[#This Row],[Employee Name]]),"-----",VLOOKUP(LeaveTracker[[#This Row],[Employee Name]],Employees[[Employee Name]:[Office]],7))</f>
        <v>CBO</v>
      </c>
      <c r="F1348" s="50" t="str">
        <f>IF(ISBLANK(LeaveTracker[[#This Row],[Employee Name]]),"-----",VLOOKUP(LeaveTracker[[#This Row],[Employee Name]],Employees[[Employee Name]:[Office]],6))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186</v>
      </c>
      <c r="E1349" s="50" t="str">
        <f>IF(ISBLANK(LeaveTracker[[#This Row],[Employee Name]]),"-----",VLOOKUP(LeaveTracker[[#This Row],[Employee Name]],Employees[[Employee Name]:[Office]],7))</f>
        <v>CBO</v>
      </c>
      <c r="F1349" s="50" t="str">
        <f>IF(ISBLANK(LeaveTracker[[#This Row],[Employee Name]]),"-----",VLOOKUP(LeaveTracker[[#This Row],[Employee Name]],Employees[[Employee Name]:[Office]],6))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612</v>
      </c>
      <c r="E1350" s="50" t="str">
        <f>IF(ISBLANK(LeaveTracker[[#This Row],[Employee Name]]),"-----",VLOOKUP(LeaveTracker[[#This Row],[Employee Name]],Employees[[Employee Name]:[Office]],7))</f>
        <v>CBO</v>
      </c>
      <c r="F1350" s="50" t="str">
        <f>IF(ISBLANK(LeaveTracker[[#This Row],[Employee Name]]),"-----",VLOOKUP(LeaveTracker[[#This Row],[Employee Name]],Employees[[Employee Name]:[Office]],6))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609</v>
      </c>
      <c r="E1351" s="50" t="str">
        <f>IF(ISBLANK(LeaveTracker[[#This Row],[Employee Name]]),"-----",VLOOKUP(LeaveTracker[[#This Row],[Employee Name]],Employees[[Employee Name]:[Office]],7))</f>
        <v>CBO</v>
      </c>
      <c r="F1351" s="50" t="str">
        <f>IF(ISBLANK(LeaveTracker[[#This Row],[Employee Name]]),"-----",VLOOKUP(LeaveTracker[[#This Row],[Employee Name]],Employees[[Employee Name]:[Office]],6))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612</v>
      </c>
      <c r="E1352" s="50" t="str">
        <f>IF(ISBLANK(LeaveTracker[[#This Row],[Employee Name]]),"-----",VLOOKUP(LeaveTracker[[#This Row],[Employee Name]],Employees[[Employee Name]:[Office]],7))</f>
        <v>CBO</v>
      </c>
      <c r="F1352" s="50" t="str">
        <f>IF(ISBLANK(LeaveTracker[[#This Row],[Employee Name]]),"-----",VLOOKUP(LeaveTracker[[#This Row],[Employee Name]],Employees[[Employee Name]:[Office]],6))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612</v>
      </c>
      <c r="E1353" s="50" t="str">
        <f>IF(ISBLANK(LeaveTracker[[#This Row],[Employee Name]]),"-----",VLOOKUP(LeaveTracker[[#This Row],[Employee Name]],Employees[[Employee Name]:[Office]],7))</f>
        <v>CBO</v>
      </c>
      <c r="F1353" s="50" t="str">
        <f>IF(ISBLANK(LeaveTracker[[#This Row],[Employee Name]]),"-----",VLOOKUP(LeaveTracker[[#This Row],[Employee Name]],Employees[[Employee Name]:[Office]],6))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612</v>
      </c>
      <c r="E1354" s="50" t="str">
        <f>IF(ISBLANK(LeaveTracker[[#This Row],[Employee Name]]),"-----",VLOOKUP(LeaveTracker[[#This Row],[Employee Name]],Employees[[Employee Name]:[Office]],7))</f>
        <v>CBO</v>
      </c>
      <c r="F1354" s="50" t="str">
        <f>IF(ISBLANK(LeaveTracker[[#This Row],[Employee Name]]),"-----",VLOOKUP(LeaveTracker[[#This Row],[Employee Name]],Employees[[Employee Name]:[Office]],6))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186</v>
      </c>
      <c r="E1355" s="50" t="str">
        <f>IF(ISBLANK(LeaveTracker[[#This Row],[Employee Name]]),"-----",VLOOKUP(LeaveTracker[[#This Row],[Employee Name]],Employees[[Employee Name]:[Office]],7))</f>
        <v>CBO</v>
      </c>
      <c r="F1355" s="50" t="str">
        <f>IF(ISBLANK(LeaveTracker[[#This Row],[Employee Name]]),"-----",VLOOKUP(LeaveTracker[[#This Row],[Employee Name]],Employees[[Employee Name]:[Office]],6))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186</v>
      </c>
      <c r="E1356" s="50" t="str">
        <f>IF(ISBLANK(LeaveTracker[[#This Row],[Employee Name]]),"-----",VLOOKUP(LeaveTracker[[#This Row],[Employee Name]],Employees[[Employee Name]:[Office]],7))</f>
        <v>CBO</v>
      </c>
      <c r="F1356" s="50" t="str">
        <f>IF(ISBLANK(LeaveTracker[[#This Row],[Employee Name]]),"-----",VLOOKUP(LeaveTracker[[#This Row],[Employee Name]],Employees[[Employee Name]:[Office]],6))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621</v>
      </c>
      <c r="E1357" s="50" t="str">
        <f>IF(ISBLANK(LeaveTracker[[#This Row],[Employee Name]]),"-----",VLOOKUP(LeaveTracker[[#This Row],[Employee Name]],Employees[[Employee Name]:[Office]],7))</f>
        <v>CBO</v>
      </c>
      <c r="F1357" s="50" t="str">
        <f>IF(ISBLANK(LeaveTracker[[#This Row],[Employee Name]]),"-----",VLOOKUP(LeaveTracker[[#This Row],[Employee Name]],Employees[[Employee Name]:[Office]],6))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609</v>
      </c>
      <c r="E1358" s="50" t="str">
        <f>IF(ISBLANK(LeaveTracker[[#This Row],[Employee Name]]),"-----",VLOOKUP(LeaveTracker[[#This Row],[Employee Name]],Employees[[Employee Name]:[Office]],7))</f>
        <v>CBO</v>
      </c>
      <c r="F1358" s="50" t="str">
        <f>IF(ISBLANK(LeaveTracker[[#This Row],[Employee Name]]),"-----",VLOOKUP(LeaveTracker[[#This Row],[Employee Name]],Employees[[Employee Name]:[Office]],6))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609</v>
      </c>
      <c r="E1359" s="50" t="str">
        <f>IF(ISBLANK(LeaveTracker[[#This Row],[Employee Name]]),"-----",VLOOKUP(LeaveTracker[[#This Row],[Employee Name]],Employees[[Employee Name]:[Office]],7))</f>
        <v>CBO</v>
      </c>
      <c r="F1359" s="50" t="str">
        <f>IF(ISBLANK(LeaveTracker[[#This Row],[Employee Name]]),"-----",VLOOKUP(LeaveTracker[[#This Row],[Employee Name]],Employees[[Employee Name]:[Office]],6))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609</v>
      </c>
      <c r="E1360" s="50" t="str">
        <f>IF(ISBLANK(LeaveTracker[[#This Row],[Employee Name]]),"-----",VLOOKUP(LeaveTracker[[#This Row],[Employee Name]],Employees[[Employee Name]:[Office]],7))</f>
        <v>CBO</v>
      </c>
      <c r="F1360" s="50" t="str">
        <f>IF(ISBLANK(LeaveTracker[[#This Row],[Employee Name]]),"-----",VLOOKUP(LeaveTracker[[#This Row],[Employee Name]],Employees[[Employee Name]:[Office]],6))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338</v>
      </c>
      <c r="E1361" s="50" t="str">
        <f>IF(ISBLANK(LeaveTracker[[#This Row],[Employee Name]]),"-----",VLOOKUP(LeaveTracker[[#This Row],[Employee Name]],Employees[[Employee Name]:[Office]],7))</f>
        <v>COMELEC</v>
      </c>
      <c r="F1361" s="50" t="str">
        <f>IF(ISBLANK(LeaveTracker[[#This Row],[Employee Name]]),"-----",VLOOKUP(LeaveTracker[[#This Row],[Employee Name]],Employees[[Employee Name]:[Office]],6))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538</v>
      </c>
      <c r="E1362" s="50" t="str">
        <f>IF(ISBLANK(LeaveTracker[[#This Row],[Employee Name]]),"-----",VLOOKUP(LeaveTracker[[#This Row],[Employee Name]],Employees[[Employee Name]:[Office]],7))</f>
        <v>LCR</v>
      </c>
      <c r="F1362" s="50" t="str">
        <f>IF(ISBLANK(LeaveTracker[[#This Row],[Employee Name]]),"-----",VLOOKUP(LeaveTracker[[#This Row],[Employee Name]],Employees[[Employee Name]:[Office]],6))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543</v>
      </c>
      <c r="E1363" s="50" t="str">
        <f>IF(ISBLANK(LeaveTracker[[#This Row],[Employee Name]]),"-----",VLOOKUP(LeaveTracker[[#This Row],[Employee Name]],Employees[[Employee Name]:[Office]],7))</f>
        <v>LCR</v>
      </c>
      <c r="F1363" s="50" t="str">
        <f>IF(ISBLANK(LeaveTracker[[#This Row],[Employee Name]]),"-----",VLOOKUP(LeaveTracker[[#This Row],[Employee Name]],Employees[[Employee Name]:[Office]],6))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541</v>
      </c>
      <c r="E1364" s="50" t="str">
        <f>IF(ISBLANK(LeaveTracker[[#This Row],[Employee Name]]),"-----",VLOOKUP(LeaveTracker[[#This Row],[Employee Name]],Employees[[Employee Name]:[Office]],7))</f>
        <v>ONT</v>
      </c>
      <c r="F1364" s="50" t="str">
        <f>IF(ISBLANK(LeaveTracker[[#This Row],[Employee Name]]),"-----",VLOOKUP(LeaveTracker[[#This Row],[Employee Name]],Employees[[Employee Name]:[Office]],6))</f>
        <v>PERMANENT</v>
      </c>
      <c r="G1364" s="24">
        <v>43822</v>
      </c>
      <c r="H1364" s="24">
        <v>43822</v>
      </c>
      <c r="I1364" s="20" t="s">
        <v>298</v>
      </c>
      <c r="J1364" s="42" t="s">
        <v>214</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541</v>
      </c>
      <c r="E1365" s="50" t="str">
        <f>IF(ISBLANK(LeaveTracker[[#This Row],[Employee Name]]),"-----",VLOOKUP(LeaveTracker[[#This Row],[Employee Name]],Employees[[Employee Name]:[Office]],7))</f>
        <v>ONT</v>
      </c>
      <c r="F1365" s="50" t="str">
        <f>IF(ISBLANK(LeaveTracker[[#This Row],[Employee Name]]),"-----",VLOOKUP(LeaveTracker[[#This Row],[Employee Name]],Employees[[Employee Name]:[Office]],6))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541</v>
      </c>
      <c r="E1366" s="50" t="str">
        <f>IF(ISBLANK(LeaveTracker[[#This Row],[Employee Name]]),"-----",VLOOKUP(LeaveTracker[[#This Row],[Employee Name]],Employees[[Employee Name]:[Office]],7))</f>
        <v>ONT</v>
      </c>
      <c r="F1366" s="50" t="str">
        <f>IF(ISBLANK(LeaveTracker[[#This Row],[Employee Name]]),"-----",VLOOKUP(LeaveTracker[[#This Row],[Employee Name]],Employees[[Employee Name]:[Office]],6))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541</v>
      </c>
      <c r="E1367" s="50" t="str">
        <f>IF(ISBLANK(LeaveTracker[[#This Row],[Employee Name]]),"-----",VLOOKUP(LeaveTracker[[#This Row],[Employee Name]],Employees[[Employee Name]:[Office]],7))</f>
        <v>ONT</v>
      </c>
      <c r="F1367" s="50" t="str">
        <f>IF(ISBLANK(LeaveTracker[[#This Row],[Employee Name]]),"-----",VLOOKUP(LeaveTracker[[#This Row],[Employee Name]],Employees[[Employee Name]:[Office]],6))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351</v>
      </c>
      <c r="E1368" s="50" t="str">
        <f>IF(ISBLANK(LeaveTracker[[#This Row],[Employee Name]]),"-----",VLOOKUP(LeaveTracker[[#This Row],[Employee Name]],Employees[[Employee Name]:[Office]],7))</f>
        <v>LCR</v>
      </c>
      <c r="F1368" s="50" t="str">
        <f>IF(ISBLANK(LeaveTracker[[#This Row],[Employee Name]]),"-----",VLOOKUP(LeaveTracker[[#This Row],[Employee Name]],Employees[[Employee Name]:[Office]],6))</f>
        <v>PERMANENT</v>
      </c>
      <c r="G1368" s="24">
        <v>43798</v>
      </c>
      <c r="H1368" s="24">
        <v>43798</v>
      </c>
      <c r="I1368" s="20" t="s">
        <v>298</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351</v>
      </c>
      <c r="E1369" s="50" t="str">
        <f>IF(ISBLANK(LeaveTracker[[#This Row],[Employee Name]]),"-----",VLOOKUP(LeaveTracker[[#This Row],[Employee Name]],Employees[[Employee Name]:[Office]],7))</f>
        <v>LCR</v>
      </c>
      <c r="F1369" s="50" t="str">
        <f>IF(ISBLANK(LeaveTracker[[#This Row],[Employee Name]]),"-----",VLOOKUP(LeaveTracker[[#This Row],[Employee Name]],Employees[[Employee Name]:[Office]],6))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538</v>
      </c>
      <c r="E1370" s="50" t="str">
        <f>IF(ISBLANK(LeaveTracker[[#This Row],[Employee Name]]),"-----",VLOOKUP(LeaveTracker[[#This Row],[Employee Name]],Employees[[Employee Name]:[Office]],7))</f>
        <v>LCR</v>
      </c>
      <c r="F1370" s="50" t="str">
        <f>IF(ISBLANK(LeaveTracker[[#This Row],[Employee Name]]),"-----",VLOOKUP(LeaveTracker[[#This Row],[Employee Name]],Employees[[Employee Name]:[Office]],6))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538</v>
      </c>
      <c r="E1371" s="50" t="str">
        <f>IF(ISBLANK(LeaveTracker[[#This Row],[Employee Name]]),"-----",VLOOKUP(LeaveTracker[[#This Row],[Employee Name]],Employees[[Employee Name]:[Office]],7))</f>
        <v>LCR</v>
      </c>
      <c r="F1371" s="50" t="str">
        <f>IF(ISBLANK(LeaveTracker[[#This Row],[Employee Name]]),"-----",VLOOKUP(LeaveTracker[[#This Row],[Employee Name]],Employees[[Employee Name]:[Office]],6))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538</v>
      </c>
      <c r="E1372" s="50" t="str">
        <f>IF(ISBLANK(LeaveTracker[[#This Row],[Employee Name]]),"-----",VLOOKUP(LeaveTracker[[#This Row],[Employee Name]],Employees[[Employee Name]:[Office]],7))</f>
        <v>LCR</v>
      </c>
      <c r="F1372" s="50" t="str">
        <f>IF(ISBLANK(LeaveTracker[[#This Row],[Employee Name]]),"-----",VLOOKUP(LeaveTracker[[#This Row],[Employee Name]],Employees[[Employee Name]:[Office]],6))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538</v>
      </c>
      <c r="E1373" s="50" t="str">
        <f>IF(ISBLANK(LeaveTracker[[#This Row],[Employee Name]]),"-----",VLOOKUP(LeaveTracker[[#This Row],[Employee Name]],Employees[[Employee Name]:[Office]],7))</f>
        <v>LCR</v>
      </c>
      <c r="F1373" s="50" t="str">
        <f>IF(ISBLANK(LeaveTracker[[#This Row],[Employee Name]]),"-----",VLOOKUP(LeaveTracker[[#This Row],[Employee Name]],Employees[[Employee Name]:[Office]],6))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538</v>
      </c>
      <c r="E1374" s="50" t="str">
        <f>IF(ISBLANK(LeaveTracker[[#This Row],[Employee Name]]),"-----",VLOOKUP(LeaveTracker[[#This Row],[Employee Name]],Employees[[Employee Name]:[Office]],7))</f>
        <v>LCR</v>
      </c>
      <c r="F1374" s="50" t="str">
        <f>IF(ISBLANK(LeaveTracker[[#This Row],[Employee Name]]),"-----",VLOOKUP(LeaveTracker[[#This Row],[Employee Name]],Employees[[Employee Name]:[Office]],6))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717</v>
      </c>
      <c r="E1375" s="50" t="str">
        <f>IF(ISBLANK(LeaveTracker[[#This Row],[Employee Name]]),"-----",VLOOKUP(LeaveTracker[[#This Row],[Employee Name]],Employees[[Employee Name]:[Office]],7))</f>
        <v>LCR</v>
      </c>
      <c r="F1375" s="50" t="str">
        <f>IF(ISBLANK(LeaveTracker[[#This Row],[Employee Name]]),"-----",VLOOKUP(LeaveTracker[[#This Row],[Employee Name]],Employees[[Employee Name]:[Office]],6))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717</v>
      </c>
      <c r="E1376" s="50" t="str">
        <f>IF(ISBLANK(LeaveTracker[[#This Row],[Employee Name]]),"-----",VLOOKUP(LeaveTracker[[#This Row],[Employee Name]],Employees[[Employee Name]:[Office]],7))</f>
        <v>LCR</v>
      </c>
      <c r="F1376" s="50" t="str">
        <f>IF(ISBLANK(LeaveTracker[[#This Row],[Employee Name]]),"-----",VLOOKUP(LeaveTracker[[#This Row],[Employee Name]],Employees[[Employee Name]:[Office]],6))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720</v>
      </c>
      <c r="E1377" s="50" t="str">
        <f>IF(ISBLANK(LeaveTracker[[#This Row],[Employee Name]]),"-----",VLOOKUP(LeaveTracker[[#This Row],[Employee Name]],Employees[[Employee Name]:[Office]],7))</f>
        <v>LCR</v>
      </c>
      <c r="F1377" s="50" t="str">
        <f>IF(ISBLANK(LeaveTracker[[#This Row],[Employee Name]]),"-----",VLOOKUP(LeaveTracker[[#This Row],[Employee Name]],Employees[[Employee Name]:[Office]],6))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543</v>
      </c>
      <c r="E1378" s="50" t="str">
        <f>IF(ISBLANK(LeaveTracker[[#This Row],[Employee Name]]),"-----",VLOOKUP(LeaveTracker[[#This Row],[Employee Name]],Employees[[Employee Name]:[Office]],7))</f>
        <v>LCR</v>
      </c>
      <c r="F1378" s="50" t="str">
        <f>IF(ISBLANK(LeaveTracker[[#This Row],[Employee Name]]),"-----",VLOOKUP(LeaveTracker[[#This Row],[Employee Name]],Employees[[Employee Name]:[Office]],6))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722</v>
      </c>
      <c r="E1379" s="50" t="str">
        <f>IF(ISBLANK(LeaveTracker[[#This Row],[Employee Name]]),"-----",VLOOKUP(LeaveTracker[[#This Row],[Employee Name]],Employees[[Employee Name]:[Office]],7))</f>
        <v>LCR</v>
      </c>
      <c r="F1379" s="50" t="str">
        <f>IF(ISBLANK(LeaveTracker[[#This Row],[Employee Name]]),"-----",VLOOKUP(LeaveTracker[[#This Row],[Employee Name]],Employees[[Employee Name]:[Office]],6))</f>
        <v>PERMANENT</v>
      </c>
      <c r="G1379" s="24">
        <v>43825</v>
      </c>
      <c r="H1379" s="24">
        <v>43826</v>
      </c>
      <c r="I1379" s="20" t="s">
        <v>298</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355</v>
      </c>
      <c r="E1380" s="50" t="str">
        <f>IF(ISBLANK(LeaveTracker[[#This Row],[Employee Name]]),"-----",VLOOKUP(LeaveTracker[[#This Row],[Employee Name]],Employees[[Employee Name]:[Office]],7))</f>
        <v>LCR</v>
      </c>
      <c r="F1380" s="50" t="str">
        <f>IF(ISBLANK(LeaveTracker[[#This Row],[Employee Name]]),"-----",VLOOKUP(LeaveTracker[[#This Row],[Employee Name]],Employees[[Employee Name]:[Office]],6))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355</v>
      </c>
      <c r="E1381" s="50" t="str">
        <f>IF(ISBLANK(LeaveTracker[[#This Row],[Employee Name]]),"-----",VLOOKUP(LeaveTracker[[#This Row],[Employee Name]],Employees[[Employee Name]:[Office]],7))</f>
        <v>LCR</v>
      </c>
      <c r="F1381" s="50" t="str">
        <f>IF(ISBLANK(LeaveTracker[[#This Row],[Employee Name]]),"-----",VLOOKUP(LeaveTracker[[#This Row],[Employee Name]],Employees[[Employee Name]:[Office]],6))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355</v>
      </c>
      <c r="E1382" s="50" t="str">
        <f>IF(ISBLANK(LeaveTracker[[#This Row],[Employee Name]]),"-----",VLOOKUP(LeaveTracker[[#This Row],[Employee Name]],Employees[[Employee Name]:[Office]],7))</f>
        <v>LCR</v>
      </c>
      <c r="F1382" s="50" t="str">
        <f>IF(ISBLANK(LeaveTracker[[#This Row],[Employee Name]]),"-----",VLOOKUP(LeaveTracker[[#This Row],[Employee Name]],Employees[[Employee Name]:[Office]],6))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355</v>
      </c>
      <c r="E1383" s="50" t="str">
        <f>IF(ISBLANK(LeaveTracker[[#This Row],[Employee Name]]),"-----",VLOOKUP(LeaveTracker[[#This Row],[Employee Name]],Employees[[Employee Name]:[Office]],7))</f>
        <v>LCR</v>
      </c>
      <c r="F1383" s="50" t="str">
        <f>IF(ISBLANK(LeaveTracker[[#This Row],[Employee Name]]),"-----",VLOOKUP(LeaveTracker[[#This Row],[Employee Name]],Employees[[Employee Name]:[Office]],6))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724</v>
      </c>
      <c r="E1384" s="50" t="str">
        <f>IF(ISBLANK(LeaveTracker[[#This Row],[Employee Name]]),"-----",VLOOKUP(LeaveTracker[[#This Row],[Employee Name]],Employees[[Employee Name]:[Office]],7))</f>
        <v>ONT</v>
      </c>
      <c r="F1384" s="50" t="str">
        <f>IF(ISBLANK(LeaveTracker[[#This Row],[Employee Name]]),"-----",VLOOKUP(LeaveTracker[[#This Row],[Employee Name]],Employees[[Employee Name]:[Office]],6))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388</v>
      </c>
      <c r="E1385" s="50" t="str">
        <f>IF(ISBLANK(LeaveTracker[[#This Row],[Employee Name]]),"-----",VLOOKUP(LeaveTracker[[#This Row],[Employee Name]],Employees[[Employee Name]:[Office]],7))</f>
        <v>ONT</v>
      </c>
      <c r="F1385" s="50" t="str">
        <f>IF(ISBLANK(LeaveTracker[[#This Row],[Employee Name]]),"-----",VLOOKUP(LeaveTracker[[#This Row],[Employee Name]],Employees[[Employee Name]:[Office]],6))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388</v>
      </c>
      <c r="E1386" s="50" t="str">
        <f>IF(ISBLANK(LeaveTracker[[#This Row],[Employee Name]]),"-----",VLOOKUP(LeaveTracker[[#This Row],[Employee Name]],Employees[[Employee Name]:[Office]],7))</f>
        <v>ONT</v>
      </c>
      <c r="F1386" s="50" t="str">
        <f>IF(ISBLANK(LeaveTracker[[#This Row],[Employee Name]]),"-----",VLOOKUP(LeaveTracker[[#This Row],[Employee Name]],Employees[[Employee Name]:[Office]],6))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388</v>
      </c>
      <c r="E1387" s="50" t="str">
        <f>IF(ISBLANK(LeaveTracker[[#This Row],[Employee Name]]),"-----",VLOOKUP(LeaveTracker[[#This Row],[Employee Name]],Employees[[Employee Name]:[Office]],7))</f>
        <v>ONT</v>
      </c>
      <c r="F1387" s="50" t="str">
        <f>IF(ISBLANK(LeaveTracker[[#This Row],[Employee Name]]),"-----",VLOOKUP(LeaveTracker[[#This Row],[Employee Name]],Employees[[Employee Name]:[Office]],6))</f>
        <v>PERMANENT</v>
      </c>
      <c r="G1387" s="24">
        <v>43832</v>
      </c>
      <c r="H1387" s="24">
        <v>43833</v>
      </c>
      <c r="I1387" s="20" t="s">
        <v>298</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388</v>
      </c>
      <c r="E1388" s="50" t="str">
        <f>IF(ISBLANK(LeaveTracker[[#This Row],[Employee Name]]),"-----",VLOOKUP(LeaveTracker[[#This Row],[Employee Name]],Employees[[Employee Name]:[Office]],7))</f>
        <v>ONT</v>
      </c>
      <c r="F1388" s="50" t="str">
        <f>IF(ISBLANK(LeaveTracker[[#This Row],[Employee Name]]),"-----",VLOOKUP(LeaveTracker[[#This Row],[Employee Name]],Employees[[Employee Name]:[Office]],6))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388</v>
      </c>
      <c r="E1389" s="50" t="str">
        <f>IF(ISBLANK(LeaveTracker[[#This Row],[Employee Name]]),"-----",VLOOKUP(LeaveTracker[[#This Row],[Employee Name]],Employees[[Employee Name]:[Office]],7))</f>
        <v>ONT</v>
      </c>
      <c r="F1389" s="50" t="str">
        <f>IF(ISBLANK(LeaveTracker[[#This Row],[Employee Name]]),"-----",VLOOKUP(LeaveTracker[[#This Row],[Employee Name]],Employees[[Employee Name]:[Office]],6))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388</v>
      </c>
      <c r="E1390" s="50" t="str">
        <f>IF(ISBLANK(LeaveTracker[[#This Row],[Employee Name]]),"-----",VLOOKUP(LeaveTracker[[#This Row],[Employee Name]],Employees[[Employee Name]:[Office]],7))</f>
        <v>ONT</v>
      </c>
      <c r="F1390" s="50" t="str">
        <f>IF(ISBLANK(LeaveTracker[[#This Row],[Employee Name]]),"-----",VLOOKUP(LeaveTracker[[#This Row],[Employee Name]],Employees[[Employee Name]:[Office]],6))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388</v>
      </c>
      <c r="E1391" s="50" t="str">
        <f>IF(ISBLANK(LeaveTracker[[#This Row],[Employee Name]]),"-----",VLOOKUP(LeaveTracker[[#This Row],[Employee Name]],Employees[[Employee Name]:[Office]],7))</f>
        <v>ONT</v>
      </c>
      <c r="F1391" s="50" t="str">
        <f>IF(ISBLANK(LeaveTracker[[#This Row],[Employee Name]]),"-----",VLOOKUP(LeaveTracker[[#This Row],[Employee Name]],Employees[[Employee Name]:[Office]],6))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726</v>
      </c>
      <c r="E1392" s="50" t="str">
        <f>IF(ISBLANK(LeaveTracker[[#This Row],[Employee Name]]),"-----",VLOOKUP(LeaveTracker[[#This Row],[Employee Name]],Employees[[Employee Name]:[Office]],7))</f>
        <v>SP</v>
      </c>
      <c r="F1392" s="50" t="str">
        <f>IF(ISBLANK(LeaveTracker[[#This Row],[Employee Name]]),"-----",VLOOKUP(LeaveTracker[[#This Row],[Employee Name]],Employees[[Employee Name]:[Office]],6))</f>
        <v>PERMANENT</v>
      </c>
      <c r="G1392" s="24">
        <v>43825</v>
      </c>
      <c r="H1392" s="24">
        <v>43826</v>
      </c>
      <c r="I1392" s="20" t="s">
        <v>298</v>
      </c>
      <c r="J1392" s="42" t="s">
        <v>727</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726</v>
      </c>
      <c r="E1393" s="50" t="str">
        <f>IF(ISBLANK(LeaveTracker[[#This Row],[Employee Name]]),"-----",VLOOKUP(LeaveTracker[[#This Row],[Employee Name]],Employees[[Employee Name]:[Office]],7))</f>
        <v>SP</v>
      </c>
      <c r="F1393" s="50" t="str">
        <f>IF(ISBLANK(LeaveTracker[[#This Row],[Employee Name]]),"-----",VLOOKUP(LeaveTracker[[#This Row],[Employee Name]],Employees[[Employee Name]:[Office]],6))</f>
        <v>PERMANENT</v>
      </c>
      <c r="G1393" s="24">
        <v>43817</v>
      </c>
      <c r="H1393" s="24">
        <v>43819</v>
      </c>
      <c r="I1393" s="20" t="s">
        <v>298</v>
      </c>
      <c r="J1393" s="42" t="s">
        <v>1004</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671</v>
      </c>
      <c r="E1394" s="50" t="str">
        <f>IF(ISBLANK(LeaveTracker[[#This Row],[Employee Name]]),"-----",VLOOKUP(LeaveTracker[[#This Row],[Employee Name]],Employees[[Employee Name]:[Office]],7))</f>
        <v>SP</v>
      </c>
      <c r="F1394" s="50" t="str">
        <f>IF(ISBLANK(LeaveTracker[[#This Row],[Employee Name]]),"-----",VLOOKUP(LeaveTracker[[#This Row],[Employee Name]],Employees[[Employee Name]:[Office]],6))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730</v>
      </c>
      <c r="E1395" s="50" t="str">
        <f>IF(ISBLANK(LeaveTracker[[#This Row],[Employee Name]]),"-----",VLOOKUP(LeaveTracker[[#This Row],[Employee Name]],Employees[[Employee Name]:[Office]],7))</f>
        <v>SP</v>
      </c>
      <c r="F1395" s="50" t="str">
        <f>IF(ISBLANK(LeaveTracker[[#This Row],[Employee Name]]),"-----",VLOOKUP(LeaveTracker[[#This Row],[Employee Name]],Employees[[Employee Name]:[Office]],6))</f>
        <v>PERMANENT</v>
      </c>
      <c r="G1395" s="24">
        <v>43816</v>
      </c>
      <c r="H1395" s="24">
        <v>43818</v>
      </c>
      <c r="I1395" s="20" t="s">
        <v>298</v>
      </c>
      <c r="J1395" s="42" t="s">
        <v>1004</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730</v>
      </c>
      <c r="E1396" s="50" t="str">
        <f>IF(ISBLANK(LeaveTracker[[#This Row],[Employee Name]]),"-----",VLOOKUP(LeaveTracker[[#This Row],[Employee Name]],Employees[[Employee Name]:[Office]],7))</f>
        <v>SP</v>
      </c>
      <c r="F1396" s="50" t="str">
        <f>IF(ISBLANK(LeaveTracker[[#This Row],[Employee Name]]),"-----",VLOOKUP(LeaveTracker[[#This Row],[Employee Name]],Employees[[Employee Name]:[Office]],6))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732</v>
      </c>
      <c r="E1397" s="50" t="str">
        <f>IF(ISBLANK(LeaveTracker[[#This Row],[Employee Name]]),"-----",VLOOKUP(LeaveTracker[[#This Row],[Employee Name]],Employees[[Employee Name]:[Office]],7))</f>
        <v>VMO</v>
      </c>
      <c r="F1397" s="50" t="str">
        <f>IF(ISBLANK(LeaveTracker[[#This Row],[Employee Name]]),"-----",VLOOKUP(LeaveTracker[[#This Row],[Employee Name]],Employees[[Employee Name]:[Office]],6))</f>
        <v>PERMANENT</v>
      </c>
      <c r="G1397" s="24">
        <v>43825</v>
      </c>
      <c r="H1397" s="24">
        <v>43826</v>
      </c>
      <c r="I1397" s="20" t="s">
        <v>298</v>
      </c>
      <c r="J1397" s="42" t="s">
        <v>1004</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732</v>
      </c>
      <c r="E1398" s="50" t="str">
        <f>IF(ISBLANK(LeaveTracker[[#This Row],[Employee Name]]),"-----",VLOOKUP(LeaveTracker[[#This Row],[Employee Name]],Employees[[Employee Name]:[Office]],7))</f>
        <v>VMO</v>
      </c>
      <c r="F1398" s="50" t="str">
        <f>IF(ISBLANK(LeaveTracker[[#This Row],[Employee Name]]),"-----",VLOOKUP(LeaveTracker[[#This Row],[Employee Name]],Employees[[Employee Name]:[Office]],6))</f>
        <v>PERMANENT</v>
      </c>
      <c r="G1398" s="24">
        <v>43817</v>
      </c>
      <c r="H1398" s="24">
        <v>43819</v>
      </c>
      <c r="I1398" s="20" t="s">
        <v>298</v>
      </c>
      <c r="J1398" s="42" t="s">
        <v>1004</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693</v>
      </c>
      <c r="E1399" s="50" t="str">
        <f>IF(ISBLANK(LeaveTracker[[#This Row],[Employee Name]]),"-----",VLOOKUP(LeaveTracker[[#This Row],[Employee Name]],Employees[[Employee Name]:[Office]],7))</f>
        <v>VMO</v>
      </c>
      <c r="F1399" s="50" t="str">
        <f>IF(ISBLANK(LeaveTracker[[#This Row],[Employee Name]]),"-----",VLOOKUP(LeaveTracker[[#This Row],[Employee Name]],Employees[[Employee Name]:[Office]],6))</f>
        <v>PERMANENT</v>
      </c>
      <c r="G1399" s="24">
        <v>43818</v>
      </c>
      <c r="H1399" s="24">
        <v>43819</v>
      </c>
      <c r="I1399" s="20" t="s">
        <v>298</v>
      </c>
      <c r="J1399" s="42" t="s">
        <v>1004</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693</v>
      </c>
      <c r="E1400" s="50" t="str">
        <f>IF(ISBLANK(LeaveTracker[[#This Row],[Employee Name]]),"-----",VLOOKUP(LeaveTracker[[#This Row],[Employee Name]],Employees[[Employee Name]:[Office]],7))</f>
        <v>VMO</v>
      </c>
      <c r="F1400" s="50" t="str">
        <f>IF(ISBLANK(LeaveTracker[[#This Row],[Employee Name]]),"-----",VLOOKUP(LeaveTracker[[#This Row],[Employee Name]],Employees[[Employee Name]:[Office]],6))</f>
        <v>PERMANENT</v>
      </c>
      <c r="G1400" s="24">
        <v>43822</v>
      </c>
      <c r="H1400" s="24">
        <v>43822</v>
      </c>
      <c r="I1400" s="20" t="s">
        <v>298</v>
      </c>
      <c r="J1400" s="42" t="s">
        <v>1004</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693</v>
      </c>
      <c r="E1401" s="50" t="str">
        <f>IF(ISBLANK(LeaveTracker[[#This Row],[Employee Name]]),"-----",VLOOKUP(LeaveTracker[[#This Row],[Employee Name]],Employees[[Employee Name]:[Office]],7))</f>
        <v>VMO</v>
      </c>
      <c r="F1401" s="50" t="str">
        <f>IF(ISBLANK(LeaveTracker[[#This Row],[Employee Name]]),"-----",VLOOKUP(LeaveTracker[[#This Row],[Employee Name]],Employees[[Employee Name]:[Office]],6))</f>
        <v>PERMANENT</v>
      </c>
      <c r="G1401" s="24">
        <v>43825</v>
      </c>
      <c r="H1401" s="24">
        <v>43826</v>
      </c>
      <c r="I1401" s="20" t="s">
        <v>298</v>
      </c>
      <c r="J1401" s="42" t="s">
        <v>1004</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735</v>
      </c>
      <c r="E1402" s="50" t="str">
        <f>IF(ISBLANK(LeaveTracker[[#This Row],[Employee Name]]),"-----",VLOOKUP(LeaveTracker[[#This Row],[Employee Name]],Employees[[Employee Name]:[Office]],7))</f>
        <v>SP</v>
      </c>
      <c r="F1402" s="50" t="str">
        <f>IF(ISBLANK(LeaveTracker[[#This Row],[Employee Name]]),"-----",VLOOKUP(LeaveTracker[[#This Row],[Employee Name]],Employees[[Employee Name]:[Office]],6))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735</v>
      </c>
      <c r="E1403" s="50" t="str">
        <f>IF(ISBLANK(LeaveTracker[[#This Row],[Employee Name]]),"-----",VLOOKUP(LeaveTracker[[#This Row],[Employee Name]],Employees[[Employee Name]:[Office]],7))</f>
        <v>SP</v>
      </c>
      <c r="F1403" s="50" t="str">
        <f>IF(ISBLANK(LeaveTracker[[#This Row],[Employee Name]]),"-----",VLOOKUP(LeaveTracker[[#This Row],[Employee Name]],Employees[[Employee Name]:[Office]],6))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735</v>
      </c>
      <c r="E1404" s="50" t="str">
        <f>IF(ISBLANK(LeaveTracker[[#This Row],[Employee Name]]),"-----",VLOOKUP(LeaveTracker[[#This Row],[Employee Name]],Employees[[Employee Name]:[Office]],7))</f>
        <v>SP</v>
      </c>
      <c r="F1404" s="50" t="str">
        <f>IF(ISBLANK(LeaveTracker[[#This Row],[Employee Name]]),"-----",VLOOKUP(LeaveTracker[[#This Row],[Employee Name]],Employees[[Employee Name]:[Office]],6))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737</v>
      </c>
      <c r="E1405" s="50" t="str">
        <f>IF(ISBLANK(LeaveTracker[[#This Row],[Employee Name]]),"-----",VLOOKUP(LeaveTracker[[#This Row],[Employee Name]],Employees[[Employee Name]:[Office]],7))</f>
        <v>CSWDO</v>
      </c>
      <c r="F1405" s="50" t="str">
        <f>IF(ISBLANK(LeaveTracker[[#This Row],[Employee Name]]),"-----",VLOOKUP(LeaveTracker[[#This Row],[Employee Name]],Employees[[Employee Name]:[Office]],6))</f>
        <v>PERMANENT</v>
      </c>
      <c r="G1405" s="24">
        <v>43838</v>
      </c>
      <c r="H1405" s="24">
        <v>43839</v>
      </c>
      <c r="I1405" s="20" t="s">
        <v>298</v>
      </c>
      <c r="J1405" s="42" t="s">
        <v>1003</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740</v>
      </c>
      <c r="E1406" s="50" t="str">
        <f>IF(ISBLANK(LeaveTracker[[#This Row],[Employee Name]]),"-----",VLOOKUP(LeaveTracker[[#This Row],[Employee Name]],Employees[[Employee Name]:[Office]],7))</f>
        <v>CSWDO</v>
      </c>
      <c r="F1406" s="50" t="str">
        <f>IF(ISBLANK(LeaveTracker[[#This Row],[Employee Name]]),"-----",VLOOKUP(LeaveTracker[[#This Row],[Employee Name]],Employees[[Employee Name]:[Office]],6))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210</v>
      </c>
      <c r="E1407" s="50" t="str">
        <f>IF(ISBLANK(LeaveTracker[[#This Row],[Employee Name]]),"-----",VLOOKUP(LeaveTracker[[#This Row],[Employee Name]],Employees[[Employee Name]:[Office]],7))</f>
        <v>PDAO</v>
      </c>
      <c r="F1407" s="50" t="str">
        <f>IF(ISBLANK(LeaveTracker[[#This Row],[Employee Name]]),"-----",VLOOKUP(LeaveTracker[[#This Row],[Employee Name]],Employees[[Employee Name]:[Office]],6))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238</v>
      </c>
      <c r="E1408" s="50" t="str">
        <f>IF(ISBLANK(LeaveTracker[[#This Row],[Employee Name]]),"-----",VLOOKUP(LeaveTracker[[#This Row],[Employee Name]],Employees[[Employee Name]:[Office]],7))</f>
        <v>CSWDO</v>
      </c>
      <c r="F1408" s="50" t="str">
        <f>IF(ISBLANK(LeaveTracker[[#This Row],[Employee Name]]),"-----",VLOOKUP(LeaveTracker[[#This Row],[Employee Name]],Employees[[Employee Name]:[Office]],6))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744</v>
      </c>
      <c r="E1409" s="50" t="str">
        <f>IF(ISBLANK(LeaveTracker[[#This Row],[Employee Name]]),"-----",VLOOKUP(LeaveTracker[[#This Row],[Employee Name]],Employees[[Employee Name]:[Office]],7))</f>
        <v>CSWDO</v>
      </c>
      <c r="F1409" s="50" t="str">
        <f>IF(ISBLANK(LeaveTracker[[#This Row],[Employee Name]]),"-----",VLOOKUP(LeaveTracker[[#This Row],[Employee Name]],Employees[[Employee Name]:[Office]],6))</f>
        <v>PERMANENT</v>
      </c>
      <c r="G1409" s="24">
        <v>43787</v>
      </c>
      <c r="H1409" s="24">
        <v>43787</v>
      </c>
      <c r="I1409" s="20" t="s">
        <v>298</v>
      </c>
      <c r="J1409" s="42" t="s">
        <v>274</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748</v>
      </c>
      <c r="E1410" s="50" t="str">
        <f>IF(ISBLANK(LeaveTracker[[#This Row],[Employee Name]]),"-----",VLOOKUP(LeaveTracker[[#This Row],[Employee Name]],Employees[[Employee Name]:[Office]],7))</f>
        <v>CSWDO</v>
      </c>
      <c r="F1410" s="50" t="str">
        <f>IF(ISBLANK(LeaveTracker[[#This Row],[Employee Name]]),"-----",VLOOKUP(LeaveTracker[[#This Row],[Employee Name]],Employees[[Employee Name]:[Office]],6))</f>
        <v>PERMANENT</v>
      </c>
      <c r="G1410" s="24">
        <v>43796</v>
      </c>
      <c r="H1410" s="24">
        <v>43796</v>
      </c>
      <c r="I1410" s="20" t="s">
        <v>298</v>
      </c>
      <c r="J1410" s="42" t="s">
        <v>299</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1072</v>
      </c>
      <c r="E1411" s="50" t="str">
        <f>IF(ISBLANK(LeaveTracker[[#This Row],[Employee Name]]),"-----",VLOOKUP(LeaveTracker[[#This Row],[Employee Name]],Employees[[Employee Name]:[Office]],7))</f>
        <v>CSWDO</v>
      </c>
      <c r="F1411" s="50" t="str">
        <f>IF(ISBLANK(LeaveTracker[[#This Row],[Employee Name]]),"-----",VLOOKUP(LeaveTracker[[#This Row],[Employee Name]],Employees[[Employee Name]:[Office]],6))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737</v>
      </c>
      <c r="E1412" s="50" t="str">
        <f>IF(ISBLANK(LeaveTracker[[#This Row],[Employee Name]]),"-----",VLOOKUP(LeaveTracker[[#This Row],[Employee Name]],Employees[[Employee Name]:[Office]],7))</f>
        <v>CSWDO</v>
      </c>
      <c r="F1412" s="50" t="str">
        <f>IF(ISBLANK(LeaveTracker[[#This Row],[Employee Name]]),"-----",VLOOKUP(LeaveTracker[[#This Row],[Employee Name]],Employees[[Employee Name]:[Office]],6))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224</v>
      </c>
      <c r="E1413" s="50" t="str">
        <f>IF(ISBLANK(LeaveTracker[[#This Row],[Employee Name]]),"-----",VLOOKUP(LeaveTracker[[#This Row],[Employee Name]],Employees[[Employee Name]:[Office]],7))</f>
        <v>CSWDO</v>
      </c>
      <c r="F1413" s="50" t="str">
        <f>IF(ISBLANK(LeaveTracker[[#This Row],[Employee Name]]),"-----",VLOOKUP(LeaveTracker[[#This Row],[Employee Name]],Employees[[Employee Name]:[Office]],6))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751</v>
      </c>
      <c r="E1414" s="50" t="str">
        <f>IF(ISBLANK(LeaveTracker[[#This Row],[Employee Name]]),"-----",VLOOKUP(LeaveTracker[[#This Row],[Employee Name]],Employees[[Employee Name]:[Office]],7))</f>
        <v>NUTRITION OFFICE</v>
      </c>
      <c r="F1414" s="50" t="str">
        <f>IF(ISBLANK(LeaveTracker[[#This Row],[Employee Name]]),"-----",VLOOKUP(LeaveTracker[[#This Row],[Employee Name]],Employees[[Employee Name]:[Office]],6))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751</v>
      </c>
      <c r="E1415" s="50" t="str">
        <f>IF(ISBLANK(LeaveTracker[[#This Row],[Employee Name]]),"-----",VLOOKUP(LeaveTracker[[#This Row],[Employee Name]],Employees[[Employee Name]:[Office]],7))</f>
        <v>NUTRITION OFFICE</v>
      </c>
      <c r="F1415" s="50" t="str">
        <f>IF(ISBLANK(LeaveTracker[[#This Row],[Employee Name]]),"-----",VLOOKUP(LeaveTracker[[#This Row],[Employee Name]],Employees[[Employee Name]:[Office]],6))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751</v>
      </c>
      <c r="E1416" s="50" t="str">
        <f>IF(ISBLANK(LeaveTracker[[#This Row],[Employee Name]]),"-----",VLOOKUP(LeaveTracker[[#This Row],[Employee Name]],Employees[[Employee Name]:[Office]],7))</f>
        <v>NUTRITION OFFICE</v>
      </c>
      <c r="F1416" s="50" t="str">
        <f>IF(ISBLANK(LeaveTracker[[#This Row],[Employee Name]]),"-----",VLOOKUP(LeaveTracker[[#This Row],[Employee Name]],Employees[[Employee Name]:[Office]],6))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754</v>
      </c>
      <c r="E1417" s="50" t="str">
        <f>IF(ISBLANK(LeaveTracker[[#This Row],[Employee Name]]),"-----",VLOOKUP(LeaveTracker[[#This Row],[Employee Name]],Employees[[Employee Name]:[Office]],7))</f>
        <v>NUTRITION OFFICE</v>
      </c>
      <c r="F1417" s="50" t="str">
        <f>IF(ISBLANK(LeaveTracker[[#This Row],[Employee Name]]),"-----",VLOOKUP(LeaveTracker[[#This Row],[Employee Name]],Employees[[Employee Name]:[Office]],6))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754</v>
      </c>
      <c r="E1418" s="50" t="str">
        <f>IF(ISBLANK(LeaveTracker[[#This Row],[Employee Name]]),"-----",VLOOKUP(LeaveTracker[[#This Row],[Employee Name]],Employees[[Employee Name]:[Office]],7))</f>
        <v>NUTRITION OFFICE</v>
      </c>
      <c r="F1418" s="50" t="str">
        <f>IF(ISBLANK(LeaveTracker[[#This Row],[Employee Name]]),"-----",VLOOKUP(LeaveTracker[[#This Row],[Employee Name]],Employees[[Employee Name]:[Office]],6))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261</v>
      </c>
      <c r="E1419" s="50" t="str">
        <f>IF(ISBLANK(LeaveTracker[[#This Row],[Employee Name]]),"-----",VLOOKUP(LeaveTracker[[#This Row],[Employee Name]],Employees[[Employee Name]:[Office]],7))</f>
        <v>NUTRITION OFFICE</v>
      </c>
      <c r="F1419" s="50" t="str">
        <f>IF(ISBLANK(LeaveTracker[[#This Row],[Employee Name]]),"-----",VLOOKUP(LeaveTracker[[#This Row],[Employee Name]],Employees[[Employee Name]:[Office]],6))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261</v>
      </c>
      <c r="E1420" s="50" t="str">
        <f>IF(ISBLANK(LeaveTracker[[#This Row],[Employee Name]]),"-----",VLOOKUP(LeaveTracker[[#This Row],[Employee Name]],Employees[[Employee Name]:[Office]],7))</f>
        <v>NUTRITION OFFICE</v>
      </c>
      <c r="F1420" s="50" t="str">
        <f>IF(ISBLANK(LeaveTracker[[#This Row],[Employee Name]]),"-----",VLOOKUP(LeaveTracker[[#This Row],[Employee Name]],Employees[[Employee Name]:[Office]],6))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258</v>
      </c>
      <c r="E1421" s="50" t="str">
        <f>IF(ISBLANK(LeaveTracker[[#This Row],[Employee Name]]),"-----",VLOOKUP(LeaveTracker[[#This Row],[Employee Name]],Employees[[Employee Name]:[Office]],7))</f>
        <v>NUTRITION OFFICE</v>
      </c>
      <c r="F1421" s="50" t="str">
        <f>IF(ISBLANK(LeaveTracker[[#This Row],[Employee Name]]),"-----",VLOOKUP(LeaveTracker[[#This Row],[Employee Name]],Employees[[Employee Name]:[Office]],6))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258</v>
      </c>
      <c r="E1422" s="50" t="str">
        <f>IF(ISBLANK(LeaveTracker[[#This Row],[Employee Name]]),"-----",VLOOKUP(LeaveTracker[[#This Row],[Employee Name]],Employees[[Employee Name]:[Office]],7))</f>
        <v>NUTRITION OFFICE</v>
      </c>
      <c r="F1422" s="50" t="str">
        <f>IF(ISBLANK(LeaveTracker[[#This Row],[Employee Name]]),"-----",VLOOKUP(LeaveTracker[[#This Row],[Employee Name]],Employees[[Employee Name]:[Office]],6))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258</v>
      </c>
      <c r="E1423" s="50" t="str">
        <f>IF(ISBLANK(LeaveTracker[[#This Row],[Employee Name]]),"-----",VLOOKUP(LeaveTracker[[#This Row],[Employee Name]],Employees[[Employee Name]:[Office]],7))</f>
        <v>NUTRITION OFFICE</v>
      </c>
      <c r="F1423" s="50" t="str">
        <f>IF(ISBLANK(LeaveTracker[[#This Row],[Employee Name]]),"-----",VLOOKUP(LeaveTracker[[#This Row],[Employee Name]],Employees[[Employee Name]:[Office]],6))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252</v>
      </c>
      <c r="E1424" s="50" t="str">
        <f>IF(ISBLANK(LeaveTracker[[#This Row],[Employee Name]]),"-----",VLOOKUP(LeaveTracker[[#This Row],[Employee Name]],Employees[[Employee Name]:[Office]],7))</f>
        <v>TCCH/TICC</v>
      </c>
      <c r="F1424" s="50" t="str">
        <f>IF(ISBLANK(LeaveTracker[[#This Row],[Employee Name]]),"-----",VLOOKUP(LeaveTracker[[#This Row],[Employee Name]],Employees[[Employee Name]:[Office]],6))</f>
        <v>PERMANENT</v>
      </c>
      <c r="G1424" s="24">
        <v>43791</v>
      </c>
      <c r="H1424" s="24">
        <v>43791</v>
      </c>
      <c r="I1424" s="20" t="s">
        <v>298</v>
      </c>
      <c r="J1424" s="42" t="s">
        <v>1004</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252</v>
      </c>
      <c r="E1425" s="50" t="str">
        <f>IF(ISBLANK(LeaveTracker[[#This Row],[Employee Name]]),"-----",VLOOKUP(LeaveTracker[[#This Row],[Employee Name]],Employees[[Employee Name]:[Office]],7))</f>
        <v>TCCH/TICC</v>
      </c>
      <c r="F1425" s="50" t="str">
        <f>IF(ISBLANK(LeaveTracker[[#This Row],[Employee Name]]),"-----",VLOOKUP(LeaveTracker[[#This Row],[Employee Name]],Employees[[Employee Name]:[Office]],6))</f>
        <v>PERMANENT</v>
      </c>
      <c r="G1425" s="24">
        <v>43816</v>
      </c>
      <c r="H1425" s="24">
        <v>43816</v>
      </c>
      <c r="I1425" s="20" t="s">
        <v>298</v>
      </c>
      <c r="J1425" s="42" t="s">
        <v>1004</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252</v>
      </c>
      <c r="E1426" s="50" t="str">
        <f>IF(ISBLANK(LeaveTracker[[#This Row],[Employee Name]]),"-----",VLOOKUP(LeaveTracker[[#This Row],[Employee Name]],Employees[[Employee Name]:[Office]],7))</f>
        <v>TCCH/TICC</v>
      </c>
      <c r="F1426" s="50" t="str">
        <f>IF(ISBLANK(LeaveTracker[[#This Row],[Employee Name]]),"-----",VLOOKUP(LeaveTracker[[#This Row],[Employee Name]],Employees[[Employee Name]:[Office]],6))</f>
        <v>PERMANENT</v>
      </c>
      <c r="G1426" s="24">
        <v>43818</v>
      </c>
      <c r="H1426" s="24">
        <v>43818</v>
      </c>
      <c r="I1426" s="20" t="s">
        <v>298</v>
      </c>
      <c r="J1426" s="42" t="s">
        <v>1004</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252</v>
      </c>
      <c r="E1427" s="50" t="str">
        <f>IF(ISBLANK(LeaveTracker[[#This Row],[Employee Name]]),"-----",VLOOKUP(LeaveTracker[[#This Row],[Employee Name]],Employees[[Employee Name]:[Office]],7))</f>
        <v>TCCH/TICC</v>
      </c>
      <c r="F1427" s="50" t="str">
        <f>IF(ISBLANK(LeaveTracker[[#This Row],[Employee Name]]),"-----",VLOOKUP(LeaveTracker[[#This Row],[Employee Name]],Employees[[Employee Name]:[Office]],6))</f>
        <v>PERMANENT</v>
      </c>
      <c r="G1427" s="24">
        <v>43822</v>
      </c>
      <c r="H1427" s="24">
        <v>43822</v>
      </c>
      <c r="I1427" s="20" t="s">
        <v>298</v>
      </c>
      <c r="J1427" s="42" t="s">
        <v>1004</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252</v>
      </c>
      <c r="E1428" s="50" t="str">
        <f>IF(ISBLANK(LeaveTracker[[#This Row],[Employee Name]]),"-----",VLOOKUP(LeaveTracker[[#This Row],[Employee Name]],Employees[[Employee Name]:[Office]],7))</f>
        <v>TCCH/TICC</v>
      </c>
      <c r="F1428" s="50" t="str">
        <f>IF(ISBLANK(LeaveTracker[[#This Row],[Employee Name]]),"-----",VLOOKUP(LeaveTracker[[#This Row],[Employee Name]],Employees[[Employee Name]:[Office]],6))</f>
        <v>PERMANENT</v>
      </c>
      <c r="G1428" s="24">
        <v>43826</v>
      </c>
      <c r="H1428" s="24">
        <v>43826</v>
      </c>
      <c r="I1428" s="20" t="s">
        <v>298</v>
      </c>
      <c r="J1428" s="42" t="s">
        <v>1004</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246</v>
      </c>
      <c r="E1429" s="50" t="str">
        <f>IF(ISBLANK(LeaveTracker[[#This Row],[Employee Name]]),"-----",VLOOKUP(LeaveTracker[[#This Row],[Employee Name]],Employees[[Employee Name]:[Office]],7))</f>
        <v>TCCH/TICC</v>
      </c>
      <c r="F1429" s="50" t="str">
        <f>IF(ISBLANK(LeaveTracker[[#This Row],[Employee Name]]),"-----",VLOOKUP(LeaveTracker[[#This Row],[Employee Name]],Employees[[Employee Name]:[Office]],6))</f>
        <v>PERMANENT</v>
      </c>
      <c r="G1429" s="24">
        <v>43817</v>
      </c>
      <c r="H1429" s="24">
        <v>43817</v>
      </c>
      <c r="I1429" s="20" t="s">
        <v>298</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246</v>
      </c>
      <c r="E1430" s="50" t="str">
        <f>IF(ISBLANK(LeaveTracker[[#This Row],[Employee Name]]),"-----",VLOOKUP(LeaveTracker[[#This Row],[Employee Name]],Employees[[Employee Name]:[Office]],7))</f>
        <v>TCCH/TICC</v>
      </c>
      <c r="F1430" s="50" t="str">
        <f>IF(ISBLANK(LeaveTracker[[#This Row],[Employee Name]]),"-----",VLOOKUP(LeaveTracker[[#This Row],[Employee Name]],Employees[[Employee Name]:[Office]],6))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252</v>
      </c>
      <c r="E1431" s="50" t="str">
        <f>IF(ISBLANK(LeaveTracker[[#This Row],[Employee Name]]),"-----",VLOOKUP(LeaveTracker[[#This Row],[Employee Name]],Employees[[Employee Name]:[Office]],7))</f>
        <v>TCCH/TICC</v>
      </c>
      <c r="F1431" s="50" t="str">
        <f>IF(ISBLANK(LeaveTracker[[#This Row],[Employee Name]]),"-----",VLOOKUP(LeaveTracker[[#This Row],[Employee Name]],Employees[[Employee Name]:[Office]],6))</f>
        <v>PERMANENT</v>
      </c>
      <c r="G1431" s="24">
        <v>43819</v>
      </c>
      <c r="H1431" s="24">
        <v>43819</v>
      </c>
      <c r="I1431" s="20" t="s">
        <v>298</v>
      </c>
      <c r="J1431" s="42" t="s">
        <v>755</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246</v>
      </c>
      <c r="E1432" s="50" t="str">
        <f>IF(ISBLANK(LeaveTracker[[#This Row],[Employee Name]]),"-----",VLOOKUP(LeaveTracker[[#This Row],[Employee Name]],Employees[[Employee Name]:[Office]],7))</f>
        <v>TCCH/TICC</v>
      </c>
      <c r="F1432" s="50" t="str">
        <f>IF(ISBLANK(LeaveTracker[[#This Row],[Employee Name]]),"-----",VLOOKUP(LeaveTracker[[#This Row],[Employee Name]],Employees[[Employee Name]:[Office]],6))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252</v>
      </c>
      <c r="E1433" s="50" t="str">
        <f>IF(ISBLANK(LeaveTracker[[#This Row],[Employee Name]]),"-----",VLOOKUP(LeaveTracker[[#This Row],[Employee Name]],Employees[[Employee Name]:[Office]],7))</f>
        <v>TCCH/TICC</v>
      </c>
      <c r="F1433" s="50" t="str">
        <f>IF(ISBLANK(LeaveTracker[[#This Row],[Employee Name]]),"-----",VLOOKUP(LeaveTracker[[#This Row],[Employee Name]],Employees[[Employee Name]:[Office]],6))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1072</v>
      </c>
      <c r="E1434" s="50" t="str">
        <f>IF(ISBLANK(LeaveTracker[[#This Row],[Employee Name]]),"-----",VLOOKUP(LeaveTracker[[#This Row],[Employee Name]],Employees[[Employee Name]:[Office]],7))</f>
        <v>CSWDO</v>
      </c>
      <c r="F1434" s="50" t="str">
        <f>IF(ISBLANK(LeaveTracker[[#This Row],[Employee Name]]),"-----",VLOOKUP(LeaveTracker[[#This Row],[Employee Name]],Employees[[Employee Name]:[Office]],6))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228</v>
      </c>
      <c r="E1435" s="50" t="str">
        <f>IF(ISBLANK(LeaveTracker[[#This Row],[Employee Name]]),"-----",VLOOKUP(LeaveTracker[[#This Row],[Employee Name]],Employees[[Employee Name]:[Office]],7))</f>
        <v>CSWDO</v>
      </c>
      <c r="F1435" s="50" t="str">
        <f>IF(ISBLANK(LeaveTracker[[#This Row],[Employee Name]]),"-----",VLOOKUP(LeaveTracker[[#This Row],[Employee Name]],Employees[[Employee Name]:[Office]],6))</f>
        <v>PERMANENT</v>
      </c>
      <c r="G1435" s="24">
        <v>43780</v>
      </c>
      <c r="H1435" s="24">
        <v>43784</v>
      </c>
      <c r="I1435" s="20" t="s">
        <v>298</v>
      </c>
      <c r="J1435" s="42" t="s">
        <v>299</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228</v>
      </c>
      <c r="E1436" s="50" t="str">
        <f>IF(ISBLANK(LeaveTracker[[#This Row],[Employee Name]]),"-----",VLOOKUP(LeaveTracker[[#This Row],[Employee Name]],Employees[[Employee Name]:[Office]],7))</f>
        <v>CSWDO</v>
      </c>
      <c r="F1436" s="50" t="str">
        <f>IF(ISBLANK(LeaveTracker[[#This Row],[Employee Name]]),"-----",VLOOKUP(LeaveTracker[[#This Row],[Employee Name]],Employees[[Employee Name]:[Office]],6))</f>
        <v>PERMANENT</v>
      </c>
      <c r="G1436" s="24">
        <v>43787</v>
      </c>
      <c r="H1436" s="24">
        <v>43787</v>
      </c>
      <c r="I1436" s="20" t="s">
        <v>298</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757</v>
      </c>
      <c r="E1437" s="50" t="str">
        <f>IF(ISBLANK(LeaveTracker[[#This Row],[Employee Name]]),"-----",VLOOKUP(LeaveTracker[[#This Row],[Employee Name]],Employees[[Employee Name]:[Office]],7))</f>
        <v>ASSESSORS OFFICE</v>
      </c>
      <c r="F1437" s="50" t="str">
        <f>IF(ISBLANK(LeaveTracker[[#This Row],[Employee Name]]),"-----",VLOOKUP(LeaveTracker[[#This Row],[Employee Name]],Employees[[Employee Name]:[Office]],6))</f>
        <v>PERMANENT</v>
      </c>
      <c r="G1437" s="24">
        <v>43843</v>
      </c>
      <c r="H1437" s="21">
        <v>43843</v>
      </c>
      <c r="I1437" s="20" t="s">
        <v>298</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464</v>
      </c>
      <c r="E1438" s="50" t="str">
        <f>IF(ISBLANK(LeaveTracker[[#This Row],[Employee Name]]),"-----",VLOOKUP(LeaveTracker[[#This Row],[Employee Name]],Employees[[Employee Name]:[Office]],7))</f>
        <v>ASSESSORS OFFICE</v>
      </c>
      <c r="F1438" s="50" t="str">
        <f>IF(ISBLANK(LeaveTracker[[#This Row],[Employee Name]]),"-----",VLOOKUP(LeaveTracker[[#This Row],[Employee Name]],Employees[[Employee Name]:[Office]],6))</f>
        <v>PERMANENT</v>
      </c>
      <c r="G1438" s="24">
        <v>43832</v>
      </c>
      <c r="H1438" s="24">
        <v>43833</v>
      </c>
      <c r="I1438" s="20" t="s">
        <v>298</v>
      </c>
      <c r="J1438" s="42" t="s">
        <v>644</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304</v>
      </c>
      <c r="E1439" s="50" t="str">
        <f>IF(ISBLANK(LeaveTracker[[#This Row],[Employee Name]]),"-----",VLOOKUP(LeaveTracker[[#This Row],[Employee Name]],Employees[[Employee Name]:[Office]],7))</f>
        <v>TOPS (ADMIN CSU)</v>
      </c>
      <c r="F1439" s="50" t="str">
        <f>IF(ISBLANK(LeaveTracker[[#This Row],[Employee Name]]),"-----",VLOOKUP(LeaveTracker[[#This Row],[Employee Name]],Employees[[Employee Name]:[Office]],6))</f>
        <v>PERMANENT</v>
      </c>
      <c r="G1439" s="24">
        <v>43825</v>
      </c>
      <c r="H1439" s="24">
        <v>43826</v>
      </c>
      <c r="I1439" s="20" t="s">
        <v>298</v>
      </c>
      <c r="J1439" s="42" t="s">
        <v>299</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304</v>
      </c>
      <c r="E1440" s="50" t="str">
        <f>IF(ISBLANK(LeaveTracker[[#This Row],[Employee Name]]),"-----",VLOOKUP(LeaveTracker[[#This Row],[Employee Name]],Employees[[Employee Name]:[Office]],7))</f>
        <v>TOPS (ADMIN CSU)</v>
      </c>
      <c r="F1440" s="50" t="str">
        <f>IF(ISBLANK(LeaveTracker[[#This Row],[Employee Name]]),"-----",VLOOKUP(LeaveTracker[[#This Row],[Employee Name]],Employees[[Employee Name]:[Office]],6))</f>
        <v>PERMANENT</v>
      </c>
      <c r="G1440" s="24">
        <v>43832</v>
      </c>
      <c r="H1440" s="24">
        <v>43833</v>
      </c>
      <c r="I1440" s="20" t="s">
        <v>298</v>
      </c>
      <c r="J1440" s="42" t="s">
        <v>299</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304</v>
      </c>
      <c r="E1441" s="50" t="str">
        <f>IF(ISBLANK(LeaveTracker[[#This Row],[Employee Name]]),"-----",VLOOKUP(LeaveTracker[[#This Row],[Employee Name]],Employees[[Employee Name]:[Office]],7))</f>
        <v>TOPS (ADMIN CSU)</v>
      </c>
      <c r="F1441" s="50" t="str">
        <f>IF(ISBLANK(LeaveTracker[[#This Row],[Employee Name]]),"-----",VLOOKUP(LeaveTracker[[#This Row],[Employee Name]],Employees[[Employee Name]:[Office]],6))</f>
        <v>PERMANENT</v>
      </c>
      <c r="G1441" s="24">
        <v>43836</v>
      </c>
      <c r="H1441" s="24">
        <v>43836</v>
      </c>
      <c r="I1441" s="20" t="s">
        <v>298</v>
      </c>
      <c r="J1441" s="42" t="s">
        <v>299</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680</v>
      </c>
      <c r="E1442" s="50" t="str">
        <f>IF(ISBLANK(LeaveTracker[[#This Row],[Employee Name]]),"-----",VLOOKUP(LeaveTracker[[#This Row],[Employee Name]],Employees[[Employee Name]:[Office]],7))</f>
        <v>PICNIC GROVE</v>
      </c>
      <c r="F1442" s="50" t="str">
        <f>IF(ISBLANK(LeaveTracker[[#This Row],[Employee Name]]),"-----",VLOOKUP(LeaveTracker[[#This Row],[Employee Name]],Employees[[Employee Name]:[Office]],6))</f>
        <v>PERMANENT</v>
      </c>
      <c r="G1442" s="24">
        <v>43821</v>
      </c>
      <c r="H1442" s="24">
        <v>43822</v>
      </c>
      <c r="I1442" s="20" t="s">
        <v>298</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680</v>
      </c>
      <c r="E1443" s="50" t="str">
        <f>IF(ISBLANK(LeaveTracker[[#This Row],[Employee Name]]),"-----",VLOOKUP(LeaveTracker[[#This Row],[Employee Name]],Employees[[Employee Name]:[Office]],7))</f>
        <v>PICNIC GROVE</v>
      </c>
      <c r="F1443" s="50" t="str">
        <f>IF(ISBLANK(LeaveTracker[[#This Row],[Employee Name]]),"-----",VLOOKUP(LeaveTracker[[#This Row],[Employee Name]],Employees[[Employee Name]:[Office]],6))</f>
        <v>PERMANENT</v>
      </c>
      <c r="G1443" s="24">
        <v>43825</v>
      </c>
      <c r="H1443" s="24">
        <v>43825</v>
      </c>
      <c r="I1443" s="20" t="s">
        <v>298</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423</v>
      </c>
      <c r="E1444" s="50" t="str">
        <f>IF(ISBLANK(LeaveTracker[[#This Row],[Employee Name]]),"-----",VLOOKUP(LeaveTracker[[#This Row],[Employee Name]],Employees[[Employee Name]:[Office]],7))</f>
        <v>PICNIC GROVE</v>
      </c>
      <c r="F1444" s="50" t="str">
        <f>IF(ISBLANK(LeaveTracker[[#This Row],[Employee Name]]),"-----",VLOOKUP(LeaveTracker[[#This Row],[Employee Name]],Employees[[Employee Name]:[Office]],6))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423</v>
      </c>
      <c r="E1445" s="50" t="str">
        <f>IF(ISBLANK(LeaveTracker[[#This Row],[Employee Name]]),"-----",VLOOKUP(LeaveTracker[[#This Row],[Employee Name]],Employees[[Employee Name]:[Office]],7))</f>
        <v>PICNIC GROVE</v>
      </c>
      <c r="F1445" s="50" t="str">
        <f>IF(ISBLANK(LeaveTracker[[#This Row],[Employee Name]]),"-----",VLOOKUP(LeaveTracker[[#This Row],[Employee Name]],Employees[[Employee Name]:[Office]],6))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423</v>
      </c>
      <c r="E1446" s="50" t="str">
        <f>IF(ISBLANK(LeaveTracker[[#This Row],[Employee Name]]),"-----",VLOOKUP(LeaveTracker[[#This Row],[Employee Name]],Employees[[Employee Name]:[Office]],7))</f>
        <v>PICNIC GROVE</v>
      </c>
      <c r="F1446" s="50" t="str">
        <f>IF(ISBLANK(LeaveTracker[[#This Row],[Employee Name]]),"-----",VLOOKUP(LeaveTracker[[#This Row],[Employee Name]],Employees[[Employee Name]:[Office]],6))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423</v>
      </c>
      <c r="E1447" s="50" t="str">
        <f>IF(ISBLANK(LeaveTracker[[#This Row],[Employee Name]]),"-----",VLOOKUP(LeaveTracker[[#This Row],[Employee Name]],Employees[[Employee Name]:[Office]],7))</f>
        <v>PICNIC GROVE</v>
      </c>
      <c r="F1447" s="50" t="str">
        <f>IF(ISBLANK(LeaveTracker[[#This Row],[Employee Name]]),"-----",VLOOKUP(LeaveTracker[[#This Row],[Employee Name]],Employees[[Employee Name]:[Office]],6))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423</v>
      </c>
      <c r="E1448" s="50" t="str">
        <f>IF(ISBLANK(LeaveTracker[[#This Row],[Employee Name]]),"-----",VLOOKUP(LeaveTracker[[#This Row],[Employee Name]],Employees[[Employee Name]:[Office]],7))</f>
        <v>PICNIC GROVE</v>
      </c>
      <c r="F1448" s="50" t="str">
        <f>IF(ISBLANK(LeaveTracker[[#This Row],[Employee Name]]),"-----",VLOOKUP(LeaveTracker[[#This Row],[Employee Name]],Employees[[Employee Name]:[Office]],6))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423</v>
      </c>
      <c r="E1449" s="50" t="str">
        <f>IF(ISBLANK(LeaveTracker[[#This Row],[Employee Name]]),"-----",VLOOKUP(LeaveTracker[[#This Row],[Employee Name]],Employees[[Employee Name]:[Office]],7))</f>
        <v>PICNIC GROVE</v>
      </c>
      <c r="F1449" s="50" t="str">
        <f>IF(ISBLANK(LeaveTracker[[#This Row],[Employee Name]]),"-----",VLOOKUP(LeaveTracker[[#This Row],[Employee Name]],Employees[[Employee Name]:[Office]],6))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423</v>
      </c>
      <c r="E1450" s="50" t="str">
        <f>IF(ISBLANK(LeaveTracker[[#This Row],[Employee Name]]),"-----",VLOOKUP(LeaveTracker[[#This Row],[Employee Name]],Employees[[Employee Name]:[Office]],7))</f>
        <v>PICNIC GROVE</v>
      </c>
      <c r="F1450" s="50" t="str">
        <f>IF(ISBLANK(LeaveTracker[[#This Row],[Employee Name]]),"-----",VLOOKUP(LeaveTracker[[#This Row],[Employee Name]],Employees[[Employee Name]:[Office]],6))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423</v>
      </c>
      <c r="E1451" s="50" t="str">
        <f>IF(ISBLANK(LeaveTracker[[#This Row],[Employee Name]]),"-----",VLOOKUP(LeaveTracker[[#This Row],[Employee Name]],Employees[[Employee Name]:[Office]],7))</f>
        <v>PICNIC GROVE</v>
      </c>
      <c r="F1451" s="50" t="str">
        <f>IF(ISBLANK(LeaveTracker[[#This Row],[Employee Name]]),"-----",VLOOKUP(LeaveTracker[[#This Row],[Employee Name]],Employees[[Employee Name]:[Office]],6))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347</v>
      </c>
      <c r="E1452" s="50" t="str">
        <f>IF(ISBLANK(LeaveTracker[[#This Row],[Employee Name]]),"-----",VLOOKUP(LeaveTracker[[#This Row],[Employee Name]],Employees[[Employee Name]:[Office]],7))</f>
        <v>PICNIC GROVE</v>
      </c>
      <c r="F1452" s="50" t="str">
        <f>IF(ISBLANK(LeaveTracker[[#This Row],[Employee Name]]),"-----",VLOOKUP(LeaveTracker[[#This Row],[Employee Name]],Employees[[Employee Name]:[Office]],6))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347</v>
      </c>
      <c r="E1453" s="50" t="str">
        <f>IF(ISBLANK(LeaveTracker[[#This Row],[Employee Name]]),"-----",VLOOKUP(LeaveTracker[[#This Row],[Employee Name]],Employees[[Employee Name]:[Office]],7))</f>
        <v>PICNIC GROVE</v>
      </c>
      <c r="F1453" s="50" t="str">
        <f>IF(ISBLANK(LeaveTracker[[#This Row],[Employee Name]]),"-----",VLOOKUP(LeaveTracker[[#This Row],[Employee Name]],Employees[[Employee Name]:[Office]],6))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504</v>
      </c>
      <c r="E1454" s="50" t="str">
        <f>IF(ISBLANK(LeaveTracker[[#This Row],[Employee Name]]),"-----",VLOOKUP(LeaveTracker[[#This Row],[Employee Name]],Employees[[Employee Name]:[Office]],7))</f>
        <v>THRDC</v>
      </c>
      <c r="F1454" s="50" t="str">
        <f>IF(ISBLANK(LeaveTracker[[#This Row],[Employee Name]]),"-----",VLOOKUP(LeaveTracker[[#This Row],[Employee Name]],Employees[[Employee Name]:[Office]],6))</f>
        <v>PERMANENT</v>
      </c>
      <c r="G1454" s="24">
        <v>43822</v>
      </c>
      <c r="H1454" s="24">
        <v>43822</v>
      </c>
      <c r="I1454" s="20" t="s">
        <v>298</v>
      </c>
      <c r="J1454" s="42" t="s">
        <v>1004</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504</v>
      </c>
      <c r="E1455" s="50" t="str">
        <f>IF(ISBLANK(LeaveTracker[[#This Row],[Employee Name]]),"-----",VLOOKUP(LeaveTracker[[#This Row],[Employee Name]],Employees[[Employee Name]:[Office]],7))</f>
        <v>THRDC</v>
      </c>
      <c r="F1455" s="50" t="str">
        <f>IF(ISBLANK(LeaveTracker[[#This Row],[Employee Name]]),"-----",VLOOKUP(LeaveTracker[[#This Row],[Employee Name]],Employees[[Employee Name]:[Office]],6))</f>
        <v>PERMANENT</v>
      </c>
      <c r="G1455" s="24">
        <v>43826</v>
      </c>
      <c r="H1455" s="24">
        <v>43826</v>
      </c>
      <c r="I1455" s="20" t="s">
        <v>298</v>
      </c>
      <c r="J1455" s="42" t="s">
        <v>1004</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775</v>
      </c>
      <c r="E1456" s="50" t="str">
        <f>IF(ISBLANK(LeaveTracker[[#This Row],[Employee Name]]),"-----",VLOOKUP(LeaveTracker[[#This Row],[Employee Name]],Employees[[Employee Name]:[Office]],7))</f>
        <v>CITY HEALTH OFFICE</v>
      </c>
      <c r="F1456" s="50" t="str">
        <f>IF(ISBLANK(LeaveTracker[[#This Row],[Employee Name]]),"-----",VLOOKUP(LeaveTracker[[#This Row],[Employee Name]],Employees[[Employee Name]:[Office]],6))</f>
        <v>PERMANENT</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775</v>
      </c>
      <c r="E1457" s="50" t="str">
        <f>IF(ISBLANK(LeaveTracker[[#This Row],[Employee Name]]),"-----",VLOOKUP(LeaveTracker[[#This Row],[Employee Name]],Employees[[Employee Name]:[Office]],7))</f>
        <v>CITY HEALTH OFFICE</v>
      </c>
      <c r="F1457" s="50" t="str">
        <f>IF(ISBLANK(LeaveTracker[[#This Row],[Employee Name]]),"-----",VLOOKUP(LeaveTracker[[#This Row],[Employee Name]],Employees[[Employee Name]:[Office]],6))</f>
        <v>PERMANENT</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415</v>
      </c>
      <c r="E1458" s="50" t="str">
        <f>IF(ISBLANK(LeaveTracker[[#This Row],[Employee Name]]),"-----",VLOOKUP(LeaveTracker[[#This Row],[Employee Name]],Employees[[Employee Name]:[Office]],7))</f>
        <v>CTO</v>
      </c>
      <c r="F1458" s="50" t="str">
        <f>IF(ISBLANK(LeaveTracker[[#This Row],[Employee Name]]),"-----",VLOOKUP(LeaveTracker[[#This Row],[Employee Name]],Employees[[Employee Name]:[Office]],6))</f>
        <v>PERMANENT</v>
      </c>
      <c r="G1458" s="24">
        <v>43808</v>
      </c>
      <c r="H1458" s="24">
        <v>43808</v>
      </c>
      <c r="I1458" s="20" t="s">
        <v>298</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415</v>
      </c>
      <c r="E1459" s="50" t="str">
        <f>IF(ISBLANK(LeaveTracker[[#This Row],[Employee Name]]),"-----",VLOOKUP(LeaveTracker[[#This Row],[Employee Name]],Employees[[Employee Name]:[Office]],7))</f>
        <v>CTO</v>
      </c>
      <c r="F1459" s="50" t="str">
        <f>IF(ISBLANK(LeaveTracker[[#This Row],[Employee Name]]),"-----",VLOOKUP(LeaveTracker[[#This Row],[Employee Name]],Employees[[Employee Name]:[Office]],6))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759</v>
      </c>
      <c r="E1460" s="50" t="str">
        <f>IF(ISBLANK(LeaveTracker[[#This Row],[Employee Name]]),"-----",VLOOKUP(LeaveTracker[[#This Row],[Employee Name]],Employees[[Employee Name]:[Office]],7))</f>
        <v>CTO</v>
      </c>
      <c r="F1460" s="50" t="str">
        <f>IF(ISBLANK(LeaveTracker[[#This Row],[Employee Name]]),"-----",VLOOKUP(LeaveTracker[[#This Row],[Employee Name]],Employees[[Employee Name]:[Office]],6))</f>
        <v>PERMANENT</v>
      </c>
      <c r="G1460" s="24">
        <v>43811</v>
      </c>
      <c r="H1460" s="24">
        <v>43811</v>
      </c>
      <c r="I1460" s="20" t="s">
        <v>298</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759</v>
      </c>
      <c r="E1461" s="50" t="str">
        <f>IF(ISBLANK(LeaveTracker[[#This Row],[Employee Name]]),"-----",VLOOKUP(LeaveTracker[[#This Row],[Employee Name]],Employees[[Employee Name]:[Office]],7))</f>
        <v>CTO</v>
      </c>
      <c r="F1461" s="50" t="str">
        <f>IF(ISBLANK(LeaveTracker[[#This Row],[Employee Name]]),"-----",VLOOKUP(LeaveTracker[[#This Row],[Employee Name]],Employees[[Employee Name]:[Office]],6))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1021</v>
      </c>
      <c r="E1462" s="50" t="str">
        <f>IF(ISBLANK(LeaveTracker[[#This Row],[Employee Name]]),"-----",VLOOKUP(LeaveTracker[[#This Row],[Employee Name]],Employees[[Employee Name]:[Office]],7))</f>
        <v>CTO</v>
      </c>
      <c r="F1462" s="50" t="str">
        <f>IF(ISBLANK(LeaveTracker[[#This Row],[Employee Name]]),"-----",VLOOKUP(LeaveTracker[[#This Row],[Employee Name]],Employees[[Employee Name]:[Office]],6))</f>
        <v>PERMANENT</v>
      </c>
      <c r="G1462" s="24">
        <v>43805</v>
      </c>
      <c r="H1462" s="24">
        <v>43805</v>
      </c>
      <c r="I1462" s="20" t="s">
        <v>298</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762</v>
      </c>
      <c r="E1463" s="50" t="str">
        <f>IF(ISBLANK(LeaveTracker[[#This Row],[Employee Name]]),"-----",VLOOKUP(LeaveTracker[[#This Row],[Employee Name]],Employees[[Employee Name]:[Office]],7))</f>
        <v>CTO</v>
      </c>
      <c r="F1463" s="50" t="str">
        <f>IF(ISBLANK(LeaveTracker[[#This Row],[Employee Name]]),"-----",VLOOKUP(LeaveTracker[[#This Row],[Employee Name]],Employees[[Employee Name]:[Office]],6))</f>
        <v>PERMANENT</v>
      </c>
      <c r="G1463" s="24">
        <v>43810</v>
      </c>
      <c r="H1463" s="24">
        <v>43812</v>
      </c>
      <c r="I1463" s="20" t="s">
        <v>298</v>
      </c>
      <c r="J1463" s="42" t="s">
        <v>1004</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396</v>
      </c>
      <c r="E1464" s="50" t="str">
        <f>IF(ISBLANK(LeaveTracker[[#This Row],[Employee Name]]),"-----",VLOOKUP(LeaveTracker[[#This Row],[Employee Name]],Employees[[Employee Name]:[Office]],7))</f>
        <v>CTO</v>
      </c>
      <c r="F1464" s="50" t="str">
        <f>IF(ISBLANK(LeaveTracker[[#This Row],[Employee Name]]),"-----",VLOOKUP(LeaveTracker[[#This Row],[Employee Name]],Employees[[Employee Name]:[Office]],6))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402</v>
      </c>
      <c r="E1465" s="50" t="str">
        <f>IF(ISBLANK(LeaveTracker[[#This Row],[Employee Name]]),"-----",VLOOKUP(LeaveTracker[[#This Row],[Employee Name]],Employees[[Employee Name]:[Office]],7))</f>
        <v>CTO</v>
      </c>
      <c r="F1465" s="50" t="str">
        <f>IF(ISBLANK(LeaveTracker[[#This Row],[Employee Name]]),"-----",VLOOKUP(LeaveTracker[[#This Row],[Employee Name]],Employees[[Employee Name]:[Office]],6))</f>
        <v>PERMANENT</v>
      </c>
      <c r="G1465" s="21">
        <v>43841</v>
      </c>
      <c r="H1465" s="24">
        <v>43841</v>
      </c>
      <c r="I1465" s="20" t="s">
        <v>298</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402</v>
      </c>
      <c r="E1466" s="50" t="str">
        <f>IF(ISBLANK(LeaveTracker[[#This Row],[Employee Name]]),"-----",VLOOKUP(LeaveTracker[[#This Row],[Employee Name]],Employees[[Employee Name]:[Office]],7))</f>
        <v>CTO</v>
      </c>
      <c r="F1466" s="50" t="str">
        <f>IF(ISBLANK(LeaveTracker[[#This Row],[Employee Name]]),"-----",VLOOKUP(LeaveTracker[[#This Row],[Employee Name]],Employees[[Employee Name]:[Office]],6))</f>
        <v>PERMANENT</v>
      </c>
      <c r="G1466" s="24">
        <v>43806</v>
      </c>
      <c r="H1466" s="21">
        <v>43806</v>
      </c>
      <c r="I1466" s="20" t="s">
        <v>298</v>
      </c>
      <c r="J1466" s="42" t="s">
        <v>763</v>
      </c>
      <c r="K1466" s="50" t="str">
        <f>LeaveTracker[[#This Row],[Days]]&amp;" "&amp;LeaveTracker[[#This Row],[Type of Leave]]</f>
        <v>1 OTHER</v>
      </c>
      <c r="L1466" s="23">
        <v>1</v>
      </c>
      <c r="M1466" s="27"/>
    </row>
    <row r="1467" spans="1:13" ht="30" customHeight="1" x14ac:dyDescent="0.3">
      <c r="A1467" s="27">
        <v>93</v>
      </c>
      <c r="B1467" s="31">
        <v>43879</v>
      </c>
      <c r="C1467" s="31">
        <v>43839</v>
      </c>
      <c r="D1467" s="19" t="s">
        <v>767</v>
      </c>
      <c r="E1467" s="50" t="str">
        <f>IF(ISBLANK(LeaveTracker[[#This Row],[Employee Name]]),"-----",VLOOKUP(LeaveTracker[[#This Row],[Employee Name]],Employees[[Employee Name]:[Office]],7))</f>
        <v>CTO</v>
      </c>
      <c r="F1467" s="50" t="str">
        <f>IF(ISBLANK(LeaveTracker[[#This Row],[Employee Name]]),"-----",VLOOKUP(LeaveTracker[[#This Row],[Employee Name]],Employees[[Employee Name]:[Office]],6))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767</v>
      </c>
      <c r="E1468" s="50" t="str">
        <f>IF(ISBLANK(LeaveTracker[[#This Row],[Employee Name]]),"-----",VLOOKUP(LeaveTracker[[#This Row],[Employee Name]],Employees[[Employee Name]:[Office]],7))</f>
        <v>CTO</v>
      </c>
      <c r="F1468" s="50" t="str">
        <f>IF(ISBLANK(LeaveTracker[[#This Row],[Employee Name]]),"-----",VLOOKUP(LeaveTracker[[#This Row],[Employee Name]],Employees[[Employee Name]:[Office]],6))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767</v>
      </c>
      <c r="E1469" s="50" t="str">
        <f>IF(ISBLANK(LeaveTracker[[#This Row],[Employee Name]]),"-----",VLOOKUP(LeaveTracker[[#This Row],[Employee Name]],Employees[[Employee Name]:[Office]],7))</f>
        <v>CTO</v>
      </c>
      <c r="F1469" s="50" t="str">
        <f>IF(ISBLANK(LeaveTracker[[#This Row],[Employee Name]]),"-----",VLOOKUP(LeaveTracker[[#This Row],[Employee Name]],Employees[[Employee Name]:[Office]],6))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767</v>
      </c>
      <c r="E1470" s="50" t="str">
        <f>IF(ISBLANK(LeaveTracker[[#This Row],[Employee Name]]),"-----",VLOOKUP(LeaveTracker[[#This Row],[Employee Name]],Employees[[Employee Name]:[Office]],7))</f>
        <v>CTO</v>
      </c>
      <c r="F1470" s="50" t="str">
        <f>IF(ISBLANK(LeaveTracker[[#This Row],[Employee Name]]),"-----",VLOOKUP(LeaveTracker[[#This Row],[Employee Name]],Employees[[Employee Name]:[Office]],6))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769</v>
      </c>
      <c r="E1471" s="50" t="str">
        <f>IF(ISBLANK(LeaveTracker[[#This Row],[Employee Name]]),"-----",VLOOKUP(LeaveTracker[[#This Row],[Employee Name]],Employees[[Employee Name]:[Office]],7))</f>
        <v>CTO</v>
      </c>
      <c r="F1471" s="50" t="str">
        <f>IF(ISBLANK(LeaveTracker[[#This Row],[Employee Name]]),"-----",VLOOKUP(LeaveTracker[[#This Row],[Employee Name]],Employees[[Employee Name]:[Office]],6))</f>
        <v>PERMANENT</v>
      </c>
      <c r="G1471" s="24">
        <v>43819</v>
      </c>
      <c r="H1471" s="24">
        <v>43819</v>
      </c>
      <c r="I1471" s="20" t="s">
        <v>298</v>
      </c>
      <c r="J1471" s="42" t="s">
        <v>1004</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327</v>
      </c>
      <c r="E1472" s="50" t="str">
        <f>IF(ISBLANK(LeaveTracker[[#This Row],[Employee Name]]),"-----",VLOOKUP(LeaveTracker[[#This Row],[Employee Name]],Employees[[Employee Name]:[Office]],7))</f>
        <v>LEGAL</v>
      </c>
      <c r="F1472" s="50" t="str">
        <f>IF(ISBLANK(LeaveTracker[[#This Row],[Employee Name]]),"-----",VLOOKUP(LeaveTracker[[#This Row],[Employee Name]],Employees[[Employee Name]:[Office]],6))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711</v>
      </c>
      <c r="E1473" s="50" t="str">
        <f>IF(ISBLANK(LeaveTracker[[#This Row],[Employee Name]]),"-----",VLOOKUP(LeaveTracker[[#This Row],[Employee Name]],Employees[[Employee Name]:[Office]],7))</f>
        <v>CBO</v>
      </c>
      <c r="F1473" s="50" t="str">
        <f>IF(ISBLANK(LeaveTracker[[#This Row],[Employee Name]]),"-----",VLOOKUP(LeaveTracker[[#This Row],[Employee Name]],Employees[[Employee Name]:[Office]],6))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781</v>
      </c>
      <c r="E1474" s="50" t="str">
        <f>IF(ISBLANK(LeaveTracker[[#This Row],[Employee Name]]),"-----",VLOOKUP(LeaveTracker[[#This Row],[Employee Name]],Employees[[Employee Name]:[Office]],7))</f>
        <v>DA</v>
      </c>
      <c r="F1474" s="50" t="str">
        <f>IF(ISBLANK(LeaveTracker[[#This Row],[Employee Name]]),"-----",VLOOKUP(LeaveTracker[[#This Row],[Employee Name]],Employees[[Employee Name]:[Office]],6))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473</v>
      </c>
      <c r="E1475" s="50" t="str">
        <f>IF(ISBLANK(LeaveTracker[[#This Row],[Employee Name]]),"-----",VLOOKUP(LeaveTracker[[#This Row],[Employee Name]],Employees[[Employee Name]:[Office]],7))</f>
        <v>ONT</v>
      </c>
      <c r="F1475" s="50" t="str">
        <f>IF(ISBLANK(LeaveTracker[[#This Row],[Employee Name]]),"-----",VLOOKUP(LeaveTracker[[#This Row],[Employee Name]],Employees[[Employee Name]:[Office]],6))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473</v>
      </c>
      <c r="E1476" s="50" t="str">
        <f>IF(ISBLANK(LeaveTracker[[#This Row],[Employee Name]]),"-----",VLOOKUP(LeaveTracker[[#This Row],[Employee Name]],Employees[[Employee Name]:[Office]],7))</f>
        <v>ONT</v>
      </c>
      <c r="F1476" s="50" t="str">
        <f>IF(ISBLANK(LeaveTracker[[#This Row],[Employee Name]]),"-----",VLOOKUP(LeaveTracker[[#This Row],[Employee Name]],Employees[[Employee Name]:[Office]],6))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473</v>
      </c>
      <c r="E1477" s="50" t="str">
        <f>IF(ISBLANK(LeaveTracker[[#This Row],[Employee Name]]),"-----",VLOOKUP(LeaveTracker[[#This Row],[Employee Name]],Employees[[Employee Name]:[Office]],7))</f>
        <v>ONT</v>
      </c>
      <c r="F1477" s="50" t="str">
        <f>IF(ISBLANK(LeaveTracker[[#This Row],[Employee Name]]),"-----",VLOOKUP(LeaveTracker[[#This Row],[Employee Name]],Employees[[Employee Name]:[Office]],6))</f>
        <v>PERMANENT</v>
      </c>
      <c r="G1477" s="24">
        <v>43825</v>
      </c>
      <c r="H1477" s="24">
        <v>43825</v>
      </c>
      <c r="I1477" s="20" t="s">
        <v>298</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522</v>
      </c>
      <c r="E1478" s="50" t="str">
        <f>IF(ISBLANK(LeaveTracker[[#This Row],[Employee Name]]),"-----",VLOOKUP(LeaveTracker[[#This Row],[Employee Name]],Employees[[Employee Name]:[Office]],7))</f>
        <v>PIO</v>
      </c>
      <c r="F1478" s="50" t="str">
        <f>IF(ISBLANK(LeaveTracker[[#This Row],[Employee Name]]),"-----",VLOOKUP(LeaveTracker[[#This Row],[Employee Name]],Employees[[Employee Name]:[Office]],6))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530</v>
      </c>
      <c r="E1479" s="50" t="str">
        <f>IF(ISBLANK(LeaveTracker[[#This Row],[Employee Name]]),"-----",VLOOKUP(LeaveTracker[[#This Row],[Employee Name]],Employees[[Employee Name]:[Office]],7))</f>
        <v>GSO</v>
      </c>
      <c r="F1479" s="50" t="str">
        <f>IF(ISBLANK(LeaveTracker[[#This Row],[Employee Name]]),"-----",VLOOKUP(LeaveTracker[[#This Row],[Employee Name]],Employees[[Employee Name]:[Office]],6))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530</v>
      </c>
      <c r="E1480" s="50" t="str">
        <f>IF(ISBLANK(LeaveTracker[[#This Row],[Employee Name]]),"-----",VLOOKUP(LeaveTracker[[#This Row],[Employee Name]],Employees[[Employee Name]:[Office]],7))</f>
        <v>GSO</v>
      </c>
      <c r="F1480" s="50" t="str">
        <f>IF(ISBLANK(LeaveTracker[[#This Row],[Employee Name]]),"-----",VLOOKUP(LeaveTracker[[#This Row],[Employee Name]],Employees[[Employee Name]:[Office]],6))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530</v>
      </c>
      <c r="E1481" s="50" t="str">
        <f>IF(ISBLANK(LeaveTracker[[#This Row],[Employee Name]]),"-----",VLOOKUP(LeaveTracker[[#This Row],[Employee Name]],Employees[[Employee Name]:[Office]],7))</f>
        <v>GSO</v>
      </c>
      <c r="F1481" s="50" t="str">
        <f>IF(ISBLANK(LeaveTracker[[#This Row],[Employee Name]]),"-----",VLOOKUP(LeaveTracker[[#This Row],[Employee Name]],Employees[[Employee Name]:[Office]],6))</f>
        <v>PERMANENT</v>
      </c>
      <c r="G1481" s="24">
        <v>43850</v>
      </c>
      <c r="H1481" s="24">
        <v>43854</v>
      </c>
      <c r="I1481" s="20" t="s">
        <v>298</v>
      </c>
      <c r="J1481" s="42" t="s">
        <v>763</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530</v>
      </c>
      <c r="E1482" s="50" t="str">
        <f>IF(ISBLANK(LeaveTracker[[#This Row],[Employee Name]]),"-----",VLOOKUP(LeaveTracker[[#This Row],[Employee Name]],Employees[[Employee Name]:[Office]],7))</f>
        <v>GSO</v>
      </c>
      <c r="F1482" s="50" t="str">
        <f>IF(ISBLANK(LeaveTracker[[#This Row],[Employee Name]]),"-----",VLOOKUP(LeaveTracker[[#This Row],[Employee Name]],Employees[[Employee Name]:[Office]],6))</f>
        <v>PERMANENT</v>
      </c>
      <c r="G1482" s="24">
        <v>43836</v>
      </c>
      <c r="H1482" s="24">
        <v>43836</v>
      </c>
      <c r="I1482" s="20" t="s">
        <v>298</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530</v>
      </c>
      <c r="E1483" s="50" t="str">
        <f>IF(ISBLANK(LeaveTracker[[#This Row],[Employee Name]]),"-----",VLOOKUP(LeaveTracker[[#This Row],[Employee Name]],Employees[[Employee Name]:[Office]],7))</f>
        <v>GSO</v>
      </c>
      <c r="F1483" s="50" t="str">
        <f>IF(ISBLANK(LeaveTracker[[#This Row],[Employee Name]]),"-----",VLOOKUP(LeaveTracker[[#This Row],[Employee Name]],Employees[[Employee Name]:[Office]],6))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530</v>
      </c>
      <c r="E1484" s="50" t="str">
        <f>IF(ISBLANK(LeaveTracker[[#This Row],[Employee Name]]),"-----",VLOOKUP(LeaveTracker[[#This Row],[Employee Name]],Employees[[Employee Name]:[Office]],7))</f>
        <v>GSO</v>
      </c>
      <c r="F1484" s="50" t="str">
        <f>IF(ISBLANK(LeaveTracker[[#This Row],[Employee Name]]),"-----",VLOOKUP(LeaveTracker[[#This Row],[Employee Name]],Employees[[Employee Name]:[Office]],6))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530</v>
      </c>
      <c r="E1485" s="50" t="str">
        <f>IF(ISBLANK(LeaveTracker[[#This Row],[Employee Name]]),"-----",VLOOKUP(LeaveTracker[[#This Row],[Employee Name]],Employees[[Employee Name]:[Office]],7))</f>
        <v>GSO</v>
      </c>
      <c r="F1485" s="50" t="str">
        <f>IF(ISBLANK(LeaveTracker[[#This Row],[Employee Name]]),"-----",VLOOKUP(LeaveTracker[[#This Row],[Employee Name]],Employees[[Employee Name]:[Office]],6))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530</v>
      </c>
      <c r="E1486" s="50" t="str">
        <f>IF(ISBLANK(LeaveTracker[[#This Row],[Employee Name]]),"-----",VLOOKUP(LeaveTracker[[#This Row],[Employee Name]],Employees[[Employee Name]:[Office]],7))</f>
        <v>GSO</v>
      </c>
      <c r="F1486" s="50" t="str">
        <f>IF(ISBLANK(LeaveTracker[[#This Row],[Employee Name]]),"-----",VLOOKUP(LeaveTracker[[#This Row],[Employee Name]],Employees[[Employee Name]:[Office]],6))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530</v>
      </c>
      <c r="E1487" s="50" t="str">
        <f>IF(ISBLANK(LeaveTracker[[#This Row],[Employee Name]]),"-----",VLOOKUP(LeaveTracker[[#This Row],[Employee Name]],Employees[[Employee Name]:[Office]],7))</f>
        <v>GSO</v>
      </c>
      <c r="F1487" s="50" t="str">
        <f>IF(ISBLANK(LeaveTracker[[#This Row],[Employee Name]]),"-----",VLOOKUP(LeaveTracker[[#This Row],[Employee Name]],Employees[[Employee Name]:[Office]],6))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530</v>
      </c>
      <c r="E1488" s="50" t="str">
        <f>IF(ISBLANK(LeaveTracker[[#This Row],[Employee Name]]),"-----",VLOOKUP(LeaveTracker[[#This Row],[Employee Name]],Employees[[Employee Name]:[Office]],7))</f>
        <v>GSO</v>
      </c>
      <c r="F1488" s="50" t="str">
        <f>IF(ISBLANK(LeaveTracker[[#This Row],[Employee Name]]),"-----",VLOOKUP(LeaveTracker[[#This Row],[Employee Name]],Employees[[Employee Name]:[Office]],6))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530</v>
      </c>
      <c r="E1489" s="50" t="str">
        <f>IF(ISBLANK(LeaveTracker[[#This Row],[Employee Name]]),"-----",VLOOKUP(LeaveTracker[[#This Row],[Employee Name]],Employees[[Employee Name]:[Office]],7))</f>
        <v>GSO</v>
      </c>
      <c r="F1489" s="50" t="str">
        <f>IF(ISBLANK(LeaveTracker[[#This Row],[Employee Name]]),"-----",VLOOKUP(LeaveTracker[[#This Row],[Employee Name]],Employees[[Employee Name]:[Office]],6))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530</v>
      </c>
      <c r="E1490" s="50" t="str">
        <f>IF(ISBLANK(LeaveTracker[[#This Row],[Employee Name]]),"-----",VLOOKUP(LeaveTracker[[#This Row],[Employee Name]],Employees[[Employee Name]:[Office]],7))</f>
        <v>GSO</v>
      </c>
      <c r="F1490" s="50" t="str">
        <f>IF(ISBLANK(LeaveTracker[[#This Row],[Employee Name]]),"-----",VLOOKUP(LeaveTracker[[#This Row],[Employee Name]],Employees[[Employee Name]:[Office]],6))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530</v>
      </c>
      <c r="E1491" s="50" t="str">
        <f>IF(ISBLANK(LeaveTracker[[#This Row],[Employee Name]]),"-----",VLOOKUP(LeaveTracker[[#This Row],[Employee Name]],Employees[[Employee Name]:[Office]],7))</f>
        <v>GSO</v>
      </c>
      <c r="F1491" s="50" t="str">
        <f>IF(ISBLANK(LeaveTracker[[#This Row],[Employee Name]]),"-----",VLOOKUP(LeaveTracker[[#This Row],[Employee Name]],Employees[[Employee Name]:[Office]],6))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501</v>
      </c>
      <c r="E1492" s="50" t="str">
        <f>IF(ISBLANK(LeaveTracker[[#This Row],[Employee Name]]),"-----",VLOOKUP(LeaveTracker[[#This Row],[Employee Name]],Employees[[Employee Name]:[Office]],7))</f>
        <v>COOPERATIVE OFFICE</v>
      </c>
      <c r="F1492" s="50" t="str">
        <f>IF(ISBLANK(LeaveTracker[[#This Row],[Employee Name]]),"-----",VLOOKUP(LeaveTracker[[#This Row],[Employee Name]],Employees[[Employee Name]:[Office]],6))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501</v>
      </c>
      <c r="E1493" s="50" t="str">
        <f>IF(ISBLANK(LeaveTracker[[#This Row],[Employee Name]]),"-----",VLOOKUP(LeaveTracker[[#This Row],[Employee Name]],Employees[[Employee Name]:[Office]],7))</f>
        <v>COOPERATIVE OFFICE</v>
      </c>
      <c r="F1493" s="50" t="str">
        <f>IF(ISBLANK(LeaveTracker[[#This Row],[Employee Name]]),"-----",VLOOKUP(LeaveTracker[[#This Row],[Employee Name]],Employees[[Employee Name]:[Office]],6))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491</v>
      </c>
      <c r="E1494" s="50" t="str">
        <f>IF(ISBLANK(LeaveTracker[[#This Row],[Employee Name]]),"-----",VLOOKUP(LeaveTracker[[#This Row],[Employee Name]],Employees[[Employee Name]:[Office]],7))</f>
        <v>COOPERATIVE OFFICE</v>
      </c>
      <c r="F1494" s="50" t="str">
        <f>IF(ISBLANK(LeaveTracker[[#This Row],[Employee Name]]),"-----",VLOOKUP(LeaveTracker[[#This Row],[Employee Name]],Employees[[Employee Name]:[Office]],6))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491</v>
      </c>
      <c r="E1495" s="50" t="str">
        <f>IF(ISBLANK(LeaveTracker[[#This Row],[Employee Name]]),"-----",VLOOKUP(LeaveTracker[[#This Row],[Employee Name]],Employees[[Employee Name]:[Office]],7))</f>
        <v>COOPERATIVE OFFICE</v>
      </c>
      <c r="F1495" s="50" t="str">
        <f>IF(ISBLANK(LeaveTracker[[#This Row],[Employee Name]]),"-----",VLOOKUP(LeaveTracker[[#This Row],[Employee Name]],Employees[[Employee Name]:[Office]],6))</f>
        <v>PERMANENT</v>
      </c>
      <c r="G1495" s="24">
        <v>43811</v>
      </c>
      <c r="H1495" s="24">
        <v>43812</v>
      </c>
      <c r="I1495" s="20" t="s">
        <v>298</v>
      </c>
      <c r="J1495" s="42" t="s">
        <v>727</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491</v>
      </c>
      <c r="E1496" s="50" t="str">
        <f>IF(ISBLANK(LeaveTracker[[#This Row],[Employee Name]]),"-----",VLOOKUP(LeaveTracker[[#This Row],[Employee Name]],Employees[[Employee Name]:[Office]],7))</f>
        <v>COOPERATIVE OFFICE</v>
      </c>
      <c r="F1496" s="50" t="str">
        <f>IF(ISBLANK(LeaveTracker[[#This Row],[Employee Name]]),"-----",VLOOKUP(LeaveTracker[[#This Row],[Employee Name]],Employees[[Employee Name]:[Office]],6))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497</v>
      </c>
      <c r="E1497" s="50" t="str">
        <f>IF(ISBLANK(LeaveTracker[[#This Row],[Employee Name]]),"-----",VLOOKUP(LeaveTracker[[#This Row],[Employee Name]],Employees[[Employee Name]:[Office]],7))</f>
        <v>COOPERATIVE OFFICE</v>
      </c>
      <c r="F1497" s="50" t="str">
        <f>IF(ISBLANK(LeaveTracker[[#This Row],[Employee Name]]),"-----",VLOOKUP(LeaveTracker[[#This Row],[Employee Name]],Employees[[Employee Name]:[Office]],6))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497</v>
      </c>
      <c r="E1498" s="50" t="str">
        <f>IF(ISBLANK(LeaveTracker[[#This Row],[Employee Name]]),"-----",VLOOKUP(LeaveTracker[[#This Row],[Employee Name]],Employees[[Employee Name]:[Office]],7))</f>
        <v>COOPERATIVE OFFICE</v>
      </c>
      <c r="F1498" s="50" t="str">
        <f>IF(ISBLANK(LeaveTracker[[#This Row],[Employee Name]]),"-----",VLOOKUP(LeaveTracker[[#This Row],[Employee Name]],Employees[[Employee Name]:[Office]],6))</f>
        <v>PERMANENT</v>
      </c>
      <c r="G1498" s="24">
        <v>43826</v>
      </c>
      <c r="H1498" s="24">
        <v>43826</v>
      </c>
      <c r="I1498" s="20" t="s">
        <v>298</v>
      </c>
      <c r="J1498" s="42" t="s">
        <v>727</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504</v>
      </c>
      <c r="E1499" s="50" t="str">
        <f>IF(ISBLANK(LeaveTracker[[#This Row],[Employee Name]]),"-----",VLOOKUP(LeaveTracker[[#This Row],[Employee Name]],Employees[[Employee Name]:[Office]],7))</f>
        <v>THRDC</v>
      </c>
      <c r="F1499" s="50" t="str">
        <f>IF(ISBLANK(LeaveTracker[[#This Row],[Employee Name]]),"-----",VLOOKUP(LeaveTracker[[#This Row],[Employee Name]],Employees[[Employee Name]:[Office]],6))</f>
        <v>PERMANENT</v>
      </c>
      <c r="G1499" s="24">
        <v>43838</v>
      </c>
      <c r="H1499" s="24">
        <v>43839</v>
      </c>
      <c r="I1499" s="20" t="s">
        <v>298</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488</v>
      </c>
      <c r="E1500" s="50" t="str">
        <f>IF(ISBLANK(LeaveTracker[[#This Row],[Employee Name]]),"-----",VLOOKUP(LeaveTracker[[#This Row],[Employee Name]],Employees[[Employee Name]:[Office]],7))</f>
        <v>THRDC</v>
      </c>
      <c r="F1500" s="50" t="str">
        <f>IF(ISBLANK(LeaveTracker[[#This Row],[Employee Name]]),"-----",VLOOKUP(LeaveTracker[[#This Row],[Employee Name]],Employees[[Employee Name]:[Office]],6))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494</v>
      </c>
      <c r="E1501" s="50" t="str">
        <f>IF(ISBLANK(LeaveTracker[[#This Row],[Employee Name]]),"-----",VLOOKUP(LeaveTracker[[#This Row],[Employee Name]],Employees[[Employee Name]:[Office]],7))</f>
        <v>COOPERATIVE OFFICE</v>
      </c>
      <c r="F1501" s="50" t="str">
        <f>IF(ISBLANK(LeaveTracker[[#This Row],[Employee Name]]),"-----",VLOOKUP(LeaveTracker[[#This Row],[Employee Name]],Employees[[Employee Name]:[Office]],6))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494</v>
      </c>
      <c r="E1502" s="50" t="str">
        <f>IF(ISBLANK(LeaveTracker[[#This Row],[Employee Name]]),"-----",VLOOKUP(LeaveTracker[[#This Row],[Employee Name]],Employees[[Employee Name]:[Office]],7))</f>
        <v>COOPERATIVE OFFICE</v>
      </c>
      <c r="F1502" s="50" t="str">
        <f>IF(ISBLANK(LeaveTracker[[#This Row],[Employee Name]]),"-----",VLOOKUP(LeaveTracker[[#This Row],[Employee Name]],Employees[[Employee Name]:[Office]],6))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494</v>
      </c>
      <c r="E1503" s="50" t="str">
        <f>IF(ISBLANK(LeaveTracker[[#This Row],[Employee Name]]),"-----",VLOOKUP(LeaveTracker[[#This Row],[Employee Name]],Employees[[Employee Name]:[Office]],7))</f>
        <v>COOPERATIVE OFFICE</v>
      </c>
      <c r="F1503" s="50" t="str">
        <f>IF(ISBLANK(LeaveTracker[[#This Row],[Employee Name]]),"-----",VLOOKUP(LeaveTracker[[#This Row],[Employee Name]],Employees[[Employee Name]:[Office]],6))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494</v>
      </c>
      <c r="E1504" s="50" t="str">
        <f>IF(ISBLANK(LeaveTracker[[#This Row],[Employee Name]]),"-----",VLOOKUP(LeaveTracker[[#This Row],[Employee Name]],Employees[[Employee Name]:[Office]],7))</f>
        <v>COOPERATIVE OFFICE</v>
      </c>
      <c r="F1504" s="50" t="str">
        <f>IF(ISBLANK(LeaveTracker[[#This Row],[Employee Name]]),"-----",VLOOKUP(LeaveTracker[[#This Row],[Employee Name]],Employees[[Employee Name]:[Office]],6))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494</v>
      </c>
      <c r="E1505" s="50" t="str">
        <f>IF(ISBLANK(LeaveTracker[[#This Row],[Employee Name]]),"-----",VLOOKUP(LeaveTracker[[#This Row],[Employee Name]],Employees[[Employee Name]:[Office]],7))</f>
        <v>COOPERATIVE OFFICE</v>
      </c>
      <c r="F1505" s="50" t="str">
        <f>IF(ISBLANK(LeaveTracker[[#This Row],[Employee Name]]),"-----",VLOOKUP(LeaveTracker[[#This Row],[Employee Name]],Employees[[Employee Name]:[Office]],6))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332</v>
      </c>
      <c r="E1506" s="50" t="str">
        <f>IF(ISBLANK(LeaveTracker[[#This Row],[Employee Name]]),"-----",VLOOKUP(LeaveTracker[[#This Row],[Employee Name]],Employees[[Employee Name]:[Office]],7))</f>
        <v>INTERNAL</v>
      </c>
      <c r="F1506" s="50" t="str">
        <f>IF(ISBLANK(LeaveTracker[[#This Row],[Employee Name]]),"-----",VLOOKUP(LeaveTracker[[#This Row],[Employee Name]],Employees[[Employee Name]:[Office]],6))</f>
        <v>PERMANENT</v>
      </c>
      <c r="G1506" s="24">
        <v>43819</v>
      </c>
      <c r="H1506" s="24">
        <v>43819</v>
      </c>
      <c r="I1506" s="20" t="s">
        <v>298</v>
      </c>
      <c r="J1506" s="42" t="s">
        <v>691</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780</v>
      </c>
      <c r="E1507" s="50" t="str">
        <f>IF(ISBLANK(LeaveTracker[[#This Row],[Employee Name]]),"-----",VLOOKUP(LeaveTracker[[#This Row],[Employee Name]],Employees[[Employee Name]:[Office]],7))</f>
        <v>SP</v>
      </c>
      <c r="F1507" s="50" t="str">
        <f>IF(ISBLANK(LeaveTracker[[#This Row],[Employee Name]]),"-----",VLOOKUP(LeaveTracker[[#This Row],[Employee Name]],Employees[[Employee Name]:[Office]],6))</f>
        <v>PERMANENT</v>
      </c>
      <c r="G1507" s="21">
        <v>43833</v>
      </c>
      <c r="H1507" s="24">
        <v>43833</v>
      </c>
      <c r="I1507" s="20" t="s">
        <v>298</v>
      </c>
      <c r="J1507" s="42" t="s">
        <v>644</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477</v>
      </c>
      <c r="E1508" s="50" t="str">
        <f>IF(ISBLANK(LeaveTracker[[#This Row],[Employee Name]]),"-----",VLOOKUP(LeaveTracker[[#This Row],[Employee Name]],Employees[[Employee Name]:[Office]],7))</f>
        <v>ADMIN OFFICE</v>
      </c>
      <c r="F1508" s="50" t="str">
        <f>IF(ISBLANK(LeaveTracker[[#This Row],[Employee Name]]),"-----",VLOOKUP(LeaveTracker[[#This Row],[Employee Name]],Employees[[Employee Name]:[Office]],6))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265</v>
      </c>
      <c r="E1509" s="50" t="str">
        <f>IF(ISBLANK(LeaveTracker[[#This Row],[Employee Name]]),"-----",VLOOKUP(LeaveTracker[[#This Row],[Employee Name]],Employees[[Employee Name]:[Office]],7))</f>
        <v>MO</v>
      </c>
      <c r="F1509" s="50" t="str">
        <f>IF(ISBLANK(LeaveTracker[[#This Row],[Employee Name]]),"-----",VLOOKUP(LeaveTracker[[#This Row],[Employee Name]],Employees[[Employee Name]:[Office]],6))</f>
        <v>PERMANENT</v>
      </c>
      <c r="G1509" s="24">
        <v>43822</v>
      </c>
      <c r="H1509" s="24">
        <v>43822</v>
      </c>
      <c r="I1509" s="20" t="s">
        <v>298</v>
      </c>
      <c r="J1509" s="42" t="s">
        <v>644</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50" t="str">
        <f>IF(ISBLANK(LeaveTracker[[#This Row],[Employee Name]]),"-----",VLOOKUP(LeaveTracker[[#This Row],[Employee Name]],Employees[[Employee Name]:[Office]],7))</f>
        <v>CHARACTER OFFICE</v>
      </c>
      <c r="F1510" s="50" t="str">
        <f>IF(ISBLANK(LeaveTracker[[#This Row],[Employee Name]]),"-----",VLOOKUP(LeaveTracker[[#This Row],[Employee Name]],Employees[[Employee Name]:[Office]],6))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50" t="str">
        <f>IF(ISBLANK(LeaveTracker[[#This Row],[Employee Name]]),"-----",VLOOKUP(LeaveTracker[[#This Row],[Employee Name]],Employees[[Employee Name]:[Office]],7))</f>
        <v>CHARACTER OFFICE</v>
      </c>
      <c r="F1511" s="50" t="str">
        <f>IF(ISBLANK(LeaveTracker[[#This Row],[Employee Name]]),"-----",VLOOKUP(LeaveTracker[[#This Row],[Employee Name]],Employees[[Employee Name]:[Office]],6))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338</v>
      </c>
      <c r="E1512" s="50" t="str">
        <f>IF(ISBLANK(LeaveTracker[[#This Row],[Employee Name]]),"-----",VLOOKUP(LeaveTracker[[#This Row],[Employee Name]],Employees[[Employee Name]:[Office]],7))</f>
        <v>COMELEC</v>
      </c>
      <c r="F1512" s="50" t="str">
        <f>IF(ISBLANK(LeaveTracker[[#This Row],[Employee Name]]),"-----",VLOOKUP(LeaveTracker[[#This Row],[Employee Name]],Employees[[Employee Name]:[Office]],6))</f>
        <v>PERMANENT</v>
      </c>
      <c r="G1512" s="24">
        <v>43818</v>
      </c>
      <c r="H1512" s="24">
        <v>43819</v>
      </c>
      <c r="I1512" s="20" t="s">
        <v>298</v>
      </c>
      <c r="J1512" s="42" t="s">
        <v>1004</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338</v>
      </c>
      <c r="E1513" s="50" t="str">
        <f>IF(ISBLANK(LeaveTracker[[#This Row],[Employee Name]]),"-----",VLOOKUP(LeaveTracker[[#This Row],[Employee Name]],Employees[[Employee Name]:[Office]],7))</f>
        <v>COMELEC</v>
      </c>
      <c r="F1513" s="50" t="str">
        <f>IF(ISBLANK(LeaveTracker[[#This Row],[Employee Name]]),"-----",VLOOKUP(LeaveTracker[[#This Row],[Employee Name]],Employees[[Employee Name]:[Office]],6))</f>
        <v>PERMANENT</v>
      </c>
      <c r="G1513" s="24">
        <v>43822</v>
      </c>
      <c r="H1513" s="24">
        <v>43822</v>
      </c>
      <c r="I1513" s="20" t="s">
        <v>298</v>
      </c>
      <c r="J1513" s="42" t="s">
        <v>1004</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338</v>
      </c>
      <c r="E1514" s="50" t="str">
        <f>IF(ISBLANK(LeaveTracker[[#This Row],[Employee Name]]),"-----",VLOOKUP(LeaveTracker[[#This Row],[Employee Name]],Employees[[Employee Name]:[Office]],7))</f>
        <v>COMELEC</v>
      </c>
      <c r="F1514" s="50" t="str">
        <f>IF(ISBLANK(LeaveTracker[[#This Row],[Employee Name]]),"-----",VLOOKUP(LeaveTracker[[#This Row],[Employee Name]],Employees[[Employee Name]:[Office]],6))</f>
        <v>PERMANENT</v>
      </c>
      <c r="G1514" s="24">
        <v>43825</v>
      </c>
      <c r="H1514" s="24">
        <v>43826</v>
      </c>
      <c r="I1514" s="20" t="s">
        <v>298</v>
      </c>
      <c r="J1514" s="42" t="s">
        <v>1004</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50" t="str">
        <f>IF(ISBLANK(LeaveTracker[[#This Row],[Employee Name]]),"-----",VLOOKUP(LeaveTracker[[#This Row],[Employee Name]],Employees[[Employee Name]:[Office]],7))</f>
        <v>DOE</v>
      </c>
      <c r="F1515" s="50" t="str">
        <f>IF(ISBLANK(LeaveTracker[[#This Row],[Employee Name]]),"-----",VLOOKUP(LeaveTracker[[#This Row],[Employee Name]],Employees[[Employee Name]:[Office]],6))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50" t="str">
        <f>IF(ISBLANK(LeaveTracker[[#This Row],[Employee Name]]),"-----",VLOOKUP(LeaveTracker[[#This Row],[Employee Name]],Employees[[Employee Name]:[Office]],7))</f>
        <v>DOE</v>
      </c>
      <c r="F1516" s="50" t="str">
        <f>IF(ISBLANK(LeaveTracker[[#This Row],[Employee Name]]),"-----",VLOOKUP(LeaveTracker[[#This Row],[Employee Name]],Employees[[Employee Name]:[Office]],6))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789</v>
      </c>
      <c r="E1517" s="50" t="str">
        <f>IF(ISBLANK(LeaveTracker[[#This Row],[Employee Name]]),"-----",VLOOKUP(LeaveTracker[[#This Row],[Employee Name]],Employees[[Employee Name]:[Office]],7))</f>
        <v>DEPED</v>
      </c>
      <c r="F1517" s="50" t="str">
        <f>IF(ISBLANK(LeaveTracker[[#This Row],[Employee Name]]),"-----",VLOOKUP(LeaveTracker[[#This Row],[Employee Name]],Employees[[Employee Name]:[Office]],6))</f>
        <v>PERMANENT</v>
      </c>
      <c r="G1517" s="24">
        <v>43817</v>
      </c>
      <c r="H1517" s="24">
        <v>43819</v>
      </c>
      <c r="I1517" s="20" t="s">
        <v>298</v>
      </c>
      <c r="J1517" s="42" t="s">
        <v>1004</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789</v>
      </c>
      <c r="E1518" s="50" t="str">
        <f>IF(ISBLANK(LeaveTracker[[#This Row],[Employee Name]]),"-----",VLOOKUP(LeaveTracker[[#This Row],[Employee Name]],Employees[[Employee Name]:[Office]],7))</f>
        <v>DEPED</v>
      </c>
      <c r="F1518" s="50" t="str">
        <f>IF(ISBLANK(LeaveTracker[[#This Row],[Employee Name]]),"-----",VLOOKUP(LeaveTracker[[#This Row],[Employee Name]],Employees[[Employee Name]:[Office]],6))</f>
        <v>PERMANENT</v>
      </c>
      <c r="G1518" s="24">
        <v>43825</v>
      </c>
      <c r="H1518" s="24">
        <v>43826</v>
      </c>
      <c r="I1518" s="20" t="s">
        <v>298</v>
      </c>
      <c r="J1518" s="42" t="s">
        <v>1004</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757</v>
      </c>
      <c r="E1519" s="50" t="str">
        <f>IF(ISBLANK(LeaveTracker[[#This Row],[Employee Name]]),"-----",VLOOKUP(LeaveTracker[[#This Row],[Employee Name]],Employees[[Employee Name]:[Office]],7))</f>
        <v>ASSESSORS OFFICE</v>
      </c>
      <c r="F1519" s="50" t="str">
        <f>IF(ISBLANK(LeaveTracker[[#This Row],[Employee Name]]),"-----",VLOOKUP(LeaveTracker[[#This Row],[Employee Name]],Employees[[Employee Name]:[Office]],6))</f>
        <v>PERMANENT</v>
      </c>
      <c r="G1519" s="24">
        <v>43826</v>
      </c>
      <c r="H1519" s="24">
        <v>43826</v>
      </c>
      <c r="I1519" s="20" t="s">
        <v>298</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657</v>
      </c>
      <c r="E1520" s="50" t="str">
        <f>IF(ISBLANK(LeaveTracker[[#This Row],[Employee Name]]),"-----",VLOOKUP(LeaveTracker[[#This Row],[Employee Name]],Employees[[Employee Name]:[Office]],7))</f>
        <v>ONT</v>
      </c>
      <c r="F1520" s="50" t="str">
        <f>IF(ISBLANK(LeaveTracker[[#This Row],[Employee Name]]),"-----",VLOOKUP(LeaveTracker[[#This Row],[Employee Name]],Employees[[Employee Name]:[Office]],6))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464</v>
      </c>
      <c r="E1521" s="50" t="str">
        <f>IF(ISBLANK(LeaveTracker[[#This Row],[Employee Name]]),"-----",VLOOKUP(LeaveTracker[[#This Row],[Employee Name]],Employees[[Employee Name]:[Office]],7))</f>
        <v>ASSESSORS OFFICE</v>
      </c>
      <c r="F1521" s="50" t="str">
        <f>IF(ISBLANK(LeaveTracker[[#This Row],[Employee Name]]),"-----",VLOOKUP(LeaveTracker[[#This Row],[Employee Name]],Employees[[Employee Name]:[Office]],6))</f>
        <v>PERMANENT</v>
      </c>
      <c r="G1521" s="24">
        <v>43817</v>
      </c>
      <c r="H1521" s="24">
        <v>43819</v>
      </c>
      <c r="I1521" s="20" t="s">
        <v>298</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464</v>
      </c>
      <c r="E1522" s="50" t="str">
        <f>IF(ISBLANK(LeaveTracker[[#This Row],[Employee Name]]),"-----",VLOOKUP(LeaveTracker[[#This Row],[Employee Name]],Employees[[Employee Name]:[Office]],7))</f>
        <v>ASSESSORS OFFICE</v>
      </c>
      <c r="F1522" s="50" t="str">
        <f>IF(ISBLANK(LeaveTracker[[#This Row],[Employee Name]]),"-----",VLOOKUP(LeaveTracker[[#This Row],[Employee Name]],Employees[[Employee Name]:[Office]],6))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791</v>
      </c>
      <c r="E1523" s="50" t="str">
        <f>IF(ISBLANK(LeaveTracker[[#This Row],[Employee Name]]),"-----",VLOOKUP(LeaveTracker[[#This Row],[Employee Name]],Employees[[Employee Name]:[Office]],7))</f>
        <v>CENRO</v>
      </c>
      <c r="F1523" s="50" t="str">
        <f>IF(ISBLANK(LeaveTracker[[#This Row],[Employee Name]]),"-----",VLOOKUP(LeaveTracker[[#This Row],[Employee Name]],Employees[[Employee Name]:[Office]],6))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793</v>
      </c>
      <c r="E1524" s="50" t="str">
        <f>IF(ISBLANK(LeaveTracker[[#This Row],[Employee Name]]),"-----",VLOOKUP(LeaveTracker[[#This Row],[Employee Name]],Employees[[Employee Name]:[Office]],7))</f>
        <v>CENRO</v>
      </c>
      <c r="F1524" s="50" t="str">
        <f>IF(ISBLANK(LeaveTracker[[#This Row],[Employee Name]]),"-----",VLOOKUP(LeaveTracker[[#This Row],[Employee Name]],Employees[[Employee Name]:[Office]],6))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290</v>
      </c>
      <c r="E1525" s="50" t="str">
        <f>IF(ISBLANK(LeaveTracker[[#This Row],[Employee Name]]),"-----",VLOOKUP(LeaveTracker[[#This Row],[Employee Name]],Employees[[Employee Name]:[Office]],7))</f>
        <v>CENRO</v>
      </c>
      <c r="F1525" s="50" t="str">
        <f>IF(ISBLANK(LeaveTracker[[#This Row],[Employee Name]]),"-----",VLOOKUP(LeaveTracker[[#This Row],[Employee Name]],Employees[[Employee Name]:[Office]],6))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290</v>
      </c>
      <c r="E1526" s="50" t="str">
        <f>IF(ISBLANK(LeaveTracker[[#This Row],[Employee Name]]),"-----",VLOOKUP(LeaveTracker[[#This Row],[Employee Name]],Employees[[Employee Name]:[Office]],7))</f>
        <v>CENRO</v>
      </c>
      <c r="F1526" s="50" t="str">
        <f>IF(ISBLANK(LeaveTracker[[#This Row],[Employee Name]]),"-----",VLOOKUP(LeaveTracker[[#This Row],[Employee Name]],Employees[[Employee Name]:[Office]],6))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290</v>
      </c>
      <c r="E1527" s="50" t="str">
        <f>IF(ISBLANK(LeaveTracker[[#This Row],[Employee Name]]),"-----",VLOOKUP(LeaveTracker[[#This Row],[Employee Name]],Employees[[Employee Name]:[Office]],7))</f>
        <v>CENRO</v>
      </c>
      <c r="F1527" s="50" t="str">
        <f>IF(ISBLANK(LeaveTracker[[#This Row],[Employee Name]]),"-----",VLOOKUP(LeaveTracker[[#This Row],[Employee Name]],Employees[[Employee Name]:[Office]],6))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290</v>
      </c>
      <c r="E1528" s="50" t="str">
        <f>IF(ISBLANK(LeaveTracker[[#This Row],[Employee Name]]),"-----",VLOOKUP(LeaveTracker[[#This Row],[Employee Name]],Employees[[Employee Name]:[Office]],7))</f>
        <v>CENRO</v>
      </c>
      <c r="F1528" s="50" t="str">
        <f>IF(ISBLANK(LeaveTracker[[#This Row],[Employee Name]]),"-----",VLOOKUP(LeaveTracker[[#This Row],[Employee Name]],Employees[[Employee Name]:[Office]],6))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794</v>
      </c>
      <c r="E1529" s="50" t="str">
        <f>IF(ISBLANK(LeaveTracker[[#This Row],[Employee Name]]),"-----",VLOOKUP(LeaveTracker[[#This Row],[Employee Name]],Employees[[Employee Name]:[Office]],7))</f>
        <v>CEO</v>
      </c>
      <c r="F1529" s="50" t="str">
        <f>IF(ISBLANK(LeaveTracker[[#This Row],[Employee Name]]),"-----",VLOOKUP(LeaveTracker[[#This Row],[Employee Name]],Employees[[Employee Name]:[Office]],6))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794</v>
      </c>
      <c r="E1530" s="50" t="str">
        <f>IF(ISBLANK(LeaveTracker[[#This Row],[Employee Name]]),"-----",VLOOKUP(LeaveTracker[[#This Row],[Employee Name]],Employees[[Employee Name]:[Office]],7))</f>
        <v>CEO</v>
      </c>
      <c r="F1530" s="50" t="str">
        <f>IF(ISBLANK(LeaveTracker[[#This Row],[Employee Name]]),"-----",VLOOKUP(LeaveTracker[[#This Row],[Employee Name]],Employees[[Employee Name]:[Office]],6))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228</v>
      </c>
      <c r="E1531" s="50" t="str">
        <f>IF(ISBLANK(LeaveTracker[[#This Row],[Employee Name]]),"-----",VLOOKUP(LeaveTracker[[#This Row],[Employee Name]],Employees[[Employee Name]:[Office]],7))</f>
        <v>CSWDO</v>
      </c>
      <c r="F1531" s="50" t="str">
        <f>IF(ISBLANK(LeaveTracker[[#This Row],[Employee Name]]),"-----",VLOOKUP(LeaveTracker[[#This Row],[Employee Name]],Employees[[Employee Name]:[Office]],6))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228</v>
      </c>
      <c r="E1532" s="50" t="str">
        <f>IF(ISBLANK(LeaveTracker[[#This Row],[Employee Name]]),"-----",VLOOKUP(LeaveTracker[[#This Row],[Employee Name]],Employees[[Employee Name]:[Office]],7))</f>
        <v>CSWDO</v>
      </c>
      <c r="F1532" s="50" t="str">
        <f>IF(ISBLANK(LeaveTracker[[#This Row],[Employee Name]]),"-----",VLOOKUP(LeaveTracker[[#This Row],[Employee Name]],Employees[[Employee Name]:[Office]],6))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798</v>
      </c>
      <c r="E1533" s="50" t="str">
        <f>IF(ISBLANK(LeaveTracker[[#This Row],[Employee Name]]),"-----",VLOOKUP(LeaveTracker[[#This Row],[Employee Name]],Employees[[Employee Name]:[Office]],7))</f>
        <v>ONT</v>
      </c>
      <c r="F1533" s="50" t="str">
        <f>IF(ISBLANK(LeaveTracker[[#This Row],[Employee Name]]),"-----",VLOOKUP(LeaveTracker[[#This Row],[Employee Name]],Employees[[Employee Name]:[Office]],6))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798</v>
      </c>
      <c r="E1534" s="50" t="str">
        <f>IF(ISBLANK(LeaveTracker[[#This Row],[Employee Name]]),"-----",VLOOKUP(LeaveTracker[[#This Row],[Employee Name]],Employees[[Employee Name]:[Office]],7))</f>
        <v>ONT</v>
      </c>
      <c r="F1534" s="50" t="str">
        <f>IF(ISBLANK(LeaveTracker[[#This Row],[Employee Name]]),"-----",VLOOKUP(LeaveTracker[[#This Row],[Employee Name]],Employees[[Employee Name]:[Office]],6))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189</v>
      </c>
      <c r="E1535" s="50" t="str">
        <f>IF(ISBLANK(LeaveTracker[[#This Row],[Employee Name]]),"-----",VLOOKUP(LeaveTracker[[#This Row],[Employee Name]],Employees[[Employee Name]:[Office]],7))</f>
        <v>ONT</v>
      </c>
      <c r="F1535" s="50" t="str">
        <f>IF(ISBLANK(LeaveTracker[[#This Row],[Employee Name]]),"-----",VLOOKUP(LeaveTracker[[#This Row],[Employee Name]],Employees[[Employee Name]:[Office]],6))</f>
        <v>PERMANENT</v>
      </c>
      <c r="G1535" s="24">
        <v>43826</v>
      </c>
      <c r="H1535" s="24">
        <v>43826</v>
      </c>
      <c r="I1535" s="20" t="s">
        <v>298</v>
      </c>
      <c r="J1535" s="42" t="s">
        <v>755</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189</v>
      </c>
      <c r="E1536" s="50" t="str">
        <f>IF(ISBLANK(LeaveTracker[[#This Row],[Employee Name]]),"-----",VLOOKUP(LeaveTracker[[#This Row],[Employee Name]],Employees[[Employee Name]:[Office]],7))</f>
        <v>ONT</v>
      </c>
      <c r="F1536" s="50" t="str">
        <f>IF(ISBLANK(LeaveTracker[[#This Row],[Employee Name]]),"-----",VLOOKUP(LeaveTracker[[#This Row],[Employee Name]],Employees[[Employee Name]:[Office]],6))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189</v>
      </c>
      <c r="E1537" s="50" t="str">
        <f>IF(ISBLANK(LeaveTracker[[#This Row],[Employee Name]]),"-----",VLOOKUP(LeaveTracker[[#This Row],[Employee Name]],Employees[[Employee Name]:[Office]],7))</f>
        <v>ONT</v>
      </c>
      <c r="F1537" s="50" t="str">
        <f>IF(ISBLANK(LeaveTracker[[#This Row],[Employee Name]]),"-----",VLOOKUP(LeaveTracker[[#This Row],[Employee Name]],Employees[[Employee Name]:[Office]],6))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380</v>
      </c>
      <c r="E1538" s="50" t="str">
        <f>IF(ISBLANK(LeaveTracker[[#This Row],[Employee Name]]),"-----",VLOOKUP(LeaveTracker[[#This Row],[Employee Name]],Employees[[Employee Name]:[Office]],7))</f>
        <v>CCT</v>
      </c>
      <c r="F1538" s="50" t="str">
        <f>IF(ISBLANK(LeaveTracker[[#This Row],[Employee Name]]),"-----",VLOOKUP(LeaveTracker[[#This Row],[Employee Name]],Employees[[Employee Name]:[Office]],6))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380</v>
      </c>
      <c r="E1539" s="50" t="str">
        <f>IF(ISBLANK(LeaveTracker[[#This Row],[Employee Name]]),"-----",VLOOKUP(LeaveTracker[[#This Row],[Employee Name]],Employees[[Employee Name]:[Office]],7))</f>
        <v>CCT</v>
      </c>
      <c r="F1539" s="50" t="str">
        <f>IF(ISBLANK(LeaveTracker[[#This Row],[Employee Name]]),"-----",VLOOKUP(LeaveTracker[[#This Row],[Employee Name]],Employees[[Employee Name]:[Office]],6))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574</v>
      </c>
      <c r="E1540" s="50" t="str">
        <f>IF(ISBLANK(LeaveTracker[[#This Row],[Employee Name]]),"-----",VLOOKUP(LeaveTracker[[#This Row],[Employee Name]],Employees[[Employee Name]:[Office]],7))</f>
        <v>CCT</v>
      </c>
      <c r="F1540" s="50" t="str">
        <f>IF(ISBLANK(LeaveTracker[[#This Row],[Employee Name]]),"-----",VLOOKUP(LeaveTracker[[#This Row],[Employee Name]],Employees[[Employee Name]:[Office]],6))</f>
        <v>PERMANENT</v>
      </c>
      <c r="G1540" s="24">
        <v>43817</v>
      </c>
      <c r="H1540" s="24">
        <v>43818</v>
      </c>
      <c r="I1540" s="20" t="s">
        <v>298</v>
      </c>
      <c r="J1540" s="42" t="s">
        <v>1004</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574</v>
      </c>
      <c r="E1541" s="50" t="str">
        <f>IF(ISBLANK(LeaveTracker[[#This Row],[Employee Name]]),"-----",VLOOKUP(LeaveTracker[[#This Row],[Employee Name]],Employees[[Employee Name]:[Office]],7))</f>
        <v>CCT</v>
      </c>
      <c r="F1541" s="50" t="str">
        <f>IF(ISBLANK(LeaveTracker[[#This Row],[Employee Name]]),"-----",VLOOKUP(LeaveTracker[[#This Row],[Employee Name]],Employees[[Employee Name]:[Office]],6))</f>
        <v>PERMANENT</v>
      </c>
      <c r="G1541" s="24">
        <v>43825</v>
      </c>
      <c r="H1541" s="24">
        <v>43826</v>
      </c>
      <c r="I1541" s="20" t="s">
        <v>298</v>
      </c>
      <c r="J1541" s="42" t="s">
        <v>1004</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574</v>
      </c>
      <c r="E1542" s="50" t="str">
        <f>IF(ISBLANK(LeaveTracker[[#This Row],[Employee Name]]),"-----",VLOOKUP(LeaveTracker[[#This Row],[Employee Name]],Employees[[Employee Name]:[Office]],7))</f>
        <v>CCT</v>
      </c>
      <c r="F1542" s="50" t="str">
        <f>IF(ISBLANK(LeaveTracker[[#This Row],[Employee Name]]),"-----",VLOOKUP(LeaveTracker[[#This Row],[Employee Name]],Employees[[Employee Name]:[Office]],6))</f>
        <v>PERMANENT</v>
      </c>
      <c r="G1542" s="24">
        <v>43816</v>
      </c>
      <c r="H1542" s="24">
        <v>43816</v>
      </c>
      <c r="I1542" s="20" t="s">
        <v>298</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574</v>
      </c>
      <c r="E1543" s="50" t="str">
        <f>IF(ISBLANK(LeaveTracker[[#This Row],[Employee Name]]),"-----",VLOOKUP(LeaveTracker[[#This Row],[Employee Name]],Employees[[Employee Name]:[Office]],7))</f>
        <v>CCT</v>
      </c>
      <c r="F1543" s="50" t="str">
        <f>IF(ISBLANK(LeaveTracker[[#This Row],[Employee Name]]),"-----",VLOOKUP(LeaveTracker[[#This Row],[Employee Name]],Employees[[Employee Name]:[Office]],6))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574</v>
      </c>
      <c r="E1544" s="50" t="str">
        <f>IF(ISBLANK(LeaveTracker[[#This Row],[Employee Name]]),"-----",VLOOKUP(LeaveTracker[[#This Row],[Employee Name]],Employees[[Employee Name]:[Office]],7))</f>
        <v>CCT</v>
      </c>
      <c r="F1544" s="50" t="str">
        <f>IF(ISBLANK(LeaveTracker[[#This Row],[Employee Name]]),"-----",VLOOKUP(LeaveTracker[[#This Row],[Employee Name]],Employees[[Employee Name]:[Office]],6))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375</v>
      </c>
      <c r="E1545" s="50" t="str">
        <f>IF(ISBLANK(LeaveTracker[[#This Row],[Employee Name]]),"-----",VLOOKUP(LeaveTracker[[#This Row],[Employee Name]],Employees[[Employee Name]:[Office]],7))</f>
        <v>CCT</v>
      </c>
      <c r="F1545" s="50" t="str">
        <f>IF(ISBLANK(LeaveTracker[[#This Row],[Employee Name]]),"-----",VLOOKUP(LeaveTracker[[#This Row],[Employee Name]],Employees[[Employee Name]:[Office]],6))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375</v>
      </c>
      <c r="E1546" s="50" t="str">
        <f>IF(ISBLANK(LeaveTracker[[#This Row],[Employee Name]]),"-----",VLOOKUP(LeaveTracker[[#This Row],[Employee Name]],Employees[[Employee Name]:[Office]],7))</f>
        <v>CCT</v>
      </c>
      <c r="F1546" s="50" t="str">
        <f>IF(ISBLANK(LeaveTracker[[#This Row],[Employee Name]]),"-----",VLOOKUP(LeaveTracker[[#This Row],[Employee Name]],Employees[[Employee Name]:[Office]],6))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578</v>
      </c>
      <c r="E1547" s="50" t="str">
        <f>IF(ISBLANK(LeaveTracker[[#This Row],[Employee Name]]),"-----",VLOOKUP(LeaveTracker[[#This Row],[Employee Name]],Employees[[Employee Name]:[Office]],7))</f>
        <v>CCT</v>
      </c>
      <c r="F1547" s="50" t="str">
        <f>IF(ISBLANK(LeaveTracker[[#This Row],[Employee Name]]),"-----",VLOOKUP(LeaveTracker[[#This Row],[Employee Name]],Employees[[Employee Name]:[Office]],6))</f>
        <v>PERMANENT</v>
      </c>
      <c r="G1547" s="24">
        <v>43815</v>
      </c>
      <c r="H1547" s="24">
        <v>43817</v>
      </c>
      <c r="I1547" s="20" t="s">
        <v>298</v>
      </c>
      <c r="J1547" s="42" t="s">
        <v>1004</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578</v>
      </c>
      <c r="E1548" s="50" t="str">
        <f>IF(ISBLANK(LeaveTracker[[#This Row],[Employee Name]]),"-----",VLOOKUP(LeaveTracker[[#This Row],[Employee Name]],Employees[[Employee Name]:[Office]],7))</f>
        <v>CCT</v>
      </c>
      <c r="F1548" s="50" t="str">
        <f>IF(ISBLANK(LeaveTracker[[#This Row],[Employee Name]]),"-----",VLOOKUP(LeaveTracker[[#This Row],[Employee Name]],Employees[[Employee Name]:[Office]],6))</f>
        <v>PERMANENT</v>
      </c>
      <c r="G1548" s="24">
        <v>43825</v>
      </c>
      <c r="H1548" s="24">
        <v>43826</v>
      </c>
      <c r="I1548" s="20" t="s">
        <v>298</v>
      </c>
      <c r="J1548" s="42" t="s">
        <v>1004</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578</v>
      </c>
      <c r="E1549" s="50" t="str">
        <f>IF(ISBLANK(LeaveTracker[[#This Row],[Employee Name]]),"-----",VLOOKUP(LeaveTracker[[#This Row],[Employee Name]],Employees[[Employee Name]:[Office]],7))</f>
        <v>CCT</v>
      </c>
      <c r="F1549" s="50" t="str">
        <f>IF(ISBLANK(LeaveTracker[[#This Row],[Employee Name]]),"-----",VLOOKUP(LeaveTracker[[#This Row],[Employee Name]],Employees[[Employee Name]:[Office]],6))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578</v>
      </c>
      <c r="E1550" s="50" t="str">
        <f>IF(ISBLANK(LeaveTracker[[#This Row],[Employee Name]]),"-----",VLOOKUP(LeaveTracker[[#This Row],[Employee Name]],Employees[[Employee Name]:[Office]],7))</f>
        <v>CCT</v>
      </c>
      <c r="F1550" s="50" t="str">
        <f>IF(ISBLANK(LeaveTracker[[#This Row],[Employee Name]]),"-----",VLOOKUP(LeaveTracker[[#This Row],[Employee Name]],Employees[[Employee Name]:[Office]],6))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578</v>
      </c>
      <c r="E1551" s="50" t="str">
        <f>IF(ISBLANK(LeaveTracker[[#This Row],[Employee Name]]),"-----",VLOOKUP(LeaveTracker[[#This Row],[Employee Name]],Employees[[Employee Name]:[Office]],7))</f>
        <v>CCT</v>
      </c>
      <c r="F1551" s="50" t="str">
        <f>IF(ISBLANK(LeaveTracker[[#This Row],[Employee Name]]),"-----",VLOOKUP(LeaveTracker[[#This Row],[Employee Name]],Employees[[Employee Name]:[Office]],6))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583</v>
      </c>
      <c r="E1552" s="50" t="str">
        <f>IF(ISBLANK(LeaveTracker[[#This Row],[Employee Name]]),"-----",VLOOKUP(LeaveTracker[[#This Row],[Employee Name]],Employees[[Employee Name]:[Office]],7))</f>
        <v>CCT</v>
      </c>
      <c r="F1552" s="50" t="str">
        <f>IF(ISBLANK(LeaveTracker[[#This Row],[Employee Name]]),"-----",VLOOKUP(LeaveTracker[[#This Row],[Employee Name]],Employees[[Employee Name]:[Office]],6))</f>
        <v>PERMANENT</v>
      </c>
      <c r="G1552" s="24">
        <v>43810</v>
      </c>
      <c r="H1552" s="24">
        <v>43811</v>
      </c>
      <c r="I1552" s="20" t="s">
        <v>298</v>
      </c>
      <c r="J1552" s="42" t="s">
        <v>1004</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583</v>
      </c>
      <c r="E1553" s="50" t="str">
        <f>IF(ISBLANK(LeaveTracker[[#This Row],[Employee Name]]),"-----",VLOOKUP(LeaveTracker[[#This Row],[Employee Name]],Employees[[Employee Name]:[Office]],7))</f>
        <v>CCT</v>
      </c>
      <c r="F1553" s="50" t="str">
        <f>IF(ISBLANK(LeaveTracker[[#This Row],[Employee Name]]),"-----",VLOOKUP(LeaveTracker[[#This Row],[Employee Name]],Employees[[Employee Name]:[Office]],6))</f>
        <v>PERMANENT</v>
      </c>
      <c r="G1553" s="24">
        <v>43825</v>
      </c>
      <c r="H1553" s="24">
        <v>43826</v>
      </c>
      <c r="I1553" s="20" t="s">
        <v>298</v>
      </c>
      <c r="J1553" s="42" t="s">
        <v>1004</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572</v>
      </c>
      <c r="E1554" s="50" t="str">
        <f>IF(ISBLANK(LeaveTracker[[#This Row],[Employee Name]]),"-----",VLOOKUP(LeaveTracker[[#This Row],[Employee Name]],Employees[[Employee Name]:[Office]],7))</f>
        <v>CCT</v>
      </c>
      <c r="F1554" s="50" t="str">
        <f>IF(ISBLANK(LeaveTracker[[#This Row],[Employee Name]]),"-----",VLOOKUP(LeaveTracker[[#This Row],[Employee Name]],Employees[[Employee Name]:[Office]],6))</f>
        <v>PERMANENT</v>
      </c>
      <c r="G1554" s="24">
        <v>43817</v>
      </c>
      <c r="H1554" s="24">
        <v>43819</v>
      </c>
      <c r="I1554" s="20" t="s">
        <v>298</v>
      </c>
      <c r="J1554" s="42" t="s">
        <v>1004</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572</v>
      </c>
      <c r="E1555" s="50" t="str">
        <f>IF(ISBLANK(LeaveTracker[[#This Row],[Employee Name]]),"-----",VLOOKUP(LeaveTracker[[#This Row],[Employee Name]],Employees[[Employee Name]:[Office]],7))</f>
        <v>CCT</v>
      </c>
      <c r="F1555" s="50" t="str">
        <f>IF(ISBLANK(LeaveTracker[[#This Row],[Employee Name]]),"-----",VLOOKUP(LeaveTracker[[#This Row],[Employee Name]],Employees[[Employee Name]:[Office]],6))</f>
        <v>PERMANENT</v>
      </c>
      <c r="G1555" s="24">
        <v>43825</v>
      </c>
      <c r="H1555" s="24">
        <v>43826</v>
      </c>
      <c r="I1555" s="20" t="s">
        <v>298</v>
      </c>
      <c r="J1555" s="42" t="s">
        <v>1004</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630</v>
      </c>
      <c r="E1556" s="50" t="str">
        <f>IF(ISBLANK(LeaveTracker[[#This Row],[Employee Name]]),"-----",VLOOKUP(LeaveTracker[[#This Row],[Employee Name]],Employees[[Employee Name]:[Office]],7))</f>
        <v>CCT</v>
      </c>
      <c r="F1556" s="50" t="str">
        <f>IF(ISBLANK(LeaveTracker[[#This Row],[Employee Name]]),"-----",VLOOKUP(LeaveTracker[[#This Row],[Employee Name]],Employees[[Employee Name]:[Office]],6))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630</v>
      </c>
      <c r="E1557" s="50" t="str">
        <f>IF(ISBLANK(LeaveTracker[[#This Row],[Employee Name]]),"-----",VLOOKUP(LeaveTracker[[#This Row],[Employee Name]],Employees[[Employee Name]:[Office]],7))</f>
        <v>CCT</v>
      </c>
      <c r="F1557" s="50" t="str">
        <f>IF(ISBLANK(LeaveTracker[[#This Row],[Employee Name]]),"-----",VLOOKUP(LeaveTracker[[#This Row],[Employee Name]],Employees[[Employee Name]:[Office]],6))</f>
        <v>PERMANENT</v>
      </c>
      <c r="G1557" s="24">
        <v>43811</v>
      </c>
      <c r="H1557" s="24">
        <v>43811</v>
      </c>
      <c r="I1557" s="20" t="s">
        <v>298</v>
      </c>
      <c r="J1557" s="42" t="s">
        <v>274</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586</v>
      </c>
      <c r="E1558" s="50" t="str">
        <f>IF(ISBLANK(LeaveTracker[[#This Row],[Employee Name]]),"-----",VLOOKUP(LeaveTracker[[#This Row],[Employee Name]],Employees[[Employee Name]:[Office]],7))</f>
        <v>CCT</v>
      </c>
      <c r="F1558" s="50" t="str">
        <f>IF(ISBLANK(LeaveTracker[[#This Row],[Employee Name]]),"-----",VLOOKUP(LeaveTracker[[#This Row],[Employee Name]],Employees[[Employee Name]:[Office]],6))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586</v>
      </c>
      <c r="E1559" s="50" t="str">
        <f>IF(ISBLANK(LeaveTracker[[#This Row],[Employee Name]]),"-----",VLOOKUP(LeaveTracker[[#This Row],[Employee Name]],Employees[[Employee Name]:[Office]],7))</f>
        <v>CCT</v>
      </c>
      <c r="F1559" s="50" t="str">
        <f>IF(ISBLANK(LeaveTracker[[#This Row],[Employee Name]]),"-----",VLOOKUP(LeaveTracker[[#This Row],[Employee Name]],Employees[[Employee Name]:[Office]],6))</f>
        <v>PERMANENT</v>
      </c>
      <c r="G1559" s="24">
        <v>43797</v>
      </c>
      <c r="H1559" s="24">
        <v>43798</v>
      </c>
      <c r="I1559" s="20" t="s">
        <v>298</v>
      </c>
      <c r="J1559" s="42" t="s">
        <v>299</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586</v>
      </c>
      <c r="E1560" s="50" t="str">
        <f>IF(ISBLANK(LeaveTracker[[#This Row],[Employee Name]]),"-----",VLOOKUP(LeaveTracker[[#This Row],[Employee Name]],Employees[[Employee Name]:[Office]],7))</f>
        <v>CCT</v>
      </c>
      <c r="F1560" s="50" t="str">
        <f>IF(ISBLANK(LeaveTracker[[#This Row],[Employee Name]]),"-----",VLOOKUP(LeaveTracker[[#This Row],[Employee Name]],Employees[[Employee Name]:[Office]],6))</f>
        <v>PERMANENT</v>
      </c>
      <c r="G1560" s="24">
        <v>43801</v>
      </c>
      <c r="H1560" s="24">
        <v>43802</v>
      </c>
      <c r="I1560" s="20" t="s">
        <v>298</v>
      </c>
      <c r="J1560" s="42" t="s">
        <v>299</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586</v>
      </c>
      <c r="E1561" s="50" t="str">
        <f>IF(ISBLANK(LeaveTracker[[#This Row],[Employee Name]]),"-----",VLOOKUP(LeaveTracker[[#This Row],[Employee Name]],Employees[[Employee Name]:[Office]],7))</f>
        <v>CCT</v>
      </c>
      <c r="F1561" s="50" t="str">
        <f>IF(ISBLANK(LeaveTracker[[#This Row],[Employee Name]]),"-----",VLOOKUP(LeaveTracker[[#This Row],[Employee Name]],Employees[[Employee Name]:[Office]],6))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586</v>
      </c>
      <c r="E1562" s="50" t="str">
        <f>IF(ISBLANK(LeaveTracker[[#This Row],[Employee Name]]),"-----",VLOOKUP(LeaveTracker[[#This Row],[Employee Name]],Employees[[Employee Name]:[Office]],7))</f>
        <v>CCT</v>
      </c>
      <c r="F1562" s="50" t="str">
        <f>IF(ISBLANK(LeaveTracker[[#This Row],[Employee Name]]),"-----",VLOOKUP(LeaveTracker[[#This Row],[Employee Name]],Employees[[Employee Name]:[Office]],6))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586</v>
      </c>
      <c r="E1563" s="50" t="str">
        <f>IF(ISBLANK(LeaveTracker[[#This Row],[Employee Name]]),"-----",VLOOKUP(LeaveTracker[[#This Row],[Employee Name]],Employees[[Employee Name]:[Office]],7))</f>
        <v>CCT</v>
      </c>
      <c r="F1563" s="50" t="str">
        <f>IF(ISBLANK(LeaveTracker[[#This Row],[Employee Name]]),"-----",VLOOKUP(LeaveTracker[[#This Row],[Employee Name]],Employees[[Employee Name]:[Office]],6))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586</v>
      </c>
      <c r="E1564" s="50" t="str">
        <f>IF(ISBLANK(LeaveTracker[[#This Row],[Employee Name]]),"-----",VLOOKUP(LeaveTracker[[#This Row],[Employee Name]],Employees[[Employee Name]:[Office]],7))</f>
        <v>CCT</v>
      </c>
      <c r="F1564" s="50" t="str">
        <f>IF(ISBLANK(LeaveTracker[[#This Row],[Employee Name]]),"-----",VLOOKUP(LeaveTracker[[#This Row],[Employee Name]],Employees[[Employee Name]:[Office]],6))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805</v>
      </c>
      <c r="E1565" s="50" t="str">
        <f>IF(ISBLANK(LeaveTracker[[#This Row],[Employee Name]]),"-----",VLOOKUP(LeaveTracker[[#This Row],[Employee Name]],Employees[[Employee Name]:[Office]],7))</f>
        <v>CCT</v>
      </c>
      <c r="F1565" s="50" t="str">
        <f>IF(ISBLANK(LeaveTracker[[#This Row],[Employee Name]]),"-----",VLOOKUP(LeaveTracker[[#This Row],[Employee Name]],Employees[[Employee Name]:[Office]],6))</f>
        <v>PERMANENT</v>
      </c>
      <c r="G1565" s="24">
        <v>43822</v>
      </c>
      <c r="H1565" s="24">
        <v>43822</v>
      </c>
      <c r="I1565" s="19" t="s">
        <v>298</v>
      </c>
      <c r="J1565" s="42" t="s">
        <v>1004</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805</v>
      </c>
      <c r="E1566" s="50" t="str">
        <f>IF(ISBLANK(LeaveTracker[[#This Row],[Employee Name]]),"-----",VLOOKUP(LeaveTracker[[#This Row],[Employee Name]],Employees[[Employee Name]:[Office]],7))</f>
        <v>CCT</v>
      </c>
      <c r="F1566" s="50" t="str">
        <f>IF(ISBLANK(LeaveTracker[[#This Row],[Employee Name]]),"-----",VLOOKUP(LeaveTracker[[#This Row],[Employee Name]],Employees[[Employee Name]:[Office]],6))</f>
        <v>PERMANENT</v>
      </c>
      <c r="G1566" s="24">
        <v>43825</v>
      </c>
      <c r="H1566" s="24">
        <v>43825</v>
      </c>
      <c r="I1566" s="20" t="s">
        <v>298</v>
      </c>
      <c r="J1566" s="42" t="s">
        <v>1004</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367</v>
      </c>
      <c r="E1567" s="50" t="str">
        <f>IF(ISBLANK(LeaveTracker[[#This Row],[Employee Name]]),"-----",VLOOKUP(LeaveTracker[[#This Row],[Employee Name]],Employees[[Employee Name]:[Office]],7))</f>
        <v>CCT</v>
      </c>
      <c r="F1567" s="50" t="str">
        <f>IF(ISBLANK(LeaveTracker[[#This Row],[Employee Name]]),"-----",VLOOKUP(LeaveTracker[[#This Row],[Employee Name]],Employees[[Employee Name]:[Office]],6))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367</v>
      </c>
      <c r="E1568" s="50" t="str">
        <f>IF(ISBLANK(LeaveTracker[[#This Row],[Employee Name]]),"-----",VLOOKUP(LeaveTracker[[#This Row],[Employee Name]],Employees[[Employee Name]:[Office]],7))</f>
        <v>CCT</v>
      </c>
      <c r="F1568" s="50" t="str">
        <f>IF(ISBLANK(LeaveTracker[[#This Row],[Employee Name]]),"-----",VLOOKUP(LeaveTracker[[#This Row],[Employee Name]],Employees[[Employee Name]:[Office]],6))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50" t="str">
        <f>IF(ISBLANK(LeaveTracker[[#This Row],[Employee Name]]),"-----",VLOOKUP(LeaveTracker[[#This Row],[Employee Name]],Employees[[Employee Name]:[Office]],7))</f>
        <v>CHO</v>
      </c>
      <c r="F1569" s="50" t="str">
        <f>IF(ISBLANK(LeaveTracker[[#This Row],[Employee Name]]),"-----",VLOOKUP(LeaveTracker[[#This Row],[Employee Name]],Employees[[Employee Name]:[Office]],6))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50" t="str">
        <f>IF(ISBLANK(LeaveTracker[[#This Row],[Employee Name]]),"-----",VLOOKUP(LeaveTracker[[#This Row],[Employee Name]],Employees[[Employee Name]:[Office]],7))</f>
        <v>CHO</v>
      </c>
      <c r="F1570" s="50" t="str">
        <f>IF(ISBLANK(LeaveTracker[[#This Row],[Employee Name]]),"-----",VLOOKUP(LeaveTracker[[#This Row],[Employee Name]],Employees[[Employee Name]:[Office]],6))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50" t="str">
        <f>IF(ISBLANK(LeaveTracker[[#This Row],[Employee Name]]),"-----",VLOOKUP(LeaveTracker[[#This Row],[Employee Name]],Employees[[Employee Name]:[Office]],7))</f>
        <v>CHO</v>
      </c>
      <c r="F1571" s="50" t="str">
        <f>IF(ISBLANK(LeaveTracker[[#This Row],[Employee Name]]),"-----",VLOOKUP(LeaveTracker[[#This Row],[Employee Name]],Employees[[Employee Name]:[Office]],6))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809</v>
      </c>
      <c r="E1572" s="50" t="str">
        <f>IF(ISBLANK(LeaveTracker[[#This Row],[Employee Name]]),"-----",VLOOKUP(LeaveTracker[[#This Row],[Employee Name]],Employees[[Employee Name]:[Office]],7))</f>
        <v>CHO</v>
      </c>
      <c r="F1572" s="50" t="str">
        <f>IF(ISBLANK(LeaveTracker[[#This Row],[Employee Name]]),"-----",VLOOKUP(LeaveTracker[[#This Row],[Employee Name]],Employees[[Employee Name]:[Office]],6))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50" t="str">
        <f>IF(ISBLANK(LeaveTracker[[#This Row],[Employee Name]]),"-----",VLOOKUP(LeaveTracker[[#This Row],[Employee Name]],Employees[[Employee Name]:[Office]],7))</f>
        <v>INTEGRATED CENTRAL TERMINAL</v>
      </c>
      <c r="F1573" s="50" t="str">
        <f>IF(ISBLANK(LeaveTracker[[#This Row],[Employee Name]]),"-----",VLOOKUP(LeaveTracker[[#This Row],[Employee Name]],Employees[[Employee Name]:[Office]],6))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50" t="str">
        <f>IF(ISBLANK(LeaveTracker[[#This Row],[Employee Name]]),"-----",VLOOKUP(LeaveTracker[[#This Row],[Employee Name]],Employees[[Employee Name]:[Office]],7))</f>
        <v>INTEGRATED CENTRAL TERMINAL</v>
      </c>
      <c r="F1574" s="50" t="str">
        <f>IF(ISBLANK(LeaveTracker[[#This Row],[Employee Name]]),"-----",VLOOKUP(LeaveTracker[[#This Row],[Employee Name]],Employees[[Employee Name]:[Office]],6))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50" t="str">
        <f>IF(ISBLANK(LeaveTracker[[#This Row],[Employee Name]]),"-----",VLOOKUP(LeaveTracker[[#This Row],[Employee Name]],Employees[[Employee Name]:[Office]],7))</f>
        <v>CHO</v>
      </c>
      <c r="F1575" s="50" t="str">
        <f>IF(ISBLANK(LeaveTracker[[#This Row],[Employee Name]]),"-----",VLOOKUP(LeaveTracker[[#This Row],[Employee Name]],Employees[[Employee Name]:[Office]],6))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814</v>
      </c>
      <c r="E1576" s="50" t="str">
        <f>IF(ISBLANK(LeaveTracker[[#This Row],[Employee Name]]),"-----",VLOOKUP(LeaveTracker[[#This Row],[Employee Name]],Employees[[Employee Name]:[Office]],7))</f>
        <v>CHO</v>
      </c>
      <c r="F1576" s="50" t="str">
        <f>IF(ISBLANK(LeaveTracker[[#This Row],[Employee Name]]),"-----",VLOOKUP(LeaveTracker[[#This Row],[Employee Name]],Employees[[Employee Name]:[Office]],6))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688</v>
      </c>
      <c r="E1577" s="50" t="str">
        <f>IF(ISBLANK(LeaveTracker[[#This Row],[Employee Name]]),"-----",VLOOKUP(LeaveTracker[[#This Row],[Employee Name]],Employees[[Employee Name]:[Office]],7))</f>
        <v>CITY HEALTH OFFICE</v>
      </c>
      <c r="F1577" s="50" t="str">
        <f>IF(ISBLANK(LeaveTracker[[#This Row],[Employee Name]]),"-----",VLOOKUP(LeaveTracker[[#This Row],[Employee Name]],Employees[[Employee Name]:[Office]],6))</f>
        <v>PERMANENT</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688</v>
      </c>
      <c r="E1578" s="50" t="str">
        <f>IF(ISBLANK(LeaveTracker[[#This Row],[Employee Name]]),"-----",VLOOKUP(LeaveTracker[[#This Row],[Employee Name]],Employees[[Employee Name]:[Office]],7))</f>
        <v>CITY HEALTH OFFICE</v>
      </c>
      <c r="F1578" s="50" t="str">
        <f>IF(ISBLANK(LeaveTracker[[#This Row],[Employee Name]]),"-----",VLOOKUP(LeaveTracker[[#This Row],[Employee Name]],Employees[[Employee Name]:[Office]],6))</f>
        <v>PERMANENT</v>
      </c>
      <c r="G1578" s="24">
        <v>43826</v>
      </c>
      <c r="H1578" s="24">
        <v>43826</v>
      </c>
      <c r="I1578" s="20" t="s">
        <v>298</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819</v>
      </c>
      <c r="E1579" s="50" t="str">
        <f>IF(ISBLANK(LeaveTracker[[#This Row],[Employee Name]]),"-----",VLOOKUP(LeaveTracker[[#This Row],[Employee Name]],Employees[[Employee Name]:[Office]],7))</f>
        <v>AGRICULTURE OFFICE</v>
      </c>
      <c r="F1579" s="50" t="str">
        <f>IF(ISBLANK(LeaveTracker[[#This Row],[Employee Name]]),"-----",VLOOKUP(LeaveTracker[[#This Row],[Employee Name]],Employees[[Employee Name]:[Office]],6))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819</v>
      </c>
      <c r="E1580" s="50" t="str">
        <f>IF(ISBLANK(LeaveTracker[[#This Row],[Employee Name]]),"-----",VLOOKUP(LeaveTracker[[#This Row],[Employee Name]],Employees[[Employee Name]:[Office]],7))</f>
        <v>AGRICULTURE OFFICE</v>
      </c>
      <c r="F1580" s="50" t="str">
        <f>IF(ISBLANK(LeaveTracker[[#This Row],[Employee Name]]),"-----",VLOOKUP(LeaveTracker[[#This Row],[Employee Name]],Employees[[Employee Name]:[Office]],6))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819</v>
      </c>
      <c r="E1581" s="50" t="str">
        <f>IF(ISBLANK(LeaveTracker[[#This Row],[Employee Name]]),"-----",VLOOKUP(LeaveTracker[[#This Row],[Employee Name]],Employees[[Employee Name]:[Office]],7))</f>
        <v>AGRICULTURE OFFICE</v>
      </c>
      <c r="F1581" s="50" t="str">
        <f>IF(ISBLANK(LeaveTracker[[#This Row],[Employee Name]]),"-----",VLOOKUP(LeaveTracker[[#This Row],[Employee Name]],Employees[[Employee Name]:[Office]],6))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819</v>
      </c>
      <c r="E1582" s="50" t="str">
        <f>IF(ISBLANK(LeaveTracker[[#This Row],[Employee Name]]),"-----",VLOOKUP(LeaveTracker[[#This Row],[Employee Name]],Employees[[Employee Name]:[Office]],7))</f>
        <v>AGRICULTURE OFFICE</v>
      </c>
      <c r="F1582" s="50" t="str">
        <f>IF(ISBLANK(LeaveTracker[[#This Row],[Employee Name]]),"-----",VLOOKUP(LeaveTracker[[#This Row],[Employee Name]],Employees[[Employee Name]:[Office]],6))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819</v>
      </c>
      <c r="E1583" s="50" t="str">
        <f>IF(ISBLANK(LeaveTracker[[#This Row],[Employee Name]]),"-----",VLOOKUP(LeaveTracker[[#This Row],[Employee Name]],Employees[[Employee Name]:[Office]],7))</f>
        <v>AGRICULTURE OFFICE</v>
      </c>
      <c r="F1583" s="50" t="str">
        <f>IF(ISBLANK(LeaveTracker[[#This Row],[Employee Name]]),"-----",VLOOKUP(LeaveTracker[[#This Row],[Employee Name]],Employees[[Employee Name]:[Office]],6))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822</v>
      </c>
      <c r="E1584" s="50" t="str">
        <f>IF(ISBLANK(LeaveTracker[[#This Row],[Employee Name]]),"-----",VLOOKUP(LeaveTracker[[#This Row],[Employee Name]],Employees[[Employee Name]:[Office]],7))</f>
        <v>CHO</v>
      </c>
      <c r="F1584" s="50" t="str">
        <f>IF(ISBLANK(LeaveTracker[[#This Row],[Employee Name]]),"-----",VLOOKUP(LeaveTracker[[#This Row],[Employee Name]],Employees[[Employee Name]:[Office]],6))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822</v>
      </c>
      <c r="E1585" s="50" t="str">
        <f>IF(ISBLANK(LeaveTracker[[#This Row],[Employee Name]]),"-----",VLOOKUP(LeaveTracker[[#This Row],[Employee Name]],Employees[[Employee Name]:[Office]],7))</f>
        <v>CHO</v>
      </c>
      <c r="F1585" s="50" t="str">
        <f>IF(ISBLANK(LeaveTracker[[#This Row],[Employee Name]]),"-----",VLOOKUP(LeaveTracker[[#This Row],[Employee Name]],Employees[[Employee Name]:[Office]],6))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826</v>
      </c>
      <c r="E1586" s="50" t="str">
        <f>IF(ISBLANK(LeaveTracker[[#This Row],[Employee Name]]),"-----",VLOOKUP(LeaveTracker[[#This Row],[Employee Name]],Employees[[Employee Name]:[Office]],7))</f>
        <v>CHO</v>
      </c>
      <c r="F1586" s="50" t="str">
        <f>IF(ISBLANK(LeaveTracker[[#This Row],[Employee Name]]),"-----",VLOOKUP(LeaveTracker[[#This Row],[Employee Name]],Employees[[Employee Name]:[Office]],6))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826</v>
      </c>
      <c r="E1587" s="50" t="str">
        <f>IF(ISBLANK(LeaveTracker[[#This Row],[Employee Name]]),"-----",VLOOKUP(LeaveTracker[[#This Row],[Employee Name]],Employees[[Employee Name]:[Office]],7))</f>
        <v>CHO</v>
      </c>
      <c r="F1587" s="50" t="str">
        <f>IF(ISBLANK(LeaveTracker[[#This Row],[Employee Name]]),"-----",VLOOKUP(LeaveTracker[[#This Row],[Employee Name]],Employees[[Employee Name]:[Office]],6))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826</v>
      </c>
      <c r="E1588" s="50" t="str">
        <f>IF(ISBLANK(LeaveTracker[[#This Row],[Employee Name]]),"-----",VLOOKUP(LeaveTracker[[#This Row],[Employee Name]],Employees[[Employee Name]:[Office]],7))</f>
        <v>CHO</v>
      </c>
      <c r="F1588" s="50" t="str">
        <f>IF(ISBLANK(LeaveTracker[[#This Row],[Employee Name]]),"-----",VLOOKUP(LeaveTracker[[#This Row],[Employee Name]],Employees[[Employee Name]:[Office]],6))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826</v>
      </c>
      <c r="E1589" s="50" t="str">
        <f>IF(ISBLANK(LeaveTracker[[#This Row],[Employee Name]]),"-----",VLOOKUP(LeaveTracker[[#This Row],[Employee Name]],Employees[[Employee Name]:[Office]],7))</f>
        <v>CHO</v>
      </c>
      <c r="F1589" s="50" t="str">
        <f>IF(ISBLANK(LeaveTracker[[#This Row],[Employee Name]]),"-----",VLOOKUP(LeaveTracker[[#This Row],[Employee Name]],Employees[[Employee Name]:[Office]],6))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50" t="str">
        <f>IF(ISBLANK(LeaveTracker[[#This Row],[Employee Name]]),"-----",VLOOKUP(LeaveTracker[[#This Row],[Employee Name]],Employees[[Employee Name]:[Office]],7))</f>
        <v>INTEGRATED CENTRAL TERMINAL</v>
      </c>
      <c r="F1590" s="50" t="str">
        <f>IF(ISBLANK(LeaveTracker[[#This Row],[Employee Name]]),"-----",VLOOKUP(LeaveTracker[[#This Row],[Employee Name]],Employees[[Employee Name]:[Office]],6))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829</v>
      </c>
      <c r="E1591" s="50" t="str">
        <f>IF(ISBLANK(LeaveTracker[[#This Row],[Employee Name]]),"-----",VLOOKUP(LeaveTracker[[#This Row],[Employee Name]],Employees[[Employee Name]:[Office]],7))</f>
        <v>CHO</v>
      </c>
      <c r="F1591" s="50" t="str">
        <f>IF(ISBLANK(LeaveTracker[[#This Row],[Employee Name]]),"-----",VLOOKUP(LeaveTracker[[#This Row],[Employee Name]],Employees[[Employee Name]:[Office]],6))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686</v>
      </c>
      <c r="E1592" s="50" t="str">
        <f>IF(ISBLANK(LeaveTracker[[#This Row],[Employee Name]]),"-----",VLOOKUP(LeaveTracker[[#This Row],[Employee Name]],Employees[[Employee Name]:[Office]],7))</f>
        <v>CHO</v>
      </c>
      <c r="F1592" s="50" t="str">
        <f>IF(ISBLANK(LeaveTracker[[#This Row],[Employee Name]]),"-----",VLOOKUP(LeaveTracker[[#This Row],[Employee Name]],Employees[[Employee Name]:[Office]],6))</f>
        <v>PERMANENT</v>
      </c>
      <c r="G1592" s="24">
        <v>43859</v>
      </c>
      <c r="H1592" s="24">
        <v>43861</v>
      </c>
      <c r="I1592" s="20" t="s">
        <v>298</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829</v>
      </c>
      <c r="E1593" s="50" t="str">
        <f>IF(ISBLANK(LeaveTracker[[#This Row],[Employee Name]]),"-----",VLOOKUP(LeaveTracker[[#This Row],[Employee Name]],Employees[[Employee Name]:[Office]],7))</f>
        <v>CHO</v>
      </c>
      <c r="F1593" s="50" t="str">
        <f>IF(ISBLANK(LeaveTracker[[#This Row],[Employee Name]]),"-----",VLOOKUP(LeaveTracker[[#This Row],[Employee Name]],Employees[[Employee Name]:[Office]],6))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829</v>
      </c>
      <c r="E1594" s="50" t="str">
        <f>IF(ISBLANK(LeaveTracker[[#This Row],[Employee Name]]),"-----",VLOOKUP(LeaveTracker[[#This Row],[Employee Name]],Employees[[Employee Name]:[Office]],7))</f>
        <v>CHO</v>
      </c>
      <c r="F1594" s="50" t="str">
        <f>IF(ISBLANK(LeaveTracker[[#This Row],[Employee Name]]),"-----",VLOOKUP(LeaveTracker[[#This Row],[Employee Name]],Employees[[Employee Name]:[Office]],6))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829</v>
      </c>
      <c r="E1595" s="50" t="str">
        <f>IF(ISBLANK(LeaveTracker[[#This Row],[Employee Name]]),"-----",VLOOKUP(LeaveTracker[[#This Row],[Employee Name]],Employees[[Employee Name]:[Office]],7))</f>
        <v>CHO</v>
      </c>
      <c r="F1595" s="50" t="str">
        <f>IF(ISBLANK(LeaveTracker[[#This Row],[Employee Name]]),"-----",VLOOKUP(LeaveTracker[[#This Row],[Employee Name]],Employees[[Employee Name]:[Office]],6))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829</v>
      </c>
      <c r="E1596" s="50" t="str">
        <f>IF(ISBLANK(LeaveTracker[[#This Row],[Employee Name]]),"-----",VLOOKUP(LeaveTracker[[#This Row],[Employee Name]],Employees[[Employee Name]:[Office]],7))</f>
        <v>CHO</v>
      </c>
      <c r="F1596" s="50" t="str">
        <f>IF(ISBLANK(LeaveTracker[[#This Row],[Employee Name]]),"-----",VLOOKUP(LeaveTracker[[#This Row],[Employee Name]],Employees[[Employee Name]:[Office]],6))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686</v>
      </c>
      <c r="E1597" s="50" t="str">
        <f>IF(ISBLANK(LeaveTracker[[#This Row],[Employee Name]]),"-----",VLOOKUP(LeaveTracker[[#This Row],[Employee Name]],Employees[[Employee Name]:[Office]],7))</f>
        <v>CHO</v>
      </c>
      <c r="F1597" s="50" t="str">
        <f>IF(ISBLANK(LeaveTracker[[#This Row],[Employee Name]]),"-----",VLOOKUP(LeaveTracker[[#This Row],[Employee Name]],Employees[[Employee Name]:[Office]],6))</f>
        <v>PERMANENT</v>
      </c>
      <c r="G1597" s="24">
        <v>43816</v>
      </c>
      <c r="H1597" s="24">
        <v>43817</v>
      </c>
      <c r="I1597" s="20" t="s">
        <v>298</v>
      </c>
      <c r="J1597" s="42" t="s">
        <v>1004</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686</v>
      </c>
      <c r="E1598" s="50" t="str">
        <f>IF(ISBLANK(LeaveTracker[[#This Row],[Employee Name]]),"-----",VLOOKUP(LeaveTracker[[#This Row],[Employee Name]],Employees[[Employee Name]:[Office]],7))</f>
        <v>CHO</v>
      </c>
      <c r="F1598" s="50" t="str">
        <f>IF(ISBLANK(LeaveTracker[[#This Row],[Employee Name]]),"-----",VLOOKUP(LeaveTracker[[#This Row],[Employee Name]],Employees[[Employee Name]:[Office]],6))</f>
        <v>PERMANENT</v>
      </c>
      <c r="G1598" s="24">
        <v>43822</v>
      </c>
      <c r="H1598" s="24">
        <v>43822</v>
      </c>
      <c r="I1598" s="20" t="s">
        <v>298</v>
      </c>
      <c r="J1598" s="42" t="s">
        <v>1004</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686</v>
      </c>
      <c r="E1599" s="50" t="str">
        <f>IF(ISBLANK(LeaveTracker[[#This Row],[Employee Name]]),"-----",VLOOKUP(LeaveTracker[[#This Row],[Employee Name]],Employees[[Employee Name]:[Office]],7))</f>
        <v>CHO</v>
      </c>
      <c r="F1599" s="50" t="str">
        <f>IF(ISBLANK(LeaveTracker[[#This Row],[Employee Name]]),"-----",VLOOKUP(LeaveTracker[[#This Row],[Employee Name]],Employees[[Employee Name]:[Office]],6))</f>
        <v>PERMANENT</v>
      </c>
      <c r="G1599" s="24">
        <v>43826</v>
      </c>
      <c r="H1599" s="24">
        <v>43826</v>
      </c>
      <c r="I1599" s="20" t="s">
        <v>298</v>
      </c>
      <c r="J1599" s="42" t="s">
        <v>1004</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411</v>
      </c>
      <c r="E1600" s="50" t="str">
        <f>IF(ISBLANK(LeaveTracker[[#This Row],[Employee Name]]),"-----",VLOOKUP(LeaveTracker[[#This Row],[Employee Name]],Employees[[Employee Name]:[Office]],7))</f>
        <v>CTO</v>
      </c>
      <c r="F1600" s="50" t="str">
        <f>IF(ISBLANK(LeaveTracker[[#This Row],[Employee Name]]),"-----",VLOOKUP(LeaveTracker[[#This Row],[Employee Name]],Employees[[Employee Name]:[Office]],6))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411</v>
      </c>
      <c r="E1601" s="50" t="str">
        <f>IF(ISBLANK(LeaveTracker[[#This Row],[Employee Name]]),"-----",VLOOKUP(LeaveTracker[[#This Row],[Employee Name]],Employees[[Employee Name]:[Office]],7))</f>
        <v>CTO</v>
      </c>
      <c r="F1601" s="50" t="str">
        <f>IF(ISBLANK(LeaveTracker[[#This Row],[Employee Name]]),"-----",VLOOKUP(LeaveTracker[[#This Row],[Employee Name]],Employees[[Employee Name]:[Office]],6))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833</v>
      </c>
      <c r="E1602" s="50" t="str">
        <f>IF(ISBLANK(LeaveTracker[[#This Row],[Employee Name]]),"-----",VLOOKUP(LeaveTracker[[#This Row],[Employee Name]],Employees[[Employee Name]:[Office]],7))</f>
        <v>CTO</v>
      </c>
      <c r="F1602" s="50" t="str">
        <f>IF(ISBLANK(LeaveTracker[[#This Row],[Employee Name]]),"-----",VLOOKUP(LeaveTracker[[#This Row],[Employee Name]],Employees[[Employee Name]:[Office]],6))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394</v>
      </c>
      <c r="E1603" s="50" t="str">
        <f>IF(ISBLANK(LeaveTracker[[#This Row],[Employee Name]]),"-----",VLOOKUP(LeaveTracker[[#This Row],[Employee Name]],Employees[[Employee Name]:[Office]],7))</f>
        <v>CTO</v>
      </c>
      <c r="F1603" s="50" t="str">
        <f>IF(ISBLANK(LeaveTracker[[#This Row],[Employee Name]]),"-----",VLOOKUP(LeaveTracker[[#This Row],[Employee Name]],Employees[[Employee Name]:[Office]],6))</f>
        <v>PERMANENT</v>
      </c>
      <c r="G1603" s="24">
        <v>43826</v>
      </c>
      <c r="H1603" s="24">
        <v>43826</v>
      </c>
      <c r="I1603" s="20" t="s">
        <v>298</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394</v>
      </c>
      <c r="E1604" s="50" t="str">
        <f>IF(ISBLANK(LeaveTracker[[#This Row],[Employee Name]]),"-----",VLOOKUP(LeaveTracker[[#This Row],[Employee Name]],Employees[[Employee Name]:[Office]],7))</f>
        <v>CTO</v>
      </c>
      <c r="F1604" s="50" t="str">
        <f>IF(ISBLANK(LeaveTracker[[#This Row],[Employee Name]]),"-----",VLOOKUP(LeaveTracker[[#This Row],[Employee Name]],Employees[[Employee Name]:[Office]],6))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394</v>
      </c>
      <c r="E1605" s="50" t="str">
        <f>IF(ISBLANK(LeaveTracker[[#This Row],[Employee Name]]),"-----",VLOOKUP(LeaveTracker[[#This Row],[Employee Name]],Employees[[Employee Name]:[Office]],7))</f>
        <v>CTO</v>
      </c>
      <c r="F1605" s="50" t="str">
        <f>IF(ISBLANK(LeaveTracker[[#This Row],[Employee Name]]),"-----",VLOOKUP(LeaveTracker[[#This Row],[Employee Name]],Employees[[Employee Name]:[Office]],6))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371</v>
      </c>
      <c r="E1606" s="50" t="str">
        <f>IF(ISBLANK(LeaveTracker[[#This Row],[Employee Name]]),"-----",VLOOKUP(LeaveTracker[[#This Row],[Employee Name]],Employees[[Employee Name]:[Office]],7))</f>
        <v>LIBRARY</v>
      </c>
      <c r="F1606" s="50" t="str">
        <f>IF(ISBLANK(LeaveTracker[[#This Row],[Employee Name]]),"-----",VLOOKUP(LeaveTracker[[#This Row],[Employee Name]],Employees[[Employee Name]:[Office]],6))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624</v>
      </c>
      <c r="E1607" s="50" t="str">
        <f>IF(ISBLANK(LeaveTracker[[#This Row],[Employee Name]]),"-----",VLOOKUP(LeaveTracker[[#This Row],[Employee Name]],Employees[[Employee Name]:[Office]],7))</f>
        <v>CTO</v>
      </c>
      <c r="F1607" s="50" t="str">
        <f>IF(ISBLANK(LeaveTracker[[#This Row],[Employee Name]]),"-----",VLOOKUP(LeaveTracker[[#This Row],[Employee Name]],Employees[[Employee Name]:[Office]],6))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624</v>
      </c>
      <c r="E1608" s="50" t="str">
        <f>IF(ISBLANK(LeaveTracker[[#This Row],[Employee Name]]),"-----",VLOOKUP(LeaveTracker[[#This Row],[Employee Name]],Employees[[Employee Name]:[Office]],7))</f>
        <v>CTO</v>
      </c>
      <c r="F1608" s="50" t="str">
        <f>IF(ISBLANK(LeaveTracker[[#This Row],[Employee Name]]),"-----",VLOOKUP(LeaveTracker[[#This Row],[Employee Name]],Employees[[Employee Name]:[Office]],6))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624</v>
      </c>
      <c r="E1609" s="50" t="str">
        <f>IF(ISBLANK(LeaveTracker[[#This Row],[Employee Name]]),"-----",VLOOKUP(LeaveTracker[[#This Row],[Employee Name]],Employees[[Employee Name]:[Office]],7))</f>
        <v>CTO</v>
      </c>
      <c r="F1609" s="50" t="str">
        <f>IF(ISBLANK(LeaveTracker[[#This Row],[Employee Name]]),"-----",VLOOKUP(LeaveTracker[[#This Row],[Employee Name]],Employees[[Employee Name]:[Office]],6))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660</v>
      </c>
      <c r="E1610" s="50" t="str">
        <f>IF(ISBLANK(LeaveTracker[[#This Row],[Employee Name]]),"-----",VLOOKUP(LeaveTracker[[#This Row],[Employee Name]],Employees[[Employee Name]:[Office]],7))</f>
        <v>CTO</v>
      </c>
      <c r="F1610" s="50" t="str">
        <f>IF(ISBLANK(LeaveTracker[[#This Row],[Employee Name]]),"-----",VLOOKUP(LeaveTracker[[#This Row],[Employee Name]],Employees[[Employee Name]:[Office]],6))</f>
        <v>PERMANENT</v>
      </c>
      <c r="G1610" s="24">
        <v>43808</v>
      </c>
      <c r="H1610" s="24">
        <v>43808</v>
      </c>
      <c r="I1610" s="19" t="s">
        <v>298</v>
      </c>
      <c r="J1610" s="42" t="s">
        <v>1004</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660</v>
      </c>
      <c r="E1611" s="50" t="str">
        <f>IF(ISBLANK(LeaveTracker[[#This Row],[Employee Name]]),"-----",VLOOKUP(LeaveTracker[[#This Row],[Employee Name]],Employees[[Employee Name]:[Office]],7))</f>
        <v>CTO</v>
      </c>
      <c r="F1611" s="50" t="str">
        <f>IF(ISBLANK(LeaveTracker[[#This Row],[Employee Name]]),"-----",VLOOKUP(LeaveTracker[[#This Row],[Employee Name]],Employees[[Employee Name]:[Office]],6))</f>
        <v>PERMANENT</v>
      </c>
      <c r="G1611" s="24">
        <v>43822</v>
      </c>
      <c r="H1611" s="24">
        <v>43822</v>
      </c>
      <c r="I1611" s="20" t="s">
        <v>298</v>
      </c>
      <c r="J1611" s="42" t="s">
        <v>1004</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660</v>
      </c>
      <c r="E1612" s="50" t="str">
        <f>IF(ISBLANK(LeaveTracker[[#This Row],[Employee Name]]),"-----",VLOOKUP(LeaveTracker[[#This Row],[Employee Name]],Employees[[Employee Name]:[Office]],7))</f>
        <v>CTO</v>
      </c>
      <c r="F1612" s="50" t="str">
        <f>IF(ISBLANK(LeaveTracker[[#This Row],[Employee Name]]),"-----",VLOOKUP(LeaveTracker[[#This Row],[Employee Name]],Employees[[Employee Name]:[Office]],6))</f>
        <v>PERMANENT</v>
      </c>
      <c r="G1612" s="24">
        <v>43825</v>
      </c>
      <c r="H1612" s="24">
        <v>43825</v>
      </c>
      <c r="I1612" s="20" t="s">
        <v>298</v>
      </c>
      <c r="J1612" s="42" t="s">
        <v>1004</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660</v>
      </c>
      <c r="E1613" s="50" t="str">
        <f>IF(ISBLANK(LeaveTracker[[#This Row],[Employee Name]]),"-----",VLOOKUP(LeaveTracker[[#This Row],[Employee Name]],Employees[[Employee Name]:[Office]],7))</f>
        <v>CTO</v>
      </c>
      <c r="F1613" s="50" t="str">
        <f>IF(ISBLANK(LeaveTracker[[#This Row],[Employee Name]]),"-----",VLOOKUP(LeaveTracker[[#This Row],[Employee Name]],Employees[[Employee Name]:[Office]],6))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422</v>
      </c>
      <c r="E1614" s="50" t="str">
        <f>IF(ISBLANK(LeaveTracker[[#This Row],[Employee Name]]),"-----",VLOOKUP(LeaveTracker[[#This Row],[Employee Name]],Employees[[Employee Name]:[Office]],7))</f>
        <v>INTEGRATED CENTRAL TERMINAL</v>
      </c>
      <c r="F1614" s="50" t="str">
        <f>IF(ISBLANK(LeaveTracker[[#This Row],[Employee Name]]),"-----",VLOOKUP(LeaveTracker[[#This Row],[Employee Name]],Employees[[Employee Name]:[Office]],6))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834</v>
      </c>
      <c r="E1615" s="50" t="str">
        <f>IF(ISBLANK(LeaveTracker[[#This Row],[Employee Name]]),"-----",VLOOKUP(LeaveTracker[[#This Row],[Employee Name]],Employees[[Employee Name]:[Office]],7))</f>
        <v>CTO</v>
      </c>
      <c r="F1615" s="50" t="str">
        <f>IF(ISBLANK(LeaveTracker[[#This Row],[Employee Name]]),"-----",VLOOKUP(LeaveTracker[[#This Row],[Employee Name]],Employees[[Employee Name]:[Office]],6))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834</v>
      </c>
      <c r="E1616" s="50" t="str">
        <f>IF(ISBLANK(LeaveTracker[[#This Row],[Employee Name]]),"-----",VLOOKUP(LeaveTracker[[#This Row],[Employee Name]],Employees[[Employee Name]:[Office]],7))</f>
        <v>CTO</v>
      </c>
      <c r="F1616" s="50" t="str">
        <f>IF(ISBLANK(LeaveTracker[[#This Row],[Employee Name]]),"-----",VLOOKUP(LeaveTracker[[#This Row],[Employee Name]],Employees[[Employee Name]:[Office]],6))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411</v>
      </c>
      <c r="E1617" s="50" t="str">
        <f>IF(ISBLANK(LeaveTracker[[#This Row],[Employee Name]]),"-----",VLOOKUP(LeaveTracker[[#This Row],[Employee Name]],Employees[[Employee Name]:[Office]],7))</f>
        <v>CTO</v>
      </c>
      <c r="F1617" s="50" t="str">
        <f>IF(ISBLANK(LeaveTracker[[#This Row],[Employee Name]]),"-----",VLOOKUP(LeaveTracker[[#This Row],[Employee Name]],Employees[[Employee Name]:[Office]],6))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411</v>
      </c>
      <c r="E1618" s="50" t="str">
        <f>IF(ISBLANK(LeaveTracker[[#This Row],[Employee Name]]),"-----",VLOOKUP(LeaveTracker[[#This Row],[Employee Name]],Employees[[Employee Name]:[Office]],7))</f>
        <v>CTO</v>
      </c>
      <c r="F1618" s="50" t="str">
        <f>IF(ISBLANK(LeaveTracker[[#This Row],[Employee Name]]),"-----",VLOOKUP(LeaveTracker[[#This Row],[Employee Name]],Employees[[Employee Name]:[Office]],6))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411</v>
      </c>
      <c r="E1619" s="50" t="str">
        <f>IF(ISBLANK(LeaveTracker[[#This Row],[Employee Name]]),"-----",VLOOKUP(LeaveTracker[[#This Row],[Employee Name]],Employees[[Employee Name]:[Office]],7))</f>
        <v>CTO</v>
      </c>
      <c r="F1619" s="50" t="str">
        <f>IF(ISBLANK(LeaveTracker[[#This Row],[Employee Name]]),"-----",VLOOKUP(LeaveTracker[[#This Row],[Employee Name]],Employees[[Employee Name]:[Office]],6))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411</v>
      </c>
      <c r="E1620" s="50" t="str">
        <f>IF(ISBLANK(LeaveTracker[[#This Row],[Employee Name]]),"-----",VLOOKUP(LeaveTracker[[#This Row],[Employee Name]],Employees[[Employee Name]:[Office]],7))</f>
        <v>CTO</v>
      </c>
      <c r="F1620" s="50" t="str">
        <f>IF(ISBLANK(LeaveTracker[[#This Row],[Employee Name]]),"-----",VLOOKUP(LeaveTracker[[#This Row],[Employee Name]],Employees[[Employee Name]:[Office]],6))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837</v>
      </c>
      <c r="E1621" s="50" t="str">
        <f>IF(ISBLANK(LeaveTracker[[#This Row],[Employee Name]]),"-----",VLOOKUP(LeaveTracker[[#This Row],[Employee Name]],Employees[[Employee Name]:[Office]],7))</f>
        <v>CTO</v>
      </c>
      <c r="F1621" s="50" t="str">
        <f>IF(ISBLANK(LeaveTracker[[#This Row],[Employee Name]]),"-----",VLOOKUP(LeaveTracker[[#This Row],[Employee Name]],Employees[[Employee Name]:[Office]],6))</f>
        <v>PERMANENT</v>
      </c>
      <c r="G1621" s="24">
        <v>43811</v>
      </c>
      <c r="H1621" s="24">
        <v>43811</v>
      </c>
      <c r="I1621" s="20" t="s">
        <v>298</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837</v>
      </c>
      <c r="E1622" s="50" t="str">
        <f>IF(ISBLANK(LeaveTracker[[#This Row],[Employee Name]]),"-----",VLOOKUP(LeaveTracker[[#This Row],[Employee Name]],Employees[[Employee Name]:[Office]],7))</f>
        <v>CTO</v>
      </c>
      <c r="F1622" s="50" t="str">
        <f>IF(ISBLANK(LeaveTracker[[#This Row],[Employee Name]]),"-----",VLOOKUP(LeaveTracker[[#This Row],[Employee Name]],Employees[[Employee Name]:[Office]],6))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415</v>
      </c>
      <c r="E1623" s="50" t="str">
        <f>IF(ISBLANK(LeaveTracker[[#This Row],[Employee Name]]),"-----",VLOOKUP(LeaveTracker[[#This Row],[Employee Name]],Employees[[Employee Name]:[Office]],7))</f>
        <v>CTO</v>
      </c>
      <c r="F1623" s="50" t="str">
        <f>IF(ISBLANK(LeaveTracker[[#This Row],[Employee Name]]),"-----",VLOOKUP(LeaveTracker[[#This Row],[Employee Name]],Employees[[Employee Name]:[Office]],6))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1021</v>
      </c>
      <c r="E1624" s="50" t="str">
        <f>IF(ISBLANK(LeaveTracker[[#This Row],[Employee Name]]),"-----",VLOOKUP(LeaveTracker[[#This Row],[Employee Name]],Employees[[Employee Name]:[Office]],7))</f>
        <v>CTO</v>
      </c>
      <c r="F1624" s="50" t="str">
        <f>IF(ISBLANK(LeaveTracker[[#This Row],[Employee Name]]),"-----",VLOOKUP(LeaveTracker[[#This Row],[Employee Name]],Employees[[Employee Name]:[Office]],6))</f>
        <v>PERMANENT</v>
      </c>
      <c r="G1624" s="24">
        <v>43825</v>
      </c>
      <c r="H1624" s="24">
        <v>43825</v>
      </c>
      <c r="I1624" s="20" t="s">
        <v>298</v>
      </c>
      <c r="J1624" s="42" t="s">
        <v>1004</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1021</v>
      </c>
      <c r="E1625" s="50" t="str">
        <f>IF(ISBLANK(LeaveTracker[[#This Row],[Employee Name]]),"-----",VLOOKUP(LeaveTracker[[#This Row],[Employee Name]],Employees[[Employee Name]:[Office]],7))</f>
        <v>CTO</v>
      </c>
      <c r="F1625" s="50" t="str">
        <f>IF(ISBLANK(LeaveTracker[[#This Row],[Employee Name]]),"-----",VLOOKUP(LeaveTracker[[#This Row],[Employee Name]],Employees[[Employee Name]:[Office]],6))</f>
        <v>PERMANENT</v>
      </c>
      <c r="G1625" s="24">
        <v>43822</v>
      </c>
      <c r="H1625" s="24">
        <v>43822</v>
      </c>
      <c r="I1625" s="20" t="s">
        <v>298</v>
      </c>
      <c r="J1625" s="42" t="s">
        <v>1004</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1021</v>
      </c>
      <c r="E1626" s="50" t="str">
        <f>IF(ISBLANK(LeaveTracker[[#This Row],[Employee Name]]),"-----",VLOOKUP(LeaveTracker[[#This Row],[Employee Name]],Employees[[Employee Name]:[Office]],7))</f>
        <v>CTO</v>
      </c>
      <c r="F1626" s="50" t="str">
        <f>IF(ISBLANK(LeaveTracker[[#This Row],[Employee Name]]),"-----",VLOOKUP(LeaveTracker[[#This Row],[Employee Name]],Employees[[Employee Name]:[Office]],6))</f>
        <v>PERMANENT</v>
      </c>
      <c r="G1626" s="24">
        <v>43797</v>
      </c>
      <c r="H1626" s="24">
        <v>43798</v>
      </c>
      <c r="I1626" s="20" t="s">
        <v>298</v>
      </c>
      <c r="J1626" s="42" t="s">
        <v>1004</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1021</v>
      </c>
      <c r="E1627" s="50" t="str">
        <f>IF(ISBLANK(LeaveTracker[[#This Row],[Employee Name]]),"-----",VLOOKUP(LeaveTracker[[#This Row],[Employee Name]],Employees[[Employee Name]:[Office]],7))</f>
        <v>CTO</v>
      </c>
      <c r="F1627" s="50" t="str">
        <f>IF(ISBLANK(LeaveTracker[[#This Row],[Employee Name]]),"-----",VLOOKUP(LeaveTracker[[#This Row],[Employee Name]],Employees[[Employee Name]:[Office]],6))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407</v>
      </c>
      <c r="E1628" s="50" t="str">
        <f>IF(ISBLANK(LeaveTracker[[#This Row],[Employee Name]]),"-----",VLOOKUP(LeaveTracker[[#This Row],[Employee Name]],Employees[[Employee Name]:[Office]],7))</f>
        <v>CTO</v>
      </c>
      <c r="F1628" s="50" t="str">
        <f>IF(ISBLANK(LeaveTracker[[#This Row],[Employee Name]]),"-----",VLOOKUP(LeaveTracker[[#This Row],[Employee Name]],Employees[[Employee Name]:[Office]],6))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407</v>
      </c>
      <c r="E1629" s="50" t="str">
        <f>IF(ISBLANK(LeaveTracker[[#This Row],[Employee Name]]),"-----",VLOOKUP(LeaveTracker[[#This Row],[Employee Name]],Employees[[Employee Name]:[Office]],7))</f>
        <v>CTO</v>
      </c>
      <c r="F1629" s="50" t="str">
        <f>IF(ISBLANK(LeaveTracker[[#This Row],[Employee Name]]),"-----",VLOOKUP(LeaveTracker[[#This Row],[Employee Name]],Employees[[Employee Name]:[Office]],6))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407</v>
      </c>
      <c r="E1630" s="50" t="str">
        <f>IF(ISBLANK(LeaveTracker[[#This Row],[Employee Name]]),"-----",VLOOKUP(LeaveTracker[[#This Row],[Employee Name]],Employees[[Employee Name]:[Office]],7))</f>
        <v>CTO</v>
      </c>
      <c r="F1630" s="50" t="str">
        <f>IF(ISBLANK(LeaveTracker[[#This Row],[Employee Name]]),"-----",VLOOKUP(LeaveTracker[[#This Row],[Employee Name]],Employees[[Employee Name]:[Office]],6))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407</v>
      </c>
      <c r="E1631" s="50" t="str">
        <f>IF(ISBLANK(LeaveTracker[[#This Row],[Employee Name]]),"-----",VLOOKUP(LeaveTracker[[#This Row],[Employee Name]],Employees[[Employee Name]:[Office]],7))</f>
        <v>CTO</v>
      </c>
      <c r="F1631" s="50" t="str">
        <f>IF(ISBLANK(LeaveTracker[[#This Row],[Employee Name]]),"-----",VLOOKUP(LeaveTracker[[#This Row],[Employee Name]],Employees[[Employee Name]:[Office]],6))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407</v>
      </c>
      <c r="E1632" s="50" t="str">
        <f>IF(ISBLANK(LeaveTracker[[#This Row],[Employee Name]]),"-----",VLOOKUP(LeaveTracker[[#This Row],[Employee Name]],Employees[[Employee Name]:[Office]],7))</f>
        <v>CTO</v>
      </c>
      <c r="F1632" s="50" t="str">
        <f>IF(ISBLANK(LeaveTracker[[#This Row],[Employee Name]]),"-----",VLOOKUP(LeaveTracker[[#This Row],[Employee Name]],Employees[[Employee Name]:[Office]],6))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470</v>
      </c>
      <c r="E1633" s="50" t="str">
        <f>IF(ISBLANK(LeaveTracker[[#This Row],[Employee Name]]),"-----",VLOOKUP(LeaveTracker[[#This Row],[Employee Name]],Employees[[Employee Name]:[Office]],7))</f>
        <v>ASSESSORS OFFICE</v>
      </c>
      <c r="F1633" s="50" t="str">
        <f>IF(ISBLANK(LeaveTracker[[#This Row],[Employee Name]]),"-----",VLOOKUP(LeaveTracker[[#This Row],[Employee Name]],Employees[[Employee Name]:[Office]],6))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470</v>
      </c>
      <c r="E1634" s="50" t="str">
        <f>IF(ISBLANK(LeaveTracker[[#This Row],[Employee Name]]),"-----",VLOOKUP(LeaveTracker[[#This Row],[Employee Name]],Employees[[Employee Name]:[Office]],7))</f>
        <v>ASSESSORS OFFICE</v>
      </c>
      <c r="F1634" s="50" t="str">
        <f>IF(ISBLANK(LeaveTracker[[#This Row],[Employee Name]]),"-----",VLOOKUP(LeaveTracker[[#This Row],[Employee Name]],Employees[[Employee Name]:[Office]],6))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470</v>
      </c>
      <c r="E1635" s="50" t="str">
        <f>IF(ISBLANK(LeaveTracker[[#This Row],[Employee Name]]),"-----",VLOOKUP(LeaveTracker[[#This Row],[Employee Name]],Employees[[Employee Name]:[Office]],7))</f>
        <v>ASSESSORS OFFICE</v>
      </c>
      <c r="F1635" s="50" t="str">
        <f>IF(ISBLANK(LeaveTracker[[#This Row],[Employee Name]]),"-----",VLOOKUP(LeaveTracker[[#This Row],[Employee Name]],Employees[[Employee Name]:[Office]],6))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632</v>
      </c>
      <c r="E1636" s="50" t="str">
        <f>IF(ISBLANK(LeaveTracker[[#This Row],[Employee Name]]),"-----",VLOOKUP(LeaveTracker[[#This Row],[Employee Name]],Employees[[Employee Name]:[Office]],7))</f>
        <v>LIBRARY</v>
      </c>
      <c r="F1636" s="50" t="str">
        <f>IF(ISBLANK(LeaveTracker[[#This Row],[Employee Name]]),"-----",VLOOKUP(LeaveTracker[[#This Row],[Employee Name]],Employees[[Employee Name]:[Office]],6))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632</v>
      </c>
      <c r="E1637" s="50" t="str">
        <f>IF(ISBLANK(LeaveTracker[[#This Row],[Employee Name]]),"-----",VLOOKUP(LeaveTracker[[#This Row],[Employee Name]],Employees[[Employee Name]:[Office]],7))</f>
        <v>LIBRARY</v>
      </c>
      <c r="F1637" s="50" t="str">
        <f>IF(ISBLANK(LeaveTracker[[#This Row],[Employee Name]]),"-----",VLOOKUP(LeaveTracker[[#This Row],[Employee Name]],Employees[[Employee Name]:[Office]],6))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683</v>
      </c>
      <c r="E1638" s="50" t="str">
        <f>IF(ISBLANK(LeaveTracker[[#This Row],[Employee Name]]),"-----",VLOOKUP(LeaveTracker[[#This Row],[Employee Name]],Employees[[Employee Name]:[Office]],7))</f>
        <v>CEO</v>
      </c>
      <c r="F1638" s="50" t="str">
        <f>IF(ISBLANK(LeaveTracker[[#This Row],[Employee Name]]),"-----",VLOOKUP(LeaveTracker[[#This Row],[Employee Name]],Employees[[Employee Name]:[Office]],6))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323</v>
      </c>
      <c r="E1639" s="50" t="str">
        <f>IF(ISBLANK(LeaveTracker[[#This Row],[Employee Name]]),"-----",VLOOKUP(LeaveTracker[[#This Row],[Employee Name]],Employees[[Employee Name]:[Office]],7))</f>
        <v>CEO</v>
      </c>
      <c r="F1639" s="50" t="str">
        <f>IF(ISBLANK(LeaveTracker[[#This Row],[Employee Name]]),"-----",VLOOKUP(LeaveTracker[[#This Row],[Employee Name]],Employees[[Employee Name]:[Office]],6))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50" t="str">
        <f>IF(ISBLANK(LeaveTracker[[#This Row],[Employee Name]]),"-----",VLOOKUP(LeaveTracker[[#This Row],[Employee Name]],Employees[[Employee Name]:[Office]],7))</f>
        <v>PICNIC GROVE</v>
      </c>
      <c r="F1640" s="50" t="str">
        <f>IF(ISBLANK(LeaveTracker[[#This Row],[Employee Name]]),"-----",VLOOKUP(LeaveTracker[[#This Row],[Employee Name]],Employees[[Employee Name]:[Office]],6))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840</v>
      </c>
      <c r="E1641" s="50" t="str">
        <f>IF(ISBLANK(LeaveTracker[[#This Row],[Employee Name]]),"-----",VLOOKUP(LeaveTracker[[#This Row],[Employee Name]],Employees[[Employee Name]:[Office]],7))</f>
        <v>CEO</v>
      </c>
      <c r="F1641" s="50" t="str">
        <f>IF(ISBLANK(LeaveTracker[[#This Row],[Employee Name]]),"-----",VLOOKUP(LeaveTracker[[#This Row],[Employee Name]],Employees[[Employee Name]:[Office]],6))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313</v>
      </c>
      <c r="E1642" s="50" t="str">
        <f>IF(ISBLANK(LeaveTracker[[#This Row],[Employee Name]]),"-----",VLOOKUP(LeaveTracker[[#This Row],[Employee Name]],Employees[[Employee Name]:[Office]],7))</f>
        <v>CEO</v>
      </c>
      <c r="F1642" s="50" t="str">
        <f>IF(ISBLANK(LeaveTracker[[#This Row],[Employee Name]]),"-----",VLOOKUP(LeaveTracker[[#This Row],[Employee Name]],Employees[[Employee Name]:[Office]],6))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315</v>
      </c>
      <c r="E1643" s="50" t="str">
        <f>IF(ISBLANK(LeaveTracker[[#This Row],[Employee Name]]),"-----",VLOOKUP(LeaveTracker[[#This Row],[Employee Name]],Employees[[Employee Name]:[Office]],7))</f>
        <v>CEO</v>
      </c>
      <c r="F1643" s="50" t="str">
        <f>IF(ISBLANK(LeaveTracker[[#This Row],[Employee Name]]),"-----",VLOOKUP(LeaveTracker[[#This Row],[Employee Name]],Employees[[Employee Name]:[Office]],6))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315</v>
      </c>
      <c r="E1644" s="50" t="str">
        <f>IF(ISBLANK(LeaveTracker[[#This Row],[Employee Name]]),"-----",VLOOKUP(LeaveTracker[[#This Row],[Employee Name]],Employees[[Employee Name]:[Office]],7))</f>
        <v>CEO</v>
      </c>
      <c r="F1644" s="50" t="str">
        <f>IF(ISBLANK(LeaveTracker[[#This Row],[Employee Name]]),"-----",VLOOKUP(LeaveTracker[[#This Row],[Employee Name]],Employees[[Employee Name]:[Office]],6))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315</v>
      </c>
      <c r="E1645" s="50" t="str">
        <f>IF(ISBLANK(LeaveTracker[[#This Row],[Employee Name]]),"-----",VLOOKUP(LeaveTracker[[#This Row],[Employee Name]],Employees[[Employee Name]:[Office]],7))</f>
        <v>CEO</v>
      </c>
      <c r="F1645" s="50" t="str">
        <f>IF(ISBLANK(LeaveTracker[[#This Row],[Employee Name]]),"-----",VLOOKUP(LeaveTracker[[#This Row],[Employee Name]],Employees[[Employee Name]:[Office]],6))</f>
        <v>PERMANENT</v>
      </c>
      <c r="G1645" s="24">
        <v>43808</v>
      </c>
      <c r="H1645" s="24">
        <v>43808</v>
      </c>
      <c r="I1645" s="20" t="s">
        <v>298</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315</v>
      </c>
      <c r="E1646" s="50" t="str">
        <f>IF(ISBLANK(LeaveTracker[[#This Row],[Employee Name]]),"-----",VLOOKUP(LeaveTracker[[#This Row],[Employee Name]],Employees[[Employee Name]:[Office]],7))</f>
        <v>CEO</v>
      </c>
      <c r="F1646" s="50" t="str">
        <f>IF(ISBLANK(LeaveTracker[[#This Row],[Employee Name]]),"-----",VLOOKUP(LeaveTracker[[#This Row],[Employee Name]],Employees[[Employee Name]:[Office]],6))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319</v>
      </c>
      <c r="E1647" s="50" t="str">
        <f>IF(ISBLANK(LeaveTracker[[#This Row],[Employee Name]]),"-----",VLOOKUP(LeaveTracker[[#This Row],[Employee Name]],Employees[[Employee Name]:[Office]],7))</f>
        <v>CEO</v>
      </c>
      <c r="F1647" s="50" t="str">
        <f>IF(ISBLANK(LeaveTracker[[#This Row],[Employee Name]]),"-----",VLOOKUP(LeaveTracker[[#This Row],[Employee Name]],Employees[[Employee Name]:[Office]],6))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319</v>
      </c>
      <c r="E1648" s="50" t="str">
        <f>IF(ISBLANK(LeaveTracker[[#This Row],[Employee Name]]),"-----",VLOOKUP(LeaveTracker[[#This Row],[Employee Name]],Employees[[Employee Name]:[Office]],7))</f>
        <v>CEO</v>
      </c>
      <c r="F1648" s="50" t="str">
        <f>IF(ISBLANK(LeaveTracker[[#This Row],[Employee Name]]),"-----",VLOOKUP(LeaveTracker[[#This Row],[Employee Name]],Employees[[Employee Name]:[Office]],6))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319</v>
      </c>
      <c r="E1649" s="50" t="str">
        <f>IF(ISBLANK(LeaveTracker[[#This Row],[Employee Name]]),"-----",VLOOKUP(LeaveTracker[[#This Row],[Employee Name]],Employees[[Employee Name]:[Office]],7))</f>
        <v>CEO</v>
      </c>
      <c r="F1649" s="50" t="str">
        <f>IF(ISBLANK(LeaveTracker[[#This Row],[Employee Name]]),"-----",VLOOKUP(LeaveTracker[[#This Row],[Employee Name]],Employees[[Employee Name]:[Office]],6))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319</v>
      </c>
      <c r="E1650" s="50" t="str">
        <f>IF(ISBLANK(LeaveTracker[[#This Row],[Employee Name]]),"-----",VLOOKUP(LeaveTracker[[#This Row],[Employee Name]],Employees[[Employee Name]:[Office]],7))</f>
        <v>CEO</v>
      </c>
      <c r="F1650" s="50" t="str">
        <f>IF(ISBLANK(LeaveTracker[[#This Row],[Employee Name]]),"-----",VLOOKUP(LeaveTracker[[#This Row],[Employee Name]],Employees[[Employee Name]:[Office]],6))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572</v>
      </c>
      <c r="E1651" s="50" t="str">
        <f>IF(ISBLANK(LeaveTracker[[#This Row],[Employee Name]]),"-----",VLOOKUP(LeaveTracker[[#This Row],[Employee Name]],Employees[[Employee Name]:[Office]],7))</f>
        <v>CCT</v>
      </c>
      <c r="F1651" s="50" t="str">
        <f>IF(ISBLANK(LeaveTracker[[#This Row],[Employee Name]]),"-----",VLOOKUP(LeaveTracker[[#This Row],[Employee Name]],Employees[[Employee Name]:[Office]],6))</f>
        <v>PERMANENT</v>
      </c>
      <c r="G1651" s="24">
        <v>43873</v>
      </c>
      <c r="H1651" s="24">
        <v>43875</v>
      </c>
      <c r="I1651" s="20" t="s">
        <v>298</v>
      </c>
      <c r="J1651" s="42" t="s">
        <v>842</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632</v>
      </c>
      <c r="E1652" s="50" t="str">
        <f>IF(ISBLANK(LeaveTracker[[#This Row],[Employee Name]]),"-----",VLOOKUP(LeaveTracker[[#This Row],[Employee Name]],Employees[[Employee Name]:[Office]],7))</f>
        <v>LIBRARY</v>
      </c>
      <c r="F1652" s="50" t="str">
        <f>IF(ISBLANK(LeaveTracker[[#This Row],[Employee Name]]),"-----",VLOOKUP(LeaveTracker[[#This Row],[Employee Name]],Employees[[Employee Name]:[Office]],6))</f>
        <v>PERMANENT</v>
      </c>
      <c r="G1652" s="24">
        <v>43845</v>
      </c>
      <c r="H1652" s="24">
        <v>43847</v>
      </c>
      <c r="I1652" s="20" t="s">
        <v>298</v>
      </c>
      <c r="J1652" s="42" t="s">
        <v>763</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632</v>
      </c>
      <c r="E1653" s="50" t="str">
        <f>IF(ISBLANK(LeaveTracker[[#This Row],[Employee Name]]),"-----",VLOOKUP(LeaveTracker[[#This Row],[Employee Name]],Employees[[Employee Name]:[Office]],7))</f>
        <v>LIBRARY</v>
      </c>
      <c r="F1653" s="50" t="str">
        <f>IF(ISBLANK(LeaveTracker[[#This Row],[Employee Name]]),"-----",VLOOKUP(LeaveTracker[[#This Row],[Employee Name]],Employees[[Employee Name]:[Office]],6))</f>
        <v>PERMANENT</v>
      </c>
      <c r="G1653" s="24">
        <v>43850</v>
      </c>
      <c r="H1653" s="24">
        <v>43851</v>
      </c>
      <c r="I1653" s="20" t="s">
        <v>298</v>
      </c>
      <c r="J1653" s="42" t="s">
        <v>763</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805</v>
      </c>
      <c r="E1654" s="50" t="str">
        <f>IF(ISBLANK(LeaveTracker[[#This Row],[Employee Name]]),"-----",VLOOKUP(LeaveTracker[[#This Row],[Employee Name]],Employees[[Employee Name]:[Office]],7))</f>
        <v>CCT</v>
      </c>
      <c r="F1654" s="50" t="str">
        <f>IF(ISBLANK(LeaveTracker[[#This Row],[Employee Name]]),"-----",VLOOKUP(LeaveTracker[[#This Row],[Employee Name]],Employees[[Employee Name]:[Office]],6))</f>
        <v>PERMANENT</v>
      </c>
      <c r="G1654" s="24">
        <v>43864</v>
      </c>
      <c r="H1654" s="24">
        <v>43867</v>
      </c>
      <c r="I1654" s="20" t="s">
        <v>298</v>
      </c>
      <c r="J1654" s="42" t="s">
        <v>842</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805</v>
      </c>
      <c r="E1655" s="50" t="str">
        <f>IF(ISBLANK(LeaveTracker[[#This Row],[Employee Name]]),"-----",VLOOKUP(LeaveTracker[[#This Row],[Employee Name]],Employees[[Employee Name]:[Office]],7))</f>
        <v>CCT</v>
      </c>
      <c r="F1655" s="50" t="str">
        <f>IF(ISBLANK(LeaveTracker[[#This Row],[Employee Name]]),"-----",VLOOKUP(LeaveTracker[[#This Row],[Employee Name]],Employees[[Employee Name]:[Office]],6))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375</v>
      </c>
      <c r="E1656" s="50" t="str">
        <f>IF(ISBLANK(LeaveTracker[[#This Row],[Employee Name]]),"-----",VLOOKUP(LeaveTracker[[#This Row],[Employee Name]],Employees[[Employee Name]:[Office]],7))</f>
        <v>CCT</v>
      </c>
      <c r="F1656" s="50" t="str">
        <f>IF(ISBLANK(LeaveTracker[[#This Row],[Employee Name]]),"-----",VLOOKUP(LeaveTracker[[#This Row],[Employee Name]],Employees[[Employee Name]:[Office]],6))</f>
        <v>PERMANENT</v>
      </c>
      <c r="G1656" s="24">
        <v>43873</v>
      </c>
      <c r="H1656" s="24">
        <v>43873</v>
      </c>
      <c r="I1656" s="20" t="s">
        <v>298</v>
      </c>
      <c r="J1656" s="42" t="s">
        <v>842</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375</v>
      </c>
      <c r="E1657" s="50" t="str">
        <f>IF(ISBLANK(LeaveTracker[[#This Row],[Employee Name]]),"-----",VLOOKUP(LeaveTracker[[#This Row],[Employee Name]],Employees[[Employee Name]:[Office]],7))</f>
        <v>CCT</v>
      </c>
      <c r="F1657" s="50" t="str">
        <f>IF(ISBLANK(LeaveTracker[[#This Row],[Employee Name]]),"-----",VLOOKUP(LeaveTracker[[#This Row],[Employee Name]],Employees[[Employee Name]:[Office]],6))</f>
        <v>PERMANENT</v>
      </c>
      <c r="G1657" s="24">
        <v>43875</v>
      </c>
      <c r="H1657" s="24">
        <v>43875</v>
      </c>
      <c r="I1657" s="20" t="s">
        <v>298</v>
      </c>
      <c r="J1657" s="42" t="s">
        <v>842</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375</v>
      </c>
      <c r="E1658" s="50" t="str">
        <f>IF(ISBLANK(LeaveTracker[[#This Row],[Employee Name]]),"-----",VLOOKUP(LeaveTracker[[#This Row],[Employee Name]],Employees[[Employee Name]:[Office]],7))</f>
        <v>CCT</v>
      </c>
      <c r="F1658" s="50" t="str">
        <f>IF(ISBLANK(LeaveTracker[[#This Row],[Employee Name]]),"-----",VLOOKUP(LeaveTracker[[#This Row],[Employee Name]],Employees[[Employee Name]:[Office]],6))</f>
        <v>PERMANENT</v>
      </c>
      <c r="G1658" s="24">
        <v>43845</v>
      </c>
      <c r="H1658" s="24">
        <v>43845</v>
      </c>
      <c r="I1658" s="20" t="s">
        <v>298</v>
      </c>
      <c r="J1658" s="42" t="s">
        <v>842</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375</v>
      </c>
      <c r="E1659" s="50" t="str">
        <f>IF(ISBLANK(LeaveTracker[[#This Row],[Employee Name]]),"-----",VLOOKUP(LeaveTracker[[#This Row],[Employee Name]],Employees[[Employee Name]:[Office]],7))</f>
        <v>CCT</v>
      </c>
      <c r="F1659" s="50" t="str">
        <f>IF(ISBLANK(LeaveTracker[[#This Row],[Employee Name]]),"-----",VLOOKUP(LeaveTracker[[#This Row],[Employee Name]],Employees[[Employee Name]:[Office]],6))</f>
        <v>PERMANENT</v>
      </c>
      <c r="G1659" s="24">
        <v>43868</v>
      </c>
      <c r="H1659" s="24">
        <v>43868</v>
      </c>
      <c r="I1659" s="20" t="s">
        <v>298</v>
      </c>
      <c r="J1659" s="42" t="s">
        <v>842</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375</v>
      </c>
      <c r="E1660" s="50" t="str">
        <f>IF(ISBLANK(LeaveTracker[[#This Row],[Employee Name]]),"-----",VLOOKUP(LeaveTracker[[#This Row],[Employee Name]],Employees[[Employee Name]:[Office]],7))</f>
        <v>CCT</v>
      </c>
      <c r="F1660" s="50" t="str">
        <f>IF(ISBLANK(LeaveTracker[[#This Row],[Employee Name]]),"-----",VLOOKUP(LeaveTracker[[#This Row],[Employee Name]],Employees[[Employee Name]:[Office]],6))</f>
        <v>PERMANENT</v>
      </c>
      <c r="G1660" s="24">
        <v>43871</v>
      </c>
      <c r="H1660" s="24">
        <v>43871</v>
      </c>
      <c r="I1660" s="20" t="s">
        <v>298</v>
      </c>
      <c r="J1660" s="42" t="s">
        <v>842</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380</v>
      </c>
      <c r="E1661" s="50" t="str">
        <f>IF(ISBLANK(LeaveTracker[[#This Row],[Employee Name]]),"-----",VLOOKUP(LeaveTracker[[#This Row],[Employee Name]],Employees[[Employee Name]:[Office]],7))</f>
        <v>CCT</v>
      </c>
      <c r="F1661" s="50" t="str">
        <f>IF(ISBLANK(LeaveTracker[[#This Row],[Employee Name]]),"-----",VLOOKUP(LeaveTracker[[#This Row],[Employee Name]],Employees[[Employee Name]:[Office]],6))</f>
        <v>PERMANENT</v>
      </c>
      <c r="G1661" s="24">
        <v>43860</v>
      </c>
      <c r="H1661" s="24">
        <v>43861</v>
      </c>
      <c r="I1661" s="20" t="s">
        <v>298</v>
      </c>
      <c r="J1661" s="42" t="s">
        <v>842</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380</v>
      </c>
      <c r="E1662" s="50" t="str">
        <f>IF(ISBLANK(LeaveTracker[[#This Row],[Employee Name]]),"-----",VLOOKUP(LeaveTracker[[#This Row],[Employee Name]],Employees[[Employee Name]:[Office]],7))</f>
        <v>CCT</v>
      </c>
      <c r="F1662" s="50" t="str">
        <f>IF(ISBLANK(LeaveTracker[[#This Row],[Employee Name]]),"-----",VLOOKUP(LeaveTracker[[#This Row],[Employee Name]],Employees[[Employee Name]:[Office]],6))</f>
        <v>PERMANENT</v>
      </c>
      <c r="G1662" s="24">
        <v>43845</v>
      </c>
      <c r="H1662" s="24">
        <v>43847</v>
      </c>
      <c r="I1662" s="20" t="s">
        <v>298</v>
      </c>
      <c r="J1662" s="42" t="s">
        <v>842</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380</v>
      </c>
      <c r="E1663" s="50" t="str">
        <f>IF(ISBLANK(LeaveTracker[[#This Row],[Employee Name]]),"-----",VLOOKUP(LeaveTracker[[#This Row],[Employee Name]],Employees[[Employee Name]:[Office]],7))</f>
        <v>CCT</v>
      </c>
      <c r="F1663" s="50" t="str">
        <f>IF(ISBLANK(LeaveTracker[[#This Row],[Employee Name]]),"-----",VLOOKUP(LeaveTracker[[#This Row],[Employee Name]],Employees[[Employee Name]:[Office]],6))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380</v>
      </c>
      <c r="E1664" s="50" t="str">
        <f>IF(ISBLANK(LeaveTracker[[#This Row],[Employee Name]]),"-----",VLOOKUP(LeaveTracker[[#This Row],[Employee Name]],Employees[[Employee Name]:[Office]],7))</f>
        <v>CCT</v>
      </c>
      <c r="F1664" s="50" t="str">
        <f>IF(ISBLANK(LeaveTracker[[#This Row],[Employee Name]]),"-----",VLOOKUP(LeaveTracker[[#This Row],[Employee Name]],Employees[[Employee Name]:[Office]],6))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380</v>
      </c>
      <c r="E1665" s="50" t="str">
        <f>IF(ISBLANK(LeaveTracker[[#This Row],[Employee Name]]),"-----",VLOOKUP(LeaveTracker[[#This Row],[Employee Name]],Employees[[Employee Name]:[Office]],7))</f>
        <v>CCT</v>
      </c>
      <c r="F1665" s="50" t="str">
        <f>IF(ISBLANK(LeaveTracker[[#This Row],[Employee Name]]),"-----",VLOOKUP(LeaveTracker[[#This Row],[Employee Name]],Employees[[Employee Name]:[Office]],6))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844</v>
      </c>
      <c r="E1666" s="50" t="str">
        <f>IF(ISBLANK(LeaveTracker[[#This Row],[Employee Name]]),"-----",VLOOKUP(LeaveTracker[[#This Row],[Employee Name]],Employees[[Employee Name]:[Office]],7))</f>
        <v>TCIS</v>
      </c>
      <c r="F1666" s="50" t="str">
        <f>IF(ISBLANK(LeaveTracker[[#This Row],[Employee Name]]),"-----",VLOOKUP(LeaveTracker[[#This Row],[Employee Name]],Employees[[Employee Name]:[Office]],6))</f>
        <v>CASUAL</v>
      </c>
      <c r="G1666" s="24">
        <v>43864</v>
      </c>
      <c r="H1666" s="24">
        <v>43864</v>
      </c>
      <c r="I1666" s="20" t="s">
        <v>298</v>
      </c>
      <c r="J1666" s="42" t="s">
        <v>842</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844</v>
      </c>
      <c r="E1667" s="50" t="str">
        <f>IF(ISBLANK(LeaveTracker[[#This Row],[Employee Name]]),"-----",VLOOKUP(LeaveTracker[[#This Row],[Employee Name]],Employees[[Employee Name]:[Office]],7))</f>
        <v>TCIS</v>
      </c>
      <c r="F1667" s="50" t="str">
        <f>IF(ISBLANK(LeaveTracker[[#This Row],[Employee Name]]),"-----",VLOOKUP(LeaveTracker[[#This Row],[Employee Name]],Employees[[Employee Name]:[Office]],6))</f>
        <v>CASUAL</v>
      </c>
      <c r="G1667" s="24">
        <v>43874</v>
      </c>
      <c r="H1667" s="24">
        <v>43874</v>
      </c>
      <c r="I1667" s="20" t="s">
        <v>298</v>
      </c>
      <c r="J1667" s="42" t="s">
        <v>842</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844</v>
      </c>
      <c r="E1668" s="50" t="str">
        <f>IF(ISBLANK(LeaveTracker[[#This Row],[Employee Name]]),"-----",VLOOKUP(LeaveTracker[[#This Row],[Employee Name]],Employees[[Employee Name]:[Office]],7))</f>
        <v>TCIS</v>
      </c>
      <c r="F1668" s="50" t="str">
        <f>IF(ISBLANK(LeaveTracker[[#This Row],[Employee Name]]),"-----",VLOOKUP(LeaveTracker[[#This Row],[Employee Name]],Employees[[Employee Name]:[Office]],6))</f>
        <v>CASUAL</v>
      </c>
      <c r="G1668" s="24">
        <v>43875</v>
      </c>
      <c r="H1668" s="24">
        <v>43875</v>
      </c>
      <c r="I1668" s="20" t="s">
        <v>298</v>
      </c>
      <c r="J1668" s="42" t="s">
        <v>842</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583</v>
      </c>
      <c r="E1669" s="50" t="str">
        <f>IF(ISBLANK(LeaveTracker[[#This Row],[Employee Name]]),"-----",VLOOKUP(LeaveTracker[[#This Row],[Employee Name]],Employees[[Employee Name]:[Office]],7))</f>
        <v>CCT</v>
      </c>
      <c r="F1669" s="50" t="str">
        <f>IF(ISBLANK(LeaveTracker[[#This Row],[Employee Name]]),"-----",VLOOKUP(LeaveTracker[[#This Row],[Employee Name]],Employees[[Employee Name]:[Office]],6))</f>
        <v>PERMANENT</v>
      </c>
      <c r="G1669" s="24">
        <v>43871</v>
      </c>
      <c r="H1669" s="24">
        <v>43873</v>
      </c>
      <c r="I1669" s="20" t="s">
        <v>298</v>
      </c>
      <c r="J1669" s="42" t="s">
        <v>842</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583</v>
      </c>
      <c r="E1670" s="50" t="str">
        <f>IF(ISBLANK(LeaveTracker[[#This Row],[Employee Name]]),"-----",VLOOKUP(LeaveTracker[[#This Row],[Employee Name]],Employees[[Employee Name]:[Office]],7))</f>
        <v>CCT</v>
      </c>
      <c r="F1670" s="50" t="str">
        <f>IF(ISBLANK(LeaveTracker[[#This Row],[Employee Name]]),"-----",VLOOKUP(LeaveTracker[[#This Row],[Employee Name]],Employees[[Employee Name]:[Office]],6))</f>
        <v>PERMANENT</v>
      </c>
      <c r="G1670" s="24">
        <v>43854</v>
      </c>
      <c r="H1670" s="24">
        <v>43854</v>
      </c>
      <c r="I1670" s="20" t="s">
        <v>298</v>
      </c>
      <c r="J1670" s="42" t="s">
        <v>842</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583</v>
      </c>
      <c r="E1671" s="50" t="str">
        <f>IF(ISBLANK(LeaveTracker[[#This Row],[Employee Name]]),"-----",VLOOKUP(LeaveTracker[[#This Row],[Employee Name]],Employees[[Employee Name]:[Office]],7))</f>
        <v>CCT</v>
      </c>
      <c r="F1671" s="50" t="str">
        <f>IF(ISBLANK(LeaveTracker[[#This Row],[Employee Name]]),"-----",VLOOKUP(LeaveTracker[[#This Row],[Employee Name]],Employees[[Employee Name]:[Office]],6))</f>
        <v>PERMANENT</v>
      </c>
      <c r="G1671" s="24">
        <v>43847</v>
      </c>
      <c r="H1671" s="24">
        <v>43847</v>
      </c>
      <c r="I1671" s="20" t="s">
        <v>298</v>
      </c>
      <c r="J1671" s="42" t="s">
        <v>842</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574</v>
      </c>
      <c r="E1672" s="50" t="str">
        <f>IF(ISBLANK(LeaveTracker[[#This Row],[Employee Name]]),"-----",VLOOKUP(LeaveTracker[[#This Row],[Employee Name]],Employees[[Employee Name]:[Office]],7))</f>
        <v>CCT</v>
      </c>
      <c r="F1672" s="50" t="str">
        <f>IF(ISBLANK(LeaveTracker[[#This Row],[Employee Name]]),"-----",VLOOKUP(LeaveTracker[[#This Row],[Employee Name]],Employees[[Employee Name]:[Office]],6))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574</v>
      </c>
      <c r="E1673" s="50" t="str">
        <f>IF(ISBLANK(LeaveTracker[[#This Row],[Employee Name]]),"-----",VLOOKUP(LeaveTracker[[#This Row],[Employee Name]],Employees[[Employee Name]:[Office]],7))</f>
        <v>CCT</v>
      </c>
      <c r="F1673" s="50" t="str">
        <f>IF(ISBLANK(LeaveTracker[[#This Row],[Employee Name]]),"-----",VLOOKUP(LeaveTracker[[#This Row],[Employee Name]],Employees[[Employee Name]:[Office]],6))</f>
        <v>PERMANENT</v>
      </c>
      <c r="G1673" s="24">
        <v>43873</v>
      </c>
      <c r="H1673" s="24">
        <v>43873</v>
      </c>
      <c r="I1673" s="20" t="s">
        <v>298</v>
      </c>
      <c r="J1673" s="42" t="s">
        <v>842</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574</v>
      </c>
      <c r="E1674" s="50" t="str">
        <f>IF(ISBLANK(LeaveTracker[[#This Row],[Employee Name]]),"-----",VLOOKUP(LeaveTracker[[#This Row],[Employee Name]],Employees[[Employee Name]:[Office]],7))</f>
        <v>CCT</v>
      </c>
      <c r="F1674" s="50" t="str">
        <f>IF(ISBLANK(LeaveTracker[[#This Row],[Employee Name]]),"-----",VLOOKUP(LeaveTracker[[#This Row],[Employee Name]],Employees[[Employee Name]:[Office]],6))</f>
        <v>PERMANENT</v>
      </c>
      <c r="G1674" s="24">
        <v>43860</v>
      </c>
      <c r="H1674" s="24">
        <v>43861</v>
      </c>
      <c r="I1674" s="20" t="s">
        <v>298</v>
      </c>
      <c r="J1674" s="42" t="s">
        <v>842</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574</v>
      </c>
      <c r="E1675" s="50" t="str">
        <f>IF(ISBLANK(LeaveTracker[[#This Row],[Employee Name]]),"-----",VLOOKUP(LeaveTracker[[#This Row],[Employee Name]],Employees[[Employee Name]:[Office]],7))</f>
        <v>CCT</v>
      </c>
      <c r="F1675" s="50" t="str">
        <f>IF(ISBLANK(LeaveTracker[[#This Row],[Employee Name]]),"-----",VLOOKUP(LeaveTracker[[#This Row],[Employee Name]],Employees[[Employee Name]:[Office]],6))</f>
        <v>PERMANENT</v>
      </c>
      <c r="G1675" s="24">
        <v>43850</v>
      </c>
      <c r="H1675" s="24">
        <v>43850</v>
      </c>
      <c r="I1675" s="20" t="s">
        <v>298</v>
      </c>
      <c r="J1675" s="42" t="s">
        <v>842</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574</v>
      </c>
      <c r="E1676" s="50" t="str">
        <f>IF(ISBLANK(LeaveTracker[[#This Row],[Employee Name]]),"-----",VLOOKUP(LeaveTracker[[#This Row],[Employee Name]],Employees[[Employee Name]:[Office]],7))</f>
        <v>CCT</v>
      </c>
      <c r="F1676" s="50" t="str">
        <f>IF(ISBLANK(LeaveTracker[[#This Row],[Employee Name]]),"-----",VLOOKUP(LeaveTracker[[#This Row],[Employee Name]],Employees[[Employee Name]:[Office]],6))</f>
        <v>PERMANENT</v>
      </c>
      <c r="G1676" s="24">
        <v>43846</v>
      </c>
      <c r="H1676" s="24">
        <v>43846</v>
      </c>
      <c r="I1676" s="20" t="s">
        <v>298</v>
      </c>
      <c r="J1676" s="42" t="s">
        <v>842</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574</v>
      </c>
      <c r="E1677" s="50" t="str">
        <f>IF(ISBLANK(LeaveTracker[[#This Row],[Employee Name]]),"-----",VLOOKUP(LeaveTracker[[#This Row],[Employee Name]],Employees[[Employee Name]:[Office]],7))</f>
        <v>CCT</v>
      </c>
      <c r="F1677" s="50" t="str">
        <f>IF(ISBLANK(LeaveTracker[[#This Row],[Employee Name]]),"-----",VLOOKUP(LeaveTracker[[#This Row],[Employee Name]],Employees[[Employee Name]:[Office]],6))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578</v>
      </c>
      <c r="E1678" s="50" t="str">
        <f>IF(ISBLANK(LeaveTracker[[#This Row],[Employee Name]]),"-----",VLOOKUP(LeaveTracker[[#This Row],[Employee Name]],Employees[[Employee Name]:[Office]],7))</f>
        <v>CCT</v>
      </c>
      <c r="F1678" s="50" t="str">
        <f>IF(ISBLANK(LeaveTracker[[#This Row],[Employee Name]]),"-----",VLOOKUP(LeaveTracker[[#This Row],[Employee Name]],Employees[[Employee Name]:[Office]],6))</f>
        <v>PERMANENT</v>
      </c>
      <c r="G1678" s="24">
        <v>43861</v>
      </c>
      <c r="H1678" s="24">
        <v>43861</v>
      </c>
      <c r="I1678" s="20" t="s">
        <v>298</v>
      </c>
      <c r="J1678" s="42" t="s">
        <v>842</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578</v>
      </c>
      <c r="E1679" s="50" t="str">
        <f>IF(ISBLANK(LeaveTracker[[#This Row],[Employee Name]]),"-----",VLOOKUP(LeaveTracker[[#This Row],[Employee Name]],Employees[[Employee Name]:[Office]],7))</f>
        <v>CCT</v>
      </c>
      <c r="F1679" s="50" t="str">
        <f>IF(ISBLANK(LeaveTracker[[#This Row],[Employee Name]]),"-----",VLOOKUP(LeaveTracker[[#This Row],[Employee Name]],Employees[[Employee Name]:[Office]],6))</f>
        <v>PERMANENT</v>
      </c>
      <c r="G1679" s="24">
        <v>43864</v>
      </c>
      <c r="H1679" s="24">
        <v>43864</v>
      </c>
      <c r="I1679" s="20" t="s">
        <v>298</v>
      </c>
      <c r="J1679" s="42" t="s">
        <v>842</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578</v>
      </c>
      <c r="E1680" s="50" t="str">
        <f>IF(ISBLANK(LeaveTracker[[#This Row],[Employee Name]]),"-----",VLOOKUP(LeaveTracker[[#This Row],[Employee Name]],Employees[[Employee Name]:[Office]],7))</f>
        <v>CCT</v>
      </c>
      <c r="F1680" s="50" t="str">
        <f>IF(ISBLANK(LeaveTracker[[#This Row],[Employee Name]]),"-----",VLOOKUP(LeaveTracker[[#This Row],[Employee Name]],Employees[[Employee Name]:[Office]],6))</f>
        <v>PERMANENT</v>
      </c>
      <c r="G1680" s="24">
        <v>43871</v>
      </c>
      <c r="H1680" s="24">
        <v>43871</v>
      </c>
      <c r="I1680" s="20" t="s">
        <v>298</v>
      </c>
      <c r="J1680" s="42" t="s">
        <v>842</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578</v>
      </c>
      <c r="E1681" s="50" t="str">
        <f>IF(ISBLANK(LeaveTracker[[#This Row],[Employee Name]]),"-----",VLOOKUP(LeaveTracker[[#This Row],[Employee Name]],Employees[[Employee Name]:[Office]],7))</f>
        <v>CCT</v>
      </c>
      <c r="F1681" s="50" t="str">
        <f>IF(ISBLANK(LeaveTracker[[#This Row],[Employee Name]]),"-----",VLOOKUP(LeaveTracker[[#This Row],[Employee Name]],Employees[[Employee Name]:[Office]],6))</f>
        <v>PERMANENT</v>
      </c>
      <c r="G1681" s="24">
        <v>43854</v>
      </c>
      <c r="H1681" s="24">
        <v>43854</v>
      </c>
      <c r="I1681" s="20" t="s">
        <v>298</v>
      </c>
      <c r="J1681" s="42" t="s">
        <v>842</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578</v>
      </c>
      <c r="E1682" s="50" t="str">
        <f>IF(ISBLANK(LeaveTracker[[#This Row],[Employee Name]]),"-----",VLOOKUP(LeaveTracker[[#This Row],[Employee Name]],Employees[[Employee Name]:[Office]],7))</f>
        <v>CCT</v>
      </c>
      <c r="F1682" s="50" t="str">
        <f>IF(ISBLANK(LeaveTracker[[#This Row],[Employee Name]]),"-----",VLOOKUP(LeaveTracker[[#This Row],[Employee Name]],Employees[[Employee Name]:[Office]],6))</f>
        <v>PERMANENT</v>
      </c>
      <c r="G1682" s="24">
        <v>43845</v>
      </c>
      <c r="H1682" s="24">
        <v>43845</v>
      </c>
      <c r="I1682" s="20" t="s">
        <v>298</v>
      </c>
      <c r="J1682" s="42" t="s">
        <v>842</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578</v>
      </c>
      <c r="E1683" s="50" t="str">
        <f>IF(ISBLANK(LeaveTracker[[#This Row],[Employee Name]]),"-----",VLOOKUP(LeaveTracker[[#This Row],[Employee Name]],Employees[[Employee Name]:[Office]],7))</f>
        <v>CCT</v>
      </c>
      <c r="F1683" s="50" t="str">
        <f>IF(ISBLANK(LeaveTracker[[#This Row],[Employee Name]]),"-----",VLOOKUP(LeaveTracker[[#This Row],[Employee Name]],Employees[[Employee Name]:[Office]],6))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367</v>
      </c>
      <c r="E1684" s="50" t="str">
        <f>IF(ISBLANK(LeaveTracker[[#This Row],[Employee Name]]),"-----",VLOOKUP(LeaveTracker[[#This Row],[Employee Name]],Employees[[Employee Name]:[Office]],7))</f>
        <v>CCT</v>
      </c>
      <c r="F1684" s="50" t="str">
        <f>IF(ISBLANK(LeaveTracker[[#This Row],[Employee Name]]),"-----",VLOOKUP(LeaveTracker[[#This Row],[Employee Name]],Employees[[Employee Name]:[Office]],6))</f>
        <v>PERMANENT</v>
      </c>
      <c r="G1684" s="24">
        <v>43865</v>
      </c>
      <c r="H1684" s="24">
        <v>43865</v>
      </c>
      <c r="I1684" s="20" t="s">
        <v>298</v>
      </c>
      <c r="J1684" s="42" t="s">
        <v>842</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367</v>
      </c>
      <c r="E1685" s="50" t="str">
        <f>IF(ISBLANK(LeaveTracker[[#This Row],[Employee Name]]),"-----",VLOOKUP(LeaveTracker[[#This Row],[Employee Name]],Employees[[Employee Name]:[Office]],7))</f>
        <v>CCT</v>
      </c>
      <c r="F1685" s="50" t="str">
        <f>IF(ISBLANK(LeaveTracker[[#This Row],[Employee Name]]),"-----",VLOOKUP(LeaveTracker[[#This Row],[Employee Name]],Employees[[Employee Name]:[Office]],6))</f>
        <v>PERMANENT</v>
      </c>
      <c r="G1685" s="24">
        <v>43874</v>
      </c>
      <c r="H1685" s="24">
        <v>43874</v>
      </c>
      <c r="I1685" s="20" t="s">
        <v>298</v>
      </c>
      <c r="J1685" s="42" t="s">
        <v>842</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367</v>
      </c>
      <c r="E1686" s="50" t="str">
        <f>IF(ISBLANK(LeaveTracker[[#This Row],[Employee Name]]),"-----",VLOOKUP(LeaveTracker[[#This Row],[Employee Name]],Employees[[Employee Name]:[Office]],7))</f>
        <v>CCT</v>
      </c>
      <c r="F1686" s="50" t="str">
        <f>IF(ISBLANK(LeaveTracker[[#This Row],[Employee Name]]),"-----",VLOOKUP(LeaveTracker[[#This Row],[Employee Name]],Employees[[Employee Name]:[Office]],6))</f>
        <v>PERMANENT</v>
      </c>
      <c r="G1686" s="24">
        <v>43875</v>
      </c>
      <c r="H1686" s="24">
        <v>43875</v>
      </c>
      <c r="I1686" s="20" t="s">
        <v>298</v>
      </c>
      <c r="J1686" s="42" t="s">
        <v>842</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367</v>
      </c>
      <c r="E1687" s="50" t="str">
        <f>IF(ISBLANK(LeaveTracker[[#This Row],[Employee Name]]),"-----",VLOOKUP(LeaveTracker[[#This Row],[Employee Name]],Employees[[Employee Name]:[Office]],7))</f>
        <v>CCT</v>
      </c>
      <c r="F1687" s="50" t="str">
        <f>IF(ISBLANK(LeaveTracker[[#This Row],[Employee Name]]),"-----",VLOOKUP(LeaveTracker[[#This Row],[Employee Name]],Employees[[Employee Name]:[Office]],6))</f>
        <v>PERMANENT</v>
      </c>
      <c r="G1687" s="24">
        <v>43845</v>
      </c>
      <c r="H1687" s="24">
        <v>43845</v>
      </c>
      <c r="I1687" s="20" t="s">
        <v>298</v>
      </c>
      <c r="J1687" s="42" t="s">
        <v>842</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367</v>
      </c>
      <c r="E1688" s="50" t="str">
        <f>IF(ISBLANK(LeaveTracker[[#This Row],[Employee Name]]),"-----",VLOOKUP(LeaveTracker[[#This Row],[Employee Name]],Employees[[Employee Name]:[Office]],7))</f>
        <v>CCT</v>
      </c>
      <c r="F1688" s="50" t="str">
        <f>IF(ISBLANK(LeaveTracker[[#This Row],[Employee Name]]),"-----",VLOOKUP(LeaveTracker[[#This Row],[Employee Name]],Employees[[Employee Name]:[Office]],6))</f>
        <v>PERMANENT</v>
      </c>
      <c r="G1688" s="24">
        <v>43847</v>
      </c>
      <c r="H1688" s="24">
        <v>43847</v>
      </c>
      <c r="I1688" s="20" t="s">
        <v>298</v>
      </c>
      <c r="J1688" s="42" t="s">
        <v>842</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367</v>
      </c>
      <c r="E1689" s="50" t="str">
        <f>IF(ISBLANK(LeaveTracker[[#This Row],[Employee Name]]),"-----",VLOOKUP(LeaveTracker[[#This Row],[Employee Name]],Employees[[Employee Name]:[Office]],7))</f>
        <v>CCT</v>
      </c>
      <c r="F1689" s="50" t="str">
        <f>IF(ISBLANK(LeaveTracker[[#This Row],[Employee Name]]),"-----",VLOOKUP(LeaveTracker[[#This Row],[Employee Name]],Employees[[Employee Name]:[Office]],6))</f>
        <v>PERMANENT</v>
      </c>
      <c r="G1689" s="24">
        <v>43846</v>
      </c>
      <c r="H1689" s="24">
        <v>43846</v>
      </c>
      <c r="I1689" s="20" t="s">
        <v>298</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367</v>
      </c>
      <c r="E1690" s="50" t="str">
        <f>IF(ISBLANK(LeaveTracker[[#This Row],[Employee Name]]),"-----",VLOOKUP(LeaveTracker[[#This Row],[Employee Name]],Employees[[Employee Name]:[Office]],7))</f>
        <v>CCT</v>
      </c>
      <c r="F1690" s="50" t="str">
        <f>IF(ISBLANK(LeaveTracker[[#This Row],[Employee Name]]),"-----",VLOOKUP(LeaveTracker[[#This Row],[Employee Name]],Employees[[Employee Name]:[Office]],6))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367</v>
      </c>
      <c r="E1691" s="50" t="str">
        <f>IF(ISBLANK(LeaveTracker[[#This Row],[Employee Name]]),"-----",VLOOKUP(LeaveTracker[[#This Row],[Employee Name]],Employees[[Employee Name]:[Office]],7))</f>
        <v>CCT</v>
      </c>
      <c r="F1691" s="50" t="str">
        <f>IF(ISBLANK(LeaveTracker[[#This Row],[Employee Name]]),"-----",VLOOKUP(LeaveTracker[[#This Row],[Employee Name]],Employees[[Employee Name]:[Office]],6))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586</v>
      </c>
      <c r="E1692" s="50" t="str">
        <f>IF(ISBLANK(LeaveTracker[[#This Row],[Employee Name]]),"-----",VLOOKUP(LeaveTracker[[#This Row],[Employee Name]],Employees[[Employee Name]:[Office]],7))</f>
        <v>CCT</v>
      </c>
      <c r="F1692" s="50" t="str">
        <f>IF(ISBLANK(LeaveTracker[[#This Row],[Employee Name]]),"-----",VLOOKUP(LeaveTracker[[#This Row],[Employee Name]],Employees[[Employee Name]:[Office]],6))</f>
        <v>PERMANENT</v>
      </c>
      <c r="G1692" s="24">
        <v>43852</v>
      </c>
      <c r="H1692" s="24">
        <v>43852</v>
      </c>
      <c r="I1692" s="20" t="s">
        <v>298</v>
      </c>
      <c r="J1692" s="42" t="s">
        <v>842</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586</v>
      </c>
      <c r="E1693" s="50" t="str">
        <f>IF(ISBLANK(LeaveTracker[[#This Row],[Employee Name]]),"-----",VLOOKUP(LeaveTracker[[#This Row],[Employee Name]],Employees[[Employee Name]:[Office]],7))</f>
        <v>CCT</v>
      </c>
      <c r="F1693" s="50" t="str">
        <f>IF(ISBLANK(LeaveTracker[[#This Row],[Employee Name]]),"-----",VLOOKUP(LeaveTracker[[#This Row],[Employee Name]],Employees[[Employee Name]:[Office]],6))</f>
        <v>PERMANENT</v>
      </c>
      <c r="G1693" s="24">
        <v>43868</v>
      </c>
      <c r="H1693" s="24">
        <v>43868</v>
      </c>
      <c r="I1693" s="20" t="s">
        <v>298</v>
      </c>
      <c r="J1693" s="42" t="s">
        <v>842</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586</v>
      </c>
      <c r="E1694" s="50" t="str">
        <f>IF(ISBLANK(LeaveTracker[[#This Row],[Employee Name]]),"-----",VLOOKUP(LeaveTracker[[#This Row],[Employee Name]],Employees[[Employee Name]:[Office]],7))</f>
        <v>CCT</v>
      </c>
      <c r="F1694" s="50" t="str">
        <f>IF(ISBLANK(LeaveTracker[[#This Row],[Employee Name]]),"-----",VLOOKUP(LeaveTracker[[#This Row],[Employee Name]],Employees[[Employee Name]:[Office]],6))</f>
        <v>PERMANENT</v>
      </c>
      <c r="G1694" s="24">
        <v>43873</v>
      </c>
      <c r="H1694" s="24">
        <v>43873</v>
      </c>
      <c r="I1694" s="20" t="s">
        <v>298</v>
      </c>
      <c r="J1694" s="42" t="s">
        <v>842</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586</v>
      </c>
      <c r="E1695" s="50" t="str">
        <f>IF(ISBLANK(LeaveTracker[[#This Row],[Employee Name]]),"-----",VLOOKUP(LeaveTracker[[#This Row],[Employee Name]],Employees[[Employee Name]:[Office]],7))</f>
        <v>CCT</v>
      </c>
      <c r="F1695" s="50" t="str">
        <f>IF(ISBLANK(LeaveTracker[[#This Row],[Employee Name]]),"-----",VLOOKUP(LeaveTracker[[#This Row],[Employee Name]],Employees[[Employee Name]:[Office]],6))</f>
        <v>PERMANENT</v>
      </c>
      <c r="G1695" s="24">
        <v>43853</v>
      </c>
      <c r="H1695" s="24">
        <v>43853</v>
      </c>
      <c r="I1695" s="20" t="s">
        <v>298</v>
      </c>
      <c r="J1695" s="42" t="s">
        <v>842</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630</v>
      </c>
      <c r="E1696" s="50" t="str">
        <f>IF(ISBLANK(LeaveTracker[[#This Row],[Employee Name]]),"-----",VLOOKUP(LeaveTracker[[#This Row],[Employee Name]],Employees[[Employee Name]:[Office]],7))</f>
        <v>CCT</v>
      </c>
      <c r="F1696" s="50" t="str">
        <f>IF(ISBLANK(LeaveTracker[[#This Row],[Employee Name]]),"-----",VLOOKUP(LeaveTracker[[#This Row],[Employee Name]],Employees[[Employee Name]:[Office]],6))</f>
        <v>PERMANENT</v>
      </c>
      <c r="G1696" s="24">
        <v>43896</v>
      </c>
      <c r="H1696" s="24">
        <v>43896</v>
      </c>
      <c r="I1696" s="20" t="s">
        <v>298</v>
      </c>
      <c r="J1696" s="42" t="s">
        <v>727</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630</v>
      </c>
      <c r="E1697" s="50" t="str">
        <f>IF(ISBLANK(LeaveTracker[[#This Row],[Employee Name]]),"-----",VLOOKUP(LeaveTracker[[#This Row],[Employee Name]],Employees[[Employee Name]:[Office]],7))</f>
        <v>CCT</v>
      </c>
      <c r="F1697" s="50" t="str">
        <f>IF(ISBLANK(LeaveTracker[[#This Row],[Employee Name]]),"-----",VLOOKUP(LeaveTracker[[#This Row],[Employee Name]],Employees[[Employee Name]:[Office]],6))</f>
        <v>PERMANENT</v>
      </c>
      <c r="G1697" s="24">
        <v>43885</v>
      </c>
      <c r="H1697" s="24">
        <v>43885</v>
      </c>
      <c r="I1697" s="20" t="s">
        <v>298</v>
      </c>
      <c r="J1697" s="42" t="s">
        <v>274</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630</v>
      </c>
      <c r="E1698" s="50" t="str">
        <f>IF(ISBLANK(LeaveTracker[[#This Row],[Employee Name]]),"-----",VLOOKUP(LeaveTracker[[#This Row],[Employee Name]],Employees[[Employee Name]:[Office]],7))</f>
        <v>CCT</v>
      </c>
      <c r="F1698" s="50" t="str">
        <f>IF(ISBLANK(LeaveTracker[[#This Row],[Employee Name]]),"-----",VLOOKUP(LeaveTracker[[#This Row],[Employee Name]],Employees[[Employee Name]:[Office]],6))</f>
        <v>PERMANENT</v>
      </c>
      <c r="G1698" s="24">
        <v>43859</v>
      </c>
      <c r="H1698" s="24">
        <v>43861</v>
      </c>
      <c r="I1698" s="20" t="s">
        <v>298</v>
      </c>
      <c r="J1698" s="42" t="s">
        <v>842</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630</v>
      </c>
      <c r="E1699" s="50" t="str">
        <f>IF(ISBLANK(LeaveTracker[[#This Row],[Employee Name]]),"-----",VLOOKUP(LeaveTracker[[#This Row],[Employee Name]],Employees[[Employee Name]:[Office]],7))</f>
        <v>CCT</v>
      </c>
      <c r="F1699" s="50" t="str">
        <f>IF(ISBLANK(LeaveTracker[[#This Row],[Employee Name]]),"-----",VLOOKUP(LeaveTracker[[#This Row],[Employee Name]],Employees[[Employee Name]:[Office]],6))</f>
        <v>PERMANENT</v>
      </c>
      <c r="G1699" s="24">
        <v>43864</v>
      </c>
      <c r="H1699" s="24">
        <v>43865</v>
      </c>
      <c r="I1699" s="20" t="s">
        <v>298</v>
      </c>
      <c r="J1699" s="42" t="s">
        <v>842</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845</v>
      </c>
      <c r="E1700" s="50" t="str">
        <f>IF(ISBLANK(LeaveTracker[[#This Row],[Employee Name]]),"-----",VLOOKUP(LeaveTracker[[#This Row],[Employee Name]],Employees[[Employee Name]:[Office]],7))</f>
        <v>CCT</v>
      </c>
      <c r="F1700" s="50" t="str">
        <f>IF(ISBLANK(LeaveTracker[[#This Row],[Employee Name]]),"-----",VLOOKUP(LeaveTracker[[#This Row],[Employee Name]],Employees[[Employee Name]:[Office]],6))</f>
        <v>PERMANENT</v>
      </c>
      <c r="G1700" s="24">
        <v>43859</v>
      </c>
      <c r="H1700" s="24">
        <v>43859</v>
      </c>
      <c r="I1700" s="20" t="s">
        <v>298</v>
      </c>
      <c r="J1700" s="42" t="s">
        <v>842</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845</v>
      </c>
      <c r="E1701" s="50" t="str">
        <f>IF(ISBLANK(LeaveTracker[[#This Row],[Employee Name]]),"-----",VLOOKUP(LeaveTracker[[#This Row],[Employee Name]],Employees[[Employee Name]:[Office]],7))</f>
        <v>CCT</v>
      </c>
      <c r="F1701" s="50" t="str">
        <f>IF(ISBLANK(LeaveTracker[[#This Row],[Employee Name]]),"-----",VLOOKUP(LeaveTracker[[#This Row],[Employee Name]],Employees[[Employee Name]:[Office]],6))</f>
        <v>PERMANENT</v>
      </c>
      <c r="G1701" s="24">
        <v>43861</v>
      </c>
      <c r="H1701" s="24">
        <v>43861</v>
      </c>
      <c r="I1701" s="20" t="s">
        <v>298</v>
      </c>
      <c r="J1701" s="42" t="s">
        <v>842</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845</v>
      </c>
      <c r="E1702" s="50" t="str">
        <f>IF(ISBLANK(LeaveTracker[[#This Row],[Employee Name]]),"-----",VLOOKUP(LeaveTracker[[#This Row],[Employee Name]],Employees[[Employee Name]:[Office]],7))</f>
        <v>CCT</v>
      </c>
      <c r="F1702" s="50" t="str">
        <f>IF(ISBLANK(LeaveTracker[[#This Row],[Employee Name]]),"-----",VLOOKUP(LeaveTracker[[#This Row],[Employee Name]],Employees[[Employee Name]:[Office]],6))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846</v>
      </c>
      <c r="E1703" s="50" t="str">
        <f>IF(ISBLANK(LeaveTracker[[#This Row],[Employee Name]]),"-----",VLOOKUP(LeaveTracker[[#This Row],[Employee Name]],Employees[[Employee Name]:[Office]],7))</f>
        <v>CHO</v>
      </c>
      <c r="F1703" s="50" t="str">
        <f>IF(ISBLANK(LeaveTracker[[#This Row],[Employee Name]]),"-----",VLOOKUP(LeaveTracker[[#This Row],[Employee Name]],Employees[[Employee Name]:[Office]],6))</f>
        <v>PERMANENT</v>
      </c>
      <c r="G1703" s="24">
        <v>43818</v>
      </c>
      <c r="H1703" s="24">
        <v>43821</v>
      </c>
      <c r="I1703" s="20" t="s">
        <v>298</v>
      </c>
      <c r="J1703" s="42" t="s">
        <v>1004</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846</v>
      </c>
      <c r="E1704" s="50" t="str">
        <f>IF(ISBLANK(LeaveTracker[[#This Row],[Employee Name]]),"-----",VLOOKUP(LeaveTracker[[#This Row],[Employee Name]],Employees[[Employee Name]:[Office]],7))</f>
        <v>CHO</v>
      </c>
      <c r="F1704" s="50" t="str">
        <f>IF(ISBLANK(LeaveTracker[[#This Row],[Employee Name]]),"-----",VLOOKUP(LeaveTracker[[#This Row],[Employee Name]],Employees[[Employee Name]:[Office]],6))</f>
        <v>PERMANENT</v>
      </c>
      <c r="G1704" s="24">
        <v>43825</v>
      </c>
      <c r="H1704" s="24">
        <v>43825</v>
      </c>
      <c r="I1704" s="20" t="s">
        <v>298</v>
      </c>
      <c r="J1704" s="42" t="s">
        <v>1004</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358</v>
      </c>
      <c r="E1705" s="50" t="str">
        <f>IF(ISBLANK(LeaveTracker[[#This Row],[Employee Name]]),"-----",VLOOKUP(LeaveTracker[[#This Row],[Employee Name]],Employees[[Employee Name]:[Office]],7))</f>
        <v>VMO</v>
      </c>
      <c r="F1705" s="50" t="str">
        <f>IF(ISBLANK(LeaveTracker[[#This Row],[Employee Name]]),"-----",VLOOKUP(LeaveTracker[[#This Row],[Employee Name]],Employees[[Employee Name]:[Office]],6))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347</v>
      </c>
      <c r="E1706" s="50" t="str">
        <f>IF(ISBLANK(LeaveTracker[[#This Row],[Employee Name]]),"-----",VLOOKUP(LeaveTracker[[#This Row],[Employee Name]],Employees[[Employee Name]:[Office]],7))</f>
        <v>PICNIC GROVE</v>
      </c>
      <c r="F1706" s="50" t="str">
        <f>IF(ISBLANK(LeaveTracker[[#This Row],[Employee Name]]),"-----",VLOOKUP(LeaveTracker[[#This Row],[Employee Name]],Employees[[Employee Name]:[Office]],6))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520</v>
      </c>
      <c r="E1707" s="50" t="str">
        <f>IF(ISBLANK(LeaveTracker[[#This Row],[Employee Name]]),"-----",VLOOKUP(LeaveTracker[[#This Row],[Employee Name]],Employees[[Employee Name]:[Office]],7))</f>
        <v>ACCOUNTING</v>
      </c>
      <c r="F1707" s="50" t="str">
        <f>IF(ISBLANK(LeaveTracker[[#This Row],[Employee Name]]),"-----",VLOOKUP(LeaveTracker[[#This Row],[Employee Name]],Employees[[Employee Name]:[Office]],6))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520</v>
      </c>
      <c r="E1708" s="50" t="str">
        <f>IF(ISBLANK(LeaveTracker[[#This Row],[Employee Name]]),"-----",VLOOKUP(LeaveTracker[[#This Row],[Employee Name]],Employees[[Employee Name]:[Office]],7))</f>
        <v>ACCOUNTING</v>
      </c>
      <c r="F1708" s="50" t="str">
        <f>IF(ISBLANK(LeaveTracker[[#This Row],[Employee Name]]),"-----",VLOOKUP(LeaveTracker[[#This Row],[Employee Name]],Employees[[Employee Name]:[Office]],6))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440</v>
      </c>
      <c r="E1709" s="50" t="str">
        <f>IF(ISBLANK(LeaveTracker[[#This Row],[Employee Name]]),"-----",VLOOKUP(LeaveTracker[[#This Row],[Employee Name]],Employees[[Employee Name]:[Office]],7))</f>
        <v>ACCOUNTING</v>
      </c>
      <c r="F1709" s="50" t="str">
        <f>IF(ISBLANK(LeaveTracker[[#This Row],[Employee Name]]),"-----",VLOOKUP(LeaveTracker[[#This Row],[Employee Name]],Employees[[Employee Name]:[Office]],6))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520</v>
      </c>
      <c r="E1710" s="50" t="str">
        <f>IF(ISBLANK(LeaveTracker[[#This Row],[Employee Name]]),"-----",VLOOKUP(LeaveTracker[[#This Row],[Employee Name]],Employees[[Employee Name]:[Office]],7))</f>
        <v>ACCOUNTING</v>
      </c>
      <c r="F1710" s="50" t="str">
        <f>IF(ISBLANK(LeaveTracker[[#This Row],[Employee Name]]),"-----",VLOOKUP(LeaveTracker[[#This Row],[Employee Name]],Employees[[Employee Name]:[Office]],6))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50" t="str">
        <f>IF(ISBLANK(LeaveTracker[[#This Row],[Employee Name]]),"-----",VLOOKUP(LeaveTracker[[#This Row],[Employee Name]],Employees[[Employee Name]:[Office]],7))</f>
        <v>CHARACTER OFFICE</v>
      </c>
      <c r="F1711" s="50" t="str">
        <f>IF(ISBLANK(LeaveTracker[[#This Row],[Employee Name]]),"-----",VLOOKUP(LeaveTracker[[#This Row],[Employee Name]],Employees[[Employee Name]:[Office]],6))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50" t="str">
        <f>IF(ISBLANK(LeaveTracker[[#This Row],[Employee Name]]),"-----",VLOOKUP(LeaveTracker[[#This Row],[Employee Name]],Employees[[Employee Name]:[Office]],7))</f>
        <v>PIO</v>
      </c>
      <c r="F1712" s="50" t="str">
        <f>IF(ISBLANK(LeaveTracker[[#This Row],[Employee Name]]),"-----",VLOOKUP(LeaveTracker[[#This Row],[Employee Name]],Employees[[Employee Name]:[Office]],6))</f>
        <v>PERMANENT</v>
      </c>
      <c r="G1712" s="24">
        <v>43852</v>
      </c>
      <c r="H1712" s="24">
        <v>43852</v>
      </c>
      <c r="I1712" s="20" t="s">
        <v>298</v>
      </c>
      <c r="J1712" s="42" t="s">
        <v>727</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50" t="str">
        <f>IF(ISBLANK(LeaveTracker[[#This Row],[Employee Name]]),"-----",VLOOKUP(LeaveTracker[[#This Row],[Employee Name]],Employees[[Employee Name]:[Office]],7))</f>
        <v>PIO</v>
      </c>
      <c r="F1713" s="50" t="str">
        <f>IF(ISBLANK(LeaveTracker[[#This Row],[Employee Name]]),"-----",VLOOKUP(LeaveTracker[[#This Row],[Employee Name]],Employees[[Employee Name]:[Office]],6))</f>
        <v>PERMANENT</v>
      </c>
      <c r="G1713" s="24">
        <v>43845</v>
      </c>
      <c r="H1713" s="24">
        <v>43851</v>
      </c>
      <c r="I1713" s="20" t="s">
        <v>298</v>
      </c>
      <c r="J1713" s="42" t="s">
        <v>842</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849</v>
      </c>
      <c r="E1714" s="50" t="str">
        <f>IF(ISBLANK(LeaveTracker[[#This Row],[Employee Name]]),"-----",VLOOKUP(LeaveTracker[[#This Row],[Employee Name]],Employees[[Employee Name]:[Office]],7))</f>
        <v>MO</v>
      </c>
      <c r="F1714" s="50" t="str">
        <f>IF(ISBLANK(LeaveTracker[[#This Row],[Employee Name]]),"-----",VLOOKUP(LeaveTracker[[#This Row],[Employee Name]],Employees[[Employee Name]:[Office]],6))</f>
        <v>PERMANENT</v>
      </c>
      <c r="G1714" s="24">
        <v>43874</v>
      </c>
      <c r="H1714" s="24">
        <v>43875</v>
      </c>
      <c r="I1714" s="20" t="s">
        <v>298</v>
      </c>
      <c r="J1714" s="42" t="s">
        <v>842</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849</v>
      </c>
      <c r="E1715" s="50" t="str">
        <f>IF(ISBLANK(LeaveTracker[[#This Row],[Employee Name]]),"-----",VLOOKUP(LeaveTracker[[#This Row],[Employee Name]],Employees[[Employee Name]:[Office]],7))</f>
        <v>MO</v>
      </c>
      <c r="F1715" s="50" t="str">
        <f>IF(ISBLANK(LeaveTracker[[#This Row],[Employee Name]]),"-----",VLOOKUP(LeaveTracker[[#This Row],[Employee Name]],Employees[[Employee Name]:[Office]],6))</f>
        <v>PERMANENT</v>
      </c>
      <c r="G1715" s="24">
        <v>43859</v>
      </c>
      <c r="H1715" s="24">
        <v>43861</v>
      </c>
      <c r="I1715" s="20" t="s">
        <v>298</v>
      </c>
      <c r="J1715" s="42" t="s">
        <v>842</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711</v>
      </c>
      <c r="E1716" s="50" t="str">
        <f>IF(ISBLANK(LeaveTracker[[#This Row],[Employee Name]]),"-----",VLOOKUP(LeaveTracker[[#This Row],[Employee Name]],Employees[[Employee Name]:[Office]],7))</f>
        <v>CBO</v>
      </c>
      <c r="F1716" s="50" t="str">
        <f>IF(ISBLANK(LeaveTracker[[#This Row],[Employee Name]]),"-----",VLOOKUP(LeaveTracker[[#This Row],[Employee Name]],Employees[[Employee Name]:[Office]],6))</f>
        <v>PERMANENT</v>
      </c>
      <c r="G1716" s="24">
        <v>43867</v>
      </c>
      <c r="H1716" s="24">
        <v>43868</v>
      </c>
      <c r="I1716" s="20" t="s">
        <v>298</v>
      </c>
      <c r="J1716" s="42" t="s">
        <v>842</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711</v>
      </c>
      <c r="E1717" s="50" t="str">
        <f>IF(ISBLANK(LeaveTracker[[#This Row],[Employee Name]]),"-----",VLOOKUP(LeaveTracker[[#This Row],[Employee Name]],Employees[[Employee Name]:[Office]],7))</f>
        <v>CBO</v>
      </c>
      <c r="F1717" s="50" t="str">
        <f>IF(ISBLANK(LeaveTracker[[#This Row],[Employee Name]]),"-----",VLOOKUP(LeaveTracker[[#This Row],[Employee Name]],Employees[[Employee Name]:[Office]],6))</f>
        <v>PERMANENT</v>
      </c>
      <c r="G1717" s="24">
        <v>43872</v>
      </c>
      <c r="H1717" s="24">
        <v>43872</v>
      </c>
      <c r="I1717" s="20" t="s">
        <v>298</v>
      </c>
      <c r="J1717" s="42" t="s">
        <v>842</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595</v>
      </c>
      <c r="E1718" s="50" t="str">
        <f>IF(ISBLANK(LeaveTracker[[#This Row],[Employee Name]]),"-----",VLOOKUP(LeaveTracker[[#This Row],[Employee Name]],Employees[[Employee Name]:[Office]],7))</f>
        <v>MAHOGANY MARKET</v>
      </c>
      <c r="F1718" s="50" t="str">
        <f>IF(ISBLANK(LeaveTracker[[#This Row],[Employee Name]]),"-----",VLOOKUP(LeaveTracker[[#This Row],[Employee Name]],Employees[[Employee Name]:[Office]],6))</f>
        <v>PERMANENT</v>
      </c>
      <c r="G1718" s="24">
        <v>43845</v>
      </c>
      <c r="H1718" s="24">
        <v>43847</v>
      </c>
      <c r="I1718" s="20" t="s">
        <v>298</v>
      </c>
      <c r="J1718" s="42" t="s">
        <v>842</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846</v>
      </c>
      <c r="E1719" s="50" t="str">
        <f>IF(ISBLANK(LeaveTracker[[#This Row],[Employee Name]]),"-----",VLOOKUP(LeaveTracker[[#This Row],[Employee Name]],Employees[[Employee Name]:[Office]],7))</f>
        <v>CHO</v>
      </c>
      <c r="F1719" s="50" t="str">
        <f>IF(ISBLANK(LeaveTracker[[#This Row],[Employee Name]]),"-----",VLOOKUP(LeaveTracker[[#This Row],[Employee Name]],Employees[[Employee Name]:[Office]],6))</f>
        <v>PERMANENT</v>
      </c>
      <c r="G1719" s="24">
        <v>43845</v>
      </c>
      <c r="H1719" s="24">
        <v>43846</v>
      </c>
      <c r="I1719" s="20" t="s">
        <v>298</v>
      </c>
      <c r="J1719" s="42" t="s">
        <v>842</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846</v>
      </c>
      <c r="E1720" s="50" t="str">
        <f>IF(ISBLANK(LeaveTracker[[#This Row],[Employee Name]]),"-----",VLOOKUP(LeaveTracker[[#This Row],[Employee Name]],Employees[[Employee Name]:[Office]],7))</f>
        <v>CHO</v>
      </c>
      <c r="F1720" s="50" t="str">
        <f>IF(ISBLANK(LeaveTracker[[#This Row],[Employee Name]]),"-----",VLOOKUP(LeaveTracker[[#This Row],[Employee Name]],Employees[[Employee Name]:[Office]],6))</f>
        <v>PERMANENT</v>
      </c>
      <c r="G1720" s="24">
        <v>43847</v>
      </c>
      <c r="H1720" s="24">
        <v>43847</v>
      </c>
      <c r="I1720" s="20" t="s">
        <v>298</v>
      </c>
      <c r="J1720" s="42" t="s">
        <v>842</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626</v>
      </c>
      <c r="E1721" s="50" t="str">
        <f>IF(ISBLANK(LeaveTracker[[#This Row],[Employee Name]]),"-----",VLOOKUP(LeaveTracker[[#This Row],[Employee Name]],Employees[[Employee Name]:[Office]],7))</f>
        <v>EEO/ CITY MARKET</v>
      </c>
      <c r="F1721" s="50" t="str">
        <f>IF(ISBLANK(LeaveTracker[[#This Row],[Employee Name]]),"-----",VLOOKUP(LeaveTracker[[#This Row],[Employee Name]],Employees[[Employee Name]:[Office]],6))</f>
        <v>PERMANENT</v>
      </c>
      <c r="G1721" s="24">
        <v>43865</v>
      </c>
      <c r="H1721" s="24">
        <v>43867</v>
      </c>
      <c r="I1721" s="20" t="s">
        <v>298</v>
      </c>
      <c r="J1721" s="42" t="s">
        <v>842</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626</v>
      </c>
      <c r="E1722" s="50" t="str">
        <f>IF(ISBLANK(LeaveTracker[[#This Row],[Employee Name]]),"-----",VLOOKUP(LeaveTracker[[#This Row],[Employee Name]],Employees[[Employee Name]:[Office]],7))</f>
        <v>EEO/ CITY MARKET</v>
      </c>
      <c r="F1722" s="50" t="str">
        <f>IF(ISBLANK(LeaveTracker[[#This Row],[Employee Name]]),"-----",VLOOKUP(LeaveTracker[[#This Row],[Employee Name]],Employees[[Employee Name]:[Office]],6))</f>
        <v>PERMANENT</v>
      </c>
      <c r="G1722" s="24">
        <v>43872</v>
      </c>
      <c r="H1722" s="24">
        <v>43872</v>
      </c>
      <c r="I1722" s="20" t="s">
        <v>298</v>
      </c>
      <c r="J1722" s="42" t="s">
        <v>842</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626</v>
      </c>
      <c r="E1723" s="50" t="str">
        <f>IF(ISBLANK(LeaveTracker[[#This Row],[Employee Name]]),"-----",VLOOKUP(LeaveTracker[[#This Row],[Employee Name]],Employees[[Employee Name]:[Office]],7))</f>
        <v>EEO/ CITY MARKET</v>
      </c>
      <c r="F1723" s="50" t="str">
        <f>IF(ISBLANK(LeaveTracker[[#This Row],[Employee Name]]),"-----",VLOOKUP(LeaveTracker[[#This Row],[Employee Name]],Employees[[Employee Name]:[Office]],6))</f>
        <v>PERMANENT</v>
      </c>
      <c r="G1723" s="24">
        <v>43874</v>
      </c>
      <c r="H1723" s="24">
        <v>43874</v>
      </c>
      <c r="I1723" s="20" t="s">
        <v>298</v>
      </c>
      <c r="J1723" s="42" t="s">
        <v>842</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591</v>
      </c>
      <c r="E1724" s="50" t="str">
        <f>IF(ISBLANK(LeaveTracker[[#This Row],[Employee Name]]),"-----",VLOOKUP(LeaveTracker[[#This Row],[Employee Name]],Employees[[Employee Name]:[Office]],7))</f>
        <v>MAHOGANY MARKET</v>
      </c>
      <c r="F1724" s="50" t="str">
        <f>IF(ISBLANK(LeaveTracker[[#This Row],[Employee Name]]),"-----",VLOOKUP(LeaveTracker[[#This Row],[Employee Name]],Employees[[Employee Name]:[Office]],6))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851</v>
      </c>
      <c r="E1725" s="50" t="str">
        <f>IF(ISBLANK(LeaveTracker[[#This Row],[Employee Name]]),"-----",VLOOKUP(LeaveTracker[[#This Row],[Employee Name]],Employees[[Employee Name]:[Office]],7))</f>
        <v>EEO/ CITY MARKET</v>
      </c>
      <c r="F1725" s="50" t="str">
        <f>IF(ISBLANK(LeaveTracker[[#This Row],[Employee Name]]),"-----",VLOOKUP(LeaveTracker[[#This Row],[Employee Name]],Employees[[Employee Name]:[Office]],6))</f>
        <v>PERMANENT</v>
      </c>
      <c r="G1725" s="24">
        <v>43864</v>
      </c>
      <c r="H1725" s="24">
        <v>43864</v>
      </c>
      <c r="I1725" s="20" t="s">
        <v>298</v>
      </c>
      <c r="J1725" s="42" t="s">
        <v>842</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851</v>
      </c>
      <c r="E1726" s="50" t="str">
        <f>IF(ISBLANK(LeaveTracker[[#This Row],[Employee Name]]),"-----",VLOOKUP(LeaveTracker[[#This Row],[Employee Name]],Employees[[Employee Name]:[Office]],7))</f>
        <v>EEO/ CITY MARKET</v>
      </c>
      <c r="F1726" s="50" t="str">
        <f>IF(ISBLANK(LeaveTracker[[#This Row],[Employee Name]]),"-----",VLOOKUP(LeaveTracker[[#This Row],[Employee Name]],Employees[[Employee Name]:[Office]],6))</f>
        <v>PERMANENT</v>
      </c>
      <c r="G1726" s="24">
        <v>43867</v>
      </c>
      <c r="H1726" s="24">
        <v>43868</v>
      </c>
      <c r="I1726" s="20" t="s">
        <v>298</v>
      </c>
      <c r="J1726" s="42" t="s">
        <v>842</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851</v>
      </c>
      <c r="E1727" s="50" t="str">
        <f>IF(ISBLANK(LeaveTracker[[#This Row],[Employee Name]]),"-----",VLOOKUP(LeaveTracker[[#This Row],[Employee Name]],Employees[[Employee Name]:[Office]],7))</f>
        <v>EEO/ CITY MARKET</v>
      </c>
      <c r="F1727" s="50" t="str">
        <f>IF(ISBLANK(LeaveTracker[[#This Row],[Employee Name]]),"-----",VLOOKUP(LeaveTracker[[#This Row],[Employee Name]],Employees[[Employee Name]:[Office]],6))</f>
        <v>PERMANENT</v>
      </c>
      <c r="G1727" s="24">
        <v>43871</v>
      </c>
      <c r="H1727" s="24">
        <v>43871</v>
      </c>
      <c r="I1727" s="20" t="s">
        <v>298</v>
      </c>
      <c r="J1727" s="42" t="s">
        <v>842</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851</v>
      </c>
      <c r="E1728" s="50" t="str">
        <f>IF(ISBLANK(LeaveTracker[[#This Row],[Employee Name]]),"-----",VLOOKUP(LeaveTracker[[#This Row],[Employee Name]],Employees[[Employee Name]:[Office]],7))</f>
        <v>EEO/ CITY MARKET</v>
      </c>
      <c r="F1728" s="50" t="str">
        <f>IF(ISBLANK(LeaveTracker[[#This Row],[Employee Name]]),"-----",VLOOKUP(LeaveTracker[[#This Row],[Employee Name]],Employees[[Employee Name]:[Office]],6))</f>
        <v>PERMANENT</v>
      </c>
      <c r="G1728" s="24">
        <v>43874</v>
      </c>
      <c r="H1728" s="24">
        <v>43874</v>
      </c>
      <c r="I1728" s="20" t="s">
        <v>298</v>
      </c>
      <c r="J1728" s="42" t="s">
        <v>842</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618</v>
      </c>
      <c r="E1729" s="50" t="str">
        <f>IF(ISBLANK(LeaveTracker[[#This Row],[Employee Name]]),"-----",VLOOKUP(LeaveTracker[[#This Row],[Employee Name]],Employees[[Employee Name]:[Office]],7))</f>
        <v>EEO/ CITY MARKET</v>
      </c>
      <c r="F1729" s="50" t="str">
        <f>IF(ISBLANK(LeaveTracker[[#This Row],[Employee Name]]),"-----",VLOOKUP(LeaveTracker[[#This Row],[Employee Name]],Employees[[Employee Name]:[Office]],6))</f>
        <v>PERMANENT</v>
      </c>
      <c r="G1729" s="24">
        <v>43852</v>
      </c>
      <c r="H1729" s="24">
        <v>43853</v>
      </c>
      <c r="I1729" s="20" t="s">
        <v>298</v>
      </c>
      <c r="J1729" s="42" t="s">
        <v>842</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618</v>
      </c>
      <c r="E1730" s="50" t="str">
        <f>IF(ISBLANK(LeaveTracker[[#This Row],[Employee Name]]),"-----",VLOOKUP(LeaveTracker[[#This Row],[Employee Name]],Employees[[Employee Name]:[Office]],7))</f>
        <v>EEO/ CITY MARKET</v>
      </c>
      <c r="F1730" s="50" t="str">
        <f>IF(ISBLANK(LeaveTracker[[#This Row],[Employee Name]]),"-----",VLOOKUP(LeaveTracker[[#This Row],[Employee Name]],Employees[[Employee Name]:[Office]],6))</f>
        <v>PERMANENT</v>
      </c>
      <c r="G1730" s="24">
        <v>43859</v>
      </c>
      <c r="H1730" s="24">
        <v>43859</v>
      </c>
      <c r="I1730" s="20" t="s">
        <v>298</v>
      </c>
      <c r="J1730" s="42" t="s">
        <v>842</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595</v>
      </c>
      <c r="E1731" s="50" t="str">
        <f>IF(ISBLANK(LeaveTracker[[#This Row],[Employee Name]]),"-----",VLOOKUP(LeaveTracker[[#This Row],[Employee Name]],Employees[[Employee Name]:[Office]],7))</f>
        <v>MAHOGANY MARKET</v>
      </c>
      <c r="F1731" s="50" t="str">
        <f>IF(ISBLANK(LeaveTracker[[#This Row],[Employee Name]]),"-----",VLOOKUP(LeaveTracker[[#This Row],[Employee Name]],Employees[[Employee Name]:[Office]],6))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601</v>
      </c>
      <c r="E1732" s="50" t="str">
        <f>IF(ISBLANK(LeaveTracker[[#This Row],[Employee Name]]),"-----",VLOOKUP(LeaveTracker[[#This Row],[Employee Name]],Employees[[Employee Name]:[Office]],7))</f>
        <v>ONT</v>
      </c>
      <c r="F1732" s="50" t="str">
        <f>IF(ISBLANK(LeaveTracker[[#This Row],[Employee Name]]),"-----",VLOOKUP(LeaveTracker[[#This Row],[Employee Name]],Employees[[Employee Name]:[Office]],6))</f>
        <v>PERMANENT</v>
      </c>
      <c r="G1732" s="24">
        <v>43874</v>
      </c>
      <c r="H1732" s="24">
        <v>43875</v>
      </c>
      <c r="I1732" s="20" t="s">
        <v>298</v>
      </c>
      <c r="J1732" s="42" t="s">
        <v>842</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601</v>
      </c>
      <c r="E1733" s="50" t="str">
        <f>IF(ISBLANK(LeaveTracker[[#This Row],[Employee Name]]),"-----",VLOOKUP(LeaveTracker[[#This Row],[Employee Name]],Employees[[Employee Name]:[Office]],7))</f>
        <v>ONT</v>
      </c>
      <c r="F1733" s="50" t="str">
        <f>IF(ISBLANK(LeaveTracker[[#This Row],[Employee Name]]),"-----",VLOOKUP(LeaveTracker[[#This Row],[Employee Name]],Employees[[Employee Name]:[Office]],6))</f>
        <v>PERMANENT</v>
      </c>
      <c r="G1733" s="24">
        <v>43846</v>
      </c>
      <c r="H1733" s="24">
        <v>43847</v>
      </c>
      <c r="I1733" s="20" t="s">
        <v>298</v>
      </c>
      <c r="J1733" s="42" t="s">
        <v>842</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591</v>
      </c>
      <c r="E1734" s="50" t="str">
        <f>IF(ISBLANK(LeaveTracker[[#This Row],[Employee Name]]),"-----",VLOOKUP(LeaveTracker[[#This Row],[Employee Name]],Employees[[Employee Name]:[Office]],7))</f>
        <v>MAHOGANY MARKET</v>
      </c>
      <c r="F1734" s="50" t="str">
        <f>IF(ISBLANK(LeaveTracker[[#This Row],[Employee Name]]),"-----",VLOOKUP(LeaveTracker[[#This Row],[Employee Name]],Employees[[Employee Name]:[Office]],6))</f>
        <v>PERMANENT</v>
      </c>
      <c r="G1734" s="24">
        <v>43870</v>
      </c>
      <c r="H1734" s="24">
        <v>43871</v>
      </c>
      <c r="I1734" s="20" t="s">
        <v>298</v>
      </c>
      <c r="J1734" s="42" t="s">
        <v>842</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591</v>
      </c>
      <c r="E1735" s="50" t="str">
        <f>IF(ISBLANK(LeaveTracker[[#This Row],[Employee Name]]),"-----",VLOOKUP(LeaveTracker[[#This Row],[Employee Name]],Employees[[Employee Name]:[Office]],7))</f>
        <v>MAHOGANY MARKET</v>
      </c>
      <c r="F1735" s="50" t="str">
        <f>IF(ISBLANK(LeaveTracker[[#This Row],[Employee Name]]),"-----",VLOOKUP(LeaveTracker[[#This Row],[Employee Name]],Employees[[Employee Name]:[Office]],6))</f>
        <v>PERMANENT</v>
      </c>
      <c r="G1735" s="24">
        <v>43849</v>
      </c>
      <c r="H1735" s="24">
        <v>43849</v>
      </c>
      <c r="I1735" s="20" t="s">
        <v>298</v>
      </c>
      <c r="J1735" s="42" t="s">
        <v>842</v>
      </c>
      <c r="K1735" s="50" t="str">
        <f>LeaveTracker[[#This Row],[Days]]&amp;" "&amp;LeaveTracker[[#This Row],[Type of Leave]]</f>
        <v>1 OTHER</v>
      </c>
      <c r="L1735" s="23">
        <v>1</v>
      </c>
      <c r="M1735" s="27"/>
    </row>
    <row r="1736" spans="1:13" ht="30" customHeight="1" x14ac:dyDescent="0.3">
      <c r="A1736" s="27">
        <v>291</v>
      </c>
      <c r="B1736" s="31">
        <v>43893</v>
      </c>
      <c r="C1736" s="31">
        <v>43852</v>
      </c>
      <c r="D1736" s="20" t="s">
        <v>591</v>
      </c>
      <c r="E1736" s="50" t="str">
        <f>IF(ISBLANK(LeaveTracker[[#This Row],[Employee Name]]),"-----",VLOOKUP(LeaveTracker[[#This Row],[Employee Name]],Employees[[Employee Name]:[Office]],7))</f>
        <v>MAHOGANY MARKET</v>
      </c>
      <c r="F1736" s="50" t="str">
        <f>IF(ISBLANK(LeaveTracker[[#This Row],[Employee Name]]),"-----",VLOOKUP(LeaveTracker[[#This Row],[Employee Name]],Employees[[Employee Name]:[Office]],6))</f>
        <v>PERMANENT</v>
      </c>
      <c r="G1736" s="24">
        <v>43856</v>
      </c>
      <c r="H1736" s="24">
        <v>43857</v>
      </c>
      <c r="I1736" s="20" t="s">
        <v>298</v>
      </c>
      <c r="J1736" s="42" t="s">
        <v>842</v>
      </c>
      <c r="K1736" s="50" t="str">
        <f>LeaveTracker[[#This Row],[Days]]&amp;" "&amp;LeaveTracker[[#This Row],[Type of Leave]]</f>
        <v>2 OTHER</v>
      </c>
      <c r="L1736" s="23">
        <v>2</v>
      </c>
      <c r="M1736" s="27"/>
    </row>
    <row r="1737" spans="1:13" ht="30" customHeight="1" x14ac:dyDescent="0.3">
      <c r="A1737" s="27">
        <v>292</v>
      </c>
      <c r="B1737" s="31">
        <v>43893</v>
      </c>
      <c r="C1737" s="31">
        <v>43879</v>
      </c>
      <c r="D1737" s="19" t="s">
        <v>599</v>
      </c>
      <c r="E1737" s="50" t="str">
        <f>IF(ISBLANK(LeaveTracker[[#This Row],[Employee Name]]),"-----",VLOOKUP(LeaveTracker[[#This Row],[Employee Name]],Employees[[Employee Name]:[Office]],7))</f>
        <v>EEO/ CITY MARKET</v>
      </c>
      <c r="F1737" s="50" t="str">
        <f>IF(ISBLANK(LeaveTracker[[#This Row],[Employee Name]]),"-----",VLOOKUP(LeaveTracker[[#This Row],[Employee Name]],Employees[[Employee Name]:[Office]],6))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599</v>
      </c>
      <c r="E1738" s="50" t="str">
        <f>IF(ISBLANK(LeaveTracker[[#This Row],[Employee Name]]),"-----",VLOOKUP(LeaveTracker[[#This Row],[Employee Name]],Employees[[Employee Name]:[Office]],7))</f>
        <v>EEO/ CITY MARKET</v>
      </c>
      <c r="F1738" s="50" t="str">
        <f>IF(ISBLANK(LeaveTracker[[#This Row],[Employee Name]]),"-----",VLOOKUP(LeaveTracker[[#This Row],[Employee Name]],Employees[[Employee Name]:[Office]],6))</f>
        <v>PERMANENT</v>
      </c>
      <c r="G1738" s="24">
        <v>43846</v>
      </c>
      <c r="H1738" s="24">
        <v>43846</v>
      </c>
      <c r="I1738" s="20" t="s">
        <v>298</v>
      </c>
      <c r="J1738" s="42" t="s">
        <v>842</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599</v>
      </c>
      <c r="E1739" s="50" t="str">
        <f>IF(ISBLANK(LeaveTracker[[#This Row],[Employee Name]]),"-----",VLOOKUP(LeaveTracker[[#This Row],[Employee Name]],Employees[[Employee Name]:[Office]],7))</f>
        <v>EEO/ CITY MARKET</v>
      </c>
      <c r="F1739" s="50" t="str">
        <f>IF(ISBLANK(LeaveTracker[[#This Row],[Employee Name]]),"-----",VLOOKUP(LeaveTracker[[#This Row],[Employee Name]],Employees[[Employee Name]:[Office]],6))</f>
        <v>PERMANENT</v>
      </c>
      <c r="G1739" s="24">
        <v>43851</v>
      </c>
      <c r="H1739" s="24">
        <v>43851</v>
      </c>
      <c r="I1739" s="20" t="s">
        <v>298</v>
      </c>
      <c r="J1739" s="42" t="s">
        <v>842</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599</v>
      </c>
      <c r="E1740" s="50" t="str">
        <f>IF(ISBLANK(LeaveTracker[[#This Row],[Employee Name]]),"-----",VLOOKUP(LeaveTracker[[#This Row],[Employee Name]],Employees[[Employee Name]:[Office]],7))</f>
        <v>EEO/ CITY MARKET</v>
      </c>
      <c r="F1740" s="50" t="str">
        <f>IF(ISBLANK(LeaveTracker[[#This Row],[Employee Name]]),"-----",VLOOKUP(LeaveTracker[[#This Row],[Employee Name]],Employees[[Employee Name]:[Office]],6))</f>
        <v>PERMANENT</v>
      </c>
      <c r="G1740" s="24">
        <v>43855</v>
      </c>
      <c r="H1740" s="24">
        <v>43855</v>
      </c>
      <c r="I1740" s="20" t="s">
        <v>298</v>
      </c>
      <c r="J1740" s="42" t="s">
        <v>842</v>
      </c>
      <c r="K1740" s="50" t="str">
        <f>LeaveTracker[[#This Row],[Days]]&amp;" "&amp;LeaveTracker[[#This Row],[Type of Leave]]</f>
        <v>1 OTHER</v>
      </c>
      <c r="L1740" s="23">
        <v>1</v>
      </c>
      <c r="M1740" s="27"/>
    </row>
    <row r="1741" spans="1:13" ht="30" customHeight="1" x14ac:dyDescent="0.3">
      <c r="A1741" s="27">
        <v>294</v>
      </c>
      <c r="B1741" s="31">
        <v>43893</v>
      </c>
      <c r="C1741" s="31">
        <v>43880</v>
      </c>
      <c r="D1741" s="19" t="s">
        <v>287</v>
      </c>
      <c r="E1741" s="50" t="str">
        <f>IF(ISBLANK(LeaveTracker[[#This Row],[Employee Name]]),"-----",VLOOKUP(LeaveTracker[[#This Row],[Employee Name]],Employees[[Employee Name]:[Office]],7))</f>
        <v>ONT</v>
      </c>
      <c r="F1741" s="50" t="str">
        <f>IF(ISBLANK(LeaveTracker[[#This Row],[Employee Name]]),"-----",VLOOKUP(LeaveTracker[[#This Row],[Employee Name]],Employees[[Employee Name]:[Office]],6))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287</v>
      </c>
      <c r="E1742" s="50" t="str">
        <f>IF(ISBLANK(LeaveTracker[[#This Row],[Employee Name]]),"-----",VLOOKUP(LeaveTracker[[#This Row],[Employee Name]],Employees[[Employee Name]:[Office]],7))</f>
        <v>ONT</v>
      </c>
      <c r="F1742" s="50" t="str">
        <f>IF(ISBLANK(LeaveTracker[[#This Row],[Employee Name]]),"-----",VLOOKUP(LeaveTracker[[#This Row],[Employee Name]],Employees[[Employee Name]:[Office]],6))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287</v>
      </c>
      <c r="E1743" s="50" t="str">
        <f>IF(ISBLANK(LeaveTracker[[#This Row],[Employee Name]]),"-----",VLOOKUP(LeaveTracker[[#This Row],[Employee Name]],Employees[[Employee Name]:[Office]],7))</f>
        <v>ONT</v>
      </c>
      <c r="F1743" s="50" t="str">
        <f>IF(ISBLANK(LeaveTracker[[#This Row],[Employee Name]]),"-----",VLOOKUP(LeaveTracker[[#This Row],[Employee Name]],Employees[[Employee Name]:[Office]],6))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550</v>
      </c>
      <c r="E1744" s="50" t="str">
        <f>IF(ISBLANK(LeaveTracker[[#This Row],[Employee Name]]),"-----",VLOOKUP(LeaveTracker[[#This Row],[Employee Name]],Employees[[Employee Name]:[Office]],7))</f>
        <v>ONT</v>
      </c>
      <c r="F1744" s="50" t="str">
        <f>IF(ISBLANK(LeaveTracker[[#This Row],[Employee Name]]),"-----",VLOOKUP(LeaveTracker[[#This Row],[Employee Name]],Employees[[Employee Name]:[Office]],6))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550</v>
      </c>
      <c r="E1745" s="50" t="str">
        <f>IF(ISBLANK(LeaveTracker[[#This Row],[Employee Name]]),"-----",VLOOKUP(LeaveTracker[[#This Row],[Employee Name]],Employees[[Employee Name]:[Office]],7))</f>
        <v>ONT</v>
      </c>
      <c r="F1745" s="50" t="str">
        <f>IF(ISBLANK(LeaveTracker[[#This Row],[Employee Name]]),"-----",VLOOKUP(LeaveTracker[[#This Row],[Employee Name]],Employees[[Employee Name]:[Office]],6))</f>
        <v>PERMANENT</v>
      </c>
      <c r="G1745" s="24">
        <v>43872</v>
      </c>
      <c r="H1745" s="24">
        <v>43873</v>
      </c>
      <c r="I1745" s="20" t="s">
        <v>298</v>
      </c>
      <c r="J1745" s="42" t="s">
        <v>842</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550</v>
      </c>
      <c r="E1746" s="50" t="str">
        <f>IF(ISBLANK(LeaveTracker[[#This Row],[Employee Name]]),"-----",VLOOKUP(LeaveTracker[[#This Row],[Employee Name]],Employees[[Employee Name]:[Office]],7))</f>
        <v>ONT</v>
      </c>
      <c r="F1746" s="50" t="str">
        <f>IF(ISBLANK(LeaveTracker[[#This Row],[Employee Name]]),"-----",VLOOKUP(LeaveTracker[[#This Row],[Employee Name]],Employees[[Employee Name]:[Office]],6))</f>
        <v>PERMANENT</v>
      </c>
      <c r="G1746" s="24">
        <v>43867</v>
      </c>
      <c r="H1746" s="24">
        <v>43869</v>
      </c>
      <c r="I1746" s="20" t="s">
        <v>298</v>
      </c>
      <c r="J1746" s="42" t="s">
        <v>842</v>
      </c>
      <c r="K1746" s="50" t="str">
        <f>LeaveTracker[[#This Row],[Days]]&amp;" "&amp;LeaveTracker[[#This Row],[Type of Leave]]</f>
        <v>3 OTHER</v>
      </c>
      <c r="L1746" s="23">
        <v>3</v>
      </c>
      <c r="M1746" s="27"/>
    </row>
    <row r="1747" spans="1:13" ht="30" customHeight="1" x14ac:dyDescent="0.3">
      <c r="A1747" s="27">
        <v>299</v>
      </c>
      <c r="B1747" s="31">
        <v>43893</v>
      </c>
      <c r="C1747" s="31">
        <v>43833</v>
      </c>
      <c r="D1747" s="20" t="s">
        <v>550</v>
      </c>
      <c r="E1747" s="50" t="str">
        <f>IF(ISBLANK(LeaveTracker[[#This Row],[Employee Name]]),"-----",VLOOKUP(LeaveTracker[[#This Row],[Employee Name]],Employees[[Employee Name]:[Office]],7))</f>
        <v>ONT</v>
      </c>
      <c r="F1747" s="50" t="str">
        <f>IF(ISBLANK(LeaveTracker[[#This Row],[Employee Name]]),"-----",VLOOKUP(LeaveTracker[[#This Row],[Employee Name]],Employees[[Employee Name]:[Office]],6))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605</v>
      </c>
      <c r="E1748" s="50" t="str">
        <f>IF(ISBLANK(LeaveTracker[[#This Row],[Employee Name]]),"-----",VLOOKUP(LeaveTracker[[#This Row],[Employee Name]],Employees[[Employee Name]:[Office]],7))</f>
        <v>MAHOGANY MARKET</v>
      </c>
      <c r="F1748" s="50" t="str">
        <f>IF(ISBLANK(LeaveTracker[[#This Row],[Employee Name]]),"-----",VLOOKUP(LeaveTracker[[#This Row],[Employee Name]],Employees[[Employee Name]:[Office]],6))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605</v>
      </c>
      <c r="E1749" s="50" t="str">
        <f>IF(ISBLANK(LeaveTracker[[#This Row],[Employee Name]]),"-----",VLOOKUP(LeaveTracker[[#This Row],[Employee Name]],Employees[[Employee Name]:[Office]],7))</f>
        <v>MAHOGANY MARKET</v>
      </c>
      <c r="F1749" s="50" t="str">
        <f>IF(ISBLANK(LeaveTracker[[#This Row],[Employee Name]]),"-----",VLOOKUP(LeaveTracker[[#This Row],[Employee Name]],Employees[[Employee Name]:[Office]],6))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605</v>
      </c>
      <c r="E1750" s="50" t="str">
        <f>IF(ISBLANK(LeaveTracker[[#This Row],[Employee Name]]),"-----",VLOOKUP(LeaveTracker[[#This Row],[Employee Name]],Employees[[Employee Name]:[Office]],7))</f>
        <v>MAHOGANY MARKET</v>
      </c>
      <c r="F1750" s="50" t="str">
        <f>IF(ISBLANK(LeaveTracker[[#This Row],[Employee Name]]),"-----",VLOOKUP(LeaveTracker[[#This Row],[Employee Name]],Employees[[Employee Name]:[Office]],6))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605</v>
      </c>
      <c r="E1751" s="50" t="str">
        <f>IF(ISBLANK(LeaveTracker[[#This Row],[Employee Name]]),"-----",VLOOKUP(LeaveTracker[[#This Row],[Employee Name]],Employees[[Employee Name]:[Office]],7))</f>
        <v>MAHOGANY MARKET</v>
      </c>
      <c r="F1751" s="50" t="str">
        <f>IF(ISBLANK(LeaveTracker[[#This Row],[Employee Name]]),"-----",VLOOKUP(LeaveTracker[[#This Row],[Employee Name]],Employees[[Employee Name]:[Office]],6))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605</v>
      </c>
      <c r="E1752" s="50" t="str">
        <f>IF(ISBLANK(LeaveTracker[[#This Row],[Employee Name]]),"-----",VLOOKUP(LeaveTracker[[#This Row],[Employee Name]],Employees[[Employee Name]:[Office]],7))</f>
        <v>MAHOGANY MARKET</v>
      </c>
      <c r="F1752" s="50" t="str">
        <f>IF(ISBLANK(LeaveTracker[[#This Row],[Employee Name]]),"-----",VLOOKUP(LeaveTracker[[#This Row],[Employee Name]],Employees[[Employee Name]:[Office]],6))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626</v>
      </c>
      <c r="E1753" s="50" t="str">
        <f>IF(ISBLANK(LeaveTracker[[#This Row],[Employee Name]]),"-----",VLOOKUP(LeaveTracker[[#This Row],[Employee Name]],Employees[[Employee Name]:[Office]],7))</f>
        <v>EEO/ CITY MARKET</v>
      </c>
      <c r="F1753" s="50" t="str">
        <f>IF(ISBLANK(LeaveTracker[[#This Row],[Employee Name]]),"-----",VLOOKUP(LeaveTracker[[#This Row],[Employee Name]],Employees[[Employee Name]:[Office]],6))</f>
        <v>PERMANENT</v>
      </c>
      <c r="G1753" s="24">
        <v>43832</v>
      </c>
      <c r="H1753" s="24">
        <v>43832</v>
      </c>
      <c r="I1753" s="20" t="s">
        <v>298</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355</v>
      </c>
      <c r="E1754" s="50" t="str">
        <f>IF(ISBLANK(LeaveTracker[[#This Row],[Employee Name]]),"-----",VLOOKUP(LeaveTracker[[#This Row],[Employee Name]],Employees[[Employee Name]:[Office]],7))</f>
        <v>LCR</v>
      </c>
      <c r="F1754" s="50" t="str">
        <f>IF(ISBLANK(LeaveTracker[[#This Row],[Employee Name]]),"-----",VLOOKUP(LeaveTracker[[#This Row],[Employee Name]],Employees[[Employee Name]:[Office]],6))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626</v>
      </c>
      <c r="E1755" s="50" t="str">
        <f>IF(ISBLANK(LeaveTracker[[#This Row],[Employee Name]]),"-----",VLOOKUP(LeaveTracker[[#This Row],[Employee Name]],Employees[[Employee Name]:[Office]],7))</f>
        <v>EEO/ CITY MARKET</v>
      </c>
      <c r="F1755" s="50" t="str">
        <f>IF(ISBLANK(LeaveTracker[[#This Row],[Employee Name]]),"-----",VLOOKUP(LeaveTracker[[#This Row],[Employee Name]],Employees[[Employee Name]:[Office]],6))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626</v>
      </c>
      <c r="E1756" s="50" t="str">
        <f>IF(ISBLANK(LeaveTracker[[#This Row],[Employee Name]]),"-----",VLOOKUP(LeaveTracker[[#This Row],[Employee Name]],Employees[[Employee Name]:[Office]],7))</f>
        <v>EEO/ CITY MARKET</v>
      </c>
      <c r="F1756" s="50" t="str">
        <f>IF(ISBLANK(LeaveTracker[[#This Row],[Employee Name]]),"-----",VLOOKUP(LeaveTracker[[#This Row],[Employee Name]],Employees[[Employee Name]:[Office]],6))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626</v>
      </c>
      <c r="E1757" s="50" t="str">
        <f>IF(ISBLANK(LeaveTracker[[#This Row],[Employee Name]]),"-----",VLOOKUP(LeaveTracker[[#This Row],[Employee Name]],Employees[[Employee Name]:[Office]],7))</f>
        <v>EEO/ CITY MARKET</v>
      </c>
      <c r="F1757" s="50" t="str">
        <f>IF(ISBLANK(LeaveTracker[[#This Row],[Employee Name]]),"-----",VLOOKUP(LeaveTracker[[#This Row],[Employee Name]],Employees[[Employee Name]:[Office]],6))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287</v>
      </c>
      <c r="E1758" s="50" t="str">
        <f>IF(ISBLANK(LeaveTracker[[#This Row],[Employee Name]]),"-----",VLOOKUP(LeaveTracker[[#This Row],[Employee Name]],Employees[[Employee Name]:[Office]],7))</f>
        <v>ONT</v>
      </c>
      <c r="F1758" s="50" t="str">
        <f>IF(ISBLANK(LeaveTracker[[#This Row],[Employee Name]]),"-----",VLOOKUP(LeaveTracker[[#This Row],[Employee Name]],Employees[[Employee Name]:[Office]],6))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287</v>
      </c>
      <c r="E1759" s="50" t="str">
        <f>IF(ISBLANK(LeaveTracker[[#This Row],[Employee Name]]),"-----",VLOOKUP(LeaveTracker[[#This Row],[Employee Name]],Employees[[Employee Name]:[Office]],7))</f>
        <v>ONT</v>
      </c>
      <c r="F1759" s="50" t="str">
        <f>IF(ISBLANK(LeaveTracker[[#This Row],[Employee Name]]),"-----",VLOOKUP(LeaveTracker[[#This Row],[Employee Name]],Employees[[Employee Name]:[Office]],6))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287</v>
      </c>
      <c r="E1760" s="50" t="str">
        <f>IF(ISBLANK(LeaveTracker[[#This Row],[Employee Name]]),"-----",VLOOKUP(LeaveTracker[[#This Row],[Employee Name]],Employees[[Employee Name]:[Office]],7))</f>
        <v>ONT</v>
      </c>
      <c r="F1760" s="50" t="str">
        <f>IF(ISBLANK(LeaveTracker[[#This Row],[Employee Name]]),"-----",VLOOKUP(LeaveTracker[[#This Row],[Employee Name]],Employees[[Employee Name]:[Office]],6))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550</v>
      </c>
      <c r="E1761" s="50" t="str">
        <f>IF(ISBLANK(LeaveTracker[[#This Row],[Employee Name]]),"-----",VLOOKUP(LeaveTracker[[#This Row],[Employee Name]],Employees[[Employee Name]:[Office]],7))</f>
        <v>ONT</v>
      </c>
      <c r="F1761" s="50" t="str">
        <f>IF(ISBLANK(LeaveTracker[[#This Row],[Employee Name]]),"-----",VLOOKUP(LeaveTracker[[#This Row],[Employee Name]],Employees[[Employee Name]:[Office]],6))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851</v>
      </c>
      <c r="E1762" s="50" t="str">
        <f>IF(ISBLANK(LeaveTracker[[#This Row],[Employee Name]]),"-----",VLOOKUP(LeaveTracker[[#This Row],[Employee Name]],Employees[[Employee Name]:[Office]],7))</f>
        <v>EEO/ CITY MARKET</v>
      </c>
      <c r="F1762" s="50" t="str">
        <f>IF(ISBLANK(LeaveTracker[[#This Row],[Employee Name]]),"-----",VLOOKUP(LeaveTracker[[#This Row],[Employee Name]],Employees[[Employee Name]:[Office]],6))</f>
        <v>PERMANENT</v>
      </c>
      <c r="G1762" s="24">
        <v>43815</v>
      </c>
      <c r="H1762" s="24">
        <v>43815</v>
      </c>
      <c r="I1762" s="20" t="s">
        <v>298</v>
      </c>
      <c r="J1762" s="42" t="s">
        <v>1004</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851</v>
      </c>
      <c r="E1763" s="50" t="str">
        <f>IF(ISBLANK(LeaveTracker[[#This Row],[Employee Name]]),"-----",VLOOKUP(LeaveTracker[[#This Row],[Employee Name]],Employees[[Employee Name]:[Office]],7))</f>
        <v>EEO/ CITY MARKET</v>
      </c>
      <c r="F1763" s="50" t="str">
        <f>IF(ISBLANK(LeaveTracker[[#This Row],[Employee Name]]),"-----",VLOOKUP(LeaveTracker[[#This Row],[Employee Name]],Employees[[Employee Name]:[Office]],6))</f>
        <v>PERMANENT</v>
      </c>
      <c r="G1763" s="24">
        <v>43818</v>
      </c>
      <c r="H1763" s="24">
        <v>43819</v>
      </c>
      <c r="I1763" s="20" t="s">
        <v>298</v>
      </c>
      <c r="J1763" s="42" t="s">
        <v>1004</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851</v>
      </c>
      <c r="E1764" s="50" t="str">
        <f>IF(ISBLANK(LeaveTracker[[#This Row],[Employee Name]]),"-----",VLOOKUP(LeaveTracker[[#This Row],[Employee Name]],Employees[[Employee Name]:[Office]],7))</f>
        <v>EEO/ CITY MARKET</v>
      </c>
      <c r="F1764" s="50" t="str">
        <f>IF(ISBLANK(LeaveTracker[[#This Row],[Employee Name]]),"-----",VLOOKUP(LeaveTracker[[#This Row],[Employee Name]],Employees[[Employee Name]:[Office]],6))</f>
        <v>PERMANENT</v>
      </c>
      <c r="G1764" s="24">
        <v>43822</v>
      </c>
      <c r="H1764" s="24">
        <v>43822</v>
      </c>
      <c r="I1764" s="20" t="s">
        <v>298</v>
      </c>
      <c r="J1764" s="42" t="s">
        <v>1004</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851</v>
      </c>
      <c r="E1765" s="50" t="str">
        <f>IF(ISBLANK(LeaveTracker[[#This Row],[Employee Name]]),"-----",VLOOKUP(LeaveTracker[[#This Row],[Employee Name]],Employees[[Employee Name]:[Office]],7))</f>
        <v>EEO/ CITY MARKET</v>
      </c>
      <c r="F1765" s="50" t="str">
        <f>IF(ISBLANK(LeaveTracker[[#This Row],[Employee Name]]),"-----",VLOOKUP(LeaveTracker[[#This Row],[Employee Name]],Employees[[Employee Name]:[Office]],6))</f>
        <v>PERMANENT</v>
      </c>
      <c r="G1765" s="24">
        <v>43825</v>
      </c>
      <c r="H1765" s="24">
        <v>43825</v>
      </c>
      <c r="I1765" s="20" t="s">
        <v>298</v>
      </c>
      <c r="J1765" s="42" t="s">
        <v>1004</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597</v>
      </c>
      <c r="E1766" s="50" t="str">
        <f>IF(ISBLANK(LeaveTracker[[#This Row],[Employee Name]]),"-----",VLOOKUP(LeaveTracker[[#This Row],[Employee Name]],Employees[[Employee Name]:[Office]],7))</f>
        <v>MAHOGANY MARKET</v>
      </c>
      <c r="F1766" s="50" t="str">
        <f>IF(ISBLANK(LeaveTracker[[#This Row],[Employee Name]]),"-----",VLOOKUP(LeaveTracker[[#This Row],[Employee Name]],Employees[[Employee Name]:[Office]],6))</f>
        <v>PERMANENT</v>
      </c>
      <c r="G1766" s="24">
        <v>43813</v>
      </c>
      <c r="H1766" s="24">
        <v>43815</v>
      </c>
      <c r="I1766" s="20" t="s">
        <v>298</v>
      </c>
      <c r="J1766" s="42" t="s">
        <v>1004</v>
      </c>
      <c r="K1766" s="50" t="str">
        <f>LeaveTracker[[#This Row],[Days]]&amp;" "&amp;LeaveTracker[[#This Row],[Type of Leave]]</f>
        <v>3 OTHER</v>
      </c>
      <c r="L1766" s="23">
        <v>3</v>
      </c>
      <c r="M1766" s="27"/>
    </row>
    <row r="1767" spans="1:13" ht="30" customHeight="1" x14ac:dyDescent="0.3">
      <c r="A1767" s="27">
        <v>311</v>
      </c>
      <c r="B1767" s="31">
        <v>43893</v>
      </c>
      <c r="C1767" s="31">
        <v>43810</v>
      </c>
      <c r="D1767" s="19" t="s">
        <v>845</v>
      </c>
      <c r="E1767" s="50" t="str">
        <f>IF(ISBLANK(LeaveTracker[[#This Row],[Employee Name]]),"-----",VLOOKUP(LeaveTracker[[#This Row],[Employee Name]],Employees[[Employee Name]:[Office]],7))</f>
        <v>CCT</v>
      </c>
      <c r="F1767" s="50" t="str">
        <f>IF(ISBLANK(LeaveTracker[[#This Row],[Employee Name]]),"-----",VLOOKUP(LeaveTracker[[#This Row],[Employee Name]],Employees[[Employee Name]:[Office]],6))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355</v>
      </c>
      <c r="E1768" s="50" t="str">
        <f>IF(ISBLANK(LeaveTracker[[#This Row],[Employee Name]]),"-----",VLOOKUP(LeaveTracker[[#This Row],[Employee Name]],Employees[[Employee Name]:[Office]],7))</f>
        <v>LCR</v>
      </c>
      <c r="F1768" s="50" t="str">
        <f>IF(ISBLANK(LeaveTracker[[#This Row],[Employee Name]]),"-----",VLOOKUP(LeaveTracker[[#This Row],[Employee Name]],Employees[[Employee Name]:[Office]],6))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355</v>
      </c>
      <c r="E1769" s="50" t="str">
        <f>IF(ISBLANK(LeaveTracker[[#This Row],[Employee Name]]),"-----",VLOOKUP(LeaveTracker[[#This Row],[Employee Name]],Employees[[Employee Name]:[Office]],7))</f>
        <v>LCR</v>
      </c>
      <c r="F1769" s="50" t="str">
        <f>IF(ISBLANK(LeaveTracker[[#This Row],[Employee Name]]),"-----",VLOOKUP(LeaveTracker[[#This Row],[Employee Name]],Employees[[Employee Name]:[Office]],6))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494</v>
      </c>
      <c r="E1770" s="50" t="str">
        <f>IF(ISBLANK(LeaveTracker[[#This Row],[Employee Name]]),"-----",VLOOKUP(LeaveTracker[[#This Row],[Employee Name]],Employees[[Employee Name]:[Office]],7))</f>
        <v>COOPERATIVE OFFICE</v>
      </c>
      <c r="F1770" s="50" t="str">
        <f>IF(ISBLANK(LeaveTracker[[#This Row],[Employee Name]]),"-----",VLOOKUP(LeaveTracker[[#This Row],[Employee Name]],Employees[[Employee Name]:[Office]],6))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494</v>
      </c>
      <c r="E1771" s="50" t="str">
        <f>IF(ISBLANK(LeaveTracker[[#This Row],[Employee Name]]),"-----",VLOOKUP(LeaveTracker[[#This Row],[Employee Name]],Employees[[Employee Name]:[Office]],7))</f>
        <v>COOPERATIVE OFFICE</v>
      </c>
      <c r="F1771" s="50" t="str">
        <f>IF(ISBLANK(LeaveTracker[[#This Row],[Employee Name]]),"-----",VLOOKUP(LeaveTracker[[#This Row],[Employee Name]],Employees[[Employee Name]:[Office]],6))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494</v>
      </c>
      <c r="E1772" s="50" t="str">
        <f>IF(ISBLANK(LeaveTracker[[#This Row],[Employee Name]]),"-----",VLOOKUP(LeaveTracker[[#This Row],[Employee Name]],Employees[[Employee Name]:[Office]],7))</f>
        <v>COOPERATIVE OFFICE</v>
      </c>
      <c r="F1772" s="50" t="str">
        <f>IF(ISBLANK(LeaveTracker[[#This Row],[Employee Name]]),"-----",VLOOKUP(LeaveTracker[[#This Row],[Employee Name]],Employees[[Employee Name]:[Office]],6))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494</v>
      </c>
      <c r="E1773" s="50" t="str">
        <f>IF(ISBLANK(LeaveTracker[[#This Row],[Employee Name]]),"-----",VLOOKUP(LeaveTracker[[#This Row],[Employee Name]],Employees[[Employee Name]:[Office]],7))</f>
        <v>COOPERATIVE OFFICE</v>
      </c>
      <c r="F1773" s="50" t="str">
        <f>IF(ISBLANK(LeaveTracker[[#This Row],[Employee Name]]),"-----",VLOOKUP(LeaveTracker[[#This Row],[Employee Name]],Employees[[Employee Name]:[Office]],6))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845</v>
      </c>
      <c r="E1774" s="50" t="str">
        <f>IF(ISBLANK(LeaveTracker[[#This Row],[Employee Name]]),"-----",VLOOKUP(LeaveTracker[[#This Row],[Employee Name]],Employees[[Employee Name]:[Office]],7))</f>
        <v>CCT</v>
      </c>
      <c r="F1774" s="50" t="str">
        <f>IF(ISBLANK(LeaveTracker[[#This Row],[Employee Name]]),"-----",VLOOKUP(LeaveTracker[[#This Row],[Employee Name]],Employees[[Employee Name]:[Office]],6))</f>
        <v>PERMANENT</v>
      </c>
      <c r="G1774" s="24">
        <v>43812</v>
      </c>
      <c r="H1774" s="24">
        <v>43812</v>
      </c>
      <c r="I1774" s="20" t="s">
        <v>298</v>
      </c>
      <c r="J1774" s="42" t="s">
        <v>1004</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845</v>
      </c>
      <c r="E1775" s="50" t="str">
        <f>IF(ISBLANK(LeaveTracker[[#This Row],[Employee Name]]),"-----",VLOOKUP(LeaveTracker[[#This Row],[Employee Name]],Employees[[Employee Name]:[Office]],7))</f>
        <v>CCT</v>
      </c>
      <c r="F1775" s="50" t="str">
        <f>IF(ISBLANK(LeaveTracker[[#This Row],[Employee Name]]),"-----",VLOOKUP(LeaveTracker[[#This Row],[Employee Name]],Employees[[Employee Name]:[Office]],6))</f>
        <v>PERMANENT</v>
      </c>
      <c r="G1775" s="24">
        <v>43816</v>
      </c>
      <c r="H1775" s="24">
        <v>43816</v>
      </c>
      <c r="I1775" s="20" t="s">
        <v>298</v>
      </c>
      <c r="J1775" s="42" t="s">
        <v>1004</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845</v>
      </c>
      <c r="E1776" s="50" t="str">
        <f>IF(ISBLANK(LeaveTracker[[#This Row],[Employee Name]]),"-----",VLOOKUP(LeaveTracker[[#This Row],[Employee Name]],Employees[[Employee Name]:[Office]],7))</f>
        <v>CCT</v>
      </c>
      <c r="F1776" s="50" t="str">
        <f>IF(ISBLANK(LeaveTracker[[#This Row],[Employee Name]]),"-----",VLOOKUP(LeaveTracker[[#This Row],[Employee Name]],Employees[[Employee Name]:[Office]],6))</f>
        <v>PERMANENT</v>
      </c>
      <c r="G1776" s="24">
        <v>43818</v>
      </c>
      <c r="H1776" s="24">
        <v>43818</v>
      </c>
      <c r="I1776" s="20" t="s">
        <v>298</v>
      </c>
      <c r="J1776" s="42" t="s">
        <v>1004</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845</v>
      </c>
      <c r="E1777" s="50" t="str">
        <f>IF(ISBLANK(LeaveTracker[[#This Row],[Employee Name]]),"-----",VLOOKUP(LeaveTracker[[#This Row],[Employee Name]],Employees[[Employee Name]:[Office]],7))</f>
        <v>CCT</v>
      </c>
      <c r="F1777" s="50" t="str">
        <f>IF(ISBLANK(LeaveTracker[[#This Row],[Employee Name]]),"-----",VLOOKUP(LeaveTracker[[#This Row],[Employee Name]],Employees[[Employee Name]:[Office]],6))</f>
        <v>PERMANENT</v>
      </c>
      <c r="G1777" s="24">
        <v>43825</v>
      </c>
      <c r="H1777" s="24">
        <v>43826</v>
      </c>
      <c r="I1777" s="20" t="s">
        <v>298</v>
      </c>
      <c r="J1777" s="42" t="s">
        <v>1004</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855</v>
      </c>
      <c r="E1778" s="50" t="str">
        <f>IF(ISBLANK(LeaveTracker[[#This Row],[Employee Name]]),"-----",VLOOKUP(LeaveTracker[[#This Row],[Employee Name]],Employees[[Employee Name]:[Office]],7))</f>
        <v>LCR</v>
      </c>
      <c r="F1778" s="50" t="str">
        <f>IF(ISBLANK(LeaveTracker[[#This Row],[Employee Name]]),"-----",VLOOKUP(LeaveTracker[[#This Row],[Employee Name]],Employees[[Employee Name]:[Office]],6))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855</v>
      </c>
      <c r="E1779" s="50" t="str">
        <f>IF(ISBLANK(LeaveTracker[[#This Row],[Employee Name]]),"-----",VLOOKUP(LeaveTracker[[#This Row],[Employee Name]],Employees[[Employee Name]:[Office]],7))</f>
        <v>LCR</v>
      </c>
      <c r="F1779" s="50" t="str">
        <f>IF(ISBLANK(LeaveTracker[[#This Row],[Employee Name]]),"-----",VLOOKUP(LeaveTracker[[#This Row],[Employee Name]],Employees[[Employee Name]:[Office]],6))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720</v>
      </c>
      <c r="E1780" s="50" t="str">
        <f>IF(ISBLANK(LeaveTracker[[#This Row],[Employee Name]]),"-----",VLOOKUP(LeaveTracker[[#This Row],[Employee Name]],Employees[[Employee Name]:[Office]],7))</f>
        <v>LCR</v>
      </c>
      <c r="F1780" s="50" t="str">
        <f>IF(ISBLANK(LeaveTracker[[#This Row],[Employee Name]]),"-----",VLOOKUP(LeaveTracker[[#This Row],[Employee Name]],Employees[[Employee Name]:[Office]],6))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720</v>
      </c>
      <c r="E1781" s="50" t="str">
        <f>IF(ISBLANK(LeaveTracker[[#This Row],[Employee Name]]),"-----",VLOOKUP(LeaveTracker[[#This Row],[Employee Name]],Employees[[Employee Name]:[Office]],7))</f>
        <v>LCR</v>
      </c>
      <c r="F1781" s="50" t="str">
        <f>IF(ISBLANK(LeaveTracker[[#This Row],[Employee Name]]),"-----",VLOOKUP(LeaveTracker[[#This Row],[Employee Name]],Employees[[Employee Name]:[Office]],6))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720</v>
      </c>
      <c r="E1782" s="50" t="str">
        <f>IF(ISBLANK(LeaveTracker[[#This Row],[Employee Name]]),"-----",VLOOKUP(LeaveTracker[[#This Row],[Employee Name]],Employees[[Employee Name]:[Office]],7))</f>
        <v>LCR</v>
      </c>
      <c r="F1782" s="50" t="str">
        <f>IF(ISBLANK(LeaveTracker[[#This Row],[Employee Name]]),"-----",VLOOKUP(LeaveTracker[[#This Row],[Employee Name]],Employees[[Employee Name]:[Office]],6))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351</v>
      </c>
      <c r="E1783" s="50" t="str">
        <f>IF(ISBLANK(LeaveTracker[[#This Row],[Employee Name]]),"-----",VLOOKUP(LeaveTracker[[#This Row],[Employee Name]],Employees[[Employee Name]:[Office]],7))</f>
        <v>LCR</v>
      </c>
      <c r="F1783" s="50" t="str">
        <f>IF(ISBLANK(LeaveTracker[[#This Row],[Employee Name]]),"-----",VLOOKUP(LeaveTracker[[#This Row],[Employee Name]],Employees[[Employee Name]:[Office]],6))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857</v>
      </c>
      <c r="E1784" s="50" t="str">
        <f>IF(ISBLANK(LeaveTracker[[#This Row],[Employee Name]]),"-----",VLOOKUP(LeaveTracker[[#This Row],[Employee Name]],Employees[[Employee Name]:[Office]],7))</f>
        <v>ACCOUNTING</v>
      </c>
      <c r="F1784" s="50" t="str">
        <f>IF(ISBLANK(LeaveTracker[[#This Row],[Employee Name]]),"-----",VLOOKUP(LeaveTracker[[#This Row],[Employee Name]],Employees[[Employee Name]:[Office]],6))</f>
        <v>PERMANENT</v>
      </c>
      <c r="G1784" s="24">
        <v>43822</v>
      </c>
      <c r="H1784" s="24">
        <v>43822</v>
      </c>
      <c r="I1784" s="20" t="s">
        <v>298</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857</v>
      </c>
      <c r="E1785" s="50" t="str">
        <f>IF(ISBLANK(LeaveTracker[[#This Row],[Employee Name]]),"-----",VLOOKUP(LeaveTracker[[#This Row],[Employee Name]],Employees[[Employee Name]:[Office]],7))</f>
        <v>ACCOUNTING</v>
      </c>
      <c r="F1785" s="50" t="str">
        <f>IF(ISBLANK(LeaveTracker[[#This Row],[Employee Name]]),"-----",VLOOKUP(LeaveTracker[[#This Row],[Employee Name]],Employees[[Employee Name]:[Office]],6))</f>
        <v>PERMANENT</v>
      </c>
      <c r="G1785" s="24">
        <v>43825</v>
      </c>
      <c r="H1785" s="24">
        <v>43826</v>
      </c>
      <c r="I1785" s="20" t="s">
        <v>298</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860</v>
      </c>
      <c r="E1786" s="50" t="str">
        <f>IF(ISBLANK(LeaveTracker[[#This Row],[Employee Name]]),"-----",VLOOKUP(LeaveTracker[[#This Row],[Employee Name]],Employees[[Employee Name]:[Office]],7))</f>
        <v>ONT</v>
      </c>
      <c r="F1786" s="50" t="str">
        <f>IF(ISBLANK(LeaveTracker[[#This Row],[Employee Name]]),"-----",VLOOKUP(LeaveTracker[[#This Row],[Employee Name]],Employees[[Employee Name]:[Office]],6))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860</v>
      </c>
      <c r="E1787" s="50" t="str">
        <f>IF(ISBLANK(LeaveTracker[[#This Row],[Employee Name]]),"-----",VLOOKUP(LeaveTracker[[#This Row],[Employee Name]],Employees[[Employee Name]:[Office]],7))</f>
        <v>ONT</v>
      </c>
      <c r="F1787" s="50" t="str">
        <f>IF(ISBLANK(LeaveTracker[[#This Row],[Employee Name]]),"-----",VLOOKUP(LeaveTracker[[#This Row],[Employee Name]],Employees[[Employee Name]:[Office]],6))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860</v>
      </c>
      <c r="E1788" s="50" t="str">
        <f>IF(ISBLANK(LeaveTracker[[#This Row],[Employee Name]]),"-----",VLOOKUP(LeaveTracker[[#This Row],[Employee Name]],Employees[[Employee Name]:[Office]],7))</f>
        <v>ONT</v>
      </c>
      <c r="F1788" s="50" t="str">
        <f>IF(ISBLANK(LeaveTracker[[#This Row],[Employee Name]]),"-----",VLOOKUP(LeaveTracker[[#This Row],[Employee Name]],Employees[[Employee Name]:[Office]],6))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513</v>
      </c>
      <c r="E1789" s="50" t="str">
        <f>IF(ISBLANK(LeaveTracker[[#This Row],[Employee Name]]),"-----",VLOOKUP(LeaveTracker[[#This Row],[Employee Name]],Employees[[Employee Name]:[Office]],7))</f>
        <v>ONT</v>
      </c>
      <c r="F1789" s="50" t="str">
        <f>IF(ISBLANK(LeaveTracker[[#This Row],[Employee Name]]),"-----",VLOOKUP(LeaveTracker[[#This Row],[Employee Name]],Employees[[Employee Name]:[Office]],6))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519</v>
      </c>
      <c r="E1790" s="50" t="str">
        <f>IF(ISBLANK(LeaveTracker[[#This Row],[Employee Name]]),"-----",VLOOKUP(LeaveTracker[[#This Row],[Employee Name]],Employees[[Employee Name]:[Office]],7))</f>
        <v>ACCOUNTING</v>
      </c>
      <c r="F1790" s="50" t="str">
        <f>IF(ISBLANK(LeaveTracker[[#This Row],[Employee Name]]),"-----",VLOOKUP(LeaveTracker[[#This Row],[Employee Name]],Employees[[Employee Name]:[Office]],6))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519</v>
      </c>
      <c r="E1791" s="50" t="str">
        <f>IF(ISBLANK(LeaveTracker[[#This Row],[Employee Name]]),"-----",VLOOKUP(LeaveTracker[[#This Row],[Employee Name]],Employees[[Employee Name]:[Office]],7))</f>
        <v>ACCOUNTING</v>
      </c>
      <c r="F1791" s="50" t="str">
        <f>IF(ISBLANK(LeaveTracker[[#This Row],[Employee Name]]),"-----",VLOOKUP(LeaveTracker[[#This Row],[Employee Name]],Employees[[Employee Name]:[Office]],6))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519</v>
      </c>
      <c r="E1792" s="50" t="str">
        <f>IF(ISBLANK(LeaveTracker[[#This Row],[Employee Name]]),"-----",VLOOKUP(LeaveTracker[[#This Row],[Employee Name]],Employees[[Employee Name]:[Office]],7))</f>
        <v>ACCOUNTING</v>
      </c>
      <c r="F1792" s="50" t="str">
        <f>IF(ISBLANK(LeaveTracker[[#This Row],[Employee Name]]),"-----",VLOOKUP(LeaveTracker[[#This Row],[Employee Name]],Employees[[Employee Name]:[Office]],6))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506</v>
      </c>
      <c r="E1793" s="50" t="str">
        <f>IF(ISBLANK(LeaveTracker[[#This Row],[Employee Name]]),"-----",VLOOKUP(LeaveTracker[[#This Row],[Employee Name]],Employees[[Employee Name]:[Office]],7))</f>
        <v>ACCOUNTING</v>
      </c>
      <c r="F1793" s="50" t="str">
        <f>IF(ISBLANK(LeaveTracker[[#This Row],[Employee Name]]),"-----",VLOOKUP(LeaveTracker[[#This Row],[Employee Name]],Employees[[Employee Name]:[Office]],6))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506</v>
      </c>
      <c r="E1794" s="50" t="str">
        <f>IF(ISBLANK(LeaveTracker[[#This Row],[Employee Name]]),"-----",VLOOKUP(LeaveTracker[[#This Row],[Employee Name]],Employees[[Employee Name]:[Office]],7))</f>
        <v>ACCOUNTING</v>
      </c>
      <c r="F1794" s="50" t="str">
        <f>IF(ISBLANK(LeaveTracker[[#This Row],[Employee Name]]),"-----",VLOOKUP(LeaveTracker[[#This Row],[Employee Name]],Employees[[Employee Name]:[Office]],6))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509</v>
      </c>
      <c r="E1795" s="50" t="str">
        <f>IF(ISBLANK(LeaveTracker[[#This Row],[Employee Name]]),"-----",VLOOKUP(LeaveTracker[[#This Row],[Employee Name]],Employees[[Employee Name]:[Office]],7))</f>
        <v>ACCOUNTING</v>
      </c>
      <c r="F1795" s="50" t="str">
        <f>IF(ISBLANK(LeaveTracker[[#This Row],[Employee Name]]),"-----",VLOOKUP(LeaveTracker[[#This Row],[Employee Name]],Employees[[Employee Name]:[Office]],6))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863</v>
      </c>
      <c r="E1796" s="50" t="str">
        <f>IF(ISBLANK(LeaveTracker[[#This Row],[Employee Name]]),"-----",VLOOKUP(LeaveTracker[[#This Row],[Employee Name]],Employees[[Employee Name]:[Office]],7))</f>
        <v>ACCOUNTING</v>
      </c>
      <c r="F1796" s="50" t="str">
        <f>IF(ISBLANK(LeaveTracker[[#This Row],[Employee Name]]),"-----",VLOOKUP(LeaveTracker[[#This Row],[Employee Name]],Employees[[Employee Name]:[Office]],6))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863</v>
      </c>
      <c r="E1797" s="50" t="str">
        <f>IF(ISBLANK(LeaveTracker[[#This Row],[Employee Name]]),"-----",VLOOKUP(LeaveTracker[[#This Row],[Employee Name]],Employees[[Employee Name]:[Office]],7))</f>
        <v>ACCOUNTING</v>
      </c>
      <c r="F1797" s="50" t="str">
        <f>IF(ISBLANK(LeaveTracker[[#This Row],[Employee Name]]),"-----",VLOOKUP(LeaveTracker[[#This Row],[Employee Name]],Employees[[Employee Name]:[Office]],6))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868</v>
      </c>
      <c r="E1798" s="50" t="str">
        <f>IF(ISBLANK(LeaveTracker[[#This Row],[Employee Name]]),"-----",VLOOKUP(LeaveTracker[[#This Row],[Employee Name]],Employees[[Employee Name]:[Office]],7))</f>
        <v>ACCOUNTING</v>
      </c>
      <c r="F1798" s="50" t="str">
        <f>IF(ISBLANK(LeaveTracker[[#This Row],[Employee Name]]),"-----",VLOOKUP(LeaveTracker[[#This Row],[Employee Name]],Employees[[Employee Name]:[Office]],6))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868</v>
      </c>
      <c r="E1799" s="50" t="str">
        <f>IF(ISBLANK(LeaveTracker[[#This Row],[Employee Name]]),"-----",VLOOKUP(LeaveTracker[[#This Row],[Employee Name]],Employees[[Employee Name]:[Office]],7))</f>
        <v>ACCOUNTING</v>
      </c>
      <c r="F1799" s="50" t="str">
        <f>IF(ISBLANK(LeaveTracker[[#This Row],[Employee Name]]),"-----",VLOOKUP(LeaveTracker[[#This Row],[Employee Name]],Employees[[Employee Name]:[Office]],6))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868</v>
      </c>
      <c r="E1800" s="50" t="str">
        <f>IF(ISBLANK(LeaveTracker[[#This Row],[Employee Name]]),"-----",VLOOKUP(LeaveTracker[[#This Row],[Employee Name]],Employees[[Employee Name]:[Office]],7))</f>
        <v>ACCOUNTING</v>
      </c>
      <c r="F1800" s="50" t="str">
        <f>IF(ISBLANK(LeaveTracker[[#This Row],[Employee Name]]),"-----",VLOOKUP(LeaveTracker[[#This Row],[Employee Name]],Employees[[Employee Name]:[Office]],6))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871</v>
      </c>
      <c r="E1801" s="50" t="str">
        <f>IF(ISBLANK(LeaveTracker[[#This Row],[Employee Name]]),"-----",VLOOKUP(LeaveTracker[[#This Row],[Employee Name]],Employees[[Employee Name]:[Office]],7))</f>
        <v>ACCOUNTING</v>
      </c>
      <c r="F1801" s="50" t="str">
        <f>IF(ISBLANK(LeaveTracker[[#This Row],[Employee Name]]),"-----",VLOOKUP(LeaveTracker[[#This Row],[Employee Name]],Employees[[Employee Name]:[Office]],6))</f>
        <v>PERMANENT</v>
      </c>
      <c r="G1801" s="24">
        <v>43819</v>
      </c>
      <c r="H1801" s="24">
        <v>43819</v>
      </c>
      <c r="I1801" s="20" t="s">
        <v>298</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871</v>
      </c>
      <c r="E1802" s="50" t="str">
        <f>IF(ISBLANK(LeaveTracker[[#This Row],[Employee Name]]),"-----",VLOOKUP(LeaveTracker[[#This Row],[Employee Name]],Employees[[Employee Name]:[Office]],7))</f>
        <v>ACCOUNTING</v>
      </c>
      <c r="F1802" s="50" t="str">
        <f>IF(ISBLANK(LeaveTracker[[#This Row],[Employee Name]]),"-----",VLOOKUP(LeaveTracker[[#This Row],[Employee Name]],Employees[[Employee Name]:[Office]],6))</f>
        <v>PERMANENT</v>
      </c>
      <c r="G1802" s="24">
        <v>43825</v>
      </c>
      <c r="H1802" s="24">
        <v>43825</v>
      </c>
      <c r="I1802" s="20" t="s">
        <v>298</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871</v>
      </c>
      <c r="E1803" s="50" t="str">
        <f>IF(ISBLANK(LeaveTracker[[#This Row],[Employee Name]]),"-----",VLOOKUP(LeaveTracker[[#This Row],[Employee Name]],Employees[[Employee Name]:[Office]],7))</f>
        <v>ACCOUNTING</v>
      </c>
      <c r="F1803" s="50" t="str">
        <f>IF(ISBLANK(LeaveTracker[[#This Row],[Employee Name]]),"-----",VLOOKUP(LeaveTracker[[#This Row],[Employee Name]],Employees[[Employee Name]:[Office]],6))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871</v>
      </c>
      <c r="E1804" s="50" t="str">
        <f>IF(ISBLANK(LeaveTracker[[#This Row],[Employee Name]]),"-----",VLOOKUP(LeaveTracker[[#This Row],[Employee Name]],Employees[[Employee Name]:[Office]],7))</f>
        <v>ACCOUNTING</v>
      </c>
      <c r="F1804" s="50" t="str">
        <f>IF(ISBLANK(LeaveTracker[[#This Row],[Employee Name]]),"-----",VLOOKUP(LeaveTracker[[#This Row],[Employee Name]],Employees[[Employee Name]:[Office]],6))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871</v>
      </c>
      <c r="E1805" s="50" t="str">
        <f>IF(ISBLANK(LeaveTracker[[#This Row],[Employee Name]]),"-----",VLOOKUP(LeaveTracker[[#This Row],[Employee Name]],Employees[[Employee Name]:[Office]],7))</f>
        <v>ACCOUNTING</v>
      </c>
      <c r="F1805" s="50" t="str">
        <f>IF(ISBLANK(LeaveTracker[[#This Row],[Employee Name]]),"-----",VLOOKUP(LeaveTracker[[#This Row],[Employee Name]],Employees[[Employee Name]:[Office]],6))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871</v>
      </c>
      <c r="E1806" s="50" t="str">
        <f>IF(ISBLANK(LeaveTracker[[#This Row],[Employee Name]]),"-----",VLOOKUP(LeaveTracker[[#This Row],[Employee Name]],Employees[[Employee Name]:[Office]],7))</f>
        <v>ACCOUNTING</v>
      </c>
      <c r="F1806" s="50" t="str">
        <f>IF(ISBLANK(LeaveTracker[[#This Row],[Employee Name]]),"-----",VLOOKUP(LeaveTracker[[#This Row],[Employee Name]],Employees[[Employee Name]:[Office]],6))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776</v>
      </c>
      <c r="E1807" s="50" t="str">
        <f>IF(ISBLANK(LeaveTracker[[#This Row],[Employee Name]]),"-----",VLOOKUP(LeaveTracker[[#This Row],[Employee Name]],Employees[[Employee Name]:[Office]],7))</f>
        <v>GSO</v>
      </c>
      <c r="F1807" s="50" t="str">
        <f>IF(ISBLANK(LeaveTracker[[#This Row],[Employee Name]]),"-----",VLOOKUP(LeaveTracker[[#This Row],[Employee Name]],Employees[[Employee Name]:[Office]],6))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776</v>
      </c>
      <c r="E1808" s="50" t="str">
        <f>IF(ISBLANK(LeaveTracker[[#This Row],[Employee Name]]),"-----",VLOOKUP(LeaveTracker[[#This Row],[Employee Name]],Employees[[Employee Name]:[Office]],7))</f>
        <v>GSO</v>
      </c>
      <c r="F1808" s="50" t="str">
        <f>IF(ISBLANK(LeaveTracker[[#This Row],[Employee Name]]),"-----",VLOOKUP(LeaveTracker[[#This Row],[Employee Name]],Employees[[Employee Name]:[Office]],6))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776</v>
      </c>
      <c r="E1809" s="50" t="str">
        <f>IF(ISBLANK(LeaveTracker[[#This Row],[Employee Name]]),"-----",VLOOKUP(LeaveTracker[[#This Row],[Employee Name]],Employees[[Employee Name]:[Office]],7))</f>
        <v>GSO</v>
      </c>
      <c r="F1809" s="50" t="str">
        <f>IF(ISBLANK(LeaveTracker[[#This Row],[Employee Name]]),"-----",VLOOKUP(LeaveTracker[[#This Row],[Employee Name]],Employees[[Employee Name]:[Office]],6))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776</v>
      </c>
      <c r="E1810" s="50" t="str">
        <f>IF(ISBLANK(LeaveTracker[[#This Row],[Employee Name]]),"-----",VLOOKUP(LeaveTracker[[#This Row],[Employee Name]],Employees[[Employee Name]:[Office]],7))</f>
        <v>GSO</v>
      </c>
      <c r="F1810" s="50" t="str">
        <f>IF(ISBLANK(LeaveTracker[[#This Row],[Employee Name]]),"-----",VLOOKUP(LeaveTracker[[#This Row],[Employee Name]],Employees[[Employee Name]:[Office]],6))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776</v>
      </c>
      <c r="E1811" s="50" t="str">
        <f>IF(ISBLANK(LeaveTracker[[#This Row],[Employee Name]]),"-----",VLOOKUP(LeaveTracker[[#This Row],[Employee Name]],Employees[[Employee Name]:[Office]],7))</f>
        <v>GSO</v>
      </c>
      <c r="F1811" s="50" t="str">
        <f>IF(ISBLANK(LeaveTracker[[#This Row],[Employee Name]]),"-----",VLOOKUP(LeaveTracker[[#This Row],[Employee Name]],Employees[[Employee Name]:[Office]],6))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776</v>
      </c>
      <c r="E1812" s="50" t="str">
        <f>IF(ISBLANK(LeaveTracker[[#This Row],[Employee Name]]),"-----",VLOOKUP(LeaveTracker[[#This Row],[Employee Name]],Employees[[Employee Name]:[Office]],7))</f>
        <v>GSO</v>
      </c>
      <c r="F1812" s="50" t="str">
        <f>IF(ISBLANK(LeaveTracker[[#This Row],[Employee Name]]),"-----",VLOOKUP(LeaveTracker[[#This Row],[Employee Name]],Employees[[Employee Name]:[Office]],6))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776</v>
      </c>
      <c r="E1813" s="50" t="str">
        <f>IF(ISBLANK(LeaveTracker[[#This Row],[Employee Name]]),"-----",VLOOKUP(LeaveTracker[[#This Row],[Employee Name]],Employees[[Employee Name]:[Office]],7))</f>
        <v>GSO</v>
      </c>
      <c r="F1813" s="50" t="str">
        <f>IF(ISBLANK(LeaveTracker[[#This Row],[Employee Name]]),"-----",VLOOKUP(LeaveTracker[[#This Row],[Employee Name]],Employees[[Employee Name]:[Office]],6))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776</v>
      </c>
      <c r="E1814" s="50" t="str">
        <f>IF(ISBLANK(LeaveTracker[[#This Row],[Employee Name]]),"-----",VLOOKUP(LeaveTracker[[#This Row],[Employee Name]],Employees[[Employee Name]:[Office]],7))</f>
        <v>GSO</v>
      </c>
      <c r="F1814" s="50" t="str">
        <f>IF(ISBLANK(LeaveTracker[[#This Row],[Employee Name]]),"-----",VLOOKUP(LeaveTracker[[#This Row],[Employee Name]],Employees[[Employee Name]:[Office]],6))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874</v>
      </c>
      <c r="E1815" s="50" t="str">
        <f>IF(ISBLANK(LeaveTracker[[#This Row],[Employee Name]]),"-----",VLOOKUP(LeaveTracker[[#This Row],[Employee Name]],Employees[[Employee Name]:[Office]],7))</f>
        <v>GSO</v>
      </c>
      <c r="F1815" s="50" t="str">
        <f>IF(ISBLANK(LeaveTracker[[#This Row],[Employee Name]]),"-----",VLOOKUP(LeaveTracker[[#This Row],[Employee Name]],Employees[[Employee Name]:[Office]],6))</f>
        <v>PERMANENT</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874</v>
      </c>
      <c r="E1816" s="50" t="str">
        <f>IF(ISBLANK(LeaveTracker[[#This Row],[Employee Name]]),"-----",VLOOKUP(LeaveTracker[[#This Row],[Employee Name]],Employees[[Employee Name]:[Office]],7))</f>
        <v>GSO</v>
      </c>
      <c r="F1816" s="50" t="str">
        <f>IF(ISBLANK(LeaveTracker[[#This Row],[Employee Name]]),"-----",VLOOKUP(LeaveTracker[[#This Row],[Employee Name]],Employees[[Employee Name]:[Office]],6))</f>
        <v>PERMANENT</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874</v>
      </c>
      <c r="E1817" s="50" t="str">
        <f>IF(ISBLANK(LeaveTracker[[#This Row],[Employee Name]]),"-----",VLOOKUP(LeaveTracker[[#This Row],[Employee Name]],Employees[[Employee Name]:[Office]],7))</f>
        <v>GSO</v>
      </c>
      <c r="F1817" s="50" t="str">
        <f>IF(ISBLANK(LeaveTracker[[#This Row],[Employee Name]]),"-----",VLOOKUP(LeaveTracker[[#This Row],[Employee Name]],Employees[[Employee Name]:[Office]],6))</f>
        <v>PERMANENT</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875</v>
      </c>
      <c r="E1818" s="50" t="str">
        <f>IF(ISBLANK(LeaveTracker[[#This Row],[Employee Name]]),"-----",VLOOKUP(LeaveTracker[[#This Row],[Employee Name]],Employees[[Employee Name]:[Office]],7))</f>
        <v>GSO</v>
      </c>
      <c r="F1818" s="50" t="str">
        <f>IF(ISBLANK(LeaveTracker[[#This Row],[Employee Name]]),"-----",VLOOKUP(LeaveTracker[[#This Row],[Employee Name]],Employees[[Employee Name]:[Office]],6))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878</v>
      </c>
      <c r="E1819" s="50" t="str">
        <f>IF(ISBLANK(LeaveTracker[[#This Row],[Employee Name]]),"-----",VLOOKUP(LeaveTracker[[#This Row],[Employee Name]],Employees[[Employee Name]:[Office]],7))</f>
        <v>ONT</v>
      </c>
      <c r="F1819" s="50" t="str">
        <f>IF(ISBLANK(LeaveTracker[[#This Row],[Employee Name]]),"-----",VLOOKUP(LeaveTracker[[#This Row],[Employee Name]],Employees[[Employee Name]:[Office]],6))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525</v>
      </c>
      <c r="E1820" s="50" t="str">
        <f>IF(ISBLANK(LeaveTracker[[#This Row],[Employee Name]]),"-----",VLOOKUP(LeaveTracker[[#This Row],[Employee Name]],Employees[[Employee Name]:[Office]],7))</f>
        <v>GSO</v>
      </c>
      <c r="F1820" s="50" t="str">
        <f>IF(ISBLANK(LeaveTracker[[#This Row],[Employee Name]]),"-----",VLOOKUP(LeaveTracker[[#This Row],[Employee Name]],Employees[[Employee Name]:[Office]],6))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525</v>
      </c>
      <c r="E1821" s="50" t="str">
        <f>IF(ISBLANK(LeaveTracker[[#This Row],[Employee Name]]),"-----",VLOOKUP(LeaveTracker[[#This Row],[Employee Name]],Employees[[Employee Name]:[Office]],7))</f>
        <v>GSO</v>
      </c>
      <c r="F1821" s="50" t="str">
        <f>IF(ISBLANK(LeaveTracker[[#This Row],[Employee Name]]),"-----",VLOOKUP(LeaveTracker[[#This Row],[Employee Name]],Employees[[Employee Name]:[Office]],6))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882</v>
      </c>
      <c r="E1822" s="50" t="str">
        <f>IF(ISBLANK(LeaveTracker[[#This Row],[Employee Name]]),"-----",VLOOKUP(LeaveTracker[[#This Row],[Employee Name]],Employees[[Employee Name]:[Office]],7))</f>
        <v>OTM</v>
      </c>
      <c r="F1822" s="50" t="str">
        <f>IF(ISBLANK(LeaveTracker[[#This Row],[Employee Name]]),"-----",VLOOKUP(LeaveTracker[[#This Row],[Employee Name]],Employees[[Employee Name]:[Office]],6))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882</v>
      </c>
      <c r="E1823" s="50" t="str">
        <f>IF(ISBLANK(LeaveTracker[[#This Row],[Employee Name]]),"-----",VLOOKUP(LeaveTracker[[#This Row],[Employee Name]],Employees[[Employee Name]:[Office]],7))</f>
        <v>OTM</v>
      </c>
      <c r="F1823" s="50" t="str">
        <f>IF(ISBLANK(LeaveTracker[[#This Row],[Employee Name]]),"-----",VLOOKUP(LeaveTracker[[#This Row],[Employee Name]],Employees[[Employee Name]:[Office]],6))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882</v>
      </c>
      <c r="E1824" s="50" t="str">
        <f>IF(ISBLANK(LeaveTracker[[#This Row],[Employee Name]]),"-----",VLOOKUP(LeaveTracker[[#This Row],[Employee Name]],Employees[[Employee Name]:[Office]],7))</f>
        <v>OTM</v>
      </c>
      <c r="F1824" s="50" t="str">
        <f>IF(ISBLANK(LeaveTracker[[#This Row],[Employee Name]]),"-----",VLOOKUP(LeaveTracker[[#This Row],[Employee Name]],Employees[[Employee Name]:[Office]],6))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525</v>
      </c>
      <c r="E1825" s="50" t="str">
        <f>IF(ISBLANK(LeaveTracker[[#This Row],[Employee Name]]),"-----",VLOOKUP(LeaveTracker[[#This Row],[Employee Name]],Employees[[Employee Name]:[Office]],7))</f>
        <v>GSO</v>
      </c>
      <c r="F1825" s="50" t="str">
        <f>IF(ISBLANK(LeaveTracker[[#This Row],[Employee Name]]),"-----",VLOOKUP(LeaveTracker[[#This Row],[Employee Name]],Employees[[Employee Name]:[Office]],6))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887</v>
      </c>
      <c r="E1826" s="50" t="str">
        <f>IF(ISBLANK(LeaveTracker[[#This Row],[Employee Name]]),"-----",VLOOKUP(LeaveTracker[[#This Row],[Employee Name]],Employees[[Employee Name]:[Office]],7))</f>
        <v>ONT</v>
      </c>
      <c r="F1826" s="50" t="str">
        <f>IF(ISBLANK(LeaveTracker[[#This Row],[Employee Name]]),"-----",VLOOKUP(LeaveTracker[[#This Row],[Employee Name]],Employees[[Employee Name]:[Office]],6))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887</v>
      </c>
      <c r="E1827" s="50" t="str">
        <f>IF(ISBLANK(LeaveTracker[[#This Row],[Employee Name]]),"-----",VLOOKUP(LeaveTracker[[#This Row],[Employee Name]],Employees[[Employee Name]:[Office]],7))</f>
        <v>ONT</v>
      </c>
      <c r="F1827" s="50" t="str">
        <f>IF(ISBLANK(LeaveTracker[[#This Row],[Employee Name]]),"-----",VLOOKUP(LeaveTracker[[#This Row],[Employee Name]],Employees[[Employee Name]:[Office]],6))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528</v>
      </c>
      <c r="E1828" s="50" t="str">
        <f>IF(ISBLANK(LeaveTracker[[#This Row],[Employee Name]]),"-----",VLOOKUP(LeaveTracker[[#This Row],[Employee Name]],Employees[[Employee Name]:[Office]],7))</f>
        <v>TIPID IMPOK</v>
      </c>
      <c r="F1828" s="50" t="str">
        <f>IF(ISBLANK(LeaveTracker[[#This Row],[Employee Name]]),"-----",VLOOKUP(LeaveTracker[[#This Row],[Employee Name]],Employees[[Employee Name]:[Office]],6))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528</v>
      </c>
      <c r="E1829" s="50" t="str">
        <f>IF(ISBLANK(LeaveTracker[[#This Row],[Employee Name]]),"-----",VLOOKUP(LeaveTracker[[#This Row],[Employee Name]],Employees[[Employee Name]:[Office]],7))</f>
        <v>TIPID IMPOK</v>
      </c>
      <c r="F1829" s="50" t="str">
        <f>IF(ISBLANK(LeaveTracker[[#This Row],[Employee Name]]),"-----",VLOOKUP(LeaveTracker[[#This Row],[Employee Name]],Employees[[Employee Name]:[Office]],6))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528</v>
      </c>
      <c r="E1830" s="50" t="str">
        <f>IF(ISBLANK(LeaveTracker[[#This Row],[Employee Name]]),"-----",VLOOKUP(LeaveTracker[[#This Row],[Employee Name]],Employees[[Employee Name]:[Office]],7))</f>
        <v>TIPID IMPOK</v>
      </c>
      <c r="F1830" s="50" t="str">
        <f>IF(ISBLANK(LeaveTracker[[#This Row],[Employee Name]]),"-----",VLOOKUP(LeaveTracker[[#This Row],[Employee Name]],Employees[[Employee Name]:[Office]],6))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528</v>
      </c>
      <c r="E1831" s="50" t="str">
        <f>IF(ISBLANK(LeaveTracker[[#This Row],[Employee Name]]),"-----",VLOOKUP(LeaveTracker[[#This Row],[Employee Name]],Employees[[Employee Name]:[Office]],7))</f>
        <v>TIPID IMPOK</v>
      </c>
      <c r="F1831" s="50" t="str">
        <f>IF(ISBLANK(LeaveTracker[[#This Row],[Employee Name]]),"-----",VLOOKUP(LeaveTracker[[#This Row],[Employee Name]],Employees[[Employee Name]:[Office]],6))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528</v>
      </c>
      <c r="E1832" s="50" t="str">
        <f>IF(ISBLANK(LeaveTracker[[#This Row],[Employee Name]]),"-----",VLOOKUP(LeaveTracker[[#This Row],[Employee Name]],Employees[[Employee Name]:[Office]],7))</f>
        <v>TIPID IMPOK</v>
      </c>
      <c r="F1832" s="50" t="str">
        <f>IF(ISBLANK(LeaveTracker[[#This Row],[Employee Name]]),"-----",VLOOKUP(LeaveTracker[[#This Row],[Employee Name]],Employees[[Employee Name]:[Office]],6))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878</v>
      </c>
      <c r="E1833" s="50" t="str">
        <f>IF(ISBLANK(LeaveTracker[[#This Row],[Employee Name]]),"-----",VLOOKUP(LeaveTracker[[#This Row],[Employee Name]],Employees[[Employee Name]:[Office]],7))</f>
        <v>ONT</v>
      </c>
      <c r="F1833" s="50" t="str">
        <f>IF(ISBLANK(LeaveTracker[[#This Row],[Employee Name]]),"-----",VLOOKUP(LeaveTracker[[#This Row],[Employee Name]],Employees[[Employee Name]:[Office]],6))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878</v>
      </c>
      <c r="E1834" s="50" t="str">
        <f>IF(ISBLANK(LeaveTracker[[#This Row],[Employee Name]]),"-----",VLOOKUP(LeaveTracker[[#This Row],[Employee Name]],Employees[[Employee Name]:[Office]],7))</f>
        <v>ONT</v>
      </c>
      <c r="F1834" s="50" t="str">
        <f>IF(ISBLANK(LeaveTracker[[#This Row],[Employee Name]]),"-----",VLOOKUP(LeaveTracker[[#This Row],[Employee Name]],Employees[[Employee Name]:[Office]],6))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385</v>
      </c>
      <c r="E1835" s="50" t="str">
        <f>IF(ISBLANK(LeaveTracker[[#This Row],[Employee Name]]),"-----",VLOOKUP(LeaveTracker[[#This Row],[Employee Name]],Employees[[Employee Name]:[Office]],7))</f>
        <v>ONT</v>
      </c>
      <c r="F1835" s="50" t="str">
        <f>IF(ISBLANK(LeaveTracker[[#This Row],[Employee Name]]),"-----",VLOOKUP(LeaveTracker[[#This Row],[Employee Name]],Employees[[Employee Name]:[Office]],6))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50" t="str">
        <f>IF(ISBLANK(LeaveTracker[[#This Row],[Employee Name]]),"-----",VLOOKUP(LeaveTracker[[#This Row],[Employee Name]],Employees[[Employee Name]:[Office]],7))</f>
        <v>ONT</v>
      </c>
      <c r="F1836" s="50" t="str">
        <f>IF(ISBLANK(LeaveTracker[[#This Row],[Employee Name]]),"-----",VLOOKUP(LeaveTracker[[#This Row],[Employee Name]],Employees[[Employee Name]:[Office]],6))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1328</v>
      </c>
      <c r="E1837" s="50" t="str">
        <f>IF(ISBLANK(LeaveTracker[[#This Row],[Employee Name]]),"-----",VLOOKUP(LeaveTracker[[#This Row],[Employee Name]],Employees[[Employee Name]:[Office]],7))</f>
        <v>ONT</v>
      </c>
      <c r="F1837" s="50" t="str">
        <f>IF(ISBLANK(LeaveTracker[[#This Row],[Employee Name]]),"-----",VLOOKUP(LeaveTracker[[#This Row],[Employee Name]],Employees[[Employee Name]:[Office]],6))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1328</v>
      </c>
      <c r="E1838" s="50" t="str">
        <f>IF(ISBLANK(LeaveTracker[[#This Row],[Employee Name]]),"-----",VLOOKUP(LeaveTracker[[#This Row],[Employee Name]],Employees[[Employee Name]:[Office]],7))</f>
        <v>ONT</v>
      </c>
      <c r="F1838" s="50" t="str">
        <f>IF(ISBLANK(LeaveTracker[[#This Row],[Employee Name]]),"-----",VLOOKUP(LeaveTracker[[#This Row],[Employee Name]],Employees[[Employee Name]:[Office]],6))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893</v>
      </c>
      <c r="E1839" s="50" t="str">
        <f>IF(ISBLANK(LeaveTracker[[#This Row],[Employee Name]]),"-----",VLOOKUP(LeaveTracker[[#This Row],[Employee Name]],Employees[[Employee Name]:[Office]],7))</f>
        <v>ONT</v>
      </c>
      <c r="F1839" s="50" t="str">
        <f>IF(ISBLANK(LeaveTracker[[#This Row],[Employee Name]]),"-----",VLOOKUP(LeaveTracker[[#This Row],[Employee Name]],Employees[[Employee Name]:[Office]],6))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893</v>
      </c>
      <c r="E1840" s="50" t="str">
        <f>IF(ISBLANK(LeaveTracker[[#This Row],[Employee Name]]),"-----",VLOOKUP(LeaveTracker[[#This Row],[Employee Name]],Employees[[Employee Name]:[Office]],7))</f>
        <v>ONT</v>
      </c>
      <c r="F1840" s="50" t="str">
        <f>IF(ISBLANK(LeaveTracker[[#This Row],[Employee Name]]),"-----",VLOOKUP(LeaveTracker[[#This Row],[Employee Name]],Employees[[Employee Name]:[Office]],6))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896</v>
      </c>
      <c r="E1841" s="50" t="str">
        <f>IF(ISBLANK(LeaveTracker[[#This Row],[Employee Name]]),"-----",VLOOKUP(LeaveTracker[[#This Row],[Employee Name]],Employees[[Employee Name]:[Office]],7))</f>
        <v>ONT</v>
      </c>
      <c r="F1841" s="50" t="str">
        <f>IF(ISBLANK(LeaveTracker[[#This Row],[Employee Name]]),"-----",VLOOKUP(LeaveTracker[[#This Row],[Employee Name]],Employees[[Employee Name]:[Office]],6))</f>
        <v>PERMANENT</v>
      </c>
      <c r="G1841" s="24">
        <v>43808</v>
      </c>
      <c r="H1841" s="24">
        <v>43808</v>
      </c>
      <c r="I1841" s="20" t="s">
        <v>298</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724</v>
      </c>
      <c r="E1842" s="50" t="str">
        <f>IF(ISBLANK(LeaveTracker[[#This Row],[Employee Name]]),"-----",VLOOKUP(LeaveTracker[[#This Row],[Employee Name]],Employees[[Employee Name]:[Office]],7))</f>
        <v>ONT</v>
      </c>
      <c r="F1842" s="50" t="str">
        <f>IF(ISBLANK(LeaveTracker[[#This Row],[Employee Name]]),"-----",VLOOKUP(LeaveTracker[[#This Row],[Employee Name]],Employees[[Employee Name]:[Office]],6))</f>
        <v>PERMANENT</v>
      </c>
      <c r="G1842" s="24">
        <v>43815</v>
      </c>
      <c r="H1842" s="24">
        <v>43818</v>
      </c>
      <c r="I1842" s="20" t="s">
        <v>298</v>
      </c>
      <c r="J1842" s="42" t="s">
        <v>1004</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50" t="str">
        <f>IF(ISBLANK(LeaveTracker[[#This Row],[Employee Name]]),"-----",VLOOKUP(LeaveTracker[[#This Row],[Employee Name]],Employees[[Employee Name]:[Office]],7))</f>
        <v>ONT</v>
      </c>
      <c r="F1843" s="50" t="str">
        <f>IF(ISBLANK(LeaveTracker[[#This Row],[Employee Name]]),"-----",VLOOKUP(LeaveTracker[[#This Row],[Employee Name]],Employees[[Employee Name]:[Office]],6))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710</v>
      </c>
      <c r="E1844" s="50" t="str">
        <f>IF(ISBLANK(LeaveTracker[[#This Row],[Employee Name]]),"-----",VLOOKUP(LeaveTracker[[#This Row],[Employee Name]],Employees[[Employee Name]:[Office]],7))</f>
        <v>ONT</v>
      </c>
      <c r="F1844" s="50" t="str">
        <f>IF(ISBLANK(LeaveTracker[[#This Row],[Employee Name]]),"-----",VLOOKUP(LeaveTracker[[#This Row],[Employee Name]],Employees[[Employee Name]:[Office]],6))</f>
        <v>PERMANENT</v>
      </c>
      <c r="G1844" s="24">
        <v>43820</v>
      </c>
      <c r="H1844" s="24">
        <v>43820</v>
      </c>
      <c r="I1844" s="20" t="s">
        <v>298</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341</v>
      </c>
      <c r="E1845" s="50" t="str">
        <f>IF(ISBLANK(LeaveTracker[[#This Row],[Employee Name]]),"-----",VLOOKUP(LeaveTracker[[#This Row],[Employee Name]],Employees[[Employee Name]:[Office]],7))</f>
        <v>MO</v>
      </c>
      <c r="F1845" s="50" t="str">
        <f>IF(ISBLANK(LeaveTracker[[#This Row],[Employee Name]]),"-----",VLOOKUP(LeaveTracker[[#This Row],[Employee Name]],Employees[[Employee Name]:[Office]],6))</f>
        <v>PERMANENT</v>
      </c>
      <c r="G1845" s="24">
        <v>43852</v>
      </c>
      <c r="H1845" s="24">
        <v>43854</v>
      </c>
      <c r="I1845" s="20" t="s">
        <v>298</v>
      </c>
      <c r="J1845" s="42" t="s">
        <v>842</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341</v>
      </c>
      <c r="E1846" s="50" t="str">
        <f>IF(ISBLANK(LeaveTracker[[#This Row],[Employee Name]]),"-----",VLOOKUP(LeaveTracker[[#This Row],[Employee Name]],Employees[[Employee Name]:[Office]],7))</f>
        <v>MO</v>
      </c>
      <c r="F1846" s="50" t="str">
        <f>IF(ISBLANK(LeaveTracker[[#This Row],[Employee Name]]),"-----",VLOOKUP(LeaveTracker[[#This Row],[Employee Name]],Employees[[Employee Name]:[Office]],6))</f>
        <v>PERMANENT</v>
      </c>
      <c r="G1846" s="24">
        <v>43857</v>
      </c>
      <c r="H1846" s="24">
        <v>43858</v>
      </c>
      <c r="I1846" s="20" t="s">
        <v>298</v>
      </c>
      <c r="J1846" s="42" t="s">
        <v>842</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898</v>
      </c>
      <c r="E1847" s="50" t="str">
        <f>IF(ISBLANK(LeaveTracker[[#This Row],[Employee Name]]),"-----",VLOOKUP(LeaveTracker[[#This Row],[Employee Name]],Employees[[Employee Name]:[Office]],7))</f>
        <v>PIO</v>
      </c>
      <c r="F1847" s="50" t="str">
        <f>IF(ISBLANK(LeaveTracker[[#This Row],[Employee Name]]),"-----",VLOOKUP(LeaveTracker[[#This Row],[Employee Name]],Employees[[Employee Name]:[Office]],6))</f>
        <v>PERMANENT</v>
      </c>
      <c r="G1847" s="24">
        <v>43865</v>
      </c>
      <c r="H1847" s="24">
        <v>43865</v>
      </c>
      <c r="I1847" s="20" t="s">
        <v>298</v>
      </c>
      <c r="J1847" s="42" t="s">
        <v>842</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898</v>
      </c>
      <c r="E1848" s="50" t="str">
        <f>IF(ISBLANK(LeaveTracker[[#This Row],[Employee Name]]),"-----",VLOOKUP(LeaveTracker[[#This Row],[Employee Name]],Employees[[Employee Name]:[Office]],7))</f>
        <v>PIO</v>
      </c>
      <c r="F1848" s="50" t="str">
        <f>IF(ISBLANK(LeaveTracker[[#This Row],[Employee Name]]),"-----",VLOOKUP(LeaveTracker[[#This Row],[Employee Name]],Employees[[Employee Name]:[Office]],6))</f>
        <v>PERMANENT</v>
      </c>
      <c r="G1848" s="24">
        <v>43868</v>
      </c>
      <c r="H1848" s="24">
        <v>43868</v>
      </c>
      <c r="I1848" s="20" t="s">
        <v>298</v>
      </c>
      <c r="J1848" s="42" t="s">
        <v>842</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898</v>
      </c>
      <c r="E1849" s="50" t="str">
        <f>IF(ISBLANK(LeaveTracker[[#This Row],[Employee Name]]),"-----",VLOOKUP(LeaveTracker[[#This Row],[Employee Name]],Employees[[Employee Name]:[Office]],7))</f>
        <v>PIO</v>
      </c>
      <c r="F1849" s="50" t="str">
        <f>IF(ISBLANK(LeaveTracker[[#This Row],[Employee Name]]),"-----",VLOOKUP(LeaveTracker[[#This Row],[Employee Name]],Employees[[Employee Name]:[Office]],6))</f>
        <v>PERMANENT</v>
      </c>
      <c r="G1849" s="24">
        <v>43872</v>
      </c>
      <c r="H1849" s="24">
        <v>43872</v>
      </c>
      <c r="I1849" s="20" t="s">
        <v>298</v>
      </c>
      <c r="J1849" s="42" t="s">
        <v>842</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898</v>
      </c>
      <c r="E1850" s="50" t="str">
        <f>IF(ISBLANK(LeaveTracker[[#This Row],[Employee Name]]),"-----",VLOOKUP(LeaveTracker[[#This Row],[Employee Name]],Employees[[Employee Name]:[Office]],7))</f>
        <v>PIO</v>
      </c>
      <c r="F1850" s="50" t="str">
        <f>IF(ISBLANK(LeaveTracker[[#This Row],[Employee Name]]),"-----",VLOOKUP(LeaveTracker[[#This Row],[Employee Name]],Employees[[Employee Name]:[Office]],6))</f>
        <v>PERMANENT</v>
      </c>
      <c r="G1850" s="24">
        <v>43874</v>
      </c>
      <c r="H1850" s="24">
        <v>43875</v>
      </c>
      <c r="I1850" s="20" t="s">
        <v>298</v>
      </c>
      <c r="J1850" s="42" t="s">
        <v>842</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699</v>
      </c>
      <c r="E1851" s="50" t="str">
        <f>IF(ISBLANK(LeaveTracker[[#This Row],[Employee Name]]),"-----",VLOOKUP(LeaveTracker[[#This Row],[Employee Name]],Employees[[Employee Name]:[Office]],7))</f>
        <v>CEO</v>
      </c>
      <c r="F1851" s="50" t="str">
        <f>IF(ISBLANK(LeaveTracker[[#This Row],[Employee Name]]),"-----",VLOOKUP(LeaveTracker[[#This Row],[Employee Name]],Employees[[Employee Name]:[Office]],6))</f>
        <v>PERMANENT</v>
      </c>
      <c r="G1851" s="24">
        <v>43882</v>
      </c>
      <c r="H1851" s="24">
        <v>43882</v>
      </c>
      <c r="I1851" s="20" t="s">
        <v>298</v>
      </c>
      <c r="J1851" s="42" t="s">
        <v>644</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699</v>
      </c>
      <c r="E1852" s="50" t="str">
        <f>IF(ISBLANK(LeaveTracker[[#This Row],[Employee Name]]),"-----",VLOOKUP(LeaveTracker[[#This Row],[Employee Name]],Employees[[Employee Name]:[Office]],7))</f>
        <v>CEO</v>
      </c>
      <c r="F1852" s="50" t="str">
        <f>IF(ISBLANK(LeaveTracker[[#This Row],[Employee Name]]),"-----",VLOOKUP(LeaveTracker[[#This Row],[Employee Name]],Employees[[Employee Name]:[Office]],6))</f>
        <v>PERMANENT</v>
      </c>
      <c r="G1852" s="24">
        <v>43871</v>
      </c>
      <c r="H1852" s="24">
        <v>43871</v>
      </c>
      <c r="I1852" s="20" t="s">
        <v>298</v>
      </c>
      <c r="J1852" s="42" t="s">
        <v>842</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699</v>
      </c>
      <c r="E1853" s="50" t="str">
        <f>IF(ISBLANK(LeaveTracker[[#This Row],[Employee Name]]),"-----",VLOOKUP(LeaveTracker[[#This Row],[Employee Name]],Employees[[Employee Name]:[Office]],7))</f>
        <v>CEO</v>
      </c>
      <c r="F1853" s="50" t="str">
        <f>IF(ISBLANK(LeaveTracker[[#This Row],[Employee Name]]),"-----",VLOOKUP(LeaveTracker[[#This Row],[Employee Name]],Employees[[Employee Name]:[Office]],6))</f>
        <v>PERMANENT</v>
      </c>
      <c r="G1853" s="24">
        <v>43874</v>
      </c>
      <c r="H1853" s="24">
        <v>43874</v>
      </c>
      <c r="I1853" s="20" t="s">
        <v>298</v>
      </c>
      <c r="J1853" s="42" t="s">
        <v>842</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699</v>
      </c>
      <c r="E1854" s="50" t="str">
        <f>IF(ISBLANK(LeaveTracker[[#This Row],[Employee Name]]),"-----",VLOOKUP(LeaveTracker[[#This Row],[Employee Name]],Employees[[Employee Name]:[Office]],7))</f>
        <v>CEO</v>
      </c>
      <c r="F1854" s="50" t="str">
        <f>IF(ISBLANK(LeaveTracker[[#This Row],[Employee Name]]),"-----",VLOOKUP(LeaveTracker[[#This Row],[Employee Name]],Employees[[Employee Name]:[Office]],6))</f>
        <v>PERMANENT</v>
      </c>
      <c r="G1854" s="21">
        <v>43845</v>
      </c>
      <c r="H1854" s="24">
        <v>43847</v>
      </c>
      <c r="I1854" s="20" t="s">
        <v>298</v>
      </c>
      <c r="J1854" s="42" t="s">
        <v>842</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371</v>
      </c>
      <c r="E1855" s="50" t="str">
        <f>IF(ISBLANK(LeaveTracker[[#This Row],[Employee Name]]),"-----",VLOOKUP(LeaveTracker[[#This Row],[Employee Name]],Employees[[Employee Name]:[Office]],7))</f>
        <v>LIBRARY</v>
      </c>
      <c r="F1855" s="50" t="str">
        <f>IF(ISBLANK(LeaveTracker[[#This Row],[Employee Name]]),"-----",VLOOKUP(LeaveTracker[[#This Row],[Employee Name]],Employees[[Employee Name]:[Office]],6))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371</v>
      </c>
      <c r="E1856" s="50" t="str">
        <f>IF(ISBLANK(LeaveTracker[[#This Row],[Employee Name]]),"-----",VLOOKUP(LeaveTracker[[#This Row],[Employee Name]],Employees[[Employee Name]:[Office]],7))</f>
        <v>LIBRARY</v>
      </c>
      <c r="F1856" s="50" t="str">
        <f>IF(ISBLANK(LeaveTracker[[#This Row],[Employee Name]]),"-----",VLOOKUP(LeaveTracker[[#This Row],[Employee Name]],Employees[[Employee Name]:[Office]],6))</f>
        <v>PERMANENT</v>
      </c>
      <c r="G1856" s="24">
        <v>43860</v>
      </c>
      <c r="H1856" s="24">
        <v>43860</v>
      </c>
      <c r="I1856" s="20" t="s">
        <v>298</v>
      </c>
      <c r="J1856" s="42" t="s">
        <v>644</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840</v>
      </c>
      <c r="E1857" s="50" t="str">
        <f>IF(ISBLANK(LeaveTracker[[#This Row],[Employee Name]]),"-----",VLOOKUP(LeaveTracker[[#This Row],[Employee Name]],Employees[[Employee Name]:[Office]],7))</f>
        <v>CEO</v>
      </c>
      <c r="F1857" s="50" t="str">
        <f>IF(ISBLANK(LeaveTracker[[#This Row],[Employee Name]]),"-----",VLOOKUP(LeaveTracker[[#This Row],[Employee Name]],Employees[[Employee Name]:[Office]],6))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840</v>
      </c>
      <c r="E1858" s="50" t="str">
        <f>IF(ISBLANK(LeaveTracker[[#This Row],[Employee Name]]),"-----",VLOOKUP(LeaveTracker[[#This Row],[Employee Name]],Employees[[Employee Name]:[Office]],7))</f>
        <v>CEO</v>
      </c>
      <c r="F1858" s="50" t="str">
        <f>IF(ISBLANK(LeaveTracker[[#This Row],[Employee Name]]),"-----",VLOOKUP(LeaveTracker[[#This Row],[Employee Name]],Employees[[Employee Name]:[Office]],6))</f>
        <v>PERMANENT</v>
      </c>
      <c r="G1858" s="24">
        <v>43845</v>
      </c>
      <c r="H1858" s="24">
        <v>43845</v>
      </c>
      <c r="I1858" s="20" t="s">
        <v>298</v>
      </c>
      <c r="J1858" s="42" t="s">
        <v>842</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840</v>
      </c>
      <c r="E1859" s="50" t="str">
        <f>IF(ISBLANK(LeaveTracker[[#This Row],[Employee Name]]),"-----",VLOOKUP(LeaveTracker[[#This Row],[Employee Name]],Employees[[Employee Name]:[Office]],7))</f>
        <v>CEO</v>
      </c>
      <c r="F1859" s="50" t="str">
        <f>IF(ISBLANK(LeaveTracker[[#This Row],[Employee Name]]),"-----",VLOOKUP(LeaveTracker[[#This Row],[Employee Name]],Employees[[Employee Name]:[Office]],6))</f>
        <v>PERMANENT</v>
      </c>
      <c r="G1859" s="21">
        <v>43872</v>
      </c>
      <c r="H1859" s="24">
        <v>43872</v>
      </c>
      <c r="I1859" s="20" t="s">
        <v>298</v>
      </c>
      <c r="J1859" s="42" t="s">
        <v>842</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840</v>
      </c>
      <c r="E1860" s="50" t="str">
        <f>IF(ISBLANK(LeaveTracker[[#This Row],[Employee Name]]),"-----",VLOOKUP(LeaveTracker[[#This Row],[Employee Name]],Employees[[Employee Name]:[Office]],7))</f>
        <v>CEO</v>
      </c>
      <c r="F1860" s="50" t="str">
        <f>IF(ISBLANK(LeaveTracker[[#This Row],[Employee Name]]),"-----",VLOOKUP(LeaveTracker[[#This Row],[Employee Name]],Employees[[Employee Name]:[Office]],6))</f>
        <v>PERMANENT</v>
      </c>
      <c r="G1860" s="24">
        <v>43875</v>
      </c>
      <c r="H1860" s="24">
        <v>43875</v>
      </c>
      <c r="I1860" s="20" t="s">
        <v>298</v>
      </c>
      <c r="J1860" s="42" t="s">
        <v>842</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449</v>
      </c>
      <c r="E1861" s="50" t="str">
        <f>IF(ISBLANK(LeaveTracker[[#This Row],[Employee Name]]),"-----",VLOOKUP(LeaveTracker[[#This Row],[Employee Name]],Employees[[Employee Name]:[Office]],7))</f>
        <v>CEO</v>
      </c>
      <c r="F1861" s="50" t="str">
        <f>IF(ISBLANK(LeaveTracker[[#This Row],[Employee Name]]),"-----",VLOOKUP(LeaveTracker[[#This Row],[Employee Name]],Employees[[Employee Name]:[Office]],6))</f>
        <v>PERMANENT</v>
      </c>
      <c r="G1861" s="24">
        <v>43872</v>
      </c>
      <c r="H1861" s="24">
        <v>43872</v>
      </c>
      <c r="I1861" s="20" t="s">
        <v>298</v>
      </c>
      <c r="J1861" s="42" t="s">
        <v>899</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449</v>
      </c>
      <c r="E1862" s="50" t="str">
        <f>IF(ISBLANK(LeaveTracker[[#This Row],[Employee Name]]),"-----",VLOOKUP(LeaveTracker[[#This Row],[Employee Name]],Employees[[Employee Name]:[Office]],7))</f>
        <v>CEO</v>
      </c>
      <c r="F1862" s="50" t="str">
        <f>IF(ISBLANK(LeaveTracker[[#This Row],[Employee Name]]),"-----",VLOOKUP(LeaveTracker[[#This Row],[Employee Name]],Employees[[Employee Name]:[Office]],6))</f>
        <v>PERMANENT</v>
      </c>
      <c r="G1862" s="24">
        <v>43846</v>
      </c>
      <c r="H1862" s="24">
        <v>43847</v>
      </c>
      <c r="I1862" s="20" t="s">
        <v>298</v>
      </c>
      <c r="J1862" s="42" t="s">
        <v>763</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449</v>
      </c>
      <c r="E1863" s="50" t="str">
        <f>IF(ISBLANK(LeaveTracker[[#This Row],[Employee Name]]),"-----",VLOOKUP(LeaveTracker[[#This Row],[Employee Name]],Employees[[Employee Name]:[Office]],7))</f>
        <v>CEO</v>
      </c>
      <c r="F1863" s="50" t="str">
        <f>IF(ISBLANK(LeaveTracker[[#This Row],[Employee Name]]),"-----",VLOOKUP(LeaveTracker[[#This Row],[Employee Name]],Employees[[Employee Name]:[Office]],6))</f>
        <v>PERMANENT</v>
      </c>
      <c r="G1863" s="24">
        <v>43851</v>
      </c>
      <c r="H1863" s="24">
        <v>43851</v>
      </c>
      <c r="I1863" s="20" t="s">
        <v>298</v>
      </c>
      <c r="J1863" s="42" t="s">
        <v>763</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456</v>
      </c>
      <c r="E1864" s="50" t="str">
        <f>IF(ISBLANK(LeaveTracker[[#This Row],[Employee Name]]),"-----",VLOOKUP(LeaveTracker[[#This Row],[Employee Name]],Employees[[Employee Name]:[Office]],7))</f>
        <v>CSWDO</v>
      </c>
      <c r="F1864" s="50" t="str">
        <f>IF(ISBLANK(LeaveTracker[[#This Row],[Employee Name]]),"-----",VLOOKUP(LeaveTracker[[#This Row],[Employee Name]],Employees[[Employee Name]:[Office]],6))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456</v>
      </c>
      <c r="E1865" s="50" t="str">
        <f>IF(ISBLANK(LeaveTracker[[#This Row],[Employee Name]]),"-----",VLOOKUP(LeaveTracker[[#This Row],[Employee Name]],Employees[[Employee Name]:[Office]],7))</f>
        <v>CSWDO</v>
      </c>
      <c r="F1865" s="50" t="str">
        <f>IF(ISBLANK(LeaveTracker[[#This Row],[Employee Name]]),"-----",VLOOKUP(LeaveTracker[[#This Row],[Employee Name]],Employees[[Employee Name]:[Office]],6))</f>
        <v>PERMANENT</v>
      </c>
      <c r="G1865" s="24">
        <v>43875</v>
      </c>
      <c r="H1865" s="24">
        <v>43875</v>
      </c>
      <c r="I1865" s="20" t="s">
        <v>298</v>
      </c>
      <c r="J1865" s="42" t="s">
        <v>842</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456</v>
      </c>
      <c r="E1866" s="50" t="str">
        <f>IF(ISBLANK(LeaveTracker[[#This Row],[Employee Name]]),"-----",VLOOKUP(LeaveTracker[[#This Row],[Employee Name]],Employees[[Employee Name]:[Office]],7))</f>
        <v>CSWDO</v>
      </c>
      <c r="F1866" s="50" t="str">
        <f>IF(ISBLANK(LeaveTracker[[#This Row],[Employee Name]]),"-----",VLOOKUP(LeaveTracker[[#This Row],[Employee Name]],Employees[[Employee Name]:[Office]],6))</f>
        <v>PERMANENT</v>
      </c>
      <c r="G1866" s="24">
        <v>43861</v>
      </c>
      <c r="H1866" s="24">
        <v>43861</v>
      </c>
      <c r="I1866" s="20" t="s">
        <v>298</v>
      </c>
      <c r="J1866" s="42" t="s">
        <v>842</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456</v>
      </c>
      <c r="E1867" s="50" t="str">
        <f>IF(ISBLANK(LeaveTracker[[#This Row],[Employee Name]]),"-----",VLOOKUP(LeaveTracker[[#This Row],[Employee Name]],Employees[[Employee Name]:[Office]],7))</f>
        <v>CSWDO</v>
      </c>
      <c r="F1867" s="50" t="str">
        <f>IF(ISBLANK(LeaveTracker[[#This Row],[Employee Name]]),"-----",VLOOKUP(LeaveTracker[[#This Row],[Employee Name]],Employees[[Employee Name]:[Office]],6))</f>
        <v>PERMANENT</v>
      </c>
      <c r="G1867" s="24">
        <v>43864</v>
      </c>
      <c r="H1867" s="24">
        <v>43864</v>
      </c>
      <c r="I1867" s="20" t="s">
        <v>298</v>
      </c>
      <c r="J1867" s="42" t="s">
        <v>842</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456</v>
      </c>
      <c r="E1868" s="50" t="str">
        <f>IF(ISBLANK(LeaveTracker[[#This Row],[Employee Name]]),"-----",VLOOKUP(LeaveTracker[[#This Row],[Employee Name]],Employees[[Employee Name]:[Office]],7))</f>
        <v>CSWDO</v>
      </c>
      <c r="F1868" s="50" t="str">
        <f>IF(ISBLANK(LeaveTracker[[#This Row],[Employee Name]]),"-----",VLOOKUP(LeaveTracker[[#This Row],[Employee Name]],Employees[[Employee Name]:[Office]],6))</f>
        <v>PERMANENT</v>
      </c>
      <c r="G1868" s="24">
        <v>43845</v>
      </c>
      <c r="H1868" s="24">
        <v>43845</v>
      </c>
      <c r="I1868" s="20" t="s">
        <v>298</v>
      </c>
      <c r="J1868" s="42" t="s">
        <v>842</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456</v>
      </c>
      <c r="E1869" s="50" t="str">
        <f>IF(ISBLANK(LeaveTracker[[#This Row],[Employee Name]]),"-----",VLOOKUP(LeaveTracker[[#This Row],[Employee Name]],Employees[[Employee Name]:[Office]],7))</f>
        <v>CSWDO</v>
      </c>
      <c r="F1869" s="50" t="str">
        <f>IF(ISBLANK(LeaveTracker[[#This Row],[Employee Name]]),"-----",VLOOKUP(LeaveTracker[[#This Row],[Employee Name]],Employees[[Employee Name]:[Office]],6))</f>
        <v>PERMANENT</v>
      </c>
      <c r="G1869" s="24">
        <v>43847</v>
      </c>
      <c r="H1869" s="24">
        <v>43847</v>
      </c>
      <c r="I1869" s="20" t="s">
        <v>298</v>
      </c>
      <c r="J1869" s="42" t="s">
        <v>842</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323</v>
      </c>
      <c r="E1870" s="50" t="str">
        <f>IF(ISBLANK(LeaveTracker[[#This Row],[Employee Name]]),"-----",VLOOKUP(LeaveTracker[[#This Row],[Employee Name]],Employees[[Employee Name]:[Office]],7))</f>
        <v>CEO</v>
      </c>
      <c r="F1870" s="50" t="str">
        <f>IF(ISBLANK(LeaveTracker[[#This Row],[Employee Name]]),"-----",VLOOKUP(LeaveTracker[[#This Row],[Employee Name]],Employees[[Employee Name]:[Office]],6))</f>
        <v>PERMANENT</v>
      </c>
      <c r="G1870" s="24">
        <v>43871</v>
      </c>
      <c r="H1870" s="24">
        <v>43871</v>
      </c>
      <c r="I1870" s="20" t="s">
        <v>298</v>
      </c>
      <c r="J1870" s="42" t="s">
        <v>899</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323</v>
      </c>
      <c r="E1871" s="50" t="str">
        <f>IF(ISBLANK(LeaveTracker[[#This Row],[Employee Name]]),"-----",VLOOKUP(LeaveTracker[[#This Row],[Employee Name]],Employees[[Employee Name]:[Office]],7))</f>
        <v>CEO</v>
      </c>
      <c r="F1871" s="50" t="str">
        <f>IF(ISBLANK(LeaveTracker[[#This Row],[Employee Name]]),"-----",VLOOKUP(LeaveTracker[[#This Row],[Employee Name]],Employees[[Employee Name]:[Office]],6))</f>
        <v>PERMANENT</v>
      </c>
      <c r="G1871" s="24">
        <v>43876</v>
      </c>
      <c r="H1871" s="24">
        <v>43876</v>
      </c>
      <c r="I1871" s="20" t="s">
        <v>298</v>
      </c>
      <c r="J1871" s="42" t="s">
        <v>899</v>
      </c>
      <c r="K1871" s="50" t="str">
        <f>LeaveTracker[[#This Row],[Days]]&amp;" "&amp;LeaveTracker[[#This Row],[Type of Leave]]</f>
        <v>1 OTHER</v>
      </c>
      <c r="L1871" s="23">
        <v>1</v>
      </c>
      <c r="M1871" s="27"/>
    </row>
    <row r="1872" spans="1:13" ht="30" customHeight="1" x14ac:dyDescent="0.3">
      <c r="A1872" s="27">
        <v>381</v>
      </c>
      <c r="B1872" s="31">
        <v>43915</v>
      </c>
      <c r="C1872" s="31">
        <v>43840</v>
      </c>
      <c r="D1872" s="19" t="s">
        <v>323</v>
      </c>
      <c r="E1872" s="50" t="str">
        <f>IF(ISBLANK(LeaveTracker[[#This Row],[Employee Name]]),"-----",VLOOKUP(LeaveTracker[[#This Row],[Employee Name]],Employees[[Employee Name]:[Office]],7))</f>
        <v>CEO</v>
      </c>
      <c r="F1872" s="50" t="str">
        <f>IF(ISBLANK(LeaveTracker[[#This Row],[Employee Name]]),"-----",VLOOKUP(LeaveTracker[[#This Row],[Employee Name]],Employees[[Employee Name]:[Office]],6))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323</v>
      </c>
      <c r="E1873" s="50" t="str">
        <f>IF(ISBLANK(LeaveTracker[[#This Row],[Employee Name]]),"-----",VLOOKUP(LeaveTracker[[#This Row],[Employee Name]],Employees[[Employee Name]:[Office]],7))</f>
        <v>CEO</v>
      </c>
      <c r="F1873" s="50" t="str">
        <f>IF(ISBLANK(LeaveTracker[[#This Row],[Employee Name]]),"-----",VLOOKUP(LeaveTracker[[#This Row],[Employee Name]],Employees[[Employee Name]:[Office]],6))</f>
        <v>PERMANENT</v>
      </c>
      <c r="G1873" s="24">
        <v>43865</v>
      </c>
      <c r="H1873" s="24">
        <v>43867</v>
      </c>
      <c r="I1873" s="20" t="s">
        <v>298</v>
      </c>
      <c r="J1873" s="42" t="s">
        <v>899</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902</v>
      </c>
      <c r="E1874" s="50" t="str">
        <f>IF(ISBLANK(LeaveTracker[[#This Row],[Employee Name]]),"-----",VLOOKUP(LeaveTracker[[#This Row],[Employee Name]],Employees[[Employee Name]:[Office]],7))</f>
        <v>CEO</v>
      </c>
      <c r="F1874" s="50" t="str">
        <f>IF(ISBLANK(LeaveTracker[[#This Row],[Employee Name]]),"-----",VLOOKUP(LeaveTracker[[#This Row],[Employee Name]],Employees[[Employee Name]:[Office]],6))</f>
        <v>PERMANENT</v>
      </c>
      <c r="G1874" s="24">
        <v>43871</v>
      </c>
      <c r="H1874" s="24">
        <v>43871</v>
      </c>
      <c r="I1874" s="20" t="s">
        <v>298</v>
      </c>
      <c r="J1874" s="42" t="s">
        <v>842</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902</v>
      </c>
      <c r="E1875" s="50" t="str">
        <f>IF(ISBLANK(LeaveTracker[[#This Row],[Employee Name]]),"-----",VLOOKUP(LeaveTracker[[#This Row],[Employee Name]],Employees[[Employee Name]:[Office]],7))</f>
        <v>CEO</v>
      </c>
      <c r="F1875" s="50" t="str">
        <f>IF(ISBLANK(LeaveTracker[[#This Row],[Employee Name]]),"-----",VLOOKUP(LeaveTracker[[#This Row],[Employee Name]],Employees[[Employee Name]:[Office]],6))</f>
        <v>PERMANENT</v>
      </c>
      <c r="G1875" s="24">
        <v>43865</v>
      </c>
      <c r="H1875" s="24">
        <v>43868</v>
      </c>
      <c r="I1875" s="20" t="s">
        <v>298</v>
      </c>
      <c r="J1875" s="42" t="s">
        <v>842</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683</v>
      </c>
      <c r="E1876" s="50" t="str">
        <f>IF(ISBLANK(LeaveTracker[[#This Row],[Employee Name]]),"-----",VLOOKUP(LeaveTracker[[#This Row],[Employee Name]],Employees[[Employee Name]:[Office]],7))</f>
        <v>CEO</v>
      </c>
      <c r="F1876" s="50" t="str">
        <f>IF(ISBLANK(LeaveTracker[[#This Row],[Employee Name]]),"-----",VLOOKUP(LeaveTracker[[#This Row],[Employee Name]],Employees[[Employee Name]:[Office]],6))</f>
        <v>PERMANENT</v>
      </c>
      <c r="G1876" s="24">
        <v>43845</v>
      </c>
      <c r="H1876" s="24">
        <v>43846</v>
      </c>
      <c r="I1876" s="20" t="s">
        <v>298</v>
      </c>
      <c r="J1876" s="42" t="s">
        <v>842</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683</v>
      </c>
      <c r="E1877" s="50" t="str">
        <f>IF(ISBLANK(LeaveTracker[[#This Row],[Employee Name]]),"-----",VLOOKUP(LeaveTracker[[#This Row],[Employee Name]],Employees[[Employee Name]:[Office]],7))</f>
        <v>CEO</v>
      </c>
      <c r="F1877" s="50" t="str">
        <f>IF(ISBLANK(LeaveTracker[[#This Row],[Employee Name]]),"-----",VLOOKUP(LeaveTracker[[#This Row],[Employee Name]],Employees[[Employee Name]:[Office]],6))</f>
        <v>PERMANENT</v>
      </c>
      <c r="G1877" s="24">
        <v>43853</v>
      </c>
      <c r="H1877" s="24">
        <v>43853</v>
      </c>
      <c r="I1877" s="20" t="s">
        <v>298</v>
      </c>
      <c r="J1877" s="42" t="s">
        <v>842</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683</v>
      </c>
      <c r="E1878" s="50" t="str">
        <f>IF(ISBLANK(LeaveTracker[[#This Row],[Employee Name]]),"-----",VLOOKUP(LeaveTracker[[#This Row],[Employee Name]],Employees[[Employee Name]:[Office]],7))</f>
        <v>CEO</v>
      </c>
      <c r="F1878" s="50" t="str">
        <f>IF(ISBLANK(LeaveTracker[[#This Row],[Employee Name]]),"-----",VLOOKUP(LeaveTracker[[#This Row],[Employee Name]],Employees[[Employee Name]:[Office]],6))</f>
        <v>PERMANENT</v>
      </c>
      <c r="G1878" s="24">
        <v>43864</v>
      </c>
      <c r="H1878" s="24">
        <v>43864</v>
      </c>
      <c r="I1878" s="20" t="s">
        <v>298</v>
      </c>
      <c r="J1878" s="42" t="s">
        <v>842</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683</v>
      </c>
      <c r="E1879" s="50" t="str">
        <f>IF(ISBLANK(LeaveTracker[[#This Row],[Employee Name]]),"-----",VLOOKUP(LeaveTracker[[#This Row],[Employee Name]],Employees[[Employee Name]:[Office]],7))</f>
        <v>CEO</v>
      </c>
      <c r="F1879" s="50" t="str">
        <f>IF(ISBLANK(LeaveTracker[[#This Row],[Employee Name]]),"-----",VLOOKUP(LeaveTracker[[#This Row],[Employee Name]],Employees[[Employee Name]:[Office]],6))</f>
        <v>PERMANENT</v>
      </c>
      <c r="G1879" s="24">
        <v>43871</v>
      </c>
      <c r="H1879" s="24">
        <v>43871</v>
      </c>
      <c r="I1879" s="20" t="s">
        <v>298</v>
      </c>
      <c r="J1879" s="42" t="s">
        <v>842</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683</v>
      </c>
      <c r="E1880" s="50" t="str">
        <f>IF(ISBLANK(LeaveTracker[[#This Row],[Employee Name]]),"-----",VLOOKUP(LeaveTracker[[#This Row],[Employee Name]],Employees[[Employee Name]:[Office]],7))</f>
        <v>CEO</v>
      </c>
      <c r="F1880" s="50" t="str">
        <f>IF(ISBLANK(LeaveTracker[[#This Row],[Employee Name]]),"-----",VLOOKUP(LeaveTracker[[#This Row],[Employee Name]],Employees[[Employee Name]:[Office]],6))</f>
        <v>PERMANENT</v>
      </c>
      <c r="G1880" s="24">
        <v>43840</v>
      </c>
      <c r="H1880" s="24">
        <v>43840</v>
      </c>
      <c r="I1880" s="20" t="s">
        <v>298</v>
      </c>
      <c r="J1880" s="42" t="s">
        <v>763</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313</v>
      </c>
      <c r="E1881" s="50" t="str">
        <f>IF(ISBLANK(LeaveTracker[[#This Row],[Employee Name]]),"-----",VLOOKUP(LeaveTracker[[#This Row],[Employee Name]],Employees[[Employee Name]:[Office]],7))</f>
        <v>CEO</v>
      </c>
      <c r="F1881" s="50" t="str">
        <f>IF(ISBLANK(LeaveTracker[[#This Row],[Employee Name]]),"-----",VLOOKUP(LeaveTracker[[#This Row],[Employee Name]],Employees[[Employee Name]:[Office]],6))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313</v>
      </c>
      <c r="E1882" s="50" t="str">
        <f>IF(ISBLANK(LeaveTracker[[#This Row],[Employee Name]]),"-----",VLOOKUP(LeaveTracker[[#This Row],[Employee Name]],Employees[[Employee Name]:[Office]],7))</f>
        <v>CEO</v>
      </c>
      <c r="F1882" s="50" t="str">
        <f>IF(ISBLANK(LeaveTracker[[#This Row],[Employee Name]]),"-----",VLOOKUP(LeaveTracker[[#This Row],[Employee Name]],Employees[[Employee Name]:[Office]],6))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313</v>
      </c>
      <c r="E1883" s="50" t="str">
        <f>IF(ISBLANK(LeaveTracker[[#This Row],[Employee Name]]),"-----",VLOOKUP(LeaveTracker[[#This Row],[Employee Name]],Employees[[Employee Name]:[Office]],7))</f>
        <v>CEO</v>
      </c>
      <c r="F1883" s="50" t="str">
        <f>IF(ISBLANK(LeaveTracker[[#This Row],[Employee Name]]),"-----",VLOOKUP(LeaveTracker[[#This Row],[Employee Name]],Employees[[Employee Name]:[Office]],6))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313</v>
      </c>
      <c r="E1884" s="50" t="str">
        <f>IF(ISBLANK(LeaveTracker[[#This Row],[Employee Name]]),"-----",VLOOKUP(LeaveTracker[[#This Row],[Employee Name]],Employees[[Employee Name]:[Office]],7))</f>
        <v>CEO</v>
      </c>
      <c r="F1884" s="50" t="str">
        <f>IF(ISBLANK(LeaveTracker[[#This Row],[Employee Name]]),"-----",VLOOKUP(LeaveTracker[[#This Row],[Employee Name]],Employees[[Employee Name]:[Office]],6))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313</v>
      </c>
      <c r="E1885" s="50" t="str">
        <f>IF(ISBLANK(LeaveTracker[[#This Row],[Employee Name]]),"-----",VLOOKUP(LeaveTracker[[#This Row],[Employee Name]],Employees[[Employee Name]:[Office]],7))</f>
        <v>CEO</v>
      </c>
      <c r="F1885" s="50" t="str">
        <f>IF(ISBLANK(LeaveTracker[[#This Row],[Employee Name]]),"-----",VLOOKUP(LeaveTracker[[#This Row],[Employee Name]],Employees[[Employee Name]:[Office]],6))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319</v>
      </c>
      <c r="E1886" s="50" t="str">
        <f>IF(ISBLANK(LeaveTracker[[#This Row],[Employee Name]]),"-----",VLOOKUP(LeaveTracker[[#This Row],[Employee Name]],Employees[[Employee Name]:[Office]],7))</f>
        <v>CEO</v>
      </c>
      <c r="F1886" s="50" t="str">
        <f>IF(ISBLANK(LeaveTracker[[#This Row],[Employee Name]]),"-----",VLOOKUP(LeaveTracker[[#This Row],[Employee Name]],Employees[[Employee Name]:[Office]],6))</f>
        <v>PERMANENT</v>
      </c>
      <c r="G1886" s="24">
        <v>43874</v>
      </c>
      <c r="H1886" s="24">
        <v>43874</v>
      </c>
      <c r="I1886" s="20" t="s">
        <v>298</v>
      </c>
      <c r="J1886" s="42" t="s">
        <v>842</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319</v>
      </c>
      <c r="E1887" s="50" t="str">
        <f>IF(ISBLANK(LeaveTracker[[#This Row],[Employee Name]]),"-----",VLOOKUP(LeaveTracker[[#This Row],[Employee Name]],Employees[[Employee Name]:[Office]],7))</f>
        <v>CEO</v>
      </c>
      <c r="F1887" s="50" t="str">
        <f>IF(ISBLANK(LeaveTracker[[#This Row],[Employee Name]]),"-----",VLOOKUP(LeaveTracker[[#This Row],[Employee Name]],Employees[[Employee Name]:[Office]],6))</f>
        <v>PERMANENT</v>
      </c>
      <c r="G1887" s="24">
        <v>43868</v>
      </c>
      <c r="H1887" s="24">
        <v>43868</v>
      </c>
      <c r="I1887" s="20" t="s">
        <v>298</v>
      </c>
      <c r="J1887" s="42" t="s">
        <v>842</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319</v>
      </c>
      <c r="E1888" s="50" t="str">
        <f>IF(ISBLANK(LeaveTracker[[#This Row],[Employee Name]]),"-----",VLOOKUP(LeaveTracker[[#This Row],[Employee Name]],Employees[[Employee Name]:[Office]],7))</f>
        <v>CEO</v>
      </c>
      <c r="F1888" s="50" t="str">
        <f>IF(ISBLANK(LeaveTracker[[#This Row],[Employee Name]]),"-----",VLOOKUP(LeaveTracker[[#This Row],[Employee Name]],Employees[[Employee Name]:[Office]],6))</f>
        <v>PERMANENT</v>
      </c>
      <c r="G1888" s="24">
        <v>43871</v>
      </c>
      <c r="H1888" s="24">
        <v>43872</v>
      </c>
      <c r="I1888" s="20" t="s">
        <v>298</v>
      </c>
      <c r="J1888" s="42" t="s">
        <v>842</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319</v>
      </c>
      <c r="E1889" s="50" t="str">
        <f>IF(ISBLANK(LeaveTracker[[#This Row],[Employee Name]]),"-----",VLOOKUP(LeaveTracker[[#This Row],[Employee Name]],Employees[[Employee Name]:[Office]],7))</f>
        <v>CEO</v>
      </c>
      <c r="F1889" s="50" t="str">
        <f>IF(ISBLANK(LeaveTracker[[#This Row],[Employee Name]]),"-----",VLOOKUP(LeaveTracker[[#This Row],[Employee Name]],Employees[[Employee Name]:[Office]],6))</f>
        <v>PERMANENT</v>
      </c>
      <c r="G1889" s="24">
        <v>43875</v>
      </c>
      <c r="H1889" s="24">
        <v>43875</v>
      </c>
      <c r="I1889" s="20" t="s">
        <v>298</v>
      </c>
      <c r="J1889" s="42" t="s">
        <v>842</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319</v>
      </c>
      <c r="E1890" s="50" t="str">
        <f>IF(ISBLANK(LeaveTracker[[#This Row],[Employee Name]]),"-----",VLOOKUP(LeaveTracker[[#This Row],[Employee Name]],Employees[[Employee Name]:[Office]],7))</f>
        <v>CEO</v>
      </c>
      <c r="F1890" s="50" t="str">
        <f>IF(ISBLANK(LeaveTracker[[#This Row],[Employee Name]]),"-----",VLOOKUP(LeaveTracker[[#This Row],[Employee Name]],Employees[[Employee Name]:[Office]],6))</f>
        <v>PERMANENT</v>
      </c>
      <c r="G1890" s="24">
        <v>43868</v>
      </c>
      <c r="H1890" s="24">
        <v>43868</v>
      </c>
      <c r="I1890" s="20" t="s">
        <v>298</v>
      </c>
      <c r="J1890" s="42" t="s">
        <v>842</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315</v>
      </c>
      <c r="E1891" s="50" t="str">
        <f>IF(ISBLANK(LeaveTracker[[#This Row],[Employee Name]]),"-----",VLOOKUP(LeaveTracker[[#This Row],[Employee Name]],Employees[[Employee Name]:[Office]],7))</f>
        <v>CEO</v>
      </c>
      <c r="F1891" s="50" t="str">
        <f>IF(ISBLANK(LeaveTracker[[#This Row],[Employee Name]]),"-----",VLOOKUP(LeaveTracker[[#This Row],[Employee Name]],Employees[[Employee Name]:[Office]],6))</f>
        <v>PERMANENT</v>
      </c>
      <c r="G1891" s="24">
        <v>43868</v>
      </c>
      <c r="H1891" s="24">
        <v>43868</v>
      </c>
      <c r="I1891" s="20" t="s">
        <v>298</v>
      </c>
      <c r="J1891" s="42" t="s">
        <v>842</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315</v>
      </c>
      <c r="E1892" s="50" t="str">
        <f>IF(ISBLANK(LeaveTracker[[#This Row],[Employee Name]]),"-----",VLOOKUP(LeaveTracker[[#This Row],[Employee Name]],Employees[[Employee Name]:[Office]],7))</f>
        <v>CEO</v>
      </c>
      <c r="F1892" s="50" t="str">
        <f>IF(ISBLANK(LeaveTracker[[#This Row],[Employee Name]]),"-----",VLOOKUP(LeaveTracker[[#This Row],[Employee Name]],Employees[[Employee Name]:[Office]],6))</f>
        <v>PERMANENT</v>
      </c>
      <c r="G1892" s="24">
        <v>43871</v>
      </c>
      <c r="H1892" s="24">
        <v>43872</v>
      </c>
      <c r="I1892" s="20" t="s">
        <v>298</v>
      </c>
      <c r="J1892" s="42" t="s">
        <v>842</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315</v>
      </c>
      <c r="E1893" s="50" t="str">
        <f>IF(ISBLANK(LeaveTracker[[#This Row],[Employee Name]]),"-----",VLOOKUP(LeaveTracker[[#This Row],[Employee Name]],Employees[[Employee Name]:[Office]],7))</f>
        <v>CEO</v>
      </c>
      <c r="F1893" s="50" t="str">
        <f>IF(ISBLANK(LeaveTracker[[#This Row],[Employee Name]]),"-----",VLOOKUP(LeaveTracker[[#This Row],[Employee Name]],Employees[[Employee Name]:[Office]],6))</f>
        <v>PERMANENT</v>
      </c>
      <c r="G1893" s="24">
        <v>43875</v>
      </c>
      <c r="H1893" s="24">
        <v>43875</v>
      </c>
      <c r="I1893" s="20" t="s">
        <v>298</v>
      </c>
      <c r="J1893" s="42" t="s">
        <v>842</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904</v>
      </c>
      <c r="E1894" s="50" t="str">
        <f>IF(ISBLANK(LeaveTracker[[#This Row],[Employee Name]]),"-----",VLOOKUP(LeaveTracker[[#This Row],[Employee Name]],Employees[[Employee Name]:[Office]],7))</f>
        <v>ONT</v>
      </c>
      <c r="F1894" s="50" t="str">
        <f>IF(ISBLANK(LeaveTracker[[#This Row],[Employee Name]]),"-----",VLOOKUP(LeaveTracker[[#This Row],[Employee Name]],Employees[[Employee Name]:[Office]],6))</f>
        <v>PERMANENT</v>
      </c>
      <c r="G1894" s="24">
        <v>43873</v>
      </c>
      <c r="H1894" s="24">
        <v>43874</v>
      </c>
      <c r="I1894" s="20" t="s">
        <v>298</v>
      </c>
      <c r="J1894" s="42" t="s">
        <v>842</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904</v>
      </c>
      <c r="E1895" s="50" t="str">
        <f>IF(ISBLANK(LeaveTracker[[#This Row],[Employee Name]]),"-----",VLOOKUP(LeaveTracker[[#This Row],[Employee Name]],Employees[[Employee Name]:[Office]],7))</f>
        <v>ONT</v>
      </c>
      <c r="F1895" s="50" t="str">
        <f>IF(ISBLANK(LeaveTracker[[#This Row],[Employee Name]]),"-----",VLOOKUP(LeaveTracker[[#This Row],[Employee Name]],Employees[[Employee Name]:[Office]],6))</f>
        <v>PERMANENT</v>
      </c>
      <c r="G1895" s="24">
        <v>43866</v>
      </c>
      <c r="H1895" s="24">
        <v>43868</v>
      </c>
      <c r="I1895" s="20" t="s">
        <v>298</v>
      </c>
      <c r="J1895" s="42" t="s">
        <v>842</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906</v>
      </c>
      <c r="E1896" s="50" t="str">
        <f>IF(ISBLANK(LeaveTracker[[#This Row],[Employee Name]]),"-----",VLOOKUP(LeaveTracker[[#This Row],[Employee Name]],Employees[[Employee Name]:[Office]],7))</f>
        <v>CEO</v>
      </c>
      <c r="F1896" s="50" t="str">
        <f>IF(ISBLANK(LeaveTracker[[#This Row],[Employee Name]]),"-----",VLOOKUP(LeaveTracker[[#This Row],[Employee Name]],Employees[[Employee Name]:[Office]],6))</f>
        <v>PERMANENT</v>
      </c>
      <c r="G1896" s="24">
        <v>43845</v>
      </c>
      <c r="H1896" s="24">
        <v>43845</v>
      </c>
      <c r="I1896" s="20" t="s">
        <v>298</v>
      </c>
      <c r="J1896" s="42" t="s">
        <v>842</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906</v>
      </c>
      <c r="E1897" s="50" t="str">
        <f>IF(ISBLANK(LeaveTracker[[#This Row],[Employee Name]]),"-----",VLOOKUP(LeaveTracker[[#This Row],[Employee Name]],Employees[[Employee Name]:[Office]],7))</f>
        <v>CEO</v>
      </c>
      <c r="F1897" s="50" t="str">
        <f>IF(ISBLANK(LeaveTracker[[#This Row],[Employee Name]]),"-----",VLOOKUP(LeaveTracker[[#This Row],[Employee Name]],Employees[[Employee Name]:[Office]],6))</f>
        <v>PERMANENT</v>
      </c>
      <c r="G1897" s="24">
        <v>43871</v>
      </c>
      <c r="H1897" s="24">
        <v>43874</v>
      </c>
      <c r="I1897" s="20" t="s">
        <v>298</v>
      </c>
      <c r="J1897" s="42" t="s">
        <v>842</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273</v>
      </c>
      <c r="E1898" s="50" t="str">
        <f>IF(ISBLANK(LeaveTracker[[#This Row],[Employee Name]]),"-----",VLOOKUP(LeaveTracker[[#This Row],[Employee Name]],Employees[[Employee Name]:[Office]],7))</f>
        <v>CEO</v>
      </c>
      <c r="F1898" s="50" t="str">
        <f>IF(ISBLANK(LeaveTracker[[#This Row],[Employee Name]]),"-----",VLOOKUP(LeaveTracker[[#This Row],[Employee Name]],Employees[[Employee Name]:[Office]],6))</f>
        <v>PERMANENT</v>
      </c>
      <c r="G1898" s="24">
        <v>43861</v>
      </c>
      <c r="H1898" s="24">
        <v>43861</v>
      </c>
      <c r="I1898" s="20" t="s">
        <v>298</v>
      </c>
      <c r="J1898" s="42" t="s">
        <v>842</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273</v>
      </c>
      <c r="E1899" s="50" t="str">
        <f>IF(ISBLANK(LeaveTracker[[#This Row],[Employee Name]]),"-----",VLOOKUP(LeaveTracker[[#This Row],[Employee Name]],Employees[[Employee Name]:[Office]],7))</f>
        <v>CEO</v>
      </c>
      <c r="F1899" s="50" t="str">
        <f>IF(ISBLANK(LeaveTracker[[#This Row],[Employee Name]]),"-----",VLOOKUP(LeaveTracker[[#This Row],[Employee Name]],Employees[[Employee Name]:[Office]],6))</f>
        <v>PERMANENT</v>
      </c>
      <c r="G1899" s="24">
        <v>43864</v>
      </c>
      <c r="H1899" s="24">
        <v>43864</v>
      </c>
      <c r="I1899" s="20" t="s">
        <v>298</v>
      </c>
      <c r="J1899" s="42" t="s">
        <v>842</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273</v>
      </c>
      <c r="E1900" s="50" t="str">
        <f>IF(ISBLANK(LeaveTracker[[#This Row],[Employee Name]]),"-----",VLOOKUP(LeaveTracker[[#This Row],[Employee Name]],Employees[[Employee Name]:[Office]],7))</f>
        <v>CEO</v>
      </c>
      <c r="F1900" s="50" t="str">
        <f>IF(ISBLANK(LeaveTracker[[#This Row],[Employee Name]]),"-----",VLOOKUP(LeaveTracker[[#This Row],[Employee Name]],Employees[[Employee Name]:[Office]],6))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273</v>
      </c>
      <c r="E1901" s="50" t="str">
        <f>IF(ISBLANK(LeaveTracker[[#This Row],[Employee Name]]),"-----",VLOOKUP(LeaveTracker[[#This Row],[Employee Name]],Employees[[Employee Name]:[Office]],7))</f>
        <v>CEO</v>
      </c>
      <c r="F1901" s="50" t="str">
        <f>IF(ISBLANK(LeaveTracker[[#This Row],[Employee Name]]),"-----",VLOOKUP(LeaveTracker[[#This Row],[Employee Name]],Employees[[Employee Name]:[Office]],6))</f>
        <v>PERMANENT</v>
      </c>
      <c r="G1901" s="24">
        <v>43847</v>
      </c>
      <c r="H1901" s="24">
        <v>43847</v>
      </c>
      <c r="I1901" s="20" t="s">
        <v>298</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909</v>
      </c>
      <c r="E1902" s="50" t="str">
        <f>IF(ISBLANK(LeaveTracker[[#This Row],[Employee Name]]),"-----",VLOOKUP(LeaveTracker[[#This Row],[Employee Name]],Employees[[Employee Name]:[Office]],7))</f>
        <v>CPDO</v>
      </c>
      <c r="F1902" s="50" t="str">
        <f>IF(ISBLANK(LeaveTracker[[#This Row],[Employee Name]]),"-----",VLOOKUP(LeaveTracker[[#This Row],[Employee Name]],Employees[[Employee Name]:[Office]],6))</f>
        <v>PERMANENT</v>
      </c>
      <c r="G1902" s="24">
        <v>43873</v>
      </c>
      <c r="H1902" s="24">
        <v>43873</v>
      </c>
      <c r="I1902" s="20" t="s">
        <v>298</v>
      </c>
      <c r="J1902" s="42" t="s">
        <v>842</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909</v>
      </c>
      <c r="E1903" s="50" t="str">
        <f>IF(ISBLANK(LeaveTracker[[#This Row],[Employee Name]]),"-----",VLOOKUP(LeaveTracker[[#This Row],[Employee Name]],Employees[[Employee Name]:[Office]],7))</f>
        <v>CPDO</v>
      </c>
      <c r="F1903" s="50" t="str">
        <f>IF(ISBLANK(LeaveTracker[[#This Row],[Employee Name]]),"-----",VLOOKUP(LeaveTracker[[#This Row],[Employee Name]],Employees[[Employee Name]:[Office]],6))</f>
        <v>PERMANENT</v>
      </c>
      <c r="G1903" s="24">
        <v>43868</v>
      </c>
      <c r="H1903" s="24">
        <v>43868</v>
      </c>
      <c r="I1903" s="20" t="s">
        <v>298</v>
      </c>
      <c r="J1903" s="42" t="s">
        <v>842</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909</v>
      </c>
      <c r="E1904" s="50" t="str">
        <f>IF(ISBLANK(LeaveTracker[[#This Row],[Employee Name]]),"-----",VLOOKUP(LeaveTracker[[#This Row],[Employee Name]],Employees[[Employee Name]:[Office]],7))</f>
        <v>CPDO</v>
      </c>
      <c r="F1904" s="50" t="str">
        <f>IF(ISBLANK(LeaveTracker[[#This Row],[Employee Name]]),"-----",VLOOKUP(LeaveTracker[[#This Row],[Employee Name]],Employees[[Employee Name]:[Office]],6))</f>
        <v>PERMANENT</v>
      </c>
      <c r="G1904" s="24">
        <v>43864</v>
      </c>
      <c r="H1904" s="24">
        <v>43864</v>
      </c>
      <c r="I1904" s="20" t="s">
        <v>298</v>
      </c>
      <c r="J1904" s="42" t="s">
        <v>842</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909</v>
      </c>
      <c r="E1905" s="50" t="str">
        <f>IF(ISBLANK(LeaveTracker[[#This Row],[Employee Name]]),"-----",VLOOKUP(LeaveTracker[[#This Row],[Employee Name]],Employees[[Employee Name]:[Office]],7))</f>
        <v>CPDO</v>
      </c>
      <c r="F1905" s="50" t="str">
        <f>IF(ISBLANK(LeaveTracker[[#This Row],[Employee Name]]),"-----",VLOOKUP(LeaveTracker[[#This Row],[Employee Name]],Employees[[Employee Name]:[Office]],6))</f>
        <v>PERMANENT</v>
      </c>
      <c r="G1905" s="24">
        <v>43859</v>
      </c>
      <c r="H1905" s="24">
        <v>43859</v>
      </c>
      <c r="I1905" s="20" t="s">
        <v>298</v>
      </c>
      <c r="J1905" s="42" t="s">
        <v>842</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909</v>
      </c>
      <c r="E1906" s="50" t="str">
        <f>IF(ISBLANK(LeaveTracker[[#This Row],[Employee Name]]),"-----",VLOOKUP(LeaveTracker[[#This Row],[Employee Name]],Employees[[Employee Name]:[Office]],7))</f>
        <v>CPDO</v>
      </c>
      <c r="F1906" s="50" t="str">
        <f>IF(ISBLANK(LeaveTracker[[#This Row],[Employee Name]]),"-----",VLOOKUP(LeaveTracker[[#This Row],[Employee Name]],Employees[[Employee Name]:[Office]],6))</f>
        <v>PERMANENT</v>
      </c>
      <c r="G1906" s="24">
        <v>43850</v>
      </c>
      <c r="H1906" s="24">
        <v>43850</v>
      </c>
      <c r="I1906" s="20" t="s">
        <v>298</v>
      </c>
      <c r="J1906" s="42" t="s">
        <v>842</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914</v>
      </c>
      <c r="E1907" s="50" t="str">
        <f>IF(ISBLANK(LeaveTracker[[#This Row],[Employee Name]]),"-----",VLOOKUP(LeaveTracker[[#This Row],[Employee Name]],Employees[[Employee Name]:[Office]],7))</f>
        <v>CPDO</v>
      </c>
      <c r="F1907" s="50" t="str">
        <f>IF(ISBLANK(LeaveTracker[[#This Row],[Employee Name]]),"-----",VLOOKUP(LeaveTracker[[#This Row],[Employee Name]],Employees[[Employee Name]:[Office]],6))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914</v>
      </c>
      <c r="E1908" s="50" t="str">
        <f>IF(ISBLANK(LeaveTracker[[#This Row],[Employee Name]]),"-----",VLOOKUP(LeaveTracker[[#This Row],[Employee Name]],Employees[[Employee Name]:[Office]],7))</f>
        <v>CPDO</v>
      </c>
      <c r="F1908" s="50" t="str">
        <f>IF(ISBLANK(LeaveTracker[[#This Row],[Employee Name]]),"-----",VLOOKUP(LeaveTracker[[#This Row],[Employee Name]],Employees[[Employee Name]:[Office]],6))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914</v>
      </c>
      <c r="E1909" s="50" t="str">
        <f>IF(ISBLANK(LeaveTracker[[#This Row],[Employee Name]]),"-----",VLOOKUP(LeaveTracker[[#This Row],[Employee Name]],Employees[[Employee Name]:[Office]],7))</f>
        <v>CPDO</v>
      </c>
      <c r="F1909" s="50" t="str">
        <f>IF(ISBLANK(LeaveTracker[[#This Row],[Employee Name]]),"-----",VLOOKUP(LeaveTracker[[#This Row],[Employee Name]],Employees[[Employee Name]:[Office]],6))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914</v>
      </c>
      <c r="E1910" s="50" t="str">
        <f>IF(ISBLANK(LeaveTracker[[#This Row],[Employee Name]]),"-----",VLOOKUP(LeaveTracker[[#This Row],[Employee Name]],Employees[[Employee Name]:[Office]],7))</f>
        <v>CPDO</v>
      </c>
      <c r="F1910" s="50" t="str">
        <f>IF(ISBLANK(LeaveTracker[[#This Row],[Employee Name]]),"-----",VLOOKUP(LeaveTracker[[#This Row],[Employee Name]],Employees[[Employee Name]:[Office]],6))</f>
        <v>PERMANENT</v>
      </c>
      <c r="G1910" s="24">
        <v>43873</v>
      </c>
      <c r="H1910" s="24">
        <v>43873</v>
      </c>
      <c r="I1910" s="20" t="s">
        <v>298</v>
      </c>
      <c r="J1910" s="42" t="s">
        <v>727</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914</v>
      </c>
      <c r="E1911" s="50" t="str">
        <f>IF(ISBLANK(LeaveTracker[[#This Row],[Employee Name]]),"-----",VLOOKUP(LeaveTracker[[#This Row],[Employee Name]],Employees[[Employee Name]:[Office]],7))</f>
        <v>CPDO</v>
      </c>
      <c r="F1911" s="50" t="str">
        <f>IF(ISBLANK(LeaveTracker[[#This Row],[Employee Name]]),"-----",VLOOKUP(LeaveTracker[[#This Row],[Employee Name]],Employees[[Employee Name]:[Office]],6))</f>
        <v>PERMANENT</v>
      </c>
      <c r="G1911" s="24">
        <v>43871</v>
      </c>
      <c r="H1911" s="24">
        <v>43872</v>
      </c>
      <c r="I1911" s="20" t="s">
        <v>298</v>
      </c>
      <c r="J1911" s="42" t="s">
        <v>842</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914</v>
      </c>
      <c r="E1912" s="50" t="str">
        <f>IF(ISBLANK(LeaveTracker[[#This Row],[Employee Name]]),"-----",VLOOKUP(LeaveTracker[[#This Row],[Employee Name]],Employees[[Employee Name]:[Office]],7))</f>
        <v>CPDO</v>
      </c>
      <c r="F1912" s="50" t="str">
        <f>IF(ISBLANK(LeaveTracker[[#This Row],[Employee Name]]),"-----",VLOOKUP(LeaveTracker[[#This Row],[Employee Name]],Employees[[Employee Name]:[Office]],6))</f>
        <v>PERMANENT</v>
      </c>
      <c r="G1912" s="24">
        <v>43845</v>
      </c>
      <c r="H1912" s="24">
        <v>43847</v>
      </c>
      <c r="I1912" s="20" t="s">
        <v>298</v>
      </c>
      <c r="J1912" s="42" t="s">
        <v>842</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50" t="str">
        <f>IF(ISBLANK(LeaveTracker[[#This Row],[Employee Name]]),"-----",VLOOKUP(LeaveTracker[[#This Row],[Employee Name]],Employees[[Employee Name]:[Office]],7))</f>
        <v>CPDO</v>
      </c>
      <c r="F1913" s="50" t="str">
        <f>IF(ISBLANK(LeaveTracker[[#This Row],[Employee Name]]),"-----",VLOOKUP(LeaveTracker[[#This Row],[Employee Name]],Employees[[Employee Name]:[Office]],6))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50" t="str">
        <f>IF(ISBLANK(LeaveTracker[[#This Row],[Employee Name]]),"-----",VLOOKUP(LeaveTracker[[#This Row],[Employee Name]],Employees[[Employee Name]:[Office]],7))</f>
        <v>CPDO</v>
      </c>
      <c r="F1914" s="50" t="str">
        <f>IF(ISBLANK(LeaveTracker[[#This Row],[Employee Name]]),"-----",VLOOKUP(LeaveTracker[[#This Row],[Employee Name]],Employees[[Employee Name]:[Office]],6))</f>
        <v>PERMANENT</v>
      </c>
      <c r="G1914" s="24">
        <v>43860</v>
      </c>
      <c r="H1914" s="24">
        <v>43861</v>
      </c>
      <c r="I1914" s="20" t="s">
        <v>298</v>
      </c>
      <c r="J1914" s="42" t="s">
        <v>763</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917</v>
      </c>
      <c r="E1915" s="50" t="str">
        <f>IF(ISBLANK(LeaveTracker[[#This Row],[Employee Name]]),"-----",VLOOKUP(LeaveTracker[[#This Row],[Employee Name]],Employees[[Employee Name]:[Office]],7))</f>
        <v>ONT</v>
      </c>
      <c r="F1915" s="50" t="str">
        <f>IF(ISBLANK(LeaveTracker[[#This Row],[Employee Name]]),"-----",VLOOKUP(LeaveTracker[[#This Row],[Employee Name]],Employees[[Employee Name]:[Office]],6))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50" t="str">
        <f>IF(ISBLANK(LeaveTracker[[#This Row],[Employee Name]]),"-----",VLOOKUP(LeaveTracker[[#This Row],[Employee Name]],Employees[[Employee Name]:[Office]],7))</f>
        <v>ONT</v>
      </c>
      <c r="F1916" s="50" t="str">
        <f>IF(ISBLANK(LeaveTracker[[#This Row],[Employee Name]]),"-----",VLOOKUP(LeaveTracker[[#This Row],[Employee Name]],Employees[[Employee Name]:[Office]],6))</f>
        <v>PERMANENT</v>
      </c>
      <c r="G1916" s="24">
        <v>43872</v>
      </c>
      <c r="H1916" s="24">
        <v>43872</v>
      </c>
      <c r="I1916" s="20" t="s">
        <v>298</v>
      </c>
      <c r="J1916" s="42" t="s">
        <v>842</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724</v>
      </c>
      <c r="E1917" s="50" t="str">
        <f>IF(ISBLANK(LeaveTracker[[#This Row],[Employee Name]]),"-----",VLOOKUP(LeaveTracker[[#This Row],[Employee Name]],Employees[[Employee Name]:[Office]],7))</f>
        <v>ONT</v>
      </c>
      <c r="F1917" s="50" t="str">
        <f>IF(ISBLANK(LeaveTracker[[#This Row],[Employee Name]]),"-----",VLOOKUP(LeaveTracker[[#This Row],[Employee Name]],Employees[[Employee Name]:[Office]],6))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919</v>
      </c>
      <c r="E1918" s="50" t="str">
        <f>IF(ISBLANK(LeaveTracker[[#This Row],[Employee Name]]),"-----",VLOOKUP(LeaveTracker[[#This Row],[Employee Name]],Employees[[Employee Name]:[Office]],7))</f>
        <v>ONT</v>
      </c>
      <c r="F1918" s="50" t="str">
        <f>IF(ISBLANK(LeaveTracker[[#This Row],[Employee Name]]),"-----",VLOOKUP(LeaveTracker[[#This Row],[Employee Name]],Employees[[Employee Name]:[Office]],6))</f>
        <v>PERMANENT</v>
      </c>
      <c r="G1918" s="24">
        <v>43871</v>
      </c>
      <c r="H1918" s="24">
        <v>43873</v>
      </c>
      <c r="I1918" s="20" t="s">
        <v>298</v>
      </c>
      <c r="J1918" s="42" t="s">
        <v>842</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189</v>
      </c>
      <c r="E1919" s="50" t="str">
        <f>IF(ISBLANK(LeaveTracker[[#This Row],[Employee Name]]),"-----",VLOOKUP(LeaveTracker[[#This Row],[Employee Name]],Employees[[Employee Name]:[Office]],7))</f>
        <v>ONT</v>
      </c>
      <c r="F1919" s="50" t="str">
        <f>IF(ISBLANK(LeaveTracker[[#This Row],[Employee Name]]),"-----",VLOOKUP(LeaveTracker[[#This Row],[Employee Name]],Employees[[Employee Name]:[Office]],6))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189</v>
      </c>
      <c r="E1920" s="50" t="str">
        <f>IF(ISBLANK(LeaveTracker[[#This Row],[Employee Name]]),"-----",VLOOKUP(LeaveTracker[[#This Row],[Employee Name]],Employees[[Employee Name]:[Office]],7))</f>
        <v>ONT</v>
      </c>
      <c r="F1920" s="50" t="str">
        <f>IF(ISBLANK(LeaveTracker[[#This Row],[Employee Name]]),"-----",VLOOKUP(LeaveTracker[[#This Row],[Employee Name]],Employees[[Employee Name]:[Office]],6))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189</v>
      </c>
      <c r="E1921" s="50" t="str">
        <f>IF(ISBLANK(LeaveTracker[[#This Row],[Employee Name]]),"-----",VLOOKUP(LeaveTracker[[#This Row],[Employee Name]],Employees[[Employee Name]:[Office]],7))</f>
        <v>ONT</v>
      </c>
      <c r="F1921" s="50" t="str">
        <f>IF(ISBLANK(LeaveTracker[[#This Row],[Employee Name]]),"-----",VLOOKUP(LeaveTracker[[#This Row],[Employee Name]],Employees[[Employee Name]:[Office]],6))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922</v>
      </c>
      <c r="E1922" s="50" t="str">
        <f>IF(ISBLANK(LeaveTracker[[#This Row],[Employee Name]]),"-----",VLOOKUP(LeaveTracker[[#This Row],[Employee Name]],Employees[[Employee Name]:[Office]],7))</f>
        <v>CPDO</v>
      </c>
      <c r="F1922" s="50" t="str">
        <f>IF(ISBLANK(LeaveTracker[[#This Row],[Employee Name]]),"-----",VLOOKUP(LeaveTracker[[#This Row],[Employee Name]],Employees[[Employee Name]:[Office]],6))</f>
        <v>PERMANENT</v>
      </c>
      <c r="G1922" s="24">
        <v>43845</v>
      </c>
      <c r="H1922" s="24">
        <v>43847</v>
      </c>
      <c r="I1922" s="20" t="s">
        <v>298</v>
      </c>
      <c r="J1922" s="42" t="s">
        <v>842</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922</v>
      </c>
      <c r="E1923" s="50" t="str">
        <f>IF(ISBLANK(LeaveTracker[[#This Row],[Employee Name]]),"-----",VLOOKUP(LeaveTracker[[#This Row],[Employee Name]],Employees[[Employee Name]:[Office]],7))</f>
        <v>CPDO</v>
      </c>
      <c r="F1923" s="50" t="str">
        <f>IF(ISBLANK(LeaveTracker[[#This Row],[Employee Name]]),"-----",VLOOKUP(LeaveTracker[[#This Row],[Employee Name]],Employees[[Employee Name]:[Office]],6))</f>
        <v>PERMANENT</v>
      </c>
      <c r="G1923" s="24">
        <v>43849</v>
      </c>
      <c r="H1923" s="24">
        <v>43850</v>
      </c>
      <c r="I1923" s="20" t="s">
        <v>298</v>
      </c>
      <c r="J1923" s="42" t="s">
        <v>842</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382</v>
      </c>
      <c r="E1924" s="50" t="str">
        <f>IF(ISBLANK(LeaveTracker[[#This Row],[Employee Name]]),"-----",VLOOKUP(LeaveTracker[[#This Row],[Employee Name]],Employees[[Employee Name]:[Office]],7))</f>
        <v>ONT</v>
      </c>
      <c r="F1924" s="50" t="str">
        <f>IF(ISBLANK(LeaveTracker[[#This Row],[Employee Name]]),"-----",VLOOKUP(LeaveTracker[[#This Row],[Employee Name]],Employees[[Employee Name]:[Office]],6))</f>
        <v>PERMANENT</v>
      </c>
      <c r="G1924" s="24">
        <v>43855</v>
      </c>
      <c r="H1924" s="24">
        <v>43855</v>
      </c>
      <c r="I1924" s="20" t="s">
        <v>298</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925</v>
      </c>
      <c r="E1925" s="50" t="str">
        <f>IF(ISBLANK(LeaveTracker[[#This Row],[Employee Name]]),"-----",VLOOKUP(LeaveTracker[[#This Row],[Employee Name]],Employees[[Employee Name]:[Office]],7))</f>
        <v>TCNHS</v>
      </c>
      <c r="F1925" s="50" t="str">
        <f>IF(ISBLANK(LeaveTracker[[#This Row],[Employee Name]]),"-----",VLOOKUP(LeaveTracker[[#This Row],[Employee Name]],Employees[[Employee Name]:[Office]],6))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925</v>
      </c>
      <c r="E1926" s="50" t="str">
        <f>IF(ISBLANK(LeaveTracker[[#This Row],[Employee Name]]),"-----",VLOOKUP(LeaveTracker[[#This Row],[Employee Name]],Employees[[Employee Name]:[Office]],7))</f>
        <v>TCNHS</v>
      </c>
      <c r="F1926" s="50" t="str">
        <f>IF(ISBLANK(LeaveTracker[[#This Row],[Employee Name]]),"-----",VLOOKUP(LeaveTracker[[#This Row],[Employee Name]],Employees[[Employee Name]:[Office]],6))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708</v>
      </c>
      <c r="E1927" s="50" t="str">
        <f>IF(ISBLANK(LeaveTracker[[#This Row],[Employee Name]]),"-----",VLOOKUP(LeaveTracker[[#This Row],[Employee Name]],Employees[[Employee Name]:[Office]],7))</f>
        <v>ONT</v>
      </c>
      <c r="F1927" s="50" t="str">
        <f>IF(ISBLANK(LeaveTracker[[#This Row],[Employee Name]]),"-----",VLOOKUP(LeaveTracker[[#This Row],[Employee Name]],Employees[[Employee Name]:[Office]],6))</f>
        <v>CASUAL</v>
      </c>
      <c r="G1927" s="24">
        <v>43916</v>
      </c>
      <c r="H1927" s="24">
        <v>43916</v>
      </c>
      <c r="I1927" s="20" t="s">
        <v>298</v>
      </c>
      <c r="J1927" s="42" t="s">
        <v>727</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708</v>
      </c>
      <c r="E1928" s="50" t="str">
        <f>IF(ISBLANK(LeaveTracker[[#This Row],[Employee Name]]),"-----",VLOOKUP(LeaveTracker[[#This Row],[Employee Name]],Employees[[Employee Name]:[Office]],7))</f>
        <v>ONT</v>
      </c>
      <c r="F1928" s="50" t="str">
        <f>IF(ISBLANK(LeaveTracker[[#This Row],[Employee Name]]),"-----",VLOOKUP(LeaveTracker[[#This Row],[Employee Name]],Employees[[Employee Name]:[Office]],6))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724</v>
      </c>
      <c r="E1929" s="50" t="str">
        <f>IF(ISBLANK(LeaveTracker[[#This Row],[Employee Name]]),"-----",VLOOKUP(LeaveTracker[[#This Row],[Employee Name]],Employees[[Employee Name]:[Office]],7))</f>
        <v>ONT</v>
      </c>
      <c r="F1929" s="50" t="str">
        <f>IF(ISBLANK(LeaveTracker[[#This Row],[Employee Name]]),"-----",VLOOKUP(LeaveTracker[[#This Row],[Employee Name]],Employees[[Employee Name]:[Office]],6))</f>
        <v>PERMANENT</v>
      </c>
      <c r="G1929" s="24">
        <v>43873</v>
      </c>
      <c r="H1929" s="24">
        <v>43875</v>
      </c>
      <c r="I1929" s="20" t="s">
        <v>298</v>
      </c>
      <c r="J1929" s="42" t="s">
        <v>842</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724</v>
      </c>
      <c r="E1930" s="50" t="str">
        <f>IF(ISBLANK(LeaveTracker[[#This Row],[Employee Name]]),"-----",VLOOKUP(LeaveTracker[[#This Row],[Employee Name]],Employees[[Employee Name]:[Office]],7))</f>
        <v>ONT</v>
      </c>
      <c r="F1930" s="50" t="str">
        <f>IF(ISBLANK(LeaveTracker[[#This Row],[Employee Name]]),"-----",VLOOKUP(LeaveTracker[[#This Row],[Employee Name]],Employees[[Employee Name]:[Office]],6))</f>
        <v>PERMANENT</v>
      </c>
      <c r="G1930" s="24">
        <v>43860</v>
      </c>
      <c r="H1930" s="24">
        <v>43860</v>
      </c>
      <c r="I1930" s="20" t="s">
        <v>298</v>
      </c>
      <c r="J1930" s="42" t="s">
        <v>842</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388</v>
      </c>
      <c r="E1931" s="50" t="str">
        <f>IF(ISBLANK(LeaveTracker[[#This Row],[Employee Name]]),"-----",VLOOKUP(LeaveTracker[[#This Row],[Employee Name]],Employees[[Employee Name]:[Office]],7))</f>
        <v>ONT</v>
      </c>
      <c r="F1931" s="50" t="str">
        <f>IF(ISBLANK(LeaveTracker[[#This Row],[Employee Name]]),"-----",VLOOKUP(LeaveTracker[[#This Row],[Employee Name]],Employees[[Employee Name]:[Office]],6))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388</v>
      </c>
      <c r="E1932" s="50" t="str">
        <f>IF(ISBLANK(LeaveTracker[[#This Row],[Employee Name]]),"-----",VLOOKUP(LeaveTracker[[#This Row],[Employee Name]],Employees[[Employee Name]:[Office]],7))</f>
        <v>ONT</v>
      </c>
      <c r="F1932" s="50" t="str">
        <f>IF(ISBLANK(LeaveTracker[[#This Row],[Employee Name]]),"-----",VLOOKUP(LeaveTracker[[#This Row],[Employee Name]],Employees[[Employee Name]:[Office]],6))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388</v>
      </c>
      <c r="E1933" s="50" t="str">
        <f>IF(ISBLANK(LeaveTracker[[#This Row],[Employee Name]]),"-----",VLOOKUP(LeaveTracker[[#This Row],[Employee Name]],Employees[[Employee Name]:[Office]],7))</f>
        <v>ONT</v>
      </c>
      <c r="F1933" s="50" t="str">
        <f>IF(ISBLANK(LeaveTracker[[#This Row],[Employee Name]]),"-----",VLOOKUP(LeaveTracker[[#This Row],[Employee Name]],Employees[[Employee Name]:[Office]],6))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1025</v>
      </c>
      <c r="E1934" s="50" t="str">
        <f>IF(ISBLANK(LeaveTracker[[#This Row],[Employee Name]]),"-----",VLOOKUP(LeaveTracker[[#This Row],[Employee Name]],Employees[[Employee Name]:[Office]],7))</f>
        <v>ONT</v>
      </c>
      <c r="F1934" s="50" t="str">
        <f>IF(ISBLANK(LeaveTracker[[#This Row],[Employee Name]]),"-----",VLOOKUP(LeaveTracker[[#This Row],[Employee Name]],Employees[[Employee Name]:[Office]],6))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1025</v>
      </c>
      <c r="E1935" s="50" t="str">
        <f>IF(ISBLANK(LeaveTracker[[#This Row],[Employee Name]]),"-----",VLOOKUP(LeaveTracker[[#This Row],[Employee Name]],Employees[[Employee Name]:[Office]],7))</f>
        <v>ONT</v>
      </c>
      <c r="F1935" s="50" t="str">
        <f>IF(ISBLANK(LeaveTracker[[#This Row],[Employee Name]]),"-----",VLOOKUP(LeaveTracker[[#This Row],[Employee Name]],Employees[[Employee Name]:[Office]],6))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772</v>
      </c>
      <c r="E1936" s="50" t="str">
        <f>IF(ISBLANK(LeaveTracker[[#This Row],[Employee Name]]),"-----",VLOOKUP(LeaveTracker[[#This Row],[Employee Name]],Employees[[Employee Name]:[Office]],7))</f>
        <v>ONT</v>
      </c>
      <c r="F1936" s="50" t="str">
        <f>IF(ISBLANK(LeaveTracker[[#This Row],[Employee Name]]),"-----",VLOOKUP(LeaveTracker[[#This Row],[Employee Name]],Employees[[Employee Name]:[Office]],6))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772</v>
      </c>
      <c r="E1937" s="50" t="str">
        <f>IF(ISBLANK(LeaveTracker[[#This Row],[Employee Name]]),"-----",VLOOKUP(LeaveTracker[[#This Row],[Employee Name]],Employees[[Employee Name]:[Office]],7))</f>
        <v>ONT</v>
      </c>
      <c r="F1937" s="50" t="str">
        <f>IF(ISBLANK(LeaveTracker[[#This Row],[Employee Name]]),"-----",VLOOKUP(LeaveTracker[[#This Row],[Employee Name]],Employees[[Employee Name]:[Office]],6))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928</v>
      </c>
      <c r="E1938" s="50" t="str">
        <f>IF(ISBLANK(LeaveTracker[[#This Row],[Employee Name]]),"-----",VLOOKUP(LeaveTracker[[#This Row],[Employee Name]],Employees[[Employee Name]:[Office]],7))</f>
        <v>ONT</v>
      </c>
      <c r="F1938" s="50" t="str">
        <f>IF(ISBLANK(LeaveTracker[[#This Row],[Employee Name]]),"-----",VLOOKUP(LeaveTracker[[#This Row],[Employee Name]],Employees[[Employee Name]:[Office]],6))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929</v>
      </c>
      <c r="E1939" s="50" t="str">
        <f>IF(ISBLANK(LeaveTracker[[#This Row],[Employee Name]]),"-----",VLOOKUP(LeaveTracker[[#This Row],[Employee Name]],Employees[[Employee Name]:[Office]],7))</f>
        <v>ONT</v>
      </c>
      <c r="F1939" s="50" t="str">
        <f>IF(ISBLANK(LeaveTracker[[#This Row],[Employee Name]]),"-----",VLOOKUP(LeaveTracker[[#This Row],[Employee Name]],Employees[[Employee Name]:[Office]],6))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206</v>
      </c>
      <c r="E1940" s="50" t="str">
        <f>IF(ISBLANK(LeaveTracker[[#This Row],[Employee Name]]),"-----",VLOOKUP(LeaveTracker[[#This Row],[Employee Name]],Employees[[Employee Name]:[Office]],7))</f>
        <v>ONT</v>
      </c>
      <c r="F1940" s="50" t="str">
        <f>IF(ISBLANK(LeaveTracker[[#This Row],[Employee Name]]),"-----",VLOOKUP(LeaveTracker[[#This Row],[Employee Name]],Employees[[Employee Name]:[Office]],6))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932</v>
      </c>
      <c r="E1941" s="50" t="str">
        <f>IF(ISBLANK(LeaveTracker[[#This Row],[Employee Name]]),"-----",VLOOKUP(LeaveTracker[[#This Row],[Employee Name]],Employees[[Employee Name]:[Office]],7))</f>
        <v>ONT</v>
      </c>
      <c r="F1941" s="50" t="str">
        <f>IF(ISBLANK(LeaveTracker[[#This Row],[Employee Name]]),"-----",VLOOKUP(LeaveTracker[[#This Row],[Employee Name]],Employees[[Employee Name]:[Office]],6))</f>
        <v>PERMANENT</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928</v>
      </c>
      <c r="E1942" s="50" t="str">
        <f>IF(ISBLANK(LeaveTracker[[#This Row],[Employee Name]]),"-----",VLOOKUP(LeaveTracker[[#This Row],[Employee Name]],Employees[[Employee Name]:[Office]],7))</f>
        <v>ONT</v>
      </c>
      <c r="F1942" s="50" t="str">
        <f>IF(ISBLANK(LeaveTracker[[#This Row],[Employee Name]]),"-----",VLOOKUP(LeaveTracker[[#This Row],[Employee Name]],Employees[[Employee Name]:[Office]],6))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371</v>
      </c>
      <c r="E1943" s="50" t="str">
        <f>IF(ISBLANK(LeaveTracker[[#This Row],[Employee Name]]),"-----",VLOOKUP(LeaveTracker[[#This Row],[Employee Name]],Employees[[Employee Name]:[Office]],7))</f>
        <v>LIBRARY</v>
      </c>
      <c r="F1943" s="50" t="str">
        <f>IF(ISBLANK(LeaveTracker[[#This Row],[Employee Name]]),"-----",VLOOKUP(LeaveTracker[[#This Row],[Employee Name]],Employees[[Employee Name]:[Office]],6))</f>
        <v>PERMANENT</v>
      </c>
      <c r="G1943" s="24">
        <v>43865</v>
      </c>
      <c r="H1943" s="24">
        <v>43865</v>
      </c>
      <c r="I1943" s="20" t="s">
        <v>298</v>
      </c>
      <c r="J1943" s="42" t="s">
        <v>842</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371</v>
      </c>
      <c r="E1944" s="50" t="str">
        <f>IF(ISBLANK(LeaveTracker[[#This Row],[Employee Name]]),"-----",VLOOKUP(LeaveTracker[[#This Row],[Employee Name]],Employees[[Employee Name]:[Office]],7))</f>
        <v>LIBRARY</v>
      </c>
      <c r="F1944" s="50" t="str">
        <f>IF(ISBLANK(LeaveTracker[[#This Row],[Employee Name]]),"-----",VLOOKUP(LeaveTracker[[#This Row],[Employee Name]],Employees[[Employee Name]:[Office]],6))</f>
        <v>PERMANENT</v>
      </c>
      <c r="G1944" s="24">
        <v>43867</v>
      </c>
      <c r="H1944" s="24">
        <v>43867</v>
      </c>
      <c r="I1944" s="20" t="s">
        <v>298</v>
      </c>
      <c r="J1944" s="42" t="s">
        <v>842</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371</v>
      </c>
      <c r="E1945" s="50" t="str">
        <f>IF(ISBLANK(LeaveTracker[[#This Row],[Employee Name]]),"-----",VLOOKUP(LeaveTracker[[#This Row],[Employee Name]],Employees[[Employee Name]:[Office]],7))</f>
        <v>LIBRARY</v>
      </c>
      <c r="F1945" s="50" t="str">
        <f>IF(ISBLANK(LeaveTracker[[#This Row],[Employee Name]]),"-----",VLOOKUP(LeaveTracker[[#This Row],[Employee Name]],Employees[[Employee Name]:[Office]],6))</f>
        <v>PERMANENT</v>
      </c>
      <c r="G1945" s="24">
        <v>43864</v>
      </c>
      <c r="H1945" s="24">
        <v>43865</v>
      </c>
      <c r="I1945" s="20" t="s">
        <v>298</v>
      </c>
      <c r="J1945" s="42" t="s">
        <v>842</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925</v>
      </c>
      <c r="E1946" s="50" t="str">
        <f>IF(ISBLANK(LeaveTracker[[#This Row],[Employee Name]]),"-----",VLOOKUP(LeaveTracker[[#This Row],[Employee Name]],Employees[[Employee Name]:[Office]],7))</f>
        <v>TCNHS</v>
      </c>
      <c r="F1946" s="50" t="str">
        <f>IF(ISBLANK(LeaveTracker[[#This Row],[Employee Name]]),"-----",VLOOKUP(LeaveTracker[[#This Row],[Employee Name]],Employees[[Employee Name]:[Office]],6))</f>
        <v>PERMANENT</v>
      </c>
      <c r="G1946" s="24">
        <v>43867</v>
      </c>
      <c r="H1946" s="24">
        <v>43871</v>
      </c>
      <c r="I1946" s="20" t="s">
        <v>298</v>
      </c>
      <c r="J1946" s="42" t="s">
        <v>842</v>
      </c>
      <c r="K1946" s="50" t="str">
        <f>LeaveTracker[[#This Row],[Days]]&amp;" "&amp;LeaveTracker[[#This Row],[Type of Leave]]</f>
        <v>5 OTHER</v>
      </c>
      <c r="L1946" s="23">
        <v>5</v>
      </c>
      <c r="M1946" s="27"/>
    </row>
    <row r="1947" spans="1:13" ht="30" customHeight="1" x14ac:dyDescent="0.3">
      <c r="A1947" s="27">
        <v>436</v>
      </c>
      <c r="B1947" s="31">
        <v>43915</v>
      </c>
      <c r="C1947" s="31">
        <v>43895</v>
      </c>
      <c r="D1947" s="19" t="s">
        <v>936</v>
      </c>
      <c r="E1947" s="50" t="str">
        <f>IF(ISBLANK(LeaveTracker[[#This Row],[Employee Name]]),"-----",VLOOKUP(LeaveTracker[[#This Row],[Employee Name]],Employees[[Employee Name]:[Office]],7))</f>
        <v>VMO</v>
      </c>
      <c r="F1947" s="50" t="str">
        <f>IF(ISBLANK(LeaveTracker[[#This Row],[Employee Name]]),"-----",VLOOKUP(LeaveTracker[[#This Row],[Employee Name]],Employees[[Employee Name]:[Office]],6))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936</v>
      </c>
      <c r="E1948" s="50" t="str">
        <f>IF(ISBLANK(LeaveTracker[[#This Row],[Employee Name]]),"-----",VLOOKUP(LeaveTracker[[#This Row],[Employee Name]],Employees[[Employee Name]:[Office]],7))</f>
        <v>VMO</v>
      </c>
      <c r="F1948" s="50" t="str">
        <f>IF(ISBLANK(LeaveTracker[[#This Row],[Employee Name]]),"-----",VLOOKUP(LeaveTracker[[#This Row],[Employee Name]],Employees[[Employee Name]:[Office]],6))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936</v>
      </c>
      <c r="E1949" s="50" t="str">
        <f>IF(ISBLANK(LeaveTracker[[#This Row],[Employee Name]]),"-----",VLOOKUP(LeaveTracker[[#This Row],[Employee Name]],Employees[[Employee Name]:[Office]],7))</f>
        <v>VMO</v>
      </c>
      <c r="F1949" s="50" t="str">
        <f>IF(ISBLANK(LeaveTracker[[#This Row],[Employee Name]]),"-----",VLOOKUP(LeaveTracker[[#This Row],[Employee Name]],Employees[[Employee Name]:[Office]],6))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936</v>
      </c>
      <c r="E1950" s="50" t="str">
        <f>IF(ISBLANK(LeaveTracker[[#This Row],[Employee Name]]),"-----",VLOOKUP(LeaveTracker[[#This Row],[Employee Name]],Employees[[Employee Name]:[Office]],7))</f>
        <v>VMO</v>
      </c>
      <c r="F1950" s="50" t="str">
        <f>IF(ISBLANK(LeaveTracker[[#This Row],[Employee Name]]),"-----",VLOOKUP(LeaveTracker[[#This Row],[Employee Name]],Employees[[Employee Name]:[Office]],6))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936</v>
      </c>
      <c r="E1951" s="50" t="str">
        <f>IF(ISBLANK(LeaveTracker[[#This Row],[Employee Name]]),"-----",VLOOKUP(LeaveTracker[[#This Row],[Employee Name]],Employees[[Employee Name]:[Office]],7))</f>
        <v>VMO</v>
      </c>
      <c r="F1951" s="50" t="str">
        <f>IF(ISBLANK(LeaveTracker[[#This Row],[Employee Name]]),"-----",VLOOKUP(LeaveTracker[[#This Row],[Employee Name]],Employees[[Employee Name]:[Office]],6))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936</v>
      </c>
      <c r="E1952" s="50" t="str">
        <f>IF(ISBLANK(LeaveTracker[[#This Row],[Employee Name]]),"-----",VLOOKUP(LeaveTracker[[#This Row],[Employee Name]],Employees[[Employee Name]:[Office]],7))</f>
        <v>VMO</v>
      </c>
      <c r="F1952" s="50" t="str">
        <f>IF(ISBLANK(LeaveTracker[[#This Row],[Employee Name]]),"-----",VLOOKUP(LeaveTracker[[#This Row],[Employee Name]],Employees[[Employee Name]:[Office]],6))</f>
        <v>CO-TERM</v>
      </c>
      <c r="G1952" s="24">
        <v>43845</v>
      </c>
      <c r="H1952" s="24">
        <v>43847</v>
      </c>
      <c r="I1952" s="20" t="s">
        <v>298</v>
      </c>
      <c r="J1952" s="42" t="s">
        <v>842</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936</v>
      </c>
      <c r="E1953" s="50" t="str">
        <f>IF(ISBLANK(LeaveTracker[[#This Row],[Employee Name]]),"-----",VLOOKUP(LeaveTracker[[#This Row],[Employee Name]],Employees[[Employee Name]:[Office]],7))</f>
        <v>VMO</v>
      </c>
      <c r="F1953" s="50" t="str">
        <f>IF(ISBLANK(LeaveTracker[[#This Row],[Employee Name]]),"-----",VLOOKUP(LeaveTracker[[#This Row],[Employee Name]],Employees[[Employee Name]:[Office]],6))</f>
        <v>CO-TERM</v>
      </c>
      <c r="G1953" s="24">
        <v>43850</v>
      </c>
      <c r="H1953" s="24">
        <v>43851</v>
      </c>
      <c r="I1953" s="20" t="s">
        <v>298</v>
      </c>
      <c r="J1953" s="42" t="s">
        <v>842</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371</v>
      </c>
      <c r="E1954" s="50" t="str">
        <f>IF(ISBLANK(LeaveTracker[[#This Row],[Employee Name]]),"-----",VLOOKUP(LeaveTracker[[#This Row],[Employee Name]],Employees[[Employee Name]:[Office]],7))</f>
        <v>LIBRARY</v>
      </c>
      <c r="F1954" s="50" t="str">
        <f>IF(ISBLANK(LeaveTracker[[#This Row],[Employee Name]]),"-----",VLOOKUP(LeaveTracker[[#This Row],[Employee Name]],Employees[[Employee Name]:[Office]],6))</f>
        <v>PERMANENT</v>
      </c>
      <c r="G1954" s="24">
        <v>43878</v>
      </c>
      <c r="H1954" s="24">
        <v>43878</v>
      </c>
      <c r="I1954" s="20" t="s">
        <v>298</v>
      </c>
      <c r="J1954" s="42" t="s">
        <v>214</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371</v>
      </c>
      <c r="E1955" s="50" t="str">
        <f>IF(ISBLANK(LeaveTracker[[#This Row],[Employee Name]]),"-----",VLOOKUP(LeaveTracker[[#This Row],[Employee Name]],Employees[[Employee Name]:[Office]],7))</f>
        <v>LIBRARY</v>
      </c>
      <c r="F1955" s="50" t="str">
        <f>IF(ISBLANK(LeaveTracker[[#This Row],[Employee Name]]),"-----",VLOOKUP(LeaveTracker[[#This Row],[Employee Name]],Employees[[Employee Name]:[Office]],6))</f>
        <v>PERMANENT</v>
      </c>
      <c r="G1955" s="24">
        <v>43872</v>
      </c>
      <c r="H1955" s="24">
        <v>43872</v>
      </c>
      <c r="I1955" s="20" t="s">
        <v>298</v>
      </c>
      <c r="J1955" s="42" t="s">
        <v>842</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371</v>
      </c>
      <c r="E1956" s="50" t="str">
        <f>IF(ISBLANK(LeaveTracker[[#This Row],[Employee Name]]),"-----",VLOOKUP(LeaveTracker[[#This Row],[Employee Name]],Employees[[Employee Name]:[Office]],7))</f>
        <v>LIBRARY</v>
      </c>
      <c r="F1956" s="50" t="str">
        <f>IF(ISBLANK(LeaveTracker[[#This Row],[Employee Name]]),"-----",VLOOKUP(LeaveTracker[[#This Row],[Employee Name]],Employees[[Employee Name]:[Office]],6))</f>
        <v>PERMANENT</v>
      </c>
      <c r="G1956" s="24">
        <v>43874</v>
      </c>
      <c r="H1956" s="24">
        <v>43874</v>
      </c>
      <c r="I1956" s="20" t="s">
        <v>298</v>
      </c>
      <c r="J1956" s="42" t="s">
        <v>842</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371</v>
      </c>
      <c r="E1957" s="50" t="str">
        <f>IF(ISBLANK(LeaveTracker[[#This Row],[Employee Name]]),"-----",VLOOKUP(LeaveTracker[[#This Row],[Employee Name]],Employees[[Employee Name]:[Office]],7))</f>
        <v>LIBRARY</v>
      </c>
      <c r="F1957" s="50" t="str">
        <f>IF(ISBLANK(LeaveTracker[[#This Row],[Employee Name]]),"-----",VLOOKUP(LeaveTracker[[#This Row],[Employee Name]],Employees[[Employee Name]:[Office]],6))</f>
        <v>PERMANENT</v>
      </c>
      <c r="G1957" s="24">
        <v>43858</v>
      </c>
      <c r="H1957" s="24">
        <v>43858</v>
      </c>
      <c r="I1957" s="20" t="s">
        <v>298</v>
      </c>
      <c r="J1957" s="42" t="s">
        <v>842</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411</v>
      </c>
      <c r="E1958" s="50" t="str">
        <f>IF(ISBLANK(LeaveTracker[[#This Row],[Employee Name]]),"-----",VLOOKUP(LeaveTracker[[#This Row],[Employee Name]],Employees[[Employee Name]:[Office]],7))</f>
        <v>CTO</v>
      </c>
      <c r="F1958" s="50" t="str">
        <f>IF(ISBLANK(LeaveTracker[[#This Row],[Employee Name]]),"-----",VLOOKUP(LeaveTracker[[#This Row],[Employee Name]],Employees[[Employee Name]:[Office]],6))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411</v>
      </c>
      <c r="E1959" s="50" t="str">
        <f>IF(ISBLANK(LeaveTracker[[#This Row],[Employee Name]]),"-----",VLOOKUP(LeaveTracker[[#This Row],[Employee Name]],Employees[[Employee Name]:[Office]],7))</f>
        <v>CTO</v>
      </c>
      <c r="F1959" s="50" t="str">
        <f>IF(ISBLANK(LeaveTracker[[#This Row],[Employee Name]]),"-----",VLOOKUP(LeaveTracker[[#This Row],[Employee Name]],Employees[[Employee Name]:[Office]],6))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411</v>
      </c>
      <c r="E1960" s="50" t="str">
        <f>IF(ISBLANK(LeaveTracker[[#This Row],[Employee Name]]),"-----",VLOOKUP(LeaveTracker[[#This Row],[Employee Name]],Employees[[Employee Name]:[Office]],7))</f>
        <v>CTO</v>
      </c>
      <c r="F1960" s="50" t="str">
        <f>IF(ISBLANK(LeaveTracker[[#This Row],[Employee Name]]),"-----",VLOOKUP(LeaveTracker[[#This Row],[Employee Name]],Employees[[Employee Name]:[Office]],6))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411</v>
      </c>
      <c r="E1961" s="50" t="str">
        <f>IF(ISBLANK(LeaveTracker[[#This Row],[Employee Name]]),"-----",VLOOKUP(LeaveTracker[[#This Row],[Employee Name]],Employees[[Employee Name]:[Office]],7))</f>
        <v>CTO</v>
      </c>
      <c r="F1961" s="50" t="str">
        <f>IF(ISBLANK(LeaveTracker[[#This Row],[Employee Name]]),"-----",VLOOKUP(LeaveTracker[[#This Row],[Employee Name]],Employees[[Employee Name]:[Office]],6))</f>
        <v>PERMANENT</v>
      </c>
      <c r="G1961" s="24">
        <v>43839</v>
      </c>
      <c r="H1961" s="24">
        <v>43839</v>
      </c>
      <c r="I1961" s="20" t="s">
        <v>298</v>
      </c>
      <c r="J1961" s="42" t="s">
        <v>842</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411</v>
      </c>
      <c r="E1962" s="50" t="str">
        <f>IF(ISBLANK(LeaveTracker[[#This Row],[Employee Name]]),"-----",VLOOKUP(LeaveTracker[[#This Row],[Employee Name]],Employees[[Employee Name]:[Office]],7))</f>
        <v>CTO</v>
      </c>
      <c r="F1962" s="50" t="str">
        <f>IF(ISBLANK(LeaveTracker[[#This Row],[Employee Name]]),"-----",VLOOKUP(LeaveTracker[[#This Row],[Employee Name]],Employees[[Employee Name]:[Office]],6))</f>
        <v>PERMANENT</v>
      </c>
      <c r="G1962" s="24">
        <v>43839</v>
      </c>
      <c r="H1962" s="24">
        <v>43839</v>
      </c>
      <c r="I1962" s="20" t="s">
        <v>298</v>
      </c>
      <c r="J1962" s="42" t="s">
        <v>842</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411</v>
      </c>
      <c r="E1963" s="50" t="str">
        <f>IF(ISBLANK(LeaveTracker[[#This Row],[Employee Name]]),"-----",VLOOKUP(LeaveTracker[[#This Row],[Employee Name]],Employees[[Employee Name]:[Office]],7))</f>
        <v>CTO</v>
      </c>
      <c r="F1963" s="50" t="str">
        <f>IF(ISBLANK(LeaveTracker[[#This Row],[Employee Name]]),"-----",VLOOKUP(LeaveTracker[[#This Row],[Employee Name]],Employees[[Employee Name]:[Office]],6))</f>
        <v>PERMANENT</v>
      </c>
      <c r="G1963" s="24">
        <v>43839</v>
      </c>
      <c r="H1963" s="24">
        <v>43839</v>
      </c>
      <c r="I1963" s="20" t="s">
        <v>298</v>
      </c>
      <c r="J1963" s="42" t="s">
        <v>842</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834</v>
      </c>
      <c r="E1964" s="50" t="str">
        <f>IF(ISBLANK(LeaveTracker[[#This Row],[Employee Name]]),"-----",VLOOKUP(LeaveTracker[[#This Row],[Employee Name]],Employees[[Employee Name]:[Office]],7))</f>
        <v>CTO</v>
      </c>
      <c r="F1964" s="50" t="str">
        <f>IF(ISBLANK(LeaveTracker[[#This Row],[Employee Name]]),"-----",VLOOKUP(LeaveTracker[[#This Row],[Employee Name]],Employees[[Employee Name]:[Office]],6))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834</v>
      </c>
      <c r="E1965" s="50" t="str">
        <f>IF(ISBLANK(LeaveTracker[[#This Row],[Employee Name]]),"-----",VLOOKUP(LeaveTracker[[#This Row],[Employee Name]],Employees[[Employee Name]:[Office]],7))</f>
        <v>CTO</v>
      </c>
      <c r="F1965" s="50" t="str">
        <f>IF(ISBLANK(LeaveTracker[[#This Row],[Employee Name]]),"-----",VLOOKUP(LeaveTracker[[#This Row],[Employee Name]],Employees[[Employee Name]:[Office]],6))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834</v>
      </c>
      <c r="E1966" s="50" t="str">
        <f>IF(ISBLANK(LeaveTracker[[#This Row],[Employee Name]]),"-----",VLOOKUP(LeaveTracker[[#This Row],[Employee Name]],Employees[[Employee Name]:[Office]],7))</f>
        <v>CTO</v>
      </c>
      <c r="F1966" s="50" t="str">
        <f>IF(ISBLANK(LeaveTracker[[#This Row],[Employee Name]]),"-----",VLOOKUP(LeaveTracker[[#This Row],[Employee Name]],Employees[[Employee Name]:[Office]],6))</f>
        <v>PERMANENT</v>
      </c>
      <c r="G1966" s="24">
        <v>43874</v>
      </c>
      <c r="H1966" s="24">
        <v>43875</v>
      </c>
      <c r="I1966" s="20" t="s">
        <v>298</v>
      </c>
      <c r="J1966" s="42" t="s">
        <v>842</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834</v>
      </c>
      <c r="E1967" s="50" t="str">
        <f>IF(ISBLANK(LeaveTracker[[#This Row],[Employee Name]]),"-----",VLOOKUP(LeaveTracker[[#This Row],[Employee Name]],Employees[[Employee Name]:[Office]],7))</f>
        <v>CTO</v>
      </c>
      <c r="F1967" s="50" t="str">
        <f>IF(ISBLANK(LeaveTracker[[#This Row],[Employee Name]]),"-----",VLOOKUP(LeaveTracker[[#This Row],[Employee Name]],Employees[[Employee Name]:[Office]],6))</f>
        <v>PERMANENT</v>
      </c>
      <c r="G1967" s="24">
        <v>43867</v>
      </c>
      <c r="H1967" s="24">
        <v>43868</v>
      </c>
      <c r="I1967" s="20" t="s">
        <v>298</v>
      </c>
      <c r="J1967" s="42" t="s">
        <v>842</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834</v>
      </c>
      <c r="E1968" s="50" t="str">
        <f>IF(ISBLANK(LeaveTracker[[#This Row],[Employee Name]]),"-----",VLOOKUP(LeaveTracker[[#This Row],[Employee Name]],Employees[[Employee Name]:[Office]],7))</f>
        <v>CTO</v>
      </c>
      <c r="F1968" s="50" t="str">
        <f>IF(ISBLANK(LeaveTracker[[#This Row],[Employee Name]]),"-----",VLOOKUP(LeaveTracker[[#This Row],[Employee Name]],Employees[[Employee Name]:[Office]],6))</f>
        <v>PERMANENT</v>
      </c>
      <c r="G1968" s="24">
        <v>43845</v>
      </c>
      <c r="H1968" s="24">
        <v>43845</v>
      </c>
      <c r="I1968" s="20" t="s">
        <v>298</v>
      </c>
      <c r="J1968" s="42" t="s">
        <v>842</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834</v>
      </c>
      <c r="E1969" s="50" t="str">
        <f>IF(ISBLANK(LeaveTracker[[#This Row],[Employee Name]]),"-----",VLOOKUP(LeaveTracker[[#This Row],[Employee Name]],Employees[[Employee Name]:[Office]],7))</f>
        <v>CTO</v>
      </c>
      <c r="F1969" s="50" t="str">
        <f>IF(ISBLANK(LeaveTracker[[#This Row],[Employee Name]]),"-----",VLOOKUP(LeaveTracker[[#This Row],[Employee Name]],Employees[[Employee Name]:[Office]],6))</f>
        <v>PERMANENT</v>
      </c>
      <c r="G1969" s="24">
        <v>43832</v>
      </c>
      <c r="H1969" s="24">
        <v>43832</v>
      </c>
      <c r="I1969" s="20" t="s">
        <v>298</v>
      </c>
      <c r="J1969" s="42" t="s">
        <v>727</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402</v>
      </c>
      <c r="E1970" s="50" t="str">
        <f>IF(ISBLANK(LeaveTracker[[#This Row],[Employee Name]]),"-----",VLOOKUP(LeaveTracker[[#This Row],[Employee Name]],Employees[[Employee Name]:[Office]],7))</f>
        <v>CTO</v>
      </c>
      <c r="F1970" s="50" t="str">
        <f>IF(ISBLANK(LeaveTracker[[#This Row],[Employee Name]]),"-----",VLOOKUP(LeaveTracker[[#This Row],[Employee Name]],Employees[[Employee Name]:[Office]],6))</f>
        <v>PERMANENT</v>
      </c>
      <c r="G1970" s="24">
        <v>43862</v>
      </c>
      <c r="H1970" s="24">
        <v>43862</v>
      </c>
      <c r="I1970" s="20" t="s">
        <v>298</v>
      </c>
      <c r="J1970" s="42" t="s">
        <v>842</v>
      </c>
      <c r="K1970" s="50" t="str">
        <f>LeaveTracker[[#This Row],[Days]]&amp;" "&amp;LeaveTracker[[#This Row],[Type of Leave]]</f>
        <v>1 OTHER</v>
      </c>
      <c r="L1970" s="23">
        <v>1</v>
      </c>
      <c r="M1970" s="27"/>
    </row>
    <row r="1971" spans="1:13" ht="30" customHeight="1" x14ac:dyDescent="0.3">
      <c r="A1971" s="27">
        <v>451</v>
      </c>
      <c r="B1971" s="31">
        <v>43915</v>
      </c>
      <c r="C1971" s="31">
        <v>43860</v>
      </c>
      <c r="D1971" s="19" t="s">
        <v>402</v>
      </c>
      <c r="E1971" s="50" t="str">
        <f>IF(ISBLANK(LeaveTracker[[#This Row],[Employee Name]]),"-----",VLOOKUP(LeaveTracker[[#This Row],[Employee Name]],Employees[[Employee Name]:[Office]],7))</f>
        <v>CTO</v>
      </c>
      <c r="F1971" s="50" t="str">
        <f>IF(ISBLANK(LeaveTracker[[#This Row],[Employee Name]]),"-----",VLOOKUP(LeaveTracker[[#This Row],[Employee Name]],Employees[[Employee Name]:[Office]],6))</f>
        <v>PERMANENT</v>
      </c>
      <c r="G1971" s="24">
        <v>43866</v>
      </c>
      <c r="H1971" s="24">
        <v>43866</v>
      </c>
      <c r="I1971" s="20" t="s">
        <v>298</v>
      </c>
      <c r="J1971" s="42" t="s">
        <v>842</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402</v>
      </c>
      <c r="E1972" s="50" t="str">
        <f>IF(ISBLANK(LeaveTracker[[#This Row],[Employee Name]]),"-----",VLOOKUP(LeaveTracker[[#This Row],[Employee Name]],Employees[[Employee Name]:[Office]],7))</f>
        <v>CTO</v>
      </c>
      <c r="F1972" s="50" t="str">
        <f>IF(ISBLANK(LeaveTracker[[#This Row],[Employee Name]]),"-----",VLOOKUP(LeaveTracker[[#This Row],[Employee Name]],Employees[[Employee Name]:[Office]],6))</f>
        <v>PERMANENT</v>
      </c>
      <c r="G1972" s="24">
        <v>43869</v>
      </c>
      <c r="H1972" s="24">
        <v>43869</v>
      </c>
      <c r="I1972" s="20" t="s">
        <v>298</v>
      </c>
      <c r="J1972" s="42" t="s">
        <v>842</v>
      </c>
      <c r="K1972" s="50" t="str">
        <f>LeaveTracker[[#This Row],[Days]]&amp;" "&amp;LeaveTracker[[#This Row],[Type of Leave]]</f>
        <v>1 OTHER</v>
      </c>
      <c r="L1972" s="23">
        <v>1</v>
      </c>
      <c r="M1972" s="27"/>
    </row>
    <row r="1973" spans="1:13" ht="30" customHeight="1" x14ac:dyDescent="0.3">
      <c r="A1973" s="27">
        <v>451</v>
      </c>
      <c r="B1973" s="31">
        <v>43915</v>
      </c>
      <c r="C1973" s="31">
        <v>43860</v>
      </c>
      <c r="D1973" s="19" t="s">
        <v>402</v>
      </c>
      <c r="E1973" s="50" t="str">
        <f>IF(ISBLANK(LeaveTracker[[#This Row],[Employee Name]]),"-----",VLOOKUP(LeaveTracker[[#This Row],[Employee Name]],Employees[[Employee Name]:[Office]],7))</f>
        <v>CTO</v>
      </c>
      <c r="F1973" s="50" t="str">
        <f>IF(ISBLANK(LeaveTracker[[#This Row],[Employee Name]]),"-----",VLOOKUP(LeaveTracker[[#This Row],[Employee Name]],Employees[[Employee Name]:[Office]],6))</f>
        <v>PERMANENT</v>
      </c>
      <c r="G1973" s="24">
        <v>43873</v>
      </c>
      <c r="H1973" s="24">
        <v>43873</v>
      </c>
      <c r="I1973" s="20" t="s">
        <v>298</v>
      </c>
      <c r="J1973" s="42" t="s">
        <v>842</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944</v>
      </c>
      <c r="E1974" s="50" t="str">
        <f>IF(ISBLANK(LeaveTracker[[#This Row],[Employee Name]]),"-----",VLOOKUP(LeaveTracker[[#This Row],[Employee Name]],Employees[[Employee Name]:[Office]],7))</f>
        <v>EEO/ CITY MARKET</v>
      </c>
      <c r="F1974" s="50" t="str">
        <f>IF(ISBLANK(LeaveTracker[[#This Row],[Employee Name]]),"-----",VLOOKUP(LeaveTracker[[#This Row],[Employee Name]],Employees[[Employee Name]:[Office]],6))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944</v>
      </c>
      <c r="E1975" s="50" t="str">
        <f>IF(ISBLANK(LeaveTracker[[#This Row],[Employee Name]]),"-----",VLOOKUP(LeaveTracker[[#This Row],[Employee Name]],Employees[[Employee Name]:[Office]],7))</f>
        <v>EEO/ CITY MARKET</v>
      </c>
      <c r="F1975" s="50" t="str">
        <f>IF(ISBLANK(LeaveTracker[[#This Row],[Employee Name]]),"-----",VLOOKUP(LeaveTracker[[#This Row],[Employee Name]],Employees[[Employee Name]:[Office]],6))</f>
        <v>PERMANENT</v>
      </c>
      <c r="G1975" s="24">
        <v>43864</v>
      </c>
      <c r="H1975" s="24">
        <v>43864</v>
      </c>
      <c r="I1975" s="20" t="s">
        <v>298</v>
      </c>
      <c r="J1975" s="42" t="s">
        <v>842</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944</v>
      </c>
      <c r="E1976" s="50" t="str">
        <f>IF(ISBLANK(LeaveTracker[[#This Row],[Employee Name]]),"-----",VLOOKUP(LeaveTracker[[#This Row],[Employee Name]],Employees[[Employee Name]:[Office]],7))</f>
        <v>EEO/ CITY MARKET</v>
      </c>
      <c r="F1976" s="50" t="str">
        <f>IF(ISBLANK(LeaveTracker[[#This Row],[Employee Name]]),"-----",VLOOKUP(LeaveTracker[[#This Row],[Employee Name]],Employees[[Employee Name]:[Office]],6))</f>
        <v>PERMANENT</v>
      </c>
      <c r="G1976" s="24">
        <v>43868</v>
      </c>
      <c r="H1976" s="24">
        <v>43868</v>
      </c>
      <c r="I1976" s="20" t="s">
        <v>298</v>
      </c>
      <c r="J1976" s="42" t="s">
        <v>842</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944</v>
      </c>
      <c r="E1977" s="50" t="str">
        <f>IF(ISBLANK(LeaveTracker[[#This Row],[Employee Name]]),"-----",VLOOKUP(LeaveTracker[[#This Row],[Employee Name]],Employees[[Employee Name]:[Office]],7))</f>
        <v>EEO/ CITY MARKET</v>
      </c>
      <c r="F1977" s="50" t="str">
        <f>IF(ISBLANK(LeaveTracker[[#This Row],[Employee Name]]),"-----",VLOOKUP(LeaveTracker[[#This Row],[Employee Name]],Employees[[Employee Name]:[Office]],6))</f>
        <v>PERMANENT</v>
      </c>
      <c r="G1977" s="24">
        <v>43871</v>
      </c>
      <c r="H1977" s="24">
        <v>43872</v>
      </c>
      <c r="I1977" s="20" t="s">
        <v>298</v>
      </c>
      <c r="J1977" s="42" t="s">
        <v>842</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944</v>
      </c>
      <c r="E1978" s="50" t="str">
        <f>IF(ISBLANK(LeaveTracker[[#This Row],[Employee Name]]),"-----",VLOOKUP(LeaveTracker[[#This Row],[Employee Name]],Employees[[Employee Name]:[Office]],7))</f>
        <v>EEO/ CITY MARKET</v>
      </c>
      <c r="F1978" s="50" t="str">
        <f>IF(ISBLANK(LeaveTracker[[#This Row],[Employee Name]]),"-----",VLOOKUP(LeaveTracker[[#This Row],[Employee Name]],Employees[[Employee Name]:[Office]],6))</f>
        <v>PERMANENT</v>
      </c>
      <c r="G1978" s="24">
        <v>43875</v>
      </c>
      <c r="H1978" s="24">
        <v>43875</v>
      </c>
      <c r="I1978" s="20" t="s">
        <v>298</v>
      </c>
      <c r="J1978" s="42" t="s">
        <v>842</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944</v>
      </c>
      <c r="E1979" s="50" t="str">
        <f>IF(ISBLANK(LeaveTracker[[#This Row],[Employee Name]]),"-----",VLOOKUP(LeaveTracker[[#This Row],[Employee Name]],Employees[[Employee Name]:[Office]],7))</f>
        <v>EEO/ CITY MARKET</v>
      </c>
      <c r="F1979" s="50" t="str">
        <f>IF(ISBLANK(LeaveTracker[[#This Row],[Employee Name]]),"-----",VLOOKUP(LeaveTracker[[#This Row],[Employee Name]],Employees[[Employee Name]:[Office]],6))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944</v>
      </c>
      <c r="E1980" s="50" t="str">
        <f>IF(ISBLANK(LeaveTracker[[#This Row],[Employee Name]]),"-----",VLOOKUP(LeaveTracker[[#This Row],[Employee Name]],Employees[[Employee Name]:[Office]],7))</f>
        <v>EEO/ CITY MARKET</v>
      </c>
      <c r="F1980" s="50" t="str">
        <f>IF(ISBLANK(LeaveTracker[[#This Row],[Employee Name]]),"-----",VLOOKUP(LeaveTracker[[#This Row],[Employee Name]],Employees[[Employee Name]:[Office]],6))</f>
        <v>PERMANENT</v>
      </c>
      <c r="G1980" s="24">
        <v>43837</v>
      </c>
      <c r="H1980" s="24">
        <v>43837</v>
      </c>
      <c r="I1980" s="20" t="s">
        <v>298</v>
      </c>
      <c r="J1980" s="42" t="s">
        <v>727</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759</v>
      </c>
      <c r="E1981" s="50" t="str">
        <f>IF(ISBLANK(LeaveTracker[[#This Row],[Employee Name]]),"-----",VLOOKUP(LeaveTracker[[#This Row],[Employee Name]],Employees[[Employee Name]:[Office]],7))</f>
        <v>CTO</v>
      </c>
      <c r="F1981" s="50" t="str">
        <f>IF(ISBLANK(LeaveTracker[[#This Row],[Employee Name]]),"-----",VLOOKUP(LeaveTracker[[#This Row],[Employee Name]],Employees[[Employee Name]:[Office]],6))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759</v>
      </c>
      <c r="E1982" s="50" t="str">
        <f>IF(ISBLANK(LeaveTracker[[#This Row],[Employee Name]]),"-----",VLOOKUP(LeaveTracker[[#This Row],[Employee Name]],Employees[[Employee Name]:[Office]],7))</f>
        <v>CTO</v>
      </c>
      <c r="F1982" s="50" t="str">
        <f>IF(ISBLANK(LeaveTracker[[#This Row],[Employee Name]]),"-----",VLOOKUP(LeaveTracker[[#This Row],[Employee Name]],Employees[[Employee Name]:[Office]],6))</f>
        <v>PERMANENT</v>
      </c>
      <c r="G1982" s="24">
        <v>43875</v>
      </c>
      <c r="H1982" s="24">
        <v>43875</v>
      </c>
      <c r="I1982" s="20" t="s">
        <v>298</v>
      </c>
      <c r="J1982" s="42" t="s">
        <v>842</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759</v>
      </c>
      <c r="E1983" s="50" t="str">
        <f>IF(ISBLANK(LeaveTracker[[#This Row],[Employee Name]]),"-----",VLOOKUP(LeaveTracker[[#This Row],[Employee Name]],Employees[[Employee Name]:[Office]],7))</f>
        <v>CTO</v>
      </c>
      <c r="F1983" s="50" t="str">
        <f>IF(ISBLANK(LeaveTracker[[#This Row],[Employee Name]]),"-----",VLOOKUP(LeaveTracker[[#This Row],[Employee Name]],Employees[[Employee Name]:[Office]],6))</f>
        <v>PERMANENT</v>
      </c>
      <c r="G1983" s="24">
        <v>43864</v>
      </c>
      <c r="H1983" s="24">
        <v>43864</v>
      </c>
      <c r="I1983" s="20" t="s">
        <v>298</v>
      </c>
      <c r="J1983" s="42" t="s">
        <v>842</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759</v>
      </c>
      <c r="E1984" s="50" t="str">
        <f>IF(ISBLANK(LeaveTracker[[#This Row],[Employee Name]]),"-----",VLOOKUP(LeaveTracker[[#This Row],[Employee Name]],Employees[[Employee Name]:[Office]],7))</f>
        <v>CTO</v>
      </c>
      <c r="F1984" s="50" t="str">
        <f>IF(ISBLANK(LeaveTracker[[#This Row],[Employee Name]]),"-----",VLOOKUP(LeaveTracker[[#This Row],[Employee Name]],Employees[[Employee Name]:[Office]],6))</f>
        <v>PERMANENT</v>
      </c>
      <c r="G1984" s="24">
        <v>43845</v>
      </c>
      <c r="H1984" s="24">
        <v>43845</v>
      </c>
      <c r="I1984" s="20" t="s">
        <v>298</v>
      </c>
      <c r="J1984" s="42" t="s">
        <v>842</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446</v>
      </c>
      <c r="E1985" s="50" t="str">
        <f>IF(ISBLANK(LeaveTracker[[#This Row],[Employee Name]]),"-----",VLOOKUP(LeaveTracker[[#This Row],[Employee Name]],Employees[[Employee Name]:[Office]],7))</f>
        <v>CTO</v>
      </c>
      <c r="F1985" s="50" t="str">
        <f>IF(ISBLANK(LeaveTracker[[#This Row],[Employee Name]]),"-----",VLOOKUP(LeaveTracker[[#This Row],[Employee Name]],Employees[[Employee Name]:[Office]],6))</f>
        <v>PERMANENT</v>
      </c>
      <c r="G1985" s="24">
        <v>43864</v>
      </c>
      <c r="H1985" s="24">
        <v>43868</v>
      </c>
      <c r="I1985" s="20" t="s">
        <v>298</v>
      </c>
      <c r="J1985" s="42" t="s">
        <v>842</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863</v>
      </c>
      <c r="E1986" s="50" t="str">
        <f>IF(ISBLANK(LeaveTracker[[#This Row],[Employee Name]]),"-----",VLOOKUP(LeaveTracker[[#This Row],[Employee Name]],Employees[[Employee Name]:[Office]],7))</f>
        <v>ACCOUNTING</v>
      </c>
      <c r="F1986" s="50" t="str">
        <f>IF(ISBLANK(LeaveTracker[[#This Row],[Employee Name]]),"-----",VLOOKUP(LeaveTracker[[#This Row],[Employee Name]],Employees[[Employee Name]:[Office]],6))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863</v>
      </c>
      <c r="E1987" s="50" t="str">
        <f>IF(ISBLANK(LeaveTracker[[#This Row],[Employee Name]]),"-----",VLOOKUP(LeaveTracker[[#This Row],[Employee Name]],Employees[[Employee Name]:[Office]],7))</f>
        <v>ACCOUNTING</v>
      </c>
      <c r="F1987" s="50" t="str">
        <f>IF(ISBLANK(LeaveTracker[[#This Row],[Employee Name]]),"-----",VLOOKUP(LeaveTracker[[#This Row],[Employee Name]],Employees[[Employee Name]:[Office]],6))</f>
        <v>PERMANENT</v>
      </c>
      <c r="G1987" s="24">
        <v>43868</v>
      </c>
      <c r="H1987" s="24">
        <v>43868</v>
      </c>
      <c r="I1987" s="20" t="s">
        <v>298</v>
      </c>
      <c r="J1987" s="42" t="s">
        <v>842</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863</v>
      </c>
      <c r="E1988" s="50" t="str">
        <f>IF(ISBLANK(LeaveTracker[[#This Row],[Employee Name]]),"-----",VLOOKUP(LeaveTracker[[#This Row],[Employee Name]],Employees[[Employee Name]:[Office]],7))</f>
        <v>ACCOUNTING</v>
      </c>
      <c r="F1988" s="50" t="str">
        <f>IF(ISBLANK(LeaveTracker[[#This Row],[Employee Name]]),"-----",VLOOKUP(LeaveTracker[[#This Row],[Employee Name]],Employees[[Employee Name]:[Office]],6))</f>
        <v>PERMANENT</v>
      </c>
      <c r="G1988" s="24">
        <v>43874</v>
      </c>
      <c r="H1988" s="24">
        <v>43875</v>
      </c>
      <c r="I1988" s="20" t="s">
        <v>298</v>
      </c>
      <c r="J1988" s="42" t="s">
        <v>842</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863</v>
      </c>
      <c r="E1989" s="50" t="str">
        <f>IF(ISBLANK(LeaveTracker[[#This Row],[Employee Name]]),"-----",VLOOKUP(LeaveTracker[[#This Row],[Employee Name]],Employees[[Employee Name]:[Office]],7))</f>
        <v>ACCOUNTING</v>
      </c>
      <c r="F1989" s="50" t="str">
        <f>IF(ISBLANK(LeaveTracker[[#This Row],[Employee Name]]),"-----",VLOOKUP(LeaveTracker[[#This Row],[Employee Name]],Employees[[Employee Name]:[Office]],6))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50" t="str">
        <f>IF(ISBLANK(LeaveTracker[[#This Row],[Employee Name]]),"-----",VLOOKUP(LeaveTracker[[#This Row],[Employee Name]],Employees[[Employee Name]:[Office]],7))</f>
        <v>CPDO</v>
      </c>
      <c r="F1990" s="50" t="str">
        <f>IF(ISBLANK(LeaveTracker[[#This Row],[Employee Name]]),"-----",VLOOKUP(LeaveTracker[[#This Row],[Employee Name]],Employees[[Employee Name]:[Office]],6))</f>
        <v>PERMANENT</v>
      </c>
      <c r="G1990" s="24">
        <v>43865</v>
      </c>
      <c r="H1990" s="24">
        <v>43868</v>
      </c>
      <c r="I1990" s="20" t="s">
        <v>298</v>
      </c>
      <c r="J1990" s="42" t="s">
        <v>842</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50" t="str">
        <f>IF(ISBLANK(LeaveTracker[[#This Row],[Employee Name]]),"-----",VLOOKUP(LeaveTracker[[#This Row],[Employee Name]],Employees[[Employee Name]:[Office]],7))</f>
        <v>CPDO</v>
      </c>
      <c r="F1991" s="50" t="str">
        <f>IF(ISBLANK(LeaveTracker[[#This Row],[Employee Name]]),"-----",VLOOKUP(LeaveTracker[[#This Row],[Employee Name]],Employees[[Employee Name]:[Office]],6))</f>
        <v>PERMANENT</v>
      </c>
      <c r="G1991" s="24">
        <v>43871</v>
      </c>
      <c r="H1991" s="24">
        <v>43871</v>
      </c>
      <c r="I1991" s="20" t="s">
        <v>298</v>
      </c>
      <c r="J1991" s="42" t="s">
        <v>842</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50" t="str">
        <f>IF(ISBLANK(LeaveTracker[[#This Row],[Employee Name]]),"-----",VLOOKUP(LeaveTracker[[#This Row],[Employee Name]],Employees[[Employee Name]:[Office]],7))</f>
        <v>CPDO</v>
      </c>
      <c r="F1992" s="50" t="str">
        <f>IF(ISBLANK(LeaveTracker[[#This Row],[Employee Name]]),"-----",VLOOKUP(LeaveTracker[[#This Row],[Employee Name]],Employees[[Employee Name]:[Office]],6))</f>
        <v>PERMANENT</v>
      </c>
      <c r="G1992" s="24">
        <v>43875</v>
      </c>
      <c r="H1992" s="24">
        <v>43875</v>
      </c>
      <c r="I1992" s="20" t="s">
        <v>298</v>
      </c>
      <c r="J1992" s="42" t="s">
        <v>842</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506</v>
      </c>
      <c r="E1993" s="50" t="str">
        <f>IF(ISBLANK(LeaveTracker[[#This Row],[Employee Name]]),"-----",VLOOKUP(LeaveTracker[[#This Row],[Employee Name]],Employees[[Employee Name]:[Office]],7))</f>
        <v>ACCOUNTING</v>
      </c>
      <c r="F1993" s="50" t="str">
        <f>IF(ISBLANK(LeaveTracker[[#This Row],[Employee Name]]),"-----",VLOOKUP(LeaveTracker[[#This Row],[Employee Name]],Employees[[Employee Name]:[Office]],6))</f>
        <v>PERMANENT</v>
      </c>
      <c r="G1993" s="24">
        <v>43871</v>
      </c>
      <c r="H1993" s="24">
        <v>43871</v>
      </c>
      <c r="I1993" s="20" t="s">
        <v>298</v>
      </c>
      <c r="J1993" s="42" t="s">
        <v>842</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506</v>
      </c>
      <c r="E1994" s="50" t="str">
        <f>IF(ISBLANK(LeaveTracker[[#This Row],[Employee Name]]),"-----",VLOOKUP(LeaveTracker[[#This Row],[Employee Name]],Employees[[Employee Name]:[Office]],7))</f>
        <v>ACCOUNTING</v>
      </c>
      <c r="F1994" s="50" t="str">
        <f>IF(ISBLANK(LeaveTracker[[#This Row],[Employee Name]]),"-----",VLOOKUP(LeaveTracker[[#This Row],[Employee Name]],Employees[[Employee Name]:[Office]],6))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506</v>
      </c>
      <c r="E1995" s="50" t="str">
        <f>IF(ISBLANK(LeaveTracker[[#This Row],[Employee Name]]),"-----",VLOOKUP(LeaveTracker[[#This Row],[Employee Name]],Employees[[Employee Name]:[Office]],7))</f>
        <v>ACCOUNTING</v>
      </c>
      <c r="F1995" s="50" t="str">
        <f>IF(ISBLANK(LeaveTracker[[#This Row],[Employee Name]]),"-----",VLOOKUP(LeaveTracker[[#This Row],[Employee Name]],Employees[[Employee Name]:[Office]],6))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506</v>
      </c>
      <c r="E1996" s="50" t="str">
        <f>IF(ISBLANK(LeaveTracker[[#This Row],[Employee Name]]),"-----",VLOOKUP(LeaveTracker[[#This Row],[Employee Name]],Employees[[Employee Name]:[Office]],7))</f>
        <v>ACCOUNTING</v>
      </c>
      <c r="F1996" s="50" t="str">
        <f>IF(ISBLANK(LeaveTracker[[#This Row],[Employee Name]]),"-----",VLOOKUP(LeaveTracker[[#This Row],[Employee Name]],Employees[[Employee Name]:[Office]],6))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948</v>
      </c>
      <c r="E1997" s="50" t="str">
        <f>IF(ISBLANK(LeaveTracker[[#This Row],[Employee Name]]),"-----",VLOOKUP(LeaveTracker[[#This Row],[Employee Name]],Employees[[Employee Name]:[Office]],7))</f>
        <v>CEO</v>
      </c>
      <c r="F1997" s="50" t="str">
        <f>IF(ISBLANK(LeaveTracker[[#This Row],[Employee Name]]),"-----",VLOOKUP(LeaveTracker[[#This Row],[Employee Name]],Employees[[Employee Name]:[Office]],6))</f>
        <v>PERMANENT</v>
      </c>
      <c r="G1997" s="24">
        <v>43871</v>
      </c>
      <c r="H1997" s="24">
        <v>43875</v>
      </c>
      <c r="I1997" s="20" t="s">
        <v>298</v>
      </c>
      <c r="J1997" s="42" t="s">
        <v>842</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519</v>
      </c>
      <c r="E1998" s="50" t="str">
        <f>IF(ISBLANK(LeaveTracker[[#This Row],[Employee Name]]),"-----",VLOOKUP(LeaveTracker[[#This Row],[Employee Name]],Employees[[Employee Name]:[Office]],7))</f>
        <v>ACCOUNTING</v>
      </c>
      <c r="F1998" s="50" t="str">
        <f>IF(ISBLANK(LeaveTracker[[#This Row],[Employee Name]]),"-----",VLOOKUP(LeaveTracker[[#This Row],[Employee Name]],Employees[[Employee Name]:[Office]],6))</f>
        <v>PERMANENT</v>
      </c>
      <c r="G1998" s="24">
        <v>43867</v>
      </c>
      <c r="H1998" s="24">
        <v>43868</v>
      </c>
      <c r="I1998" s="20" t="s">
        <v>298</v>
      </c>
      <c r="J1998" s="42" t="s">
        <v>842</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519</v>
      </c>
      <c r="E1999" s="50" t="str">
        <f>IF(ISBLANK(LeaveTracker[[#This Row],[Employee Name]]),"-----",VLOOKUP(LeaveTracker[[#This Row],[Employee Name]],Employees[[Employee Name]:[Office]],7))</f>
        <v>ACCOUNTING</v>
      </c>
      <c r="F1999" s="50" t="str">
        <f>IF(ISBLANK(LeaveTracker[[#This Row],[Employee Name]]),"-----",VLOOKUP(LeaveTracker[[#This Row],[Employee Name]],Employees[[Employee Name]:[Office]],6))</f>
        <v>PERMANENT</v>
      </c>
      <c r="G1999" s="24">
        <v>43872</v>
      </c>
      <c r="H1999" s="24">
        <v>43872</v>
      </c>
      <c r="I1999" s="20" t="s">
        <v>298</v>
      </c>
      <c r="J1999" s="42" t="s">
        <v>842</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519</v>
      </c>
      <c r="E2000" s="50" t="str">
        <f>IF(ISBLANK(LeaveTracker[[#This Row],[Employee Name]]),"-----",VLOOKUP(LeaveTracker[[#This Row],[Employee Name]],Employees[[Employee Name]:[Office]],7))</f>
        <v>ACCOUNTING</v>
      </c>
      <c r="F2000" s="50" t="str">
        <f>IF(ISBLANK(LeaveTracker[[#This Row],[Employee Name]]),"-----",VLOOKUP(LeaveTracker[[#This Row],[Employee Name]],Employees[[Employee Name]:[Office]],6))</f>
        <v>PERMANENT</v>
      </c>
      <c r="G2000" s="24">
        <v>43875</v>
      </c>
      <c r="H2000" s="24">
        <v>43875</v>
      </c>
      <c r="I2000" s="20" t="s">
        <v>298</v>
      </c>
      <c r="J2000" s="42" t="s">
        <v>842</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519</v>
      </c>
      <c r="E2001" s="50" t="str">
        <f>IF(ISBLANK(LeaveTracker[[#This Row],[Employee Name]]),"-----",VLOOKUP(LeaveTracker[[#This Row],[Employee Name]],Employees[[Employee Name]:[Office]],7))</f>
        <v>ACCOUNTING</v>
      </c>
      <c r="F2001" s="50" t="str">
        <f>IF(ISBLANK(LeaveTracker[[#This Row],[Employee Name]]),"-----",VLOOKUP(LeaveTracker[[#This Row],[Employee Name]],Employees[[Employee Name]:[Office]],6))</f>
        <v>PERMANENT</v>
      </c>
      <c r="G2001" s="24">
        <v>43879</v>
      </c>
      <c r="H2001" s="24">
        <v>43879</v>
      </c>
      <c r="I2001" s="20" t="s">
        <v>298</v>
      </c>
      <c r="J2001" s="42" t="s">
        <v>842</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519</v>
      </c>
      <c r="E2002" s="50" t="str">
        <f>IF(ISBLANK(LeaveTracker[[#This Row],[Employee Name]]),"-----",VLOOKUP(LeaveTracker[[#This Row],[Employee Name]],Employees[[Employee Name]:[Office]],7))</f>
        <v>ACCOUNTING</v>
      </c>
      <c r="F2002" s="50" t="str">
        <f>IF(ISBLANK(LeaveTracker[[#This Row],[Employee Name]]),"-----",VLOOKUP(LeaveTracker[[#This Row],[Employee Name]],Employees[[Employee Name]:[Office]],6))</f>
        <v>PERMANENT</v>
      </c>
      <c r="G2002" s="24">
        <v>43822</v>
      </c>
      <c r="H2002" s="24">
        <v>43822</v>
      </c>
      <c r="I2002" s="20" t="s">
        <v>298</v>
      </c>
      <c r="J2002" s="42" t="s">
        <v>727</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950</v>
      </c>
      <c r="E2003" s="50" t="str">
        <f>IF(ISBLANK(LeaveTracker[[#This Row],[Employee Name]]),"-----",VLOOKUP(LeaveTracker[[#This Row],[Employee Name]],Employees[[Employee Name]:[Office]],7))</f>
        <v>ACCOUNTING</v>
      </c>
      <c r="F2003" s="50" t="str">
        <f>IF(ISBLANK(LeaveTracker[[#This Row],[Employee Name]]),"-----",VLOOKUP(LeaveTracker[[#This Row],[Employee Name]],Employees[[Employee Name]:[Office]],6))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950</v>
      </c>
      <c r="E2004" s="50" t="str">
        <f>IF(ISBLANK(LeaveTracker[[#This Row],[Employee Name]]),"-----",VLOOKUP(LeaveTracker[[#This Row],[Employee Name]],Employees[[Employee Name]:[Office]],7))</f>
        <v>ACCOUNTING</v>
      </c>
      <c r="F2004" s="50" t="str">
        <f>IF(ISBLANK(LeaveTracker[[#This Row],[Employee Name]]),"-----",VLOOKUP(LeaveTracker[[#This Row],[Employee Name]],Employees[[Employee Name]:[Office]],6))</f>
        <v>PERMANENT</v>
      </c>
      <c r="G2004" s="24">
        <v>43871</v>
      </c>
      <c r="H2004" s="24">
        <v>43871</v>
      </c>
      <c r="I2004" s="20" t="s">
        <v>298</v>
      </c>
      <c r="J2004" s="42" t="s">
        <v>727</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950</v>
      </c>
      <c r="E2005" s="50" t="str">
        <f>IF(ISBLANK(LeaveTracker[[#This Row],[Employee Name]]),"-----",VLOOKUP(LeaveTracker[[#This Row],[Employee Name]],Employees[[Employee Name]:[Office]],7))</f>
        <v>ACCOUNTING</v>
      </c>
      <c r="F2005" s="50" t="str">
        <f>IF(ISBLANK(LeaveTracker[[#This Row],[Employee Name]]),"-----",VLOOKUP(LeaveTracker[[#This Row],[Employee Name]],Employees[[Employee Name]:[Office]],6))</f>
        <v>PERMANENT</v>
      </c>
      <c r="G2005" s="24">
        <v>43875</v>
      </c>
      <c r="H2005" s="24">
        <v>43875</v>
      </c>
      <c r="I2005" s="20" t="s">
        <v>298</v>
      </c>
      <c r="J2005" s="42" t="s">
        <v>727</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950</v>
      </c>
      <c r="E2006" s="50" t="str">
        <f>IF(ISBLANK(LeaveTracker[[#This Row],[Employee Name]]),"-----",VLOOKUP(LeaveTracker[[#This Row],[Employee Name]],Employees[[Employee Name]:[Office]],7))</f>
        <v>ACCOUNTING</v>
      </c>
      <c r="F2006" s="50" t="str">
        <f>IF(ISBLANK(LeaveTracker[[#This Row],[Employee Name]]),"-----",VLOOKUP(LeaveTracker[[#This Row],[Employee Name]],Employees[[Employee Name]:[Office]],6))</f>
        <v>PERMANENT</v>
      </c>
      <c r="G2006" s="24">
        <v>43880</v>
      </c>
      <c r="H2006" s="24">
        <v>43880</v>
      </c>
      <c r="I2006" s="20" t="s">
        <v>298</v>
      </c>
      <c r="J2006" s="42" t="s">
        <v>763</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950</v>
      </c>
      <c r="E2007" s="50" t="str">
        <f>IF(ISBLANK(LeaveTracker[[#This Row],[Employee Name]]),"-----",VLOOKUP(LeaveTracker[[#This Row],[Employee Name]],Employees[[Employee Name]:[Office]],7))</f>
        <v>ACCOUNTING</v>
      </c>
      <c r="F2007" s="50" t="str">
        <f>IF(ISBLANK(LeaveTracker[[#This Row],[Employee Name]]),"-----",VLOOKUP(LeaveTracker[[#This Row],[Employee Name]],Employees[[Employee Name]:[Office]],6))</f>
        <v>PERMANENT</v>
      </c>
      <c r="G2007" s="24">
        <v>43845</v>
      </c>
      <c r="H2007" s="24">
        <v>43847</v>
      </c>
      <c r="I2007" s="20" t="s">
        <v>298</v>
      </c>
      <c r="J2007" s="42" t="s">
        <v>842</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950</v>
      </c>
      <c r="E2008" s="50" t="str">
        <f>IF(ISBLANK(LeaveTracker[[#This Row],[Employee Name]]),"-----",VLOOKUP(LeaveTracker[[#This Row],[Employee Name]],Employees[[Employee Name]:[Office]],7))</f>
        <v>ACCOUNTING</v>
      </c>
      <c r="F2008" s="50" t="str">
        <f>IF(ISBLANK(LeaveTracker[[#This Row],[Employee Name]]),"-----",VLOOKUP(LeaveTracker[[#This Row],[Employee Name]],Employees[[Employee Name]:[Office]],6))</f>
        <v>PERMANENT</v>
      </c>
      <c r="G2008" s="24">
        <v>43858</v>
      </c>
      <c r="H2008" s="24">
        <v>43859</v>
      </c>
      <c r="I2008" s="20" t="s">
        <v>298</v>
      </c>
      <c r="J2008" s="42" t="s">
        <v>842</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950</v>
      </c>
      <c r="E2009" s="50" t="str">
        <f>IF(ISBLANK(LeaveTracker[[#This Row],[Employee Name]]),"-----",VLOOKUP(LeaveTracker[[#This Row],[Employee Name]],Employees[[Employee Name]:[Office]],7))</f>
        <v>ACCOUNTING</v>
      </c>
      <c r="F2009" s="50" t="str">
        <f>IF(ISBLANK(LeaveTracker[[#This Row],[Employee Name]]),"-----",VLOOKUP(LeaveTracker[[#This Row],[Employee Name]],Employees[[Employee Name]:[Office]],6))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868</v>
      </c>
      <c r="E2010" s="50" t="str">
        <f>IF(ISBLANK(LeaveTracker[[#This Row],[Employee Name]]),"-----",VLOOKUP(LeaveTracker[[#This Row],[Employee Name]],Employees[[Employee Name]:[Office]],7))</f>
        <v>ACCOUNTING</v>
      </c>
      <c r="F2010" s="50" t="str">
        <f>IF(ISBLANK(LeaveTracker[[#This Row],[Employee Name]]),"-----",VLOOKUP(LeaveTracker[[#This Row],[Employee Name]],Employees[[Employee Name]:[Office]],6))</f>
        <v>PERMANENT</v>
      </c>
      <c r="G2010" s="24">
        <v>43845</v>
      </c>
      <c r="H2010" s="24">
        <v>43845</v>
      </c>
      <c r="I2010" s="20" t="s">
        <v>298</v>
      </c>
      <c r="J2010" s="42" t="s">
        <v>842</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868</v>
      </c>
      <c r="E2011" s="50" t="str">
        <f>IF(ISBLANK(LeaveTracker[[#This Row],[Employee Name]]),"-----",VLOOKUP(LeaveTracker[[#This Row],[Employee Name]],Employees[[Employee Name]:[Office]],7))</f>
        <v>ACCOUNTING</v>
      </c>
      <c r="F2011" s="50" t="str">
        <f>IF(ISBLANK(LeaveTracker[[#This Row],[Employee Name]]),"-----",VLOOKUP(LeaveTracker[[#This Row],[Employee Name]],Employees[[Employee Name]:[Office]],6))</f>
        <v>PERMANENT</v>
      </c>
      <c r="G2011" s="24">
        <v>43847</v>
      </c>
      <c r="H2011" s="24">
        <v>43847</v>
      </c>
      <c r="I2011" s="20" t="s">
        <v>298</v>
      </c>
      <c r="J2011" s="42" t="s">
        <v>842</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868</v>
      </c>
      <c r="E2012" s="50" t="str">
        <f>IF(ISBLANK(LeaveTracker[[#This Row],[Employee Name]]),"-----",VLOOKUP(LeaveTracker[[#This Row],[Employee Name]],Employees[[Employee Name]:[Office]],7))</f>
        <v>ACCOUNTING</v>
      </c>
      <c r="F2012" s="50" t="str">
        <f>IF(ISBLANK(LeaveTracker[[#This Row],[Employee Name]]),"-----",VLOOKUP(LeaveTracker[[#This Row],[Employee Name]],Employees[[Employee Name]:[Office]],6))</f>
        <v>PERMANENT</v>
      </c>
      <c r="G2012" s="24">
        <v>43853</v>
      </c>
      <c r="H2012" s="24">
        <v>43854</v>
      </c>
      <c r="I2012" s="20" t="s">
        <v>298</v>
      </c>
      <c r="J2012" s="42" t="s">
        <v>842</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868</v>
      </c>
      <c r="E2013" s="50" t="str">
        <f>IF(ISBLANK(LeaveTracker[[#This Row],[Employee Name]]),"-----",VLOOKUP(LeaveTracker[[#This Row],[Employee Name]],Employees[[Employee Name]:[Office]],7))</f>
        <v>ACCOUNTING</v>
      </c>
      <c r="F2013" s="50" t="str">
        <f>IF(ISBLANK(LeaveTracker[[#This Row],[Employee Name]]),"-----",VLOOKUP(LeaveTracker[[#This Row],[Employee Name]],Employees[[Employee Name]:[Office]],6))</f>
        <v>PERMANENT</v>
      </c>
      <c r="G2013" s="24">
        <v>43873</v>
      </c>
      <c r="H2013" s="24">
        <v>43873</v>
      </c>
      <c r="I2013" s="20" t="s">
        <v>298</v>
      </c>
      <c r="J2013" s="42" t="s">
        <v>842</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868</v>
      </c>
      <c r="E2014" s="50" t="str">
        <f>IF(ISBLANK(LeaveTracker[[#This Row],[Employee Name]]),"-----",VLOOKUP(LeaveTracker[[#This Row],[Employee Name]],Employees[[Employee Name]:[Office]],7))</f>
        <v>ACCOUNTING</v>
      </c>
      <c r="F2014" s="50" t="str">
        <f>IF(ISBLANK(LeaveTracker[[#This Row],[Employee Name]]),"-----",VLOOKUP(LeaveTracker[[#This Row],[Employee Name]],Employees[[Employee Name]:[Office]],6))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868</v>
      </c>
      <c r="E2015" s="50" t="str">
        <f>IF(ISBLANK(LeaveTracker[[#This Row],[Employee Name]]),"-----",VLOOKUP(LeaveTracker[[#This Row],[Employee Name]],Employees[[Employee Name]:[Office]],7))</f>
        <v>ACCOUNTING</v>
      </c>
      <c r="F2015" s="50" t="str">
        <f>IF(ISBLANK(LeaveTracker[[#This Row],[Employee Name]]),"-----",VLOOKUP(LeaveTracker[[#This Row],[Employee Name]],Employees[[Employee Name]:[Office]],6))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440</v>
      </c>
      <c r="E2016" s="50" t="str">
        <f>IF(ISBLANK(LeaveTracker[[#This Row],[Employee Name]]),"-----",VLOOKUP(LeaveTracker[[#This Row],[Employee Name]],Employees[[Employee Name]:[Office]],7))</f>
        <v>ACCOUNTING</v>
      </c>
      <c r="F2016" s="50" t="str">
        <f>IF(ISBLANK(LeaveTracker[[#This Row],[Employee Name]]),"-----",VLOOKUP(LeaveTracker[[#This Row],[Employee Name]],Employees[[Employee Name]:[Office]],6))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440</v>
      </c>
      <c r="E2017" s="50" t="str">
        <f>IF(ISBLANK(LeaveTracker[[#This Row],[Employee Name]]),"-----",VLOOKUP(LeaveTracker[[#This Row],[Employee Name]],Employees[[Employee Name]:[Office]],7))</f>
        <v>ACCOUNTING</v>
      </c>
      <c r="F2017" s="50" t="str">
        <f>IF(ISBLANK(LeaveTracker[[#This Row],[Employee Name]]),"-----",VLOOKUP(LeaveTracker[[#This Row],[Employee Name]],Employees[[Employee Name]:[Office]],6))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440</v>
      </c>
      <c r="E2018" s="50" t="str">
        <f>IF(ISBLANK(LeaveTracker[[#This Row],[Employee Name]]),"-----",VLOOKUP(LeaveTracker[[#This Row],[Employee Name]],Employees[[Employee Name]:[Office]],7))</f>
        <v>ACCOUNTING</v>
      </c>
      <c r="F2018" s="50" t="str">
        <f>IF(ISBLANK(LeaveTracker[[#This Row],[Employee Name]]),"-----",VLOOKUP(LeaveTracker[[#This Row],[Employee Name]],Employees[[Employee Name]:[Office]],6))</f>
        <v>PERMANENT</v>
      </c>
      <c r="G2018" s="24">
        <v>43845</v>
      </c>
      <c r="H2018" s="24">
        <v>43847</v>
      </c>
      <c r="I2018" s="20" t="s">
        <v>298</v>
      </c>
      <c r="J2018" s="42" t="s">
        <v>842</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440</v>
      </c>
      <c r="E2019" s="50" t="str">
        <f>IF(ISBLANK(LeaveTracker[[#This Row],[Employee Name]]),"-----",VLOOKUP(LeaveTracker[[#This Row],[Employee Name]],Employees[[Employee Name]:[Office]],7))</f>
        <v>ACCOUNTING</v>
      </c>
      <c r="F2019" s="50" t="str">
        <f>IF(ISBLANK(LeaveTracker[[#This Row],[Employee Name]]),"-----",VLOOKUP(LeaveTracker[[#This Row],[Employee Name]],Employees[[Employee Name]:[Office]],6))</f>
        <v>PERMANENT</v>
      </c>
      <c r="G2019" s="24">
        <v>43854</v>
      </c>
      <c r="H2019" s="24">
        <v>43854</v>
      </c>
      <c r="I2019" s="20" t="s">
        <v>298</v>
      </c>
      <c r="J2019" s="42" t="s">
        <v>842</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440</v>
      </c>
      <c r="E2020" s="50" t="str">
        <f>IF(ISBLANK(LeaveTracker[[#This Row],[Employee Name]]),"-----",VLOOKUP(LeaveTracker[[#This Row],[Employee Name]],Employees[[Employee Name]:[Office]],7))</f>
        <v>ACCOUNTING</v>
      </c>
      <c r="F2020" s="50" t="str">
        <f>IF(ISBLANK(LeaveTracker[[#This Row],[Employee Name]]),"-----",VLOOKUP(LeaveTracker[[#This Row],[Employee Name]],Employees[[Employee Name]:[Office]],6))</f>
        <v>PERMANENT</v>
      </c>
      <c r="G2020" s="24">
        <v>43864</v>
      </c>
      <c r="H2020" s="24">
        <v>43864</v>
      </c>
      <c r="I2020" s="20" t="s">
        <v>298</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440</v>
      </c>
      <c r="E2021" s="50" t="str">
        <f>IF(ISBLANK(LeaveTracker[[#This Row],[Employee Name]]),"-----",VLOOKUP(LeaveTracker[[#This Row],[Employee Name]],Employees[[Employee Name]:[Office]],7))</f>
        <v>ACCOUNTING</v>
      </c>
      <c r="F2021" s="50" t="str">
        <f>IF(ISBLANK(LeaveTracker[[#This Row],[Employee Name]]),"-----",VLOOKUP(LeaveTracker[[#This Row],[Employee Name]],Employees[[Employee Name]:[Office]],6))</f>
        <v>PERMANENT</v>
      </c>
      <c r="G2021" s="24">
        <v>43832</v>
      </c>
      <c r="H2021" s="24">
        <v>43832</v>
      </c>
      <c r="I2021" s="20" t="s">
        <v>298</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440</v>
      </c>
      <c r="E2022" s="50" t="str">
        <f>IF(ISBLANK(LeaveTracker[[#This Row],[Employee Name]]),"-----",VLOOKUP(LeaveTracker[[#This Row],[Employee Name]],Employees[[Employee Name]:[Office]],7))</f>
        <v>ACCOUNTING</v>
      </c>
      <c r="F2022" s="50" t="str">
        <f>IF(ISBLANK(LeaveTracker[[#This Row],[Employee Name]]),"-----",VLOOKUP(LeaveTracker[[#This Row],[Employee Name]],Employees[[Employee Name]:[Office]],6))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440</v>
      </c>
      <c r="E2023" s="50" t="str">
        <f>IF(ISBLANK(LeaveTracker[[#This Row],[Employee Name]]),"-----",VLOOKUP(LeaveTracker[[#This Row],[Employee Name]],Employees[[Employee Name]:[Office]],7))</f>
        <v>ACCOUNTING</v>
      </c>
      <c r="F2023" s="50" t="str">
        <f>IF(ISBLANK(LeaveTracker[[#This Row],[Employee Name]]),"-----",VLOOKUP(LeaveTracker[[#This Row],[Employee Name]],Employees[[Employee Name]:[Office]],6))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520</v>
      </c>
      <c r="E2024" s="50" t="str">
        <f>IF(ISBLANK(LeaveTracker[[#This Row],[Employee Name]]),"-----",VLOOKUP(LeaveTracker[[#This Row],[Employee Name]],Employees[[Employee Name]:[Office]],7))</f>
        <v>ACCOUNTING</v>
      </c>
      <c r="F2024" s="50" t="str">
        <f>IF(ISBLANK(LeaveTracker[[#This Row],[Employee Name]]),"-----",VLOOKUP(LeaveTracker[[#This Row],[Employee Name]],Employees[[Employee Name]:[Office]],6))</f>
        <v>PERMANENT</v>
      </c>
      <c r="G2024" s="21">
        <v>43867</v>
      </c>
      <c r="H2024" s="24">
        <v>43868</v>
      </c>
      <c r="I2024" s="20" t="s">
        <v>298</v>
      </c>
      <c r="J2024" s="42" t="s">
        <v>899</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520</v>
      </c>
      <c r="E2025" s="50" t="str">
        <f>IF(ISBLANK(LeaveTracker[[#This Row],[Employee Name]]),"-----",VLOOKUP(LeaveTracker[[#This Row],[Employee Name]],Employees[[Employee Name]:[Office]],7))</f>
        <v>ACCOUNTING</v>
      </c>
      <c r="F2025" s="50" t="str">
        <f>IF(ISBLANK(LeaveTracker[[#This Row],[Employee Name]]),"-----",VLOOKUP(LeaveTracker[[#This Row],[Employee Name]],Employees[[Employee Name]:[Office]],6))</f>
        <v>PERMANENT</v>
      </c>
      <c r="G2025" s="24">
        <v>43845</v>
      </c>
      <c r="H2025" s="24">
        <v>43845</v>
      </c>
      <c r="I2025" s="20" t="s">
        <v>298</v>
      </c>
      <c r="J2025" s="42" t="s">
        <v>899</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520</v>
      </c>
      <c r="E2026" s="50" t="str">
        <f>IF(ISBLANK(LeaveTracker[[#This Row],[Employee Name]]),"-----",VLOOKUP(LeaveTracker[[#This Row],[Employee Name]],Employees[[Employee Name]:[Office]],7))</f>
        <v>ACCOUNTING</v>
      </c>
      <c r="F2026" s="50" t="str">
        <f>IF(ISBLANK(LeaveTracker[[#This Row],[Employee Name]]),"-----",VLOOKUP(LeaveTracker[[#This Row],[Employee Name]],Employees[[Employee Name]:[Office]],6))</f>
        <v>PERMANENT</v>
      </c>
      <c r="G2026" s="24">
        <v>43833</v>
      </c>
      <c r="H2026" s="24">
        <v>43833</v>
      </c>
      <c r="I2026" s="20" t="s">
        <v>298</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520</v>
      </c>
      <c r="E2027" s="50" t="str">
        <f>IF(ISBLANK(LeaveTracker[[#This Row],[Employee Name]]),"-----",VLOOKUP(LeaveTracker[[#This Row],[Employee Name]],Employees[[Employee Name]:[Office]],7))</f>
        <v>ACCOUNTING</v>
      </c>
      <c r="F2027" s="50" t="str">
        <f>IF(ISBLANK(LeaveTracker[[#This Row],[Employee Name]]),"-----",VLOOKUP(LeaveTracker[[#This Row],[Employee Name]],Employees[[Employee Name]:[Office]],6))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720</v>
      </c>
      <c r="E2028" s="50" t="str">
        <f>IF(ISBLANK(LeaveTracker[[#This Row],[Employee Name]]),"-----",VLOOKUP(LeaveTracker[[#This Row],[Employee Name]],Employees[[Employee Name]:[Office]],7))</f>
        <v>LCR</v>
      </c>
      <c r="F2028" s="50" t="str">
        <f>IF(ISBLANK(LeaveTracker[[#This Row],[Employee Name]]),"-----",VLOOKUP(LeaveTracker[[#This Row],[Employee Name]],Employees[[Employee Name]:[Office]],6))</f>
        <v>PERMANENT</v>
      </c>
      <c r="G2028" s="24">
        <v>43867</v>
      </c>
      <c r="H2028" s="21">
        <v>43871</v>
      </c>
      <c r="I2028" s="20" t="s">
        <v>298</v>
      </c>
      <c r="J2028" s="42" t="s">
        <v>842</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541</v>
      </c>
      <c r="E2029" s="50" t="str">
        <f>IF(ISBLANK(LeaveTracker[[#This Row],[Employee Name]]),"-----",VLOOKUP(LeaveTracker[[#This Row],[Employee Name]],Employees[[Employee Name]:[Office]],7))</f>
        <v>ONT</v>
      </c>
      <c r="F2029" s="50" t="str">
        <f>IF(ISBLANK(LeaveTracker[[#This Row],[Employee Name]]),"-----",VLOOKUP(LeaveTracker[[#This Row],[Employee Name]],Employees[[Employee Name]:[Office]],6))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541</v>
      </c>
      <c r="E2030" s="50" t="str">
        <f>IF(ISBLANK(LeaveTracker[[#This Row],[Employee Name]]),"-----",VLOOKUP(LeaveTracker[[#This Row],[Employee Name]],Employees[[Employee Name]:[Office]],7))</f>
        <v>ONT</v>
      </c>
      <c r="F2030" s="50" t="str">
        <f>IF(ISBLANK(LeaveTracker[[#This Row],[Employee Name]]),"-----",VLOOKUP(LeaveTracker[[#This Row],[Employee Name]],Employees[[Employee Name]:[Office]],6))</f>
        <v>PERMANENT</v>
      </c>
      <c r="G2030" s="24">
        <v>43845</v>
      </c>
      <c r="H2030" s="24">
        <v>43845</v>
      </c>
      <c r="I2030" s="20" t="s">
        <v>298</v>
      </c>
      <c r="J2030" s="42" t="s">
        <v>842</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955</v>
      </c>
      <c r="E2031" s="50" t="str">
        <f>IF(ISBLANK(LeaveTracker[[#This Row],[Employee Name]]),"-----",VLOOKUP(LeaveTracker[[#This Row],[Employee Name]],Employees[[Employee Name]:[Office]],7))</f>
        <v>CSWDO</v>
      </c>
      <c r="F2031" s="50" t="str">
        <f>IF(ISBLANK(LeaveTracker[[#This Row],[Employee Name]]),"-----",VLOOKUP(LeaveTracker[[#This Row],[Employee Name]],Employees[[Employee Name]:[Office]],6))</f>
        <v>PERMANENT</v>
      </c>
      <c r="G2031" s="24">
        <v>43871</v>
      </c>
      <c r="H2031" s="24">
        <v>43873</v>
      </c>
      <c r="I2031" s="20" t="s">
        <v>298</v>
      </c>
      <c r="J2031" s="42" t="s">
        <v>842</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543</v>
      </c>
      <c r="E2032" s="50" t="str">
        <f>IF(ISBLANK(LeaveTracker[[#This Row],[Employee Name]]),"-----",VLOOKUP(LeaveTracker[[#This Row],[Employee Name]],Employees[[Employee Name]:[Office]],7))</f>
        <v>LCR</v>
      </c>
      <c r="F2032" s="50" t="str">
        <f>IF(ISBLANK(LeaveTracker[[#This Row],[Employee Name]]),"-----",VLOOKUP(LeaveTracker[[#This Row],[Employee Name]],Employees[[Employee Name]:[Office]],6))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543</v>
      </c>
      <c r="E2033" s="50" t="str">
        <f>IF(ISBLANK(LeaveTracker[[#This Row],[Employee Name]]),"-----",VLOOKUP(LeaveTracker[[#This Row],[Employee Name]],Employees[[Employee Name]:[Office]],7))</f>
        <v>LCR</v>
      </c>
      <c r="F2033" s="50" t="str">
        <f>IF(ISBLANK(LeaveTracker[[#This Row],[Employee Name]]),"-----",VLOOKUP(LeaveTracker[[#This Row],[Employee Name]],Employees[[Employee Name]:[Office]],6))</f>
        <v>PERMANENT</v>
      </c>
      <c r="G2033" s="24">
        <v>43845</v>
      </c>
      <c r="H2033" s="24">
        <v>43845</v>
      </c>
      <c r="I2033" s="20" t="s">
        <v>298</v>
      </c>
      <c r="J2033" s="42" t="s">
        <v>842</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543</v>
      </c>
      <c r="E2034" s="50" t="str">
        <f>IF(ISBLANK(LeaveTracker[[#This Row],[Employee Name]]),"-----",VLOOKUP(LeaveTracker[[#This Row],[Employee Name]],Employees[[Employee Name]:[Office]],7))</f>
        <v>LCR</v>
      </c>
      <c r="F2034" s="50" t="str">
        <f>IF(ISBLANK(LeaveTracker[[#This Row],[Employee Name]]),"-----",VLOOKUP(LeaveTracker[[#This Row],[Employee Name]],Employees[[Employee Name]:[Office]],6))</f>
        <v>PERMANENT</v>
      </c>
      <c r="G2034" s="24">
        <v>43853</v>
      </c>
      <c r="H2034" s="24">
        <v>43854</v>
      </c>
      <c r="I2034" s="20" t="s">
        <v>298</v>
      </c>
      <c r="J2034" s="42" t="s">
        <v>842</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543</v>
      </c>
      <c r="E2035" s="50" t="str">
        <f>IF(ISBLANK(LeaveTracker[[#This Row],[Employee Name]]),"-----",VLOOKUP(LeaveTracker[[#This Row],[Employee Name]],Employees[[Employee Name]:[Office]],7))</f>
        <v>LCR</v>
      </c>
      <c r="F2035" s="50" t="str">
        <f>IF(ISBLANK(LeaveTracker[[#This Row],[Employee Name]]),"-----",VLOOKUP(LeaveTracker[[#This Row],[Employee Name]],Employees[[Employee Name]:[Office]],6))</f>
        <v>PERMANENT</v>
      </c>
      <c r="G2035" s="24">
        <v>43866</v>
      </c>
      <c r="H2035" s="24">
        <v>43866</v>
      </c>
      <c r="I2035" s="20" t="s">
        <v>298</v>
      </c>
      <c r="J2035" s="42" t="s">
        <v>842</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543</v>
      </c>
      <c r="E2036" s="50" t="str">
        <f>IF(ISBLANK(LeaveTracker[[#This Row],[Employee Name]]),"-----",VLOOKUP(LeaveTracker[[#This Row],[Employee Name]],Employees[[Employee Name]:[Office]],7))</f>
        <v>LCR</v>
      </c>
      <c r="F2036" s="50" t="str">
        <f>IF(ISBLANK(LeaveTracker[[#This Row],[Employee Name]]),"-----",VLOOKUP(LeaveTracker[[#This Row],[Employee Name]],Employees[[Employee Name]:[Office]],6))</f>
        <v>PERMANENT</v>
      </c>
      <c r="G2036" s="24">
        <v>43875</v>
      </c>
      <c r="H2036" s="24">
        <v>43875</v>
      </c>
      <c r="I2036" s="20" t="s">
        <v>298</v>
      </c>
      <c r="J2036" s="42" t="s">
        <v>842</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355</v>
      </c>
      <c r="E2037" s="50" t="str">
        <f>IF(ISBLANK(LeaveTracker[[#This Row],[Employee Name]]),"-----",VLOOKUP(LeaveTracker[[#This Row],[Employee Name]],Employees[[Employee Name]:[Office]],7))</f>
        <v>LCR</v>
      </c>
      <c r="F2037" s="50" t="str">
        <f>IF(ISBLANK(LeaveTracker[[#This Row],[Employee Name]]),"-----",VLOOKUP(LeaveTracker[[#This Row],[Employee Name]],Employees[[Employee Name]:[Office]],6))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355</v>
      </c>
      <c r="E2038" s="50" t="str">
        <f>IF(ISBLANK(LeaveTracker[[#This Row],[Employee Name]]),"-----",VLOOKUP(LeaveTracker[[#This Row],[Employee Name]],Employees[[Employee Name]:[Office]],7))</f>
        <v>LCR</v>
      </c>
      <c r="F2038" s="50" t="str">
        <f>IF(ISBLANK(LeaveTracker[[#This Row],[Employee Name]]),"-----",VLOOKUP(LeaveTracker[[#This Row],[Employee Name]],Employees[[Employee Name]:[Office]],6))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355</v>
      </c>
      <c r="E2039" s="50" t="str">
        <f>IF(ISBLANK(LeaveTracker[[#This Row],[Employee Name]]),"-----",VLOOKUP(LeaveTracker[[#This Row],[Employee Name]],Employees[[Employee Name]:[Office]],7))</f>
        <v>LCR</v>
      </c>
      <c r="F2039" s="50" t="str">
        <f>IF(ISBLANK(LeaveTracker[[#This Row],[Employee Name]]),"-----",VLOOKUP(LeaveTracker[[#This Row],[Employee Name]],Employees[[Employee Name]:[Office]],6))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355</v>
      </c>
      <c r="E2040" s="50" t="str">
        <f>IF(ISBLANK(LeaveTracker[[#This Row],[Employee Name]]),"-----",VLOOKUP(LeaveTracker[[#This Row],[Employee Name]],Employees[[Employee Name]:[Office]],7))</f>
        <v>LCR</v>
      </c>
      <c r="F2040" s="50" t="str">
        <f>IF(ISBLANK(LeaveTracker[[#This Row],[Employee Name]]),"-----",VLOOKUP(LeaveTracker[[#This Row],[Employee Name]],Employees[[Employee Name]:[Office]],6))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355</v>
      </c>
      <c r="E2041" s="50" t="str">
        <f>IF(ISBLANK(LeaveTracker[[#This Row],[Employee Name]]),"-----",VLOOKUP(LeaveTracker[[#This Row],[Employee Name]],Employees[[Employee Name]:[Office]],7))</f>
        <v>LCR</v>
      </c>
      <c r="F2041" s="50" t="str">
        <f>IF(ISBLANK(LeaveTracker[[#This Row],[Employee Name]]),"-----",VLOOKUP(LeaveTracker[[#This Row],[Employee Name]],Employees[[Employee Name]:[Office]],6))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355</v>
      </c>
      <c r="E2042" s="50" t="str">
        <f>IF(ISBLANK(LeaveTracker[[#This Row],[Employee Name]]),"-----",VLOOKUP(LeaveTracker[[#This Row],[Employee Name]],Employees[[Employee Name]:[Office]],7))</f>
        <v>LCR</v>
      </c>
      <c r="F2042" s="50" t="str">
        <f>IF(ISBLANK(LeaveTracker[[#This Row],[Employee Name]]),"-----",VLOOKUP(LeaveTracker[[#This Row],[Employee Name]],Employees[[Employee Name]:[Office]],6))</f>
        <v>PERMANENT</v>
      </c>
      <c r="G2042" s="24">
        <v>43861</v>
      </c>
      <c r="H2042" s="21">
        <v>43861</v>
      </c>
      <c r="I2042" s="20" t="s">
        <v>298</v>
      </c>
      <c r="J2042" s="42" t="s">
        <v>842</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355</v>
      </c>
      <c r="E2043" s="50" t="str">
        <f>IF(ISBLANK(LeaveTracker[[#This Row],[Employee Name]]),"-----",VLOOKUP(LeaveTracker[[#This Row],[Employee Name]],Employees[[Employee Name]:[Office]],7))</f>
        <v>LCR</v>
      </c>
      <c r="F2043" s="50" t="str">
        <f>IF(ISBLANK(LeaveTracker[[#This Row],[Employee Name]]),"-----",VLOOKUP(LeaveTracker[[#This Row],[Employee Name]],Employees[[Employee Name]:[Office]],6))</f>
        <v>PERMANENT</v>
      </c>
      <c r="G2043" s="24">
        <v>43845</v>
      </c>
      <c r="H2043" s="24">
        <v>43847</v>
      </c>
      <c r="I2043" s="20" t="s">
        <v>298</v>
      </c>
      <c r="J2043" s="42" t="s">
        <v>842</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355</v>
      </c>
      <c r="E2044" s="50" t="str">
        <f>IF(ISBLANK(LeaveTracker[[#This Row],[Employee Name]]),"-----",VLOOKUP(LeaveTracker[[#This Row],[Employee Name]],Employees[[Employee Name]:[Office]],7))</f>
        <v>LCR</v>
      </c>
      <c r="F2044" s="50" t="str">
        <f>IF(ISBLANK(LeaveTracker[[#This Row],[Employee Name]]),"-----",VLOOKUP(LeaveTracker[[#This Row],[Employee Name]],Employees[[Employee Name]:[Office]],6))</f>
        <v>PERMANENT</v>
      </c>
      <c r="G2044" s="24">
        <v>43857</v>
      </c>
      <c r="H2044" s="24">
        <v>43857</v>
      </c>
      <c r="I2044" s="20" t="s">
        <v>298</v>
      </c>
      <c r="J2044" s="42" t="s">
        <v>842</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855</v>
      </c>
      <c r="E2045" s="50" t="str">
        <f>IF(ISBLANK(LeaveTracker[[#This Row],[Employee Name]]),"-----",VLOOKUP(LeaveTracker[[#This Row],[Employee Name]],Employees[[Employee Name]:[Office]],7))</f>
        <v>LCR</v>
      </c>
      <c r="F2045" s="50" t="str">
        <f>IF(ISBLANK(LeaveTracker[[#This Row],[Employee Name]]),"-----",VLOOKUP(LeaveTracker[[#This Row],[Employee Name]],Employees[[Employee Name]:[Office]],6))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855</v>
      </c>
      <c r="E2046" s="50" t="str">
        <f>IF(ISBLANK(LeaveTracker[[#This Row],[Employee Name]]),"-----",VLOOKUP(LeaveTracker[[#This Row],[Employee Name]],Employees[[Employee Name]:[Office]],7))</f>
        <v>LCR</v>
      </c>
      <c r="F2046" s="50" t="str">
        <f>IF(ISBLANK(LeaveTracker[[#This Row],[Employee Name]]),"-----",VLOOKUP(LeaveTracker[[#This Row],[Employee Name]],Employees[[Employee Name]:[Office]],6))</f>
        <v>PERMANENT</v>
      </c>
      <c r="G2046" s="24">
        <v>43866</v>
      </c>
      <c r="H2046" s="24">
        <v>43866</v>
      </c>
      <c r="I2046" s="20" t="s">
        <v>298</v>
      </c>
      <c r="J2046" s="42" t="s">
        <v>842</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855</v>
      </c>
      <c r="E2047" s="50" t="str">
        <f>IF(ISBLANK(LeaveTracker[[#This Row],[Employee Name]]),"-----",VLOOKUP(LeaveTracker[[#This Row],[Employee Name]],Employees[[Employee Name]:[Office]],7))</f>
        <v>LCR</v>
      </c>
      <c r="F2047" s="50" t="str">
        <f>IF(ISBLANK(LeaveTracker[[#This Row],[Employee Name]]),"-----",VLOOKUP(LeaveTracker[[#This Row],[Employee Name]],Employees[[Employee Name]:[Office]],6))</f>
        <v>PERMANENT</v>
      </c>
      <c r="G2047" s="24">
        <v>43875</v>
      </c>
      <c r="H2047" s="24">
        <v>43875</v>
      </c>
      <c r="I2047" s="20" t="s">
        <v>298</v>
      </c>
      <c r="J2047" s="42" t="s">
        <v>842</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855</v>
      </c>
      <c r="E2048" s="50" t="str">
        <f>IF(ISBLANK(LeaveTracker[[#This Row],[Employee Name]]),"-----",VLOOKUP(LeaveTracker[[#This Row],[Employee Name]],Employees[[Employee Name]:[Office]],7))</f>
        <v>LCR</v>
      </c>
      <c r="F2048" s="50" t="str">
        <f>IF(ISBLANK(LeaveTracker[[#This Row],[Employee Name]]),"-----",VLOOKUP(LeaveTracker[[#This Row],[Employee Name]],Employees[[Employee Name]:[Office]],6))</f>
        <v>PERMANENT</v>
      </c>
      <c r="G2048" s="24">
        <v>43857</v>
      </c>
      <c r="H2048" s="24">
        <v>43858</v>
      </c>
      <c r="I2048" s="20" t="s">
        <v>298</v>
      </c>
      <c r="J2048" s="42" t="s">
        <v>842</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855</v>
      </c>
      <c r="E2049" s="50" t="str">
        <f>IF(ISBLANK(LeaveTracker[[#This Row],[Employee Name]]),"-----",VLOOKUP(LeaveTracker[[#This Row],[Employee Name]],Employees[[Employee Name]:[Office]],7))</f>
        <v>LCR</v>
      </c>
      <c r="F2049" s="50" t="str">
        <f>IF(ISBLANK(LeaveTracker[[#This Row],[Employee Name]]),"-----",VLOOKUP(LeaveTracker[[#This Row],[Employee Name]],Employees[[Employee Name]:[Office]],6))</f>
        <v>PERMANENT</v>
      </c>
      <c r="G2049" s="24">
        <v>43845</v>
      </c>
      <c r="H2049" s="24">
        <v>43845</v>
      </c>
      <c r="I2049" s="20" t="s">
        <v>298</v>
      </c>
      <c r="J2049" s="42" t="s">
        <v>842</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722</v>
      </c>
      <c r="E2050" s="50" t="str">
        <f>IF(ISBLANK(LeaveTracker[[#This Row],[Employee Name]]),"-----",VLOOKUP(LeaveTracker[[#This Row],[Employee Name]],Employees[[Employee Name]:[Office]],7))</f>
        <v>LCR</v>
      </c>
      <c r="F2050" s="50" t="str">
        <f>IF(ISBLANK(LeaveTracker[[#This Row],[Employee Name]]),"-----",VLOOKUP(LeaveTracker[[#This Row],[Employee Name]],Employees[[Employee Name]:[Office]],6))</f>
        <v>PERMANENT</v>
      </c>
      <c r="G2050" s="24">
        <v>43861</v>
      </c>
      <c r="H2050" s="24">
        <v>43861</v>
      </c>
      <c r="I2050" s="20" t="s">
        <v>298</v>
      </c>
      <c r="J2050" s="42" t="s">
        <v>842</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722</v>
      </c>
      <c r="E2051" s="50" t="str">
        <f>IF(ISBLANK(LeaveTracker[[#This Row],[Employee Name]]),"-----",VLOOKUP(LeaveTracker[[#This Row],[Employee Name]],Employees[[Employee Name]:[Office]],7))</f>
        <v>LCR</v>
      </c>
      <c r="F2051" s="50" t="str">
        <f>IF(ISBLANK(LeaveTracker[[#This Row],[Employee Name]]),"-----",VLOOKUP(LeaveTracker[[#This Row],[Employee Name]],Employees[[Employee Name]:[Office]],6))</f>
        <v>PERMANENT</v>
      </c>
      <c r="G2051" s="24">
        <v>43864</v>
      </c>
      <c r="H2051" s="24">
        <v>43864</v>
      </c>
      <c r="I2051" s="20" t="s">
        <v>298</v>
      </c>
      <c r="J2051" s="42" t="s">
        <v>842</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722</v>
      </c>
      <c r="E2052" s="50" t="str">
        <f>IF(ISBLANK(LeaveTracker[[#This Row],[Employee Name]]),"-----",VLOOKUP(LeaveTracker[[#This Row],[Employee Name]],Employees[[Employee Name]:[Office]],7))</f>
        <v>LCR</v>
      </c>
      <c r="F2052" s="50" t="str">
        <f>IF(ISBLANK(LeaveTracker[[#This Row],[Employee Name]]),"-----",VLOOKUP(LeaveTracker[[#This Row],[Employee Name]],Employees[[Employee Name]:[Office]],6))</f>
        <v>PERMANENT</v>
      </c>
      <c r="G2052" s="24">
        <v>43850</v>
      </c>
      <c r="H2052" s="24">
        <v>43851</v>
      </c>
      <c r="I2052" s="20" t="s">
        <v>298</v>
      </c>
      <c r="J2052" s="42" t="s">
        <v>842</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722</v>
      </c>
      <c r="E2053" s="50" t="str">
        <f>IF(ISBLANK(LeaveTracker[[#This Row],[Employee Name]]),"-----",VLOOKUP(LeaveTracker[[#This Row],[Employee Name]],Employees[[Employee Name]:[Office]],7))</f>
        <v>LCR</v>
      </c>
      <c r="F2053" s="50" t="str">
        <f>IF(ISBLANK(LeaveTracker[[#This Row],[Employee Name]]),"-----",VLOOKUP(LeaveTracker[[#This Row],[Employee Name]],Employees[[Employee Name]:[Office]],6))</f>
        <v>PERMANENT</v>
      </c>
      <c r="G2053" s="24">
        <v>43854</v>
      </c>
      <c r="H2053" s="24">
        <v>43854</v>
      </c>
      <c r="I2053" s="20" t="s">
        <v>298</v>
      </c>
      <c r="J2053" s="42" t="s">
        <v>842</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351</v>
      </c>
      <c r="E2054" s="50" t="str">
        <f>IF(ISBLANK(LeaveTracker[[#This Row],[Employee Name]]),"-----",VLOOKUP(LeaveTracker[[#This Row],[Employee Name]],Employees[[Employee Name]:[Office]],7))</f>
        <v>LCR</v>
      </c>
      <c r="F2054" s="50" t="str">
        <f>IF(ISBLANK(LeaveTracker[[#This Row],[Employee Name]]),"-----",VLOOKUP(LeaveTracker[[#This Row],[Employee Name]],Employees[[Employee Name]:[Office]],6))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351</v>
      </c>
      <c r="E2055" s="50" t="str">
        <f>IF(ISBLANK(LeaveTracker[[#This Row],[Employee Name]]),"-----",VLOOKUP(LeaveTracker[[#This Row],[Employee Name]],Employees[[Employee Name]:[Office]],7))</f>
        <v>LCR</v>
      </c>
      <c r="F2055" s="50" t="str">
        <f>IF(ISBLANK(LeaveTracker[[#This Row],[Employee Name]]),"-----",VLOOKUP(LeaveTracker[[#This Row],[Employee Name]],Employees[[Employee Name]:[Office]],6))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351</v>
      </c>
      <c r="E2056" s="50" t="str">
        <f>IF(ISBLANK(LeaveTracker[[#This Row],[Employee Name]]),"-----",VLOOKUP(LeaveTracker[[#This Row],[Employee Name]],Employees[[Employee Name]:[Office]],7))</f>
        <v>LCR</v>
      </c>
      <c r="F2056" s="50" t="str">
        <f>IF(ISBLANK(LeaveTracker[[#This Row],[Employee Name]]),"-----",VLOOKUP(LeaveTracker[[#This Row],[Employee Name]],Employees[[Employee Name]:[Office]],6))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351</v>
      </c>
      <c r="E2057" s="50" t="str">
        <f>IF(ISBLANK(LeaveTracker[[#This Row],[Employee Name]]),"-----",VLOOKUP(LeaveTracker[[#This Row],[Employee Name]],Employees[[Employee Name]:[Office]],7))</f>
        <v>LCR</v>
      </c>
      <c r="F2057" s="50" t="str">
        <f>IF(ISBLANK(LeaveTracker[[#This Row],[Employee Name]]),"-----",VLOOKUP(LeaveTracker[[#This Row],[Employee Name]],Employees[[Employee Name]:[Office]],6))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351</v>
      </c>
      <c r="E2058" s="50" t="str">
        <f>IF(ISBLANK(LeaveTracker[[#This Row],[Employee Name]]),"-----",VLOOKUP(LeaveTracker[[#This Row],[Employee Name]],Employees[[Employee Name]:[Office]],7))</f>
        <v>LCR</v>
      </c>
      <c r="F2058" s="50" t="str">
        <f>IF(ISBLANK(LeaveTracker[[#This Row],[Employee Name]]),"-----",VLOOKUP(LeaveTracker[[#This Row],[Employee Name]],Employees[[Employee Name]:[Office]],6))</f>
        <v>PERMANENT</v>
      </c>
      <c r="G2058" s="24">
        <v>43872</v>
      </c>
      <c r="H2058" s="24">
        <v>43872</v>
      </c>
      <c r="I2058" s="20" t="s">
        <v>298</v>
      </c>
      <c r="J2058" s="42" t="s">
        <v>842</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351</v>
      </c>
      <c r="E2059" s="50" t="str">
        <f>IF(ISBLANK(LeaveTracker[[#This Row],[Employee Name]]),"-----",VLOOKUP(LeaveTracker[[#This Row],[Employee Name]],Employees[[Employee Name]:[Office]],7))</f>
        <v>LCR</v>
      </c>
      <c r="F2059" s="50" t="str">
        <f>IF(ISBLANK(LeaveTracker[[#This Row],[Employee Name]]),"-----",VLOOKUP(LeaveTracker[[#This Row],[Employee Name]],Employees[[Employee Name]:[Office]],6))</f>
        <v>PERMANENT</v>
      </c>
      <c r="G2059" s="24">
        <v>43875</v>
      </c>
      <c r="H2059" s="24">
        <v>43875</v>
      </c>
      <c r="I2059" s="20" t="s">
        <v>298</v>
      </c>
      <c r="J2059" s="42" t="s">
        <v>842</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351</v>
      </c>
      <c r="E2060" s="50" t="str">
        <f>IF(ISBLANK(LeaveTracker[[#This Row],[Employee Name]]),"-----",VLOOKUP(LeaveTracker[[#This Row],[Employee Name]],Employees[[Employee Name]:[Office]],7))</f>
        <v>LCR</v>
      </c>
      <c r="F2060" s="50" t="str">
        <f>IF(ISBLANK(LeaveTracker[[#This Row],[Employee Name]]),"-----",VLOOKUP(LeaveTracker[[#This Row],[Employee Name]],Employees[[Employee Name]:[Office]],6))</f>
        <v>PERMANENT</v>
      </c>
      <c r="G2060" s="24">
        <v>43861</v>
      </c>
      <c r="H2060" s="24">
        <v>43861</v>
      </c>
      <c r="I2060" s="20" t="s">
        <v>298</v>
      </c>
      <c r="J2060" s="42" t="s">
        <v>842</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351</v>
      </c>
      <c r="E2061" s="50" t="str">
        <f>IF(ISBLANK(LeaveTracker[[#This Row],[Employee Name]]),"-----",VLOOKUP(LeaveTracker[[#This Row],[Employee Name]],Employees[[Employee Name]:[Office]],7))</f>
        <v>LCR</v>
      </c>
      <c r="F2061" s="50" t="str">
        <f>IF(ISBLANK(LeaveTracker[[#This Row],[Employee Name]]),"-----",VLOOKUP(LeaveTracker[[#This Row],[Employee Name]],Employees[[Employee Name]:[Office]],6))</f>
        <v>PERMANENT</v>
      </c>
      <c r="G2061" s="24">
        <v>43847</v>
      </c>
      <c r="H2061" s="24">
        <v>43847</v>
      </c>
      <c r="I2061" s="20" t="s">
        <v>298</v>
      </c>
      <c r="J2061" s="42" t="s">
        <v>842</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720</v>
      </c>
      <c r="E2062" s="50" t="str">
        <f>IF(ISBLANK(LeaveTracker[[#This Row],[Employee Name]]),"-----",VLOOKUP(LeaveTracker[[#This Row],[Employee Name]],Employees[[Employee Name]:[Office]],7))</f>
        <v>LCR</v>
      </c>
      <c r="F2062" s="50" t="str">
        <f>IF(ISBLANK(LeaveTracker[[#This Row],[Employee Name]]),"-----",VLOOKUP(LeaveTracker[[#This Row],[Employee Name]],Employees[[Employee Name]:[Office]],6))</f>
        <v>PERMANENT</v>
      </c>
      <c r="G2062" s="24">
        <v>43875</v>
      </c>
      <c r="H2062" s="24">
        <v>43875</v>
      </c>
      <c r="I2062" s="20" t="s">
        <v>298</v>
      </c>
      <c r="J2062" s="42" t="s">
        <v>842</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720</v>
      </c>
      <c r="E2063" s="50" t="str">
        <f>IF(ISBLANK(LeaveTracker[[#This Row],[Employee Name]]),"-----",VLOOKUP(LeaveTracker[[#This Row],[Employee Name]],Employees[[Employee Name]:[Office]],7))</f>
        <v>LCR</v>
      </c>
      <c r="F2063" s="50" t="str">
        <f>IF(ISBLANK(LeaveTracker[[#This Row],[Employee Name]]),"-----",VLOOKUP(LeaveTracker[[#This Row],[Employee Name]],Employees[[Employee Name]:[Office]],6))</f>
        <v>PERMANENT</v>
      </c>
      <c r="G2063" s="24">
        <v>43845</v>
      </c>
      <c r="H2063" s="24">
        <v>43845</v>
      </c>
      <c r="I2063" s="20" t="s">
        <v>298</v>
      </c>
      <c r="J2063" s="42" t="s">
        <v>842</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541</v>
      </c>
      <c r="E2064" s="50" t="str">
        <f>IF(ISBLANK(LeaveTracker[[#This Row],[Employee Name]]),"-----",VLOOKUP(LeaveTracker[[#This Row],[Employee Name]],Employees[[Employee Name]:[Office]],7))</f>
        <v>ONT</v>
      </c>
      <c r="F2064" s="50" t="str">
        <f>IF(ISBLANK(LeaveTracker[[#This Row],[Employee Name]]),"-----",VLOOKUP(LeaveTracker[[#This Row],[Employee Name]],Employees[[Employee Name]:[Office]],6))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541</v>
      </c>
      <c r="E2065" s="50" t="str">
        <f>IF(ISBLANK(LeaveTracker[[#This Row],[Employee Name]]),"-----",VLOOKUP(LeaveTracker[[#This Row],[Employee Name]],Employees[[Employee Name]:[Office]],7))</f>
        <v>ONT</v>
      </c>
      <c r="F2065" s="50" t="str">
        <f>IF(ISBLANK(LeaveTracker[[#This Row],[Employee Name]]),"-----",VLOOKUP(LeaveTracker[[#This Row],[Employee Name]],Employees[[Employee Name]:[Office]],6))</f>
        <v>PERMANENT</v>
      </c>
      <c r="G2065" s="24">
        <v>43872</v>
      </c>
      <c r="H2065" s="24">
        <v>43872</v>
      </c>
      <c r="I2065" s="20" t="s">
        <v>298</v>
      </c>
      <c r="J2065" s="42" t="s">
        <v>842</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541</v>
      </c>
      <c r="E2066" s="50" t="str">
        <f>IF(ISBLANK(LeaveTracker[[#This Row],[Employee Name]]),"-----",VLOOKUP(LeaveTracker[[#This Row],[Employee Name]],Employees[[Employee Name]:[Office]],7))</f>
        <v>ONT</v>
      </c>
      <c r="F2066" s="50" t="str">
        <f>IF(ISBLANK(LeaveTracker[[#This Row],[Employee Name]]),"-----",VLOOKUP(LeaveTracker[[#This Row],[Employee Name]],Employees[[Employee Name]:[Office]],6))</f>
        <v>PERMANENT</v>
      </c>
      <c r="G2066" s="24">
        <v>43875</v>
      </c>
      <c r="H2066" s="24">
        <v>43875</v>
      </c>
      <c r="I2066" s="20" t="s">
        <v>298</v>
      </c>
      <c r="J2066" s="42" t="s">
        <v>842</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541</v>
      </c>
      <c r="E2067" s="50" t="str">
        <f>IF(ISBLANK(LeaveTracker[[#This Row],[Employee Name]]),"-----",VLOOKUP(LeaveTracker[[#This Row],[Employee Name]],Employees[[Employee Name]:[Office]],7))</f>
        <v>ONT</v>
      </c>
      <c r="F2067" s="50" t="str">
        <f>IF(ISBLANK(LeaveTracker[[#This Row],[Employee Name]]),"-----",VLOOKUP(LeaveTracker[[#This Row],[Employee Name]],Employees[[Employee Name]:[Office]],6))</f>
        <v>PERMANENT</v>
      </c>
      <c r="G2067" s="24">
        <v>43860</v>
      </c>
      <c r="H2067" s="24">
        <v>43860</v>
      </c>
      <c r="I2067" s="20" t="s">
        <v>298</v>
      </c>
      <c r="J2067" s="42" t="s">
        <v>842</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541</v>
      </c>
      <c r="E2068" s="50" t="str">
        <f>IF(ISBLANK(LeaveTracker[[#This Row],[Employee Name]]),"-----",VLOOKUP(LeaveTracker[[#This Row],[Employee Name]],Employees[[Employee Name]:[Office]],7))</f>
        <v>ONT</v>
      </c>
      <c r="F2068" s="50" t="str">
        <f>IF(ISBLANK(LeaveTracker[[#This Row],[Employee Name]]),"-----",VLOOKUP(LeaveTracker[[#This Row],[Employee Name]],Employees[[Employee Name]:[Office]],6))</f>
        <v>PERMANENT</v>
      </c>
      <c r="G2068" s="24">
        <v>43854</v>
      </c>
      <c r="H2068" s="24">
        <v>43854</v>
      </c>
      <c r="I2068" s="20" t="s">
        <v>298</v>
      </c>
      <c r="J2068" s="42" t="s">
        <v>842</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757</v>
      </c>
      <c r="E2069" s="50" t="str">
        <f>IF(ISBLANK(LeaveTracker[[#This Row],[Employee Name]]),"-----",VLOOKUP(LeaveTracker[[#This Row],[Employee Name]],Employees[[Employee Name]:[Office]],7))</f>
        <v>ASSESSORS OFFICE</v>
      </c>
      <c r="F2069" s="50" t="str">
        <f>IF(ISBLANK(LeaveTracker[[#This Row],[Employee Name]]),"-----",VLOOKUP(LeaveTracker[[#This Row],[Employee Name]],Employees[[Employee Name]:[Office]],6))</f>
        <v>PERMANENT</v>
      </c>
      <c r="G2069" s="24">
        <v>43871</v>
      </c>
      <c r="H2069" s="24">
        <v>43871</v>
      </c>
      <c r="I2069" s="20" t="s">
        <v>298</v>
      </c>
      <c r="J2069" s="42" t="s">
        <v>644</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466</v>
      </c>
      <c r="E2070" s="50" t="str">
        <f>IF(ISBLANK(LeaveTracker[[#This Row],[Employee Name]]),"-----",VLOOKUP(LeaveTracker[[#This Row],[Employee Name]],Employees[[Employee Name]:[Office]],7))</f>
        <v>ASSESSORS OFFICE</v>
      </c>
      <c r="F2070" s="50" t="str">
        <f>IF(ISBLANK(LeaveTracker[[#This Row],[Employee Name]]),"-----",VLOOKUP(LeaveTracker[[#This Row],[Employee Name]],Employees[[Employee Name]:[Office]],6))</f>
        <v>PERMANENT</v>
      </c>
      <c r="G2070" s="24">
        <v>43861</v>
      </c>
      <c r="H2070" s="24">
        <v>43861</v>
      </c>
      <c r="I2070" s="20" t="s">
        <v>298</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466</v>
      </c>
      <c r="E2071" s="50" t="str">
        <f>IF(ISBLANK(LeaveTracker[[#This Row],[Employee Name]]),"-----",VLOOKUP(LeaveTracker[[#This Row],[Employee Name]],Employees[[Employee Name]:[Office]],7))</f>
        <v>ASSESSORS OFFICE</v>
      </c>
      <c r="F2071" s="50" t="str">
        <f>IF(ISBLANK(LeaveTracker[[#This Row],[Employee Name]]),"-----",VLOOKUP(LeaveTracker[[#This Row],[Employee Name]],Employees[[Employee Name]:[Office]],6))</f>
        <v>PERMANENT</v>
      </c>
      <c r="G2071" s="24">
        <v>43859</v>
      </c>
      <c r="H2071" s="24">
        <v>43859</v>
      </c>
      <c r="I2071" s="20" t="s">
        <v>298</v>
      </c>
      <c r="J2071" s="42" t="s">
        <v>842</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466</v>
      </c>
      <c r="E2072" s="50" t="str">
        <f>IF(ISBLANK(LeaveTracker[[#This Row],[Employee Name]]),"-----",VLOOKUP(LeaveTracker[[#This Row],[Employee Name]],Employees[[Employee Name]:[Office]],7))</f>
        <v>ASSESSORS OFFICE</v>
      </c>
      <c r="F2072" s="50" t="str">
        <f>IF(ISBLANK(LeaveTracker[[#This Row],[Employee Name]]),"-----",VLOOKUP(LeaveTracker[[#This Row],[Employee Name]],Employees[[Employee Name]:[Office]],6))</f>
        <v>PERMANENT</v>
      </c>
      <c r="G2072" s="24">
        <v>43868</v>
      </c>
      <c r="H2072" s="24">
        <v>43868</v>
      </c>
      <c r="I2072" s="20" t="s">
        <v>298</v>
      </c>
      <c r="J2072" s="42" t="s">
        <v>842</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466</v>
      </c>
      <c r="E2073" s="50" t="str">
        <f>IF(ISBLANK(LeaveTracker[[#This Row],[Employee Name]]),"-----",VLOOKUP(LeaveTracker[[#This Row],[Employee Name]],Employees[[Employee Name]:[Office]],7))</f>
        <v>ASSESSORS OFFICE</v>
      </c>
      <c r="F2073" s="50" t="str">
        <f>IF(ISBLANK(LeaveTracker[[#This Row],[Employee Name]]),"-----",VLOOKUP(LeaveTracker[[#This Row],[Employee Name]],Employees[[Employee Name]:[Office]],6))</f>
        <v>PERMANENT</v>
      </c>
      <c r="G2073" s="24">
        <v>43874</v>
      </c>
      <c r="H2073" s="24">
        <v>43874</v>
      </c>
      <c r="I2073" s="20" t="s">
        <v>298</v>
      </c>
      <c r="J2073" s="42" t="s">
        <v>842</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657</v>
      </c>
      <c r="E2074" s="50" t="str">
        <f>IF(ISBLANK(LeaveTracker[[#This Row],[Employee Name]]),"-----",VLOOKUP(LeaveTracker[[#This Row],[Employee Name]],Employees[[Employee Name]:[Office]],7))</f>
        <v>ONT</v>
      </c>
      <c r="F2074" s="50" t="str">
        <f>IF(ISBLANK(LeaveTracker[[#This Row],[Employee Name]]),"-----",VLOOKUP(LeaveTracker[[#This Row],[Employee Name]],Employees[[Employee Name]:[Office]],6))</f>
        <v>PERMANENT</v>
      </c>
      <c r="G2074" s="24">
        <v>43872</v>
      </c>
      <c r="H2074" s="24">
        <v>43875</v>
      </c>
      <c r="I2074" s="20" t="s">
        <v>298</v>
      </c>
      <c r="J2074" s="42" t="s">
        <v>842</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470</v>
      </c>
      <c r="E2075" s="50" t="str">
        <f>IF(ISBLANK(LeaveTracker[[#This Row],[Employee Name]]),"-----",VLOOKUP(LeaveTracker[[#This Row],[Employee Name]],Employees[[Employee Name]:[Office]],7))</f>
        <v>ASSESSORS OFFICE</v>
      </c>
      <c r="F2075" s="50" t="str">
        <f>IF(ISBLANK(LeaveTracker[[#This Row],[Employee Name]]),"-----",VLOOKUP(LeaveTracker[[#This Row],[Employee Name]],Employees[[Employee Name]:[Office]],6))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470</v>
      </c>
      <c r="E2076" s="50" t="str">
        <f>IF(ISBLANK(LeaveTracker[[#This Row],[Employee Name]]),"-----",VLOOKUP(LeaveTracker[[#This Row],[Employee Name]],Employees[[Employee Name]:[Office]],7))</f>
        <v>ASSESSORS OFFICE</v>
      </c>
      <c r="F2076" s="50" t="str">
        <f>IF(ISBLANK(LeaveTracker[[#This Row],[Employee Name]]),"-----",VLOOKUP(LeaveTracker[[#This Row],[Employee Name]],Employees[[Employee Name]:[Office]],6))</f>
        <v>PERMANENT</v>
      </c>
      <c r="G2076" s="24">
        <v>43846</v>
      </c>
      <c r="H2076" s="24">
        <v>43847</v>
      </c>
      <c r="I2076" s="20" t="s">
        <v>298</v>
      </c>
      <c r="J2076" s="42" t="s">
        <v>842</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470</v>
      </c>
      <c r="E2077" s="50" t="str">
        <f>IF(ISBLANK(LeaveTracker[[#This Row],[Employee Name]]),"-----",VLOOKUP(LeaveTracker[[#This Row],[Employee Name]],Employees[[Employee Name]:[Office]],7))</f>
        <v>ASSESSORS OFFICE</v>
      </c>
      <c r="F2077" s="50" t="str">
        <f>IF(ISBLANK(LeaveTracker[[#This Row],[Employee Name]]),"-----",VLOOKUP(LeaveTracker[[#This Row],[Employee Name]],Employees[[Employee Name]:[Office]],6))</f>
        <v>PERMANENT</v>
      </c>
      <c r="G2077" s="24">
        <v>43857</v>
      </c>
      <c r="H2077" s="24">
        <v>43859</v>
      </c>
      <c r="I2077" s="20" t="s">
        <v>298</v>
      </c>
      <c r="J2077" s="42" t="s">
        <v>842</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470</v>
      </c>
      <c r="E2078" s="50" t="str">
        <f>IF(ISBLANK(LeaveTracker[[#This Row],[Employee Name]]),"-----",VLOOKUP(LeaveTracker[[#This Row],[Employee Name]],Employees[[Employee Name]:[Office]],7))</f>
        <v>ASSESSORS OFFICE</v>
      </c>
      <c r="F2078" s="50" t="str">
        <f>IF(ISBLANK(LeaveTracker[[#This Row],[Employee Name]]),"-----",VLOOKUP(LeaveTracker[[#This Row],[Employee Name]],Employees[[Employee Name]:[Office]],6))</f>
        <v>PERMANENT</v>
      </c>
      <c r="G2078" s="24">
        <v>43871</v>
      </c>
      <c r="H2078" s="24">
        <v>43871</v>
      </c>
      <c r="I2078" s="20" t="s">
        <v>298</v>
      </c>
      <c r="J2078" s="42" t="s">
        <v>842</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655</v>
      </c>
      <c r="E2079" s="50" t="str">
        <f>IF(ISBLANK(LeaveTracker[[#This Row],[Employee Name]]),"-----",VLOOKUP(LeaveTracker[[#This Row],[Employee Name]],Employees[[Employee Name]:[Office]],7))</f>
        <v>CHO</v>
      </c>
      <c r="F2079" s="50" t="str">
        <f>IF(ISBLANK(LeaveTracker[[#This Row],[Employee Name]]),"-----",VLOOKUP(LeaveTracker[[#This Row],[Employee Name]],Employees[[Employee Name]:[Office]],6))</f>
        <v>PERMANENT</v>
      </c>
      <c r="G2079" s="24">
        <v>43845</v>
      </c>
      <c r="H2079" s="24">
        <v>43845</v>
      </c>
      <c r="I2079" s="20" t="s">
        <v>298</v>
      </c>
      <c r="J2079" s="42" t="s">
        <v>842</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655</v>
      </c>
      <c r="E2080" s="50" t="str">
        <f>IF(ISBLANK(LeaveTracker[[#This Row],[Employee Name]]),"-----",VLOOKUP(LeaveTracker[[#This Row],[Employee Name]],Employees[[Employee Name]:[Office]],7))</f>
        <v>CHO</v>
      </c>
      <c r="F2080" s="50" t="str">
        <f>IF(ISBLANK(LeaveTracker[[#This Row],[Employee Name]]),"-----",VLOOKUP(LeaveTracker[[#This Row],[Employee Name]],Employees[[Employee Name]:[Office]],6))</f>
        <v>PERMANENT</v>
      </c>
      <c r="G2080" s="24">
        <v>43854</v>
      </c>
      <c r="H2080" s="24">
        <v>43854</v>
      </c>
      <c r="I2080" s="20" t="s">
        <v>298</v>
      </c>
      <c r="J2080" s="42" t="s">
        <v>842</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655</v>
      </c>
      <c r="E2081" s="50" t="str">
        <f>IF(ISBLANK(LeaveTracker[[#This Row],[Employee Name]]),"-----",VLOOKUP(LeaveTracker[[#This Row],[Employee Name]],Employees[[Employee Name]:[Office]],7))</f>
        <v>CHO</v>
      </c>
      <c r="F2081" s="50" t="str">
        <f>IF(ISBLANK(LeaveTracker[[#This Row],[Employee Name]]),"-----",VLOOKUP(LeaveTracker[[#This Row],[Employee Name]],Employees[[Employee Name]:[Office]],6))</f>
        <v>PERMANENT</v>
      </c>
      <c r="G2081" s="24">
        <v>43864</v>
      </c>
      <c r="H2081" s="24">
        <v>43864</v>
      </c>
      <c r="I2081" s="20" t="s">
        <v>298</v>
      </c>
      <c r="J2081" s="42" t="s">
        <v>842</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655</v>
      </c>
      <c r="E2082" s="50" t="str">
        <f>IF(ISBLANK(LeaveTracker[[#This Row],[Employee Name]]),"-----",VLOOKUP(LeaveTracker[[#This Row],[Employee Name]],Employees[[Employee Name]:[Office]],7))</f>
        <v>CHO</v>
      </c>
      <c r="F2082" s="50" t="str">
        <f>IF(ISBLANK(LeaveTracker[[#This Row],[Employee Name]]),"-----",VLOOKUP(LeaveTracker[[#This Row],[Employee Name]],Employees[[Employee Name]:[Office]],6))</f>
        <v>PERMANENT</v>
      </c>
      <c r="G2082" s="24">
        <v>43872</v>
      </c>
      <c r="H2082" s="24">
        <v>43873</v>
      </c>
      <c r="I2082" s="20" t="s">
        <v>298</v>
      </c>
      <c r="J2082" s="42" t="s">
        <v>842</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651</v>
      </c>
      <c r="E2083" s="50" t="str">
        <f>IF(ISBLANK(LeaveTracker[[#This Row],[Employee Name]]),"-----",VLOOKUP(LeaveTracker[[#This Row],[Employee Name]],Employees[[Employee Name]:[Office]],7))</f>
        <v>ASSESSORS OFFICE</v>
      </c>
      <c r="F2083" s="50" t="str">
        <f>IF(ISBLANK(LeaveTracker[[#This Row],[Employee Name]]),"-----",VLOOKUP(LeaveTracker[[#This Row],[Employee Name]],Employees[[Employee Name]:[Office]],6))</f>
        <v>PERMANENT</v>
      </c>
      <c r="G2083" s="24">
        <v>43865</v>
      </c>
      <c r="H2083" s="24">
        <v>43865</v>
      </c>
      <c r="I2083" s="20" t="s">
        <v>298</v>
      </c>
      <c r="J2083" s="42" t="s">
        <v>842</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651</v>
      </c>
      <c r="E2084" s="50" t="str">
        <f>IF(ISBLANK(LeaveTracker[[#This Row],[Employee Name]]),"-----",VLOOKUP(LeaveTracker[[#This Row],[Employee Name]],Employees[[Employee Name]:[Office]],7))</f>
        <v>ASSESSORS OFFICE</v>
      </c>
      <c r="F2084" s="50" t="str">
        <f>IF(ISBLANK(LeaveTracker[[#This Row],[Employee Name]]),"-----",VLOOKUP(LeaveTracker[[#This Row],[Employee Name]],Employees[[Employee Name]:[Office]],6))</f>
        <v>PERMANENT</v>
      </c>
      <c r="G2084" s="24">
        <v>43868</v>
      </c>
      <c r="H2084" s="24">
        <v>43868</v>
      </c>
      <c r="I2084" s="20" t="s">
        <v>298</v>
      </c>
      <c r="J2084" s="42" t="s">
        <v>842</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651</v>
      </c>
      <c r="E2085" s="50" t="str">
        <f>IF(ISBLANK(LeaveTracker[[#This Row],[Employee Name]]),"-----",VLOOKUP(LeaveTracker[[#This Row],[Employee Name]],Employees[[Employee Name]:[Office]],7))</f>
        <v>ASSESSORS OFFICE</v>
      </c>
      <c r="F2085" s="50" t="str">
        <f>IF(ISBLANK(LeaveTracker[[#This Row],[Employee Name]]),"-----",VLOOKUP(LeaveTracker[[#This Row],[Employee Name]],Employees[[Employee Name]:[Office]],6))</f>
        <v>PERMANENT</v>
      </c>
      <c r="G2085" s="24">
        <v>43871</v>
      </c>
      <c r="H2085" s="24">
        <v>43873</v>
      </c>
      <c r="I2085" s="20" t="s">
        <v>298</v>
      </c>
      <c r="J2085" s="42" t="s">
        <v>842</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464</v>
      </c>
      <c r="E2086" s="50" t="str">
        <f>IF(ISBLANK(LeaveTracker[[#This Row],[Employee Name]]),"-----",VLOOKUP(LeaveTracker[[#This Row],[Employee Name]],Employees[[Employee Name]:[Office]],7))</f>
        <v>ASSESSORS OFFICE</v>
      </c>
      <c r="F2086" s="50" t="str">
        <f>IF(ISBLANK(LeaveTracker[[#This Row],[Employee Name]]),"-----",VLOOKUP(LeaveTracker[[#This Row],[Employee Name]],Employees[[Employee Name]:[Office]],6))</f>
        <v>PERMANENT</v>
      </c>
      <c r="G2086" s="24">
        <v>43857</v>
      </c>
      <c r="H2086" s="24">
        <v>43857</v>
      </c>
      <c r="I2086" s="20" t="s">
        <v>298</v>
      </c>
      <c r="J2086" s="42" t="s">
        <v>842</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468</v>
      </c>
      <c r="E2087" s="50" t="str">
        <f>IF(ISBLANK(LeaveTracker[[#This Row],[Employee Name]]),"-----",VLOOKUP(LeaveTracker[[#This Row],[Employee Name]],Employees[[Employee Name]:[Office]],7))</f>
        <v>ASSESSORS OFFICE</v>
      </c>
      <c r="F2087" s="50" t="str">
        <f>IF(ISBLANK(LeaveTracker[[#This Row],[Employee Name]]),"-----",VLOOKUP(LeaveTracker[[#This Row],[Employee Name]],Employees[[Employee Name]:[Office]],6))</f>
        <v>PERMANENT</v>
      </c>
      <c r="G2087" s="24">
        <v>43845</v>
      </c>
      <c r="H2087" s="24">
        <v>43847</v>
      </c>
      <c r="I2087" s="20" t="s">
        <v>298</v>
      </c>
      <c r="J2087" s="42" t="s">
        <v>842</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468</v>
      </c>
      <c r="E2088" s="50" t="str">
        <f>IF(ISBLANK(LeaveTracker[[#This Row],[Employee Name]]),"-----",VLOOKUP(LeaveTracker[[#This Row],[Employee Name]],Employees[[Employee Name]:[Office]],7))</f>
        <v>ASSESSORS OFFICE</v>
      </c>
      <c r="F2088" s="50" t="str">
        <f>IF(ISBLANK(LeaveTracker[[#This Row],[Employee Name]]),"-----",VLOOKUP(LeaveTracker[[#This Row],[Employee Name]],Employees[[Employee Name]:[Office]],6))</f>
        <v>PERMANENT</v>
      </c>
      <c r="G2088" s="24">
        <v>43875</v>
      </c>
      <c r="H2088" s="24">
        <v>43875</v>
      </c>
      <c r="I2088" s="20" t="s">
        <v>298</v>
      </c>
      <c r="J2088" s="42" t="s">
        <v>842</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960</v>
      </c>
      <c r="E2089" s="50" t="str">
        <f>IF(ISBLANK(LeaveTracker[[#This Row],[Employee Name]]),"-----",VLOOKUP(LeaveTracker[[#This Row],[Employee Name]],Employees[[Employee Name]:[Office]],7))</f>
        <v>ONT</v>
      </c>
      <c r="F2089" s="50" t="str">
        <f>IF(ISBLANK(LeaveTracker[[#This Row],[Employee Name]]),"-----",VLOOKUP(LeaveTracker[[#This Row],[Employee Name]],Employees[[Employee Name]:[Office]],6))</f>
        <v>PERMANENT</v>
      </c>
      <c r="G2089" s="38">
        <v>43845</v>
      </c>
      <c r="H2089" s="38">
        <v>43845</v>
      </c>
      <c r="I2089" s="20" t="s">
        <v>298</v>
      </c>
      <c r="J2089" s="42" t="s">
        <v>842</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960</v>
      </c>
      <c r="E2090" s="50" t="str">
        <f>IF(ISBLANK(LeaveTracker[[#This Row],[Employee Name]]),"-----",VLOOKUP(LeaveTracker[[#This Row],[Employee Name]],Employees[[Employee Name]:[Office]],7))</f>
        <v>ONT</v>
      </c>
      <c r="F2090" s="50" t="str">
        <f>IF(ISBLANK(LeaveTracker[[#This Row],[Employee Name]]),"-----",VLOOKUP(LeaveTracker[[#This Row],[Employee Name]],Employees[[Employee Name]:[Office]],6))</f>
        <v>PERMANENT</v>
      </c>
      <c r="G2090" s="24">
        <v>43868</v>
      </c>
      <c r="H2090" s="24">
        <v>43868</v>
      </c>
      <c r="I2090" s="20" t="s">
        <v>298</v>
      </c>
      <c r="J2090" s="42" t="s">
        <v>842</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757</v>
      </c>
      <c r="E2091" s="50" t="str">
        <f>IF(ISBLANK(LeaveTracker[[#This Row],[Employee Name]]),"-----",VLOOKUP(LeaveTracker[[#This Row],[Employee Name]],Employees[[Employee Name]:[Office]],7))</f>
        <v>ASSESSORS OFFICE</v>
      </c>
      <c r="F2091" s="50" t="str">
        <f>IF(ISBLANK(LeaveTracker[[#This Row],[Employee Name]]),"-----",VLOOKUP(LeaveTracker[[#This Row],[Employee Name]],Employees[[Employee Name]:[Office]],6))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757</v>
      </c>
      <c r="E2092" s="50" t="str">
        <f>IF(ISBLANK(LeaveTracker[[#This Row],[Employee Name]]),"-----",VLOOKUP(LeaveTracker[[#This Row],[Employee Name]],Employees[[Employee Name]:[Office]],7))</f>
        <v>ASSESSORS OFFICE</v>
      </c>
      <c r="F2092" s="50" t="str">
        <f>IF(ISBLANK(LeaveTracker[[#This Row],[Employee Name]]),"-----",VLOOKUP(LeaveTracker[[#This Row],[Employee Name]],Employees[[Employee Name]:[Office]],6))</f>
        <v>PERMANENT</v>
      </c>
      <c r="G2092" s="24">
        <v>43857</v>
      </c>
      <c r="H2092" s="24">
        <v>43861</v>
      </c>
      <c r="I2092" s="20" t="s">
        <v>298</v>
      </c>
      <c r="J2092" s="42" t="s">
        <v>842</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443</v>
      </c>
      <c r="E2093" s="50" t="str">
        <f>IF(ISBLANK(LeaveTracker[[#This Row],[Employee Name]]),"-----",VLOOKUP(LeaveTracker[[#This Row],[Employee Name]],Employees[[Employee Name]:[Office]],7))</f>
        <v>GSO</v>
      </c>
      <c r="F2093" s="50" t="str">
        <f>IF(ISBLANK(LeaveTracker[[#This Row],[Employee Name]]),"-----",VLOOKUP(LeaveTracker[[#This Row],[Employee Name]],Employees[[Employee Name]:[Office]],6))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965</v>
      </c>
      <c r="E2094" s="50" t="str">
        <f>IF(ISBLANK(LeaveTracker[[#This Row],[Employee Name]]),"-----",VLOOKUP(LeaveTracker[[#This Row],[Employee Name]],Employees[[Employee Name]:[Office]],7))</f>
        <v>OSPITAL NG TAGAYTAY</v>
      </c>
      <c r="F2094" s="50" t="str">
        <f>IF(ISBLANK(LeaveTracker[[#This Row],[Employee Name]]),"-----",VLOOKUP(LeaveTracker[[#This Row],[Employee Name]],Employees[[Employee Name]:[Office]],6))</f>
        <v>PERMANENT</v>
      </c>
      <c r="G2094" s="38">
        <v>43872</v>
      </c>
      <c r="H2094" s="24">
        <v>43875</v>
      </c>
      <c r="I2094" s="20" t="s">
        <v>298</v>
      </c>
      <c r="J2094" s="42" t="s">
        <v>763</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530</v>
      </c>
      <c r="E2095" s="50" t="str">
        <f>IF(ISBLANK(LeaveTracker[[#This Row],[Employee Name]]),"-----",VLOOKUP(LeaveTracker[[#This Row],[Employee Name]],Employees[[Employee Name]:[Office]],7))</f>
        <v>GSO</v>
      </c>
      <c r="F2095" s="50" t="str">
        <f>IF(ISBLANK(LeaveTracker[[#This Row],[Employee Name]]),"-----",VLOOKUP(LeaveTracker[[#This Row],[Employee Name]],Employees[[Employee Name]:[Office]],6))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530</v>
      </c>
      <c r="E2096" s="50" t="str">
        <f>IF(ISBLANK(LeaveTracker[[#This Row],[Employee Name]]),"-----",VLOOKUP(LeaveTracker[[#This Row],[Employee Name]],Employees[[Employee Name]:[Office]],7))</f>
        <v>GSO</v>
      </c>
      <c r="F2096" s="50" t="str">
        <f>IF(ISBLANK(LeaveTracker[[#This Row],[Employee Name]]),"-----",VLOOKUP(LeaveTracker[[#This Row],[Employee Name]],Employees[[Employee Name]:[Office]],6))</f>
        <v>PERMANENT</v>
      </c>
      <c r="G2096" s="24">
        <v>43840</v>
      </c>
      <c r="H2096" s="24">
        <v>43840</v>
      </c>
      <c r="I2096" s="20" t="s">
        <v>298</v>
      </c>
      <c r="J2096" s="42" t="s">
        <v>644</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530</v>
      </c>
      <c r="E2097" s="50" t="str">
        <f>IF(ISBLANK(LeaveTracker[[#This Row],[Employee Name]]),"-----",VLOOKUP(LeaveTracker[[#This Row],[Employee Name]],Employees[[Employee Name]:[Office]],7))</f>
        <v>GSO</v>
      </c>
      <c r="F2097" s="50" t="str">
        <f>IF(ISBLANK(LeaveTracker[[#This Row],[Employee Name]]),"-----",VLOOKUP(LeaveTracker[[#This Row],[Employee Name]],Employees[[Employee Name]:[Office]],6))</f>
        <v>PERMANENT</v>
      </c>
      <c r="G2097" s="24">
        <v>43845</v>
      </c>
      <c r="H2097" s="24">
        <v>43845</v>
      </c>
      <c r="I2097" s="20" t="s">
        <v>298</v>
      </c>
      <c r="J2097" s="42" t="s">
        <v>644</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878</v>
      </c>
      <c r="E2098" s="50" t="str">
        <f>IF(ISBLANK(LeaveTracker[[#This Row],[Employee Name]]),"-----",VLOOKUP(LeaveTracker[[#This Row],[Employee Name]],Employees[[Employee Name]:[Office]],7))</f>
        <v>ONT</v>
      </c>
      <c r="F2098" s="50" t="str">
        <f>IF(ISBLANK(LeaveTracker[[#This Row],[Employee Name]]),"-----",VLOOKUP(LeaveTracker[[#This Row],[Employee Name]],Employees[[Employee Name]:[Office]],6))</f>
        <v>PERMANENT</v>
      </c>
      <c r="G2098" s="24">
        <v>43894</v>
      </c>
      <c r="H2098" s="24">
        <v>43894</v>
      </c>
      <c r="I2098" s="20" t="s">
        <v>298</v>
      </c>
      <c r="J2098" s="42" t="s">
        <v>644</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878</v>
      </c>
      <c r="E2099" s="50" t="str">
        <f>IF(ISBLANK(LeaveTracker[[#This Row],[Employee Name]]),"-----",VLOOKUP(LeaveTracker[[#This Row],[Employee Name]],Employees[[Employee Name]:[Office]],7))</f>
        <v>ONT</v>
      </c>
      <c r="F2099" s="50" t="str">
        <f>IF(ISBLANK(LeaveTracker[[#This Row],[Employee Name]]),"-----",VLOOKUP(LeaveTracker[[#This Row],[Employee Name]],Employees[[Employee Name]:[Office]],6))</f>
        <v>PERMANENT</v>
      </c>
      <c r="G2099" s="24">
        <v>43861</v>
      </c>
      <c r="H2099" s="24">
        <v>43861</v>
      </c>
      <c r="I2099" s="20" t="s">
        <v>298</v>
      </c>
      <c r="J2099" s="42" t="s">
        <v>763</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878</v>
      </c>
      <c r="E2100" s="50" t="str">
        <f>IF(ISBLANK(LeaveTracker[[#This Row],[Employee Name]]),"-----",VLOOKUP(LeaveTracker[[#This Row],[Employee Name]],Employees[[Employee Name]:[Office]],7))</f>
        <v>ONT</v>
      </c>
      <c r="F2100" s="50" t="str">
        <f>IF(ISBLANK(LeaveTracker[[#This Row],[Employee Name]]),"-----",VLOOKUP(LeaveTracker[[#This Row],[Employee Name]],Employees[[Employee Name]:[Office]],6))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878</v>
      </c>
      <c r="E2101" s="50" t="str">
        <f>IF(ISBLANK(LeaveTracker[[#This Row],[Employee Name]]),"-----",VLOOKUP(LeaveTracker[[#This Row],[Employee Name]],Employees[[Employee Name]:[Office]],7))</f>
        <v>ONT</v>
      </c>
      <c r="F2101" s="50" t="str">
        <f>IF(ISBLANK(LeaveTracker[[#This Row],[Employee Name]]),"-----",VLOOKUP(LeaveTracker[[#This Row],[Employee Name]],Employees[[Employee Name]:[Office]],6))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875</v>
      </c>
      <c r="E2102" s="50" t="str">
        <f>IF(ISBLANK(LeaveTracker[[#This Row],[Employee Name]]),"-----",VLOOKUP(LeaveTracker[[#This Row],[Employee Name]],Employees[[Employee Name]:[Office]],7))</f>
        <v>GSO</v>
      </c>
      <c r="F2102" s="50" t="str">
        <f>IF(ISBLANK(LeaveTracker[[#This Row],[Employee Name]]),"-----",VLOOKUP(LeaveTracker[[#This Row],[Employee Name]],Employees[[Employee Name]:[Office]],6))</f>
        <v>PERMANENT</v>
      </c>
      <c r="G2102" s="24">
        <v>43881</v>
      </c>
      <c r="H2102" s="24">
        <v>43882</v>
      </c>
      <c r="I2102" s="20" t="s">
        <v>298</v>
      </c>
      <c r="J2102" s="42" t="s">
        <v>644</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875</v>
      </c>
      <c r="E2103" s="50" t="str">
        <f>IF(ISBLANK(LeaveTracker[[#This Row],[Employee Name]]),"-----",VLOOKUP(LeaveTracker[[#This Row],[Employee Name]],Employees[[Employee Name]:[Office]],7))</f>
        <v>GSO</v>
      </c>
      <c r="F2103" s="50" t="str">
        <f>IF(ISBLANK(LeaveTracker[[#This Row],[Employee Name]]),"-----",VLOOKUP(LeaveTracker[[#This Row],[Employee Name]],Employees[[Employee Name]:[Office]],6))</f>
        <v>PERMANENT</v>
      </c>
      <c r="G2103" s="24">
        <v>43872</v>
      </c>
      <c r="H2103" s="24">
        <v>43872</v>
      </c>
      <c r="I2103" s="20" t="s">
        <v>298</v>
      </c>
      <c r="J2103" s="42" t="s">
        <v>763</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875</v>
      </c>
      <c r="E2104" s="50" t="str">
        <f>IF(ISBLANK(LeaveTracker[[#This Row],[Employee Name]]),"-----",VLOOKUP(LeaveTracker[[#This Row],[Employee Name]],Employees[[Employee Name]:[Office]],7))</f>
        <v>GSO</v>
      </c>
      <c r="F2104" s="50" t="str">
        <f>IF(ISBLANK(LeaveTracker[[#This Row],[Employee Name]]),"-----",VLOOKUP(LeaveTracker[[#This Row],[Employee Name]],Employees[[Employee Name]:[Office]],6))</f>
        <v>PERMANENT</v>
      </c>
      <c r="G2104" s="24">
        <v>43861</v>
      </c>
      <c r="H2104" s="24">
        <v>43861</v>
      </c>
      <c r="I2104" s="20" t="s">
        <v>298</v>
      </c>
      <c r="J2104" s="42" t="s">
        <v>763</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875</v>
      </c>
      <c r="E2105" s="50" t="str">
        <f>IF(ISBLANK(LeaveTracker[[#This Row],[Employee Name]]),"-----",VLOOKUP(LeaveTracker[[#This Row],[Employee Name]],Employees[[Employee Name]:[Office]],7))</f>
        <v>GSO</v>
      </c>
      <c r="F2105" s="50" t="str">
        <f>IF(ISBLANK(LeaveTracker[[#This Row],[Employee Name]]),"-----",VLOOKUP(LeaveTracker[[#This Row],[Employee Name]],Employees[[Employee Name]:[Office]],6))</f>
        <v>PERMANENT</v>
      </c>
      <c r="G2105" s="24">
        <v>43854</v>
      </c>
      <c r="H2105" s="24">
        <v>43854</v>
      </c>
      <c r="I2105" s="20" t="s">
        <v>298</v>
      </c>
      <c r="J2105" s="42" t="s">
        <v>763</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195</v>
      </c>
      <c r="E2106" s="50" t="str">
        <f>IF(ISBLANK(LeaveTracker[[#This Row],[Employee Name]]),"-----",VLOOKUP(LeaveTracker[[#This Row],[Employee Name]],Employees[[Employee Name]:[Office]],7))</f>
        <v>CCT</v>
      </c>
      <c r="F2106" s="50" t="str">
        <f>IF(ISBLANK(LeaveTracker[[#This Row],[Employee Name]]),"-----",VLOOKUP(LeaveTracker[[#This Row],[Employee Name]],Employees[[Employee Name]:[Office]],6))</f>
        <v>PERMANENT</v>
      </c>
      <c r="G2106" s="24">
        <v>43875</v>
      </c>
      <c r="H2106" s="24">
        <v>43875</v>
      </c>
      <c r="I2106" s="20" t="s">
        <v>298</v>
      </c>
      <c r="J2106" s="42" t="s">
        <v>842</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528</v>
      </c>
      <c r="E2107" s="50" t="str">
        <f>IF(ISBLANK(LeaveTracker[[#This Row],[Employee Name]]),"-----",VLOOKUP(LeaveTracker[[#This Row],[Employee Name]],Employees[[Employee Name]:[Office]],7))</f>
        <v>TIPID IMPOK</v>
      </c>
      <c r="F2107" s="50" t="str">
        <f>IF(ISBLANK(LeaveTracker[[#This Row],[Employee Name]]),"-----",VLOOKUP(LeaveTracker[[#This Row],[Employee Name]],Employees[[Employee Name]:[Office]],6))</f>
        <v>PERMANENT</v>
      </c>
      <c r="G2107" s="24">
        <v>43874</v>
      </c>
      <c r="H2107" s="24">
        <v>43875</v>
      </c>
      <c r="I2107" s="20" t="s">
        <v>298</v>
      </c>
      <c r="J2107" s="42" t="s">
        <v>644</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528</v>
      </c>
      <c r="E2108" s="50" t="str">
        <f>IF(ISBLANK(LeaveTracker[[#This Row],[Employee Name]]),"-----",VLOOKUP(LeaveTracker[[#This Row],[Employee Name]],Employees[[Employee Name]:[Office]],7))</f>
        <v>TIPID IMPOK</v>
      </c>
      <c r="F2108" s="50" t="str">
        <f>IF(ISBLANK(LeaveTracker[[#This Row],[Employee Name]]),"-----",VLOOKUP(LeaveTracker[[#This Row],[Employee Name]],Employees[[Employee Name]:[Office]],6))</f>
        <v>PERMANENT</v>
      </c>
      <c r="G2108" s="24">
        <v>43868</v>
      </c>
      <c r="H2108" s="24">
        <v>43868</v>
      </c>
      <c r="I2108" s="20" t="s">
        <v>298</v>
      </c>
      <c r="J2108" s="42" t="s">
        <v>842</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528</v>
      </c>
      <c r="E2109" s="50" t="str">
        <f>IF(ISBLANK(LeaveTracker[[#This Row],[Employee Name]]),"-----",VLOOKUP(LeaveTracker[[#This Row],[Employee Name]],Employees[[Employee Name]:[Office]],7))</f>
        <v>TIPID IMPOK</v>
      </c>
      <c r="F2109" s="50" t="str">
        <f>IF(ISBLANK(LeaveTracker[[#This Row],[Employee Name]]),"-----",VLOOKUP(LeaveTracker[[#This Row],[Employee Name]],Employees[[Employee Name]:[Office]],6))</f>
        <v>PERMANENT</v>
      </c>
      <c r="G2109" s="24">
        <v>43871</v>
      </c>
      <c r="H2109" s="24">
        <v>43871</v>
      </c>
      <c r="I2109" s="20" t="s">
        <v>298</v>
      </c>
      <c r="J2109" s="42" t="s">
        <v>842</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528</v>
      </c>
      <c r="E2110" s="50" t="str">
        <f>IF(ISBLANK(LeaveTracker[[#This Row],[Employee Name]]),"-----",VLOOKUP(LeaveTracker[[#This Row],[Employee Name]],Employees[[Employee Name]:[Office]],7))</f>
        <v>TIPID IMPOK</v>
      </c>
      <c r="F2110" s="50" t="str">
        <f>IF(ISBLANK(LeaveTracker[[#This Row],[Employee Name]]),"-----",VLOOKUP(LeaveTracker[[#This Row],[Employee Name]],Employees[[Employee Name]:[Office]],6))</f>
        <v>PERMANENT</v>
      </c>
      <c r="G2110" s="24">
        <v>43859</v>
      </c>
      <c r="H2110" s="24">
        <v>43859</v>
      </c>
      <c r="I2110" s="20" t="s">
        <v>298</v>
      </c>
      <c r="J2110" s="42" t="s">
        <v>842</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528</v>
      </c>
      <c r="E2111" s="50" t="str">
        <f>IF(ISBLANK(LeaveTracker[[#This Row],[Employee Name]]),"-----",VLOOKUP(LeaveTracker[[#This Row],[Employee Name]],Employees[[Employee Name]:[Office]],7))</f>
        <v>TIPID IMPOK</v>
      </c>
      <c r="F2111" s="50" t="str">
        <f>IF(ISBLANK(LeaveTracker[[#This Row],[Employee Name]]),"-----",VLOOKUP(LeaveTracker[[#This Row],[Employee Name]],Employees[[Employee Name]:[Office]],6))</f>
        <v>PERMANENT</v>
      </c>
      <c r="G2111" s="24">
        <v>43851</v>
      </c>
      <c r="H2111" s="24">
        <v>43851</v>
      </c>
      <c r="I2111" s="20" t="s">
        <v>298</v>
      </c>
      <c r="J2111" s="42" t="s">
        <v>842</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528</v>
      </c>
      <c r="E2112" s="50" t="str">
        <f>IF(ISBLANK(LeaveTracker[[#This Row],[Employee Name]]),"-----",VLOOKUP(LeaveTracker[[#This Row],[Employee Name]],Employees[[Employee Name]:[Office]],7))</f>
        <v>TIPID IMPOK</v>
      </c>
      <c r="F2112" s="50" t="str">
        <f>IF(ISBLANK(LeaveTracker[[#This Row],[Employee Name]]),"-----",VLOOKUP(LeaveTracker[[#This Row],[Employee Name]],Employees[[Employee Name]:[Office]],6))</f>
        <v>PERMANENT</v>
      </c>
      <c r="G2112" s="24">
        <v>43837</v>
      </c>
      <c r="H2112" s="24">
        <v>43837</v>
      </c>
      <c r="I2112" s="20" t="s">
        <v>298</v>
      </c>
      <c r="J2112" s="42" t="s">
        <v>644</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776</v>
      </c>
      <c r="E2113" s="50" t="str">
        <f>IF(ISBLANK(LeaveTracker[[#This Row],[Employee Name]]),"-----",VLOOKUP(LeaveTracker[[#This Row],[Employee Name]],Employees[[Employee Name]:[Office]],7))</f>
        <v>GSO</v>
      </c>
      <c r="F2113" s="50" t="str">
        <f>IF(ISBLANK(LeaveTracker[[#This Row],[Employee Name]]),"-----",VLOOKUP(LeaveTracker[[#This Row],[Employee Name]],Employees[[Employee Name]:[Office]],6))</f>
        <v>PERMANENT</v>
      </c>
      <c r="G2113" s="24">
        <v>43867</v>
      </c>
      <c r="H2113" s="21">
        <v>43867</v>
      </c>
      <c r="I2113" s="20" t="s">
        <v>298</v>
      </c>
      <c r="J2113" s="42" t="s">
        <v>644</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776</v>
      </c>
      <c r="E2114" s="50" t="str">
        <f>IF(ISBLANK(LeaveTracker[[#This Row],[Employee Name]]),"-----",VLOOKUP(LeaveTracker[[#This Row],[Employee Name]],Employees[[Employee Name]:[Office]],7))</f>
        <v>GSO</v>
      </c>
      <c r="F2114" s="50" t="str">
        <f>IF(ISBLANK(LeaveTracker[[#This Row],[Employee Name]]),"-----",VLOOKUP(LeaveTracker[[#This Row],[Employee Name]],Employees[[Employee Name]:[Office]],6))</f>
        <v>PERMANENT</v>
      </c>
      <c r="G2114" s="24">
        <v>43871</v>
      </c>
      <c r="H2114" s="24">
        <v>43871</v>
      </c>
      <c r="I2114" s="20" t="s">
        <v>298</v>
      </c>
      <c r="J2114" s="42" t="s">
        <v>644</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776</v>
      </c>
      <c r="E2115" s="50" t="str">
        <f>IF(ISBLANK(LeaveTracker[[#This Row],[Employee Name]]),"-----",VLOOKUP(LeaveTracker[[#This Row],[Employee Name]],Employees[[Employee Name]:[Office]],7))</f>
        <v>GSO</v>
      </c>
      <c r="F2115" s="50" t="str">
        <f>IF(ISBLANK(LeaveTracker[[#This Row],[Employee Name]]),"-----",VLOOKUP(LeaveTracker[[#This Row],[Employee Name]],Employees[[Employee Name]:[Office]],6))</f>
        <v>PERMANENT</v>
      </c>
      <c r="G2115" s="24">
        <v>43845</v>
      </c>
      <c r="H2115" s="24">
        <v>43847</v>
      </c>
      <c r="I2115" s="20" t="s">
        <v>298</v>
      </c>
      <c r="J2115" s="42" t="s">
        <v>763</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776</v>
      </c>
      <c r="E2116" s="50" t="str">
        <f>IF(ISBLANK(LeaveTracker[[#This Row],[Employee Name]]),"-----",VLOOKUP(LeaveTracker[[#This Row],[Employee Name]],Employees[[Employee Name]:[Office]],7))</f>
        <v>GSO</v>
      </c>
      <c r="F2116" s="50" t="str">
        <f>IF(ISBLANK(LeaveTracker[[#This Row],[Employee Name]]),"-----",VLOOKUP(LeaveTracker[[#This Row],[Employee Name]],Employees[[Employee Name]:[Office]],6))</f>
        <v>PERMANENT</v>
      </c>
      <c r="G2116" s="24">
        <v>43861</v>
      </c>
      <c r="H2116" s="24">
        <v>43861</v>
      </c>
      <c r="I2116" s="20" t="s">
        <v>298</v>
      </c>
      <c r="J2116" s="42" t="s">
        <v>763</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776</v>
      </c>
      <c r="E2117" s="50" t="str">
        <f>IF(ISBLANK(LeaveTracker[[#This Row],[Employee Name]]),"-----",VLOOKUP(LeaveTracker[[#This Row],[Employee Name]],Employees[[Employee Name]:[Office]],7))</f>
        <v>GSO</v>
      </c>
      <c r="F2117" s="50" t="str">
        <f>IF(ISBLANK(LeaveTracker[[#This Row],[Employee Name]]),"-----",VLOOKUP(LeaveTracker[[#This Row],[Employee Name]],Employees[[Employee Name]:[Office]],6))</f>
        <v>PERMANENT</v>
      </c>
      <c r="G2117" s="24">
        <v>43868</v>
      </c>
      <c r="H2117" s="24">
        <v>43868</v>
      </c>
      <c r="I2117" s="20" t="s">
        <v>298</v>
      </c>
      <c r="J2117" s="42" t="s">
        <v>763</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525</v>
      </c>
      <c r="E2118" s="50" t="str">
        <f>IF(ISBLANK(LeaveTracker[[#This Row],[Employee Name]]),"-----",VLOOKUP(LeaveTracker[[#This Row],[Employee Name]],Employees[[Employee Name]:[Office]],7))</f>
        <v>GSO</v>
      </c>
      <c r="F2118" s="50" t="str">
        <f>IF(ISBLANK(LeaveTracker[[#This Row],[Employee Name]]),"-----",VLOOKUP(LeaveTracker[[#This Row],[Employee Name]],Employees[[Employee Name]:[Office]],6))</f>
        <v>PERMANENT</v>
      </c>
      <c r="G2118" s="24">
        <v>43851</v>
      </c>
      <c r="H2118" s="24">
        <v>43851</v>
      </c>
      <c r="I2118" s="20" t="s">
        <v>298</v>
      </c>
      <c r="J2118" s="42" t="s">
        <v>763</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525</v>
      </c>
      <c r="E2119" s="50" t="str">
        <f>IF(ISBLANK(LeaveTracker[[#This Row],[Employee Name]]),"-----",VLOOKUP(LeaveTracker[[#This Row],[Employee Name]],Employees[[Employee Name]:[Office]],7))</f>
        <v>GSO</v>
      </c>
      <c r="F2119" s="50" t="str">
        <f>IF(ISBLANK(LeaveTracker[[#This Row],[Employee Name]]),"-----",VLOOKUP(LeaveTracker[[#This Row],[Employee Name]],Employees[[Employee Name]:[Office]],6))</f>
        <v>PERMANENT</v>
      </c>
      <c r="G2119" s="24">
        <v>43865</v>
      </c>
      <c r="H2119" s="24">
        <v>43866</v>
      </c>
      <c r="I2119" s="20" t="s">
        <v>298</v>
      </c>
      <c r="J2119" s="42" t="s">
        <v>763</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966</v>
      </c>
      <c r="E2120" s="50" t="str">
        <f>IF(ISBLANK(LeaveTracker[[#This Row],[Employee Name]]),"-----",VLOOKUP(LeaveTracker[[#This Row],[Employee Name]],Employees[[Employee Name]:[Office]],7))</f>
        <v>TOPS (ADMIN CSU)</v>
      </c>
      <c r="F2120" s="50" t="str">
        <f>IF(ISBLANK(LeaveTracker[[#This Row],[Employee Name]]),"-----",VLOOKUP(LeaveTracker[[#This Row],[Employee Name]],Employees[[Employee Name]:[Office]],6))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966</v>
      </c>
      <c r="E2121" s="50" t="str">
        <f>IF(ISBLANK(LeaveTracker[[#This Row],[Employee Name]]),"-----",VLOOKUP(LeaveTracker[[#This Row],[Employee Name]],Employees[[Employee Name]:[Office]],7))</f>
        <v>TOPS (ADMIN CSU)</v>
      </c>
      <c r="F2121" s="50" t="str">
        <f>IF(ISBLANK(LeaveTracker[[#This Row],[Employee Name]]),"-----",VLOOKUP(LeaveTracker[[#This Row],[Employee Name]],Employees[[Employee Name]:[Office]],6))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845</v>
      </c>
      <c r="E2122" s="50" t="str">
        <f>IF(ISBLANK(LeaveTracker[[#This Row],[Employee Name]]),"-----",VLOOKUP(LeaveTracker[[#This Row],[Employee Name]],Employees[[Employee Name]:[Office]],7))</f>
        <v>CCT</v>
      </c>
      <c r="F2122" s="50" t="str">
        <f>IF(ISBLANK(LeaveTracker[[#This Row],[Employee Name]]),"-----",VLOOKUP(LeaveTracker[[#This Row],[Employee Name]],Employees[[Employee Name]:[Office]],6))</f>
        <v>PERMANENT</v>
      </c>
      <c r="G2122" s="24">
        <v>43865</v>
      </c>
      <c r="H2122" s="24">
        <v>43865</v>
      </c>
      <c r="I2122" s="20" t="s">
        <v>298</v>
      </c>
      <c r="J2122" s="42" t="s">
        <v>842</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845</v>
      </c>
      <c r="E2123" s="50" t="str">
        <f>IF(ISBLANK(LeaveTracker[[#This Row],[Employee Name]]),"-----",VLOOKUP(LeaveTracker[[#This Row],[Employee Name]],Employees[[Employee Name]:[Office]],7))</f>
        <v>CCT</v>
      </c>
      <c r="F2123" s="50" t="str">
        <f>IF(ISBLANK(LeaveTracker[[#This Row],[Employee Name]]),"-----",VLOOKUP(LeaveTracker[[#This Row],[Employee Name]],Employees[[Employee Name]:[Office]],6))</f>
        <v>PERMANENT</v>
      </c>
      <c r="G2123" s="24">
        <v>43867</v>
      </c>
      <c r="H2123" s="24">
        <v>43867</v>
      </c>
      <c r="I2123" s="20" t="s">
        <v>298</v>
      </c>
      <c r="J2123" s="42" t="s">
        <v>842</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845</v>
      </c>
      <c r="E2124" s="50" t="str">
        <f>IF(ISBLANK(LeaveTracker[[#This Row],[Employee Name]]),"-----",VLOOKUP(LeaveTracker[[#This Row],[Employee Name]],Employees[[Employee Name]:[Office]],7))</f>
        <v>CCT</v>
      </c>
      <c r="F2124" s="50" t="str">
        <f>IF(ISBLANK(LeaveTracker[[#This Row],[Employee Name]]),"-----",VLOOKUP(LeaveTracker[[#This Row],[Employee Name]],Employees[[Employee Name]:[Office]],6))</f>
        <v>PERMANENT</v>
      </c>
      <c r="G2124" s="24">
        <v>43872</v>
      </c>
      <c r="H2124" s="24">
        <v>43872</v>
      </c>
      <c r="I2124" s="20" t="s">
        <v>298</v>
      </c>
      <c r="J2124" s="42" t="s">
        <v>842</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970</v>
      </c>
      <c r="E2125" s="50" t="str">
        <f>IF(ISBLANK(LeaveTracker[[#This Row],[Employee Name]]),"-----",VLOOKUP(LeaveTracker[[#This Row],[Employee Name]],Employees[[Employee Name]:[Office]],7))</f>
        <v>CEO</v>
      </c>
      <c r="F2125" s="50" t="str">
        <f>IF(ISBLANK(LeaveTracker[[#This Row],[Employee Name]]),"-----",VLOOKUP(LeaveTracker[[#This Row],[Employee Name]],Employees[[Employee Name]:[Office]],6))</f>
        <v>PERMANENT</v>
      </c>
      <c r="G2125" s="38">
        <v>43864</v>
      </c>
      <c r="H2125" s="24">
        <v>43864</v>
      </c>
      <c r="I2125" s="20" t="s">
        <v>298</v>
      </c>
      <c r="J2125" s="42" t="s">
        <v>842</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309</v>
      </c>
      <c r="E2126" s="50" t="str">
        <f>IF(ISBLANK(LeaveTracker[[#This Row],[Employee Name]]),"-----",VLOOKUP(LeaveTracker[[#This Row],[Employee Name]],Employees[[Employee Name]:[Office]],7))</f>
        <v>ADMIN OFFICE - HALL OF JUSTICE</v>
      </c>
      <c r="F2126" s="50" t="str">
        <f>IF(ISBLANK(LeaveTracker[[#This Row],[Employee Name]]),"-----",VLOOKUP(LeaveTracker[[#This Row],[Employee Name]],Employees[[Employee Name]:[Office]],6))</f>
        <v>PERMANENT</v>
      </c>
      <c r="G2126" s="24">
        <v>43866</v>
      </c>
      <c r="H2126" s="24">
        <v>43866</v>
      </c>
      <c r="I2126" s="20" t="s">
        <v>298</v>
      </c>
      <c r="J2126" s="42" t="s">
        <v>842</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309</v>
      </c>
      <c r="E2127" s="50" t="str">
        <f>IF(ISBLANK(LeaveTracker[[#This Row],[Employee Name]]),"-----",VLOOKUP(LeaveTracker[[#This Row],[Employee Name]],Employees[[Employee Name]:[Office]],7))</f>
        <v>ADMIN OFFICE - HALL OF JUSTICE</v>
      </c>
      <c r="F2127" s="50" t="str">
        <f>IF(ISBLANK(LeaveTracker[[#This Row],[Employee Name]]),"-----",VLOOKUP(LeaveTracker[[#This Row],[Employee Name]],Employees[[Employee Name]:[Office]],6))</f>
        <v>PERMANENT</v>
      </c>
      <c r="G2127" s="24">
        <v>43868</v>
      </c>
      <c r="H2127" s="24">
        <v>43868</v>
      </c>
      <c r="I2127" s="20" t="s">
        <v>298</v>
      </c>
      <c r="J2127" s="42" t="s">
        <v>842</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309</v>
      </c>
      <c r="E2128" s="50" t="str">
        <f>IF(ISBLANK(LeaveTracker[[#This Row],[Employee Name]]),"-----",VLOOKUP(LeaveTracker[[#This Row],[Employee Name]],Employees[[Employee Name]:[Office]],7))</f>
        <v>ADMIN OFFICE - HALL OF JUSTICE</v>
      </c>
      <c r="F2128" s="50" t="str">
        <f>IF(ISBLANK(LeaveTracker[[#This Row],[Employee Name]]),"-----",VLOOKUP(LeaveTracker[[#This Row],[Employee Name]],Employees[[Employee Name]:[Office]],6))</f>
        <v>PERMANENT</v>
      </c>
      <c r="G2128" s="24">
        <v>43873</v>
      </c>
      <c r="H2128" s="24">
        <v>43873</v>
      </c>
      <c r="I2128" s="20" t="s">
        <v>298</v>
      </c>
      <c r="J2128" s="42" t="s">
        <v>842</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309</v>
      </c>
      <c r="E2129" s="50" t="str">
        <f>IF(ISBLANK(LeaveTracker[[#This Row],[Employee Name]]),"-----",VLOOKUP(LeaveTracker[[#This Row],[Employee Name]],Employees[[Employee Name]:[Office]],7))</f>
        <v>ADMIN OFFICE - HALL OF JUSTICE</v>
      </c>
      <c r="F2129" s="50" t="str">
        <f>IF(ISBLANK(LeaveTracker[[#This Row],[Employee Name]]),"-----",VLOOKUP(LeaveTracker[[#This Row],[Employee Name]],Employees[[Employee Name]:[Office]],6))</f>
        <v>PERMANENT</v>
      </c>
      <c r="G2129" s="24">
        <v>43875</v>
      </c>
      <c r="H2129" s="24">
        <v>43875</v>
      </c>
      <c r="I2129" s="20" t="s">
        <v>298</v>
      </c>
      <c r="J2129" s="42" t="s">
        <v>842</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997</v>
      </c>
      <c r="E2130" s="50" t="str">
        <f>IF(ISBLANK(LeaveTracker[[#This Row],[Employee Name]]),"-----",VLOOKUP(LeaveTracker[[#This Row],[Employee Name]],Employees[[Employee Name]:[Office]],7))</f>
        <v>MO</v>
      </c>
      <c r="F2130" s="50" t="str">
        <f>IF(ISBLANK(LeaveTracker[[#This Row],[Employee Name]]),"-----",VLOOKUP(LeaveTracker[[#This Row],[Employee Name]],Employees[[Employee Name]:[Office]],6))</f>
        <v>PERMANENT</v>
      </c>
      <c r="G2130" s="24">
        <v>43835</v>
      </c>
      <c r="H2130" s="24">
        <v>43837</v>
      </c>
      <c r="I2130" s="20" t="s">
        <v>298</v>
      </c>
      <c r="J2130" s="42" t="s">
        <v>842</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997</v>
      </c>
      <c r="E2131" s="50" t="str">
        <f>IF(ISBLANK(LeaveTracker[[#This Row],[Employee Name]]),"-----",VLOOKUP(LeaveTracker[[#This Row],[Employee Name]],Employees[[Employee Name]:[Office]],7))</f>
        <v>MO</v>
      </c>
      <c r="F2131" s="50" t="str">
        <f>IF(ISBLANK(LeaveTracker[[#This Row],[Employee Name]]),"-----",VLOOKUP(LeaveTracker[[#This Row],[Employee Name]],Employees[[Employee Name]:[Office]],6))</f>
        <v>PERMANENT</v>
      </c>
      <c r="G2131" s="24">
        <v>43872</v>
      </c>
      <c r="H2131" s="24">
        <v>43873</v>
      </c>
      <c r="I2131" s="20" t="s">
        <v>298</v>
      </c>
      <c r="J2131" s="42" t="s">
        <v>842</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972</v>
      </c>
      <c r="E2132" s="50" t="str">
        <f>IF(ISBLANK(LeaveTracker[[#This Row],[Employee Name]]),"-----",VLOOKUP(LeaveTracker[[#This Row],[Employee Name]],Employees[[Employee Name]:[Office]],7))</f>
        <v>ONT</v>
      </c>
      <c r="F2132" s="50" t="str">
        <f>IF(ISBLANK(LeaveTracker[[#This Row],[Employee Name]]),"-----",VLOOKUP(LeaveTracker[[#This Row],[Employee Name]],Employees[[Employee Name]:[Office]],6))</f>
        <v>PERMANENT</v>
      </c>
      <c r="G2132" s="38">
        <v>43868</v>
      </c>
      <c r="H2132" s="24">
        <v>43868</v>
      </c>
      <c r="I2132" s="20" t="s">
        <v>298</v>
      </c>
      <c r="J2132" s="42" t="s">
        <v>842</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972</v>
      </c>
      <c r="E2133" s="50" t="str">
        <f>IF(ISBLANK(LeaveTracker[[#This Row],[Employee Name]]),"-----",VLOOKUP(LeaveTracker[[#This Row],[Employee Name]],Employees[[Employee Name]:[Office]],7))</f>
        <v>ONT</v>
      </c>
      <c r="F2133" s="50" t="str">
        <f>IF(ISBLANK(LeaveTracker[[#This Row],[Employee Name]]),"-----",VLOOKUP(LeaveTracker[[#This Row],[Employee Name]],Employees[[Employee Name]:[Office]],6))</f>
        <v>PERMANENT</v>
      </c>
      <c r="G2133" s="24">
        <v>43871</v>
      </c>
      <c r="H2133" s="24">
        <v>43874</v>
      </c>
      <c r="I2133" s="20" t="s">
        <v>298</v>
      </c>
      <c r="J2133" s="42" t="s">
        <v>842</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975</v>
      </c>
      <c r="E2134" s="50" t="str">
        <f>IF(ISBLANK(LeaveTracker[[#This Row],[Employee Name]]),"-----",VLOOKUP(LeaveTracker[[#This Row],[Employee Name]],Employees[[Employee Name]:[Office]],7))</f>
        <v>TOPS (ADMIN CSU)</v>
      </c>
      <c r="F2134" s="50" t="str">
        <f>IF(ISBLANK(LeaveTracker[[#This Row],[Employee Name]]),"-----",VLOOKUP(LeaveTracker[[#This Row],[Employee Name]],Employees[[Employee Name]:[Office]],6))</f>
        <v>PERMANENT</v>
      </c>
      <c r="G2134" s="24">
        <v>43871</v>
      </c>
      <c r="H2134" s="24">
        <v>43875</v>
      </c>
      <c r="I2134" s="20" t="s">
        <v>298</v>
      </c>
      <c r="J2134" s="42" t="s">
        <v>842</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878</v>
      </c>
      <c r="E2135" s="50" t="str">
        <f>IF(ISBLANK(LeaveTracker[[#This Row],[Employee Name]]),"-----",VLOOKUP(LeaveTracker[[#This Row],[Employee Name]],Employees[[Employee Name]:[Office]],7))</f>
        <v>ONT</v>
      </c>
      <c r="F2135" s="50" t="str">
        <f>IF(ISBLANK(LeaveTracker[[#This Row],[Employee Name]]),"-----",VLOOKUP(LeaveTracker[[#This Row],[Employee Name]],Employees[[Employee Name]:[Office]],6))</f>
        <v>PERMANENT</v>
      </c>
      <c r="G2135" s="24">
        <v>43873</v>
      </c>
      <c r="H2135" s="24">
        <v>43875</v>
      </c>
      <c r="I2135" s="20" t="s">
        <v>298</v>
      </c>
      <c r="J2135" s="42" t="s">
        <v>763</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878</v>
      </c>
      <c r="E2136" s="50" t="str">
        <f>IF(ISBLANK(LeaveTracker[[#This Row],[Employee Name]]),"-----",VLOOKUP(LeaveTracker[[#This Row],[Employee Name]],Employees[[Employee Name]:[Office]],7))</f>
        <v>ONT</v>
      </c>
      <c r="F2136" s="50" t="str">
        <f>IF(ISBLANK(LeaveTracker[[#This Row],[Employee Name]]),"-----",VLOOKUP(LeaveTracker[[#This Row],[Employee Name]],Employees[[Employee Name]:[Office]],6))</f>
        <v>PERMANENT</v>
      </c>
      <c r="G2136" s="24">
        <v>43868</v>
      </c>
      <c r="H2136" s="24">
        <v>43868</v>
      </c>
      <c r="I2136" s="20" t="s">
        <v>298</v>
      </c>
      <c r="J2136" s="42" t="s">
        <v>763</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525</v>
      </c>
      <c r="E2137" s="50" t="str">
        <f>IF(ISBLANK(LeaveTracker[[#This Row],[Employee Name]]),"-----",VLOOKUP(LeaveTracker[[#This Row],[Employee Name]],Employees[[Employee Name]:[Office]],7))</f>
        <v>GSO</v>
      </c>
      <c r="F2137" s="50" t="str">
        <f>IF(ISBLANK(LeaveTracker[[#This Row],[Employee Name]]),"-----",VLOOKUP(LeaveTracker[[#This Row],[Employee Name]],Employees[[Employee Name]:[Office]],6))</f>
        <v>PERMANENT</v>
      </c>
      <c r="G2137" s="24">
        <v>43892</v>
      </c>
      <c r="H2137" s="24">
        <v>43892</v>
      </c>
      <c r="I2137" s="20" t="s">
        <v>298</v>
      </c>
      <c r="J2137" s="42" t="s">
        <v>644</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525</v>
      </c>
      <c r="E2138" s="50" t="str">
        <f>IF(ISBLANK(LeaveTracker[[#This Row],[Employee Name]]),"-----",VLOOKUP(LeaveTracker[[#This Row],[Employee Name]],Employees[[Employee Name]:[Office]],7))</f>
        <v>GSO</v>
      </c>
      <c r="F2138" s="50" t="str">
        <f>IF(ISBLANK(LeaveTracker[[#This Row],[Employee Name]]),"-----",VLOOKUP(LeaveTracker[[#This Row],[Employee Name]],Employees[[Employee Name]:[Office]],6))</f>
        <v>PERMANENT</v>
      </c>
      <c r="G2138" s="24">
        <v>43881</v>
      </c>
      <c r="H2138" s="24">
        <v>43881</v>
      </c>
      <c r="I2138" s="20" t="s">
        <v>298</v>
      </c>
      <c r="J2138" s="42" t="s">
        <v>644</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525</v>
      </c>
      <c r="E2139" s="50" t="str">
        <f>IF(ISBLANK(LeaveTracker[[#This Row],[Employee Name]]),"-----",VLOOKUP(LeaveTracker[[#This Row],[Employee Name]],Employees[[Employee Name]:[Office]],7))</f>
        <v>GSO</v>
      </c>
      <c r="F2139" s="50" t="str">
        <f>IF(ISBLANK(LeaveTracker[[#This Row],[Employee Name]]),"-----",VLOOKUP(LeaveTracker[[#This Row],[Employee Name]],Employees[[Employee Name]:[Office]],6))</f>
        <v>PERMANENT</v>
      </c>
      <c r="G2139" s="24">
        <v>43873</v>
      </c>
      <c r="H2139" s="24">
        <v>43873</v>
      </c>
      <c r="I2139" s="20" t="s">
        <v>298</v>
      </c>
      <c r="J2139" s="42" t="s">
        <v>763</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525</v>
      </c>
      <c r="E2140" s="50" t="str">
        <f>IF(ISBLANK(LeaveTracker[[#This Row],[Employee Name]]),"-----",VLOOKUP(LeaveTracker[[#This Row],[Employee Name]],Employees[[Employee Name]:[Office]],7))</f>
        <v>GSO</v>
      </c>
      <c r="F2140" s="50" t="str">
        <f>IF(ISBLANK(LeaveTracker[[#This Row],[Employee Name]]),"-----",VLOOKUP(LeaveTracker[[#This Row],[Employee Name]],Employees[[Employee Name]:[Office]],6))</f>
        <v>PERMANENT</v>
      </c>
      <c r="G2140" s="24">
        <v>43859</v>
      </c>
      <c r="H2140" s="24">
        <v>43859</v>
      </c>
      <c r="I2140" s="20" t="s">
        <v>298</v>
      </c>
      <c r="J2140" s="42" t="s">
        <v>763</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443</v>
      </c>
      <c r="E2141" s="50" t="str">
        <f>IF(ISBLANK(LeaveTracker[[#This Row],[Employee Name]]),"-----",VLOOKUP(LeaveTracker[[#This Row],[Employee Name]],Employees[[Employee Name]:[Office]],7))</f>
        <v>GSO</v>
      </c>
      <c r="F2141" s="50" t="str">
        <f>IF(ISBLANK(LeaveTracker[[#This Row],[Employee Name]]),"-----",VLOOKUP(LeaveTracker[[#This Row],[Employee Name]],Employees[[Employee Name]:[Office]],6))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980</v>
      </c>
      <c r="E2142" s="50" t="str">
        <f>IF(ISBLANK(LeaveTracker[[#This Row],[Employee Name]]),"-----",VLOOKUP(LeaveTracker[[#This Row],[Employee Name]],Employees[[Employee Name]:[Office]],7))</f>
        <v>MO</v>
      </c>
      <c r="F2142" s="50" t="str">
        <f>IF(ISBLANK(LeaveTracker[[#This Row],[Employee Name]]),"-----",VLOOKUP(LeaveTracker[[#This Row],[Employee Name]],Employees[[Employee Name]:[Office]],6))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402</v>
      </c>
      <c r="E2143" s="50" t="str">
        <f>IF(ISBLANK(LeaveTracker[[#This Row],[Employee Name]]),"-----",VLOOKUP(LeaveTracker[[#This Row],[Employee Name]],Employees[[Employee Name]:[Office]],7))</f>
        <v>CTO</v>
      </c>
      <c r="F2143" s="50" t="str">
        <f>IF(ISBLANK(LeaveTracker[[#This Row],[Employee Name]]),"-----",VLOOKUP(LeaveTracker[[#This Row],[Employee Name]],Employees[[Employee Name]:[Office]],6))</f>
        <v>PERMANENT</v>
      </c>
      <c r="G2143" s="24">
        <v>43806</v>
      </c>
      <c r="H2143" s="24">
        <v>43806</v>
      </c>
      <c r="I2143" s="20" t="s">
        <v>298</v>
      </c>
      <c r="J2143" s="42" t="s">
        <v>763</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893</v>
      </c>
      <c r="E2144" s="50" t="str">
        <f>IF(ISBLANK(LeaveTracker[[#This Row],[Employee Name]]),"-----",VLOOKUP(LeaveTracker[[#This Row],[Employee Name]],Employees[[Employee Name]:[Office]],7))</f>
        <v>ONT</v>
      </c>
      <c r="F2144" s="50" t="str">
        <f>IF(ISBLANK(LeaveTracker[[#This Row],[Employee Name]]),"-----",VLOOKUP(LeaveTracker[[#This Row],[Employee Name]],Employees[[Employee Name]:[Office]],6))</f>
        <v>PERMANENT</v>
      </c>
      <c r="G2144" s="24">
        <v>43889</v>
      </c>
      <c r="H2144" s="24">
        <v>43889</v>
      </c>
      <c r="I2144" s="20" t="s">
        <v>298</v>
      </c>
      <c r="J2144" s="42" t="s">
        <v>755</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893</v>
      </c>
      <c r="E2145" s="50" t="str">
        <f>IF(ISBLANK(LeaveTracker[[#This Row],[Employee Name]]),"-----",VLOOKUP(LeaveTracker[[#This Row],[Employee Name]],Employees[[Employee Name]:[Office]],7))</f>
        <v>ONT</v>
      </c>
      <c r="F2145" s="50" t="str">
        <f>IF(ISBLANK(LeaveTracker[[#This Row],[Employee Name]]),"-----",VLOOKUP(LeaveTracker[[#This Row],[Employee Name]],Employees[[Employee Name]:[Office]],6))</f>
        <v>PERMANENT</v>
      </c>
      <c r="G2145" s="24">
        <v>43845</v>
      </c>
      <c r="H2145" s="24">
        <v>43847</v>
      </c>
      <c r="I2145" s="20" t="s">
        <v>298</v>
      </c>
      <c r="J2145" s="42" t="s">
        <v>763</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189</v>
      </c>
      <c r="E2146" s="50" t="str">
        <f>IF(ISBLANK(LeaveTracker[[#This Row],[Employee Name]]),"-----",VLOOKUP(LeaveTracker[[#This Row],[Employee Name]],Employees[[Employee Name]:[Office]],7))</f>
        <v>ONT</v>
      </c>
      <c r="F2146" s="50" t="str">
        <f>IF(ISBLANK(LeaveTracker[[#This Row],[Employee Name]]),"-----",VLOOKUP(LeaveTracker[[#This Row],[Employee Name]],Employees[[Employee Name]:[Office]],6))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50" t="str">
        <f>IF(ISBLANK(LeaveTracker[[#This Row],[Employee Name]]),"-----",VLOOKUP(LeaveTracker[[#This Row],[Employee Name]],Employees[[Employee Name]:[Office]],7))</f>
        <v>ONT</v>
      </c>
      <c r="F2147" s="50" t="str">
        <f>IF(ISBLANK(LeaveTracker[[#This Row],[Employee Name]]),"-----",VLOOKUP(LeaveTracker[[#This Row],[Employee Name]],Employees[[Employee Name]:[Office]],6))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50" t="str">
        <f>IF(ISBLANK(LeaveTracker[[#This Row],[Employee Name]]),"-----",VLOOKUP(LeaveTracker[[#This Row],[Employee Name]],Employees[[Employee Name]:[Office]],7))</f>
        <v>ONT</v>
      </c>
      <c r="F2148" s="50" t="str">
        <f>IF(ISBLANK(LeaveTracker[[#This Row],[Employee Name]]),"-----",VLOOKUP(LeaveTracker[[#This Row],[Employee Name]],Employees[[Employee Name]:[Office]],6))</f>
        <v>PERMANENT</v>
      </c>
      <c r="G2148" s="24">
        <v>43858</v>
      </c>
      <c r="H2148" s="24">
        <v>43858</v>
      </c>
      <c r="I2148" s="20" t="s">
        <v>298</v>
      </c>
      <c r="J2148" s="42" t="s">
        <v>755</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50" t="str">
        <f>IF(ISBLANK(LeaveTracker[[#This Row],[Employee Name]]),"-----",VLOOKUP(LeaveTracker[[#This Row],[Employee Name]],Employees[[Employee Name]:[Office]],7))</f>
        <v>ONT</v>
      </c>
      <c r="F2149" s="50" t="str">
        <f>IF(ISBLANK(LeaveTracker[[#This Row],[Employee Name]]),"-----",VLOOKUP(LeaveTracker[[#This Row],[Employee Name]],Employees[[Employee Name]:[Office]],6))</f>
        <v>PERMANENT</v>
      </c>
      <c r="G2149" s="24">
        <v>43845</v>
      </c>
      <c r="H2149" s="24">
        <v>43847</v>
      </c>
      <c r="I2149" s="20" t="s">
        <v>298</v>
      </c>
      <c r="J2149" s="42" t="s">
        <v>842</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189</v>
      </c>
      <c r="E2150" s="50" t="str">
        <f>IF(ISBLANK(LeaveTracker[[#This Row],[Employee Name]]),"-----",VLOOKUP(LeaveTracker[[#This Row],[Employee Name]],Employees[[Employee Name]:[Office]],7))</f>
        <v>ONT</v>
      </c>
      <c r="F2150" s="50" t="str">
        <f>IF(ISBLANK(LeaveTracker[[#This Row],[Employee Name]]),"-----",VLOOKUP(LeaveTracker[[#This Row],[Employee Name]],Employees[[Employee Name]:[Office]],6))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344</v>
      </c>
      <c r="E2151" s="50" t="str">
        <f>IF(ISBLANK(LeaveTracker[[#This Row],[Employee Name]]),"-----",VLOOKUP(LeaveTracker[[#This Row],[Employee Name]],Employees[[Employee Name]:[Office]],7))</f>
        <v>ONT</v>
      </c>
      <c r="F2151" s="50" t="str">
        <f>IF(ISBLANK(LeaveTracker[[#This Row],[Employee Name]]),"-----",VLOOKUP(LeaveTracker[[#This Row],[Employee Name]],Employees[[Employee Name]:[Office]],6))</f>
        <v>PERMANENT</v>
      </c>
      <c r="G2151" s="24">
        <v>43879</v>
      </c>
      <c r="H2151" s="24">
        <v>43908</v>
      </c>
      <c r="I2151" s="20" t="s">
        <v>298</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981</v>
      </c>
      <c r="E2152" s="50" t="str">
        <f>IF(ISBLANK(LeaveTracker[[#This Row],[Employee Name]]),"-----",VLOOKUP(LeaveTracker[[#This Row],[Employee Name]],Employees[[Employee Name]:[Office]],7))</f>
        <v>CSU</v>
      </c>
      <c r="F2152" s="50" t="str">
        <f>IF(ISBLANK(LeaveTracker[[#This Row],[Employee Name]]),"-----",VLOOKUP(LeaveTracker[[#This Row],[Employee Name]],Employees[[Employee Name]:[Office]],6))</f>
        <v>PERMANENT</v>
      </c>
      <c r="G2152" s="24">
        <v>43889</v>
      </c>
      <c r="H2152" s="24">
        <v>43889</v>
      </c>
      <c r="I2152" s="20" t="s">
        <v>298</v>
      </c>
      <c r="J2152" s="42" t="s">
        <v>691</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798</v>
      </c>
      <c r="E2153" s="50" t="str">
        <f>IF(ISBLANK(LeaveTracker[[#This Row],[Employee Name]]),"-----",VLOOKUP(LeaveTracker[[#This Row],[Employee Name]],Employees[[Employee Name]:[Office]],7))</f>
        <v>ONT</v>
      </c>
      <c r="F2153" s="50" t="str">
        <f>IF(ISBLANK(LeaveTracker[[#This Row],[Employee Name]]),"-----",VLOOKUP(LeaveTracker[[#This Row],[Employee Name]],Employees[[Employee Name]:[Office]],6))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273</v>
      </c>
      <c r="E2154" s="50" t="str">
        <f>IF(ISBLANK(LeaveTracker[[#This Row],[Employee Name]]),"-----",VLOOKUP(LeaveTracker[[#This Row],[Employee Name]],Employees[[Employee Name]:[Office]],7))</f>
        <v>CEO</v>
      </c>
      <c r="F2154" s="50" t="str">
        <f>IF(ISBLANK(LeaveTracker[[#This Row],[Employee Name]]),"-----",VLOOKUP(LeaveTracker[[#This Row],[Employee Name]],Employees[[Employee Name]:[Office]],6))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50" t="str">
        <f>IF(ISBLANK(LeaveTracker[[#This Row],[Employee Name]]),"-----",VLOOKUP(LeaveTracker[[#This Row],[Employee Name]],Employees[[Employee Name]:[Office]],7))</f>
        <v>CHO</v>
      </c>
      <c r="F2155" s="50" t="str">
        <f>IF(ISBLANK(LeaveTracker[[#This Row],[Employee Name]]),"-----",VLOOKUP(LeaveTracker[[#This Row],[Employee Name]],Employees[[Employee Name]:[Office]],6))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50" t="str">
        <f>IF(ISBLANK(LeaveTracker[[#This Row],[Employee Name]]),"-----",VLOOKUP(LeaveTracker[[#This Row],[Employee Name]],Employees[[Employee Name]:[Office]],7))</f>
        <v>INTEGRATED CENTRAL TERMINAL</v>
      </c>
      <c r="F2156" s="50" t="str">
        <f>IF(ISBLANK(LeaveTracker[[#This Row],[Employee Name]]),"-----",VLOOKUP(LeaveTracker[[#This Row],[Employee Name]],Employees[[Employee Name]:[Office]],6))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985</v>
      </c>
      <c r="E2157" s="50" t="str">
        <f>IF(ISBLANK(LeaveTracker[[#This Row],[Employee Name]]),"-----",VLOOKUP(LeaveTracker[[#This Row],[Employee Name]],Employees[[Employee Name]:[Office]],7))</f>
        <v>CHO</v>
      </c>
      <c r="F2157" s="50" t="str">
        <f>IF(ISBLANK(LeaveTracker[[#This Row],[Employee Name]]),"-----",VLOOKUP(LeaveTracker[[#This Row],[Employee Name]],Employees[[Employee Name]:[Office]],6))</f>
        <v>PERMANENT</v>
      </c>
      <c r="G2157" s="24">
        <v>43871</v>
      </c>
      <c r="H2157" s="24">
        <v>43872</v>
      </c>
      <c r="I2157" s="20" t="s">
        <v>298</v>
      </c>
      <c r="J2157" s="42" t="s">
        <v>842</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822</v>
      </c>
      <c r="E2158" s="50" t="str">
        <f>IF(ISBLANK(LeaveTracker[[#This Row],[Employee Name]]),"-----",VLOOKUP(LeaveTracker[[#This Row],[Employee Name]],Employees[[Employee Name]:[Office]],7))</f>
        <v>CHO</v>
      </c>
      <c r="F2158" s="50" t="str">
        <f>IF(ISBLANK(LeaveTracker[[#This Row],[Employee Name]]),"-----",VLOOKUP(LeaveTracker[[#This Row],[Employee Name]],Employees[[Employee Name]:[Office]],6))</f>
        <v>PERMANENT</v>
      </c>
      <c r="G2158" s="24">
        <v>43868</v>
      </c>
      <c r="H2158" s="24">
        <v>43868</v>
      </c>
      <c r="I2158" s="20" t="s">
        <v>298</v>
      </c>
      <c r="J2158" s="42" t="s">
        <v>842</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822</v>
      </c>
      <c r="E2159" s="50" t="str">
        <f>IF(ISBLANK(LeaveTracker[[#This Row],[Employee Name]]),"-----",VLOOKUP(LeaveTracker[[#This Row],[Employee Name]],Employees[[Employee Name]:[Office]],7))</f>
        <v>CHO</v>
      </c>
      <c r="F2159" s="50" t="str">
        <f>IF(ISBLANK(LeaveTracker[[#This Row],[Employee Name]]),"-----",VLOOKUP(LeaveTracker[[#This Row],[Employee Name]],Employees[[Employee Name]:[Office]],6))</f>
        <v>PERMANENT</v>
      </c>
      <c r="G2159" s="24">
        <v>43871</v>
      </c>
      <c r="H2159" s="24">
        <v>43872</v>
      </c>
      <c r="I2159" s="20" t="s">
        <v>298</v>
      </c>
      <c r="J2159" s="42" t="s">
        <v>842</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822</v>
      </c>
      <c r="E2160" s="50" t="str">
        <f>IF(ISBLANK(LeaveTracker[[#This Row],[Employee Name]]),"-----",VLOOKUP(LeaveTracker[[#This Row],[Employee Name]],Employees[[Employee Name]:[Office]],7))</f>
        <v>CHO</v>
      </c>
      <c r="F2160" s="50" t="str">
        <f>IF(ISBLANK(LeaveTracker[[#This Row],[Employee Name]]),"-----",VLOOKUP(LeaveTracker[[#This Row],[Employee Name]],Employees[[Employee Name]:[Office]],6))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819</v>
      </c>
      <c r="E2161" s="50" t="str">
        <f>IF(ISBLANK(LeaveTracker[[#This Row],[Employee Name]]),"-----",VLOOKUP(LeaveTracker[[#This Row],[Employee Name]],Employees[[Employee Name]:[Office]],7))</f>
        <v>AGRICULTURE OFFICE</v>
      </c>
      <c r="F2161" s="50" t="str">
        <f>IF(ISBLANK(LeaveTracker[[#This Row],[Employee Name]]),"-----",VLOOKUP(LeaveTracker[[#This Row],[Employee Name]],Employees[[Employee Name]:[Office]],6))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819</v>
      </c>
      <c r="E2162" s="50" t="str">
        <f>IF(ISBLANK(LeaveTracker[[#This Row],[Employee Name]]),"-----",VLOOKUP(LeaveTracker[[#This Row],[Employee Name]],Employees[[Employee Name]:[Office]],7))</f>
        <v>AGRICULTURE OFFICE</v>
      </c>
      <c r="F2162" s="50" t="str">
        <f>IF(ISBLANK(LeaveTracker[[#This Row],[Employee Name]]),"-----",VLOOKUP(LeaveTracker[[#This Row],[Employee Name]],Employees[[Employee Name]:[Office]],6))</f>
        <v>PERMANENT</v>
      </c>
      <c r="G2162" s="24">
        <v>43879</v>
      </c>
      <c r="H2162" s="24">
        <v>43879</v>
      </c>
      <c r="I2162" s="20" t="s">
        <v>298</v>
      </c>
      <c r="J2162" s="42" t="s">
        <v>644</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819</v>
      </c>
      <c r="E2163" s="50" t="str">
        <f>IF(ISBLANK(LeaveTracker[[#This Row],[Employee Name]]),"-----",VLOOKUP(LeaveTracker[[#This Row],[Employee Name]],Employees[[Employee Name]:[Office]],7))</f>
        <v>AGRICULTURE OFFICE</v>
      </c>
      <c r="F2163" s="50" t="str">
        <f>IF(ISBLANK(LeaveTracker[[#This Row],[Employee Name]]),"-----",VLOOKUP(LeaveTracker[[#This Row],[Employee Name]],Employees[[Employee Name]:[Office]],6))</f>
        <v>PERMANENT</v>
      </c>
      <c r="G2163" s="24">
        <v>43871</v>
      </c>
      <c r="H2163" s="24">
        <v>43871</v>
      </c>
      <c r="I2163" s="20" t="s">
        <v>298</v>
      </c>
      <c r="J2163" s="42" t="s">
        <v>842</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819</v>
      </c>
      <c r="E2164" s="50" t="str">
        <f>IF(ISBLANK(LeaveTracker[[#This Row],[Employee Name]]),"-----",VLOOKUP(LeaveTracker[[#This Row],[Employee Name]],Employees[[Employee Name]:[Office]],7))</f>
        <v>AGRICULTURE OFFICE</v>
      </c>
      <c r="F2164" s="50" t="str">
        <f>IF(ISBLANK(LeaveTracker[[#This Row],[Employee Name]]),"-----",VLOOKUP(LeaveTracker[[#This Row],[Employee Name]],Employees[[Employee Name]:[Office]],6))</f>
        <v>PERMANENT</v>
      </c>
      <c r="G2164" s="24">
        <v>43874</v>
      </c>
      <c r="H2164" s="24">
        <v>43874</v>
      </c>
      <c r="I2164" s="20" t="s">
        <v>298</v>
      </c>
      <c r="J2164" s="42" t="s">
        <v>842</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819</v>
      </c>
      <c r="E2165" s="50" t="str">
        <f>IF(ISBLANK(LeaveTracker[[#This Row],[Employee Name]]),"-----",VLOOKUP(LeaveTracker[[#This Row],[Employee Name]],Employees[[Employee Name]:[Office]],7))</f>
        <v>AGRICULTURE OFFICE</v>
      </c>
      <c r="F2165" s="50" t="str">
        <f>IF(ISBLANK(LeaveTracker[[#This Row],[Employee Name]]),"-----",VLOOKUP(LeaveTracker[[#This Row],[Employee Name]],Employees[[Employee Name]:[Office]],6))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819</v>
      </c>
      <c r="E2166" s="50" t="str">
        <f>IF(ISBLANK(LeaveTracker[[#This Row],[Employee Name]]),"-----",VLOOKUP(LeaveTracker[[#This Row],[Employee Name]],Employees[[Employee Name]:[Office]],7))</f>
        <v>AGRICULTURE OFFICE</v>
      </c>
      <c r="F2166" s="50" t="str">
        <f>IF(ISBLANK(LeaveTracker[[#This Row],[Employee Name]]),"-----",VLOOKUP(LeaveTracker[[#This Row],[Employee Name]],Employees[[Employee Name]:[Office]],6))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814</v>
      </c>
      <c r="E2167" s="50" t="str">
        <f>IF(ISBLANK(LeaveTracker[[#This Row],[Employee Name]]),"-----",VLOOKUP(LeaveTracker[[#This Row],[Employee Name]],Employees[[Employee Name]:[Office]],7))</f>
        <v>CHO</v>
      </c>
      <c r="F2167" s="50" t="str">
        <f>IF(ISBLANK(LeaveTracker[[#This Row],[Employee Name]]),"-----",VLOOKUP(LeaveTracker[[#This Row],[Employee Name]],Employees[[Employee Name]:[Office]],6))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814</v>
      </c>
      <c r="E2168" s="50" t="str">
        <f>IF(ISBLANK(LeaveTracker[[#This Row],[Employee Name]]),"-----",VLOOKUP(LeaveTracker[[#This Row],[Employee Name]],Employees[[Employee Name]:[Office]],7))</f>
        <v>CHO</v>
      </c>
      <c r="F2168" s="50" t="str">
        <f>IF(ISBLANK(LeaveTracker[[#This Row],[Employee Name]]),"-----",VLOOKUP(LeaveTracker[[#This Row],[Employee Name]],Employees[[Employee Name]:[Office]],6))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688</v>
      </c>
      <c r="E2169" s="50" t="str">
        <f>IF(ISBLANK(LeaveTracker[[#This Row],[Employee Name]]),"-----",VLOOKUP(LeaveTracker[[#This Row],[Employee Name]],Employees[[Employee Name]:[Office]],7))</f>
        <v>CITY HEALTH OFFICE</v>
      </c>
      <c r="F2169" s="50" t="str">
        <f>IF(ISBLANK(LeaveTracker[[#This Row],[Employee Name]]),"-----",VLOOKUP(LeaveTracker[[#This Row],[Employee Name]],Employees[[Employee Name]:[Office]],6))</f>
        <v>PERMANENT</v>
      </c>
      <c r="G2169" s="24">
        <v>43902</v>
      </c>
      <c r="H2169" s="24">
        <v>43902</v>
      </c>
      <c r="I2169" s="20" t="s">
        <v>298</v>
      </c>
      <c r="J2169" s="42" t="s">
        <v>755</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688</v>
      </c>
      <c r="E2170" s="50" t="str">
        <f>IF(ISBLANK(LeaveTracker[[#This Row],[Employee Name]]),"-----",VLOOKUP(LeaveTracker[[#This Row],[Employee Name]],Employees[[Employee Name]:[Office]],7))</f>
        <v>CITY HEALTH OFFICE</v>
      </c>
      <c r="F2170" s="50" t="str">
        <f>IF(ISBLANK(LeaveTracker[[#This Row],[Employee Name]]),"-----",VLOOKUP(LeaveTracker[[#This Row],[Employee Name]],Employees[[Employee Name]:[Office]],6))</f>
        <v>PERMANENT</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688</v>
      </c>
      <c r="E2171" s="50" t="str">
        <f>IF(ISBLANK(LeaveTracker[[#This Row],[Employee Name]]),"-----",VLOOKUP(LeaveTracker[[#This Row],[Employee Name]],Employees[[Employee Name]:[Office]],7))</f>
        <v>CITY HEALTH OFFICE</v>
      </c>
      <c r="F2171" s="50" t="str">
        <f>IF(ISBLANK(LeaveTracker[[#This Row],[Employee Name]]),"-----",VLOOKUP(LeaveTracker[[#This Row],[Employee Name]],Employees[[Employee Name]:[Office]],6))</f>
        <v>PERMANENT</v>
      </c>
      <c r="G2171" s="24">
        <v>43871</v>
      </c>
      <c r="H2171" s="24">
        <v>43872</v>
      </c>
      <c r="I2171" s="20" t="s">
        <v>298</v>
      </c>
      <c r="J2171" s="42" t="s">
        <v>842</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826</v>
      </c>
      <c r="E2172" s="50" t="str">
        <f>IF(ISBLANK(LeaveTracker[[#This Row],[Employee Name]]),"-----",VLOOKUP(LeaveTracker[[#This Row],[Employee Name]],Employees[[Employee Name]:[Office]],7))</f>
        <v>CHO</v>
      </c>
      <c r="F2172" s="50" t="str">
        <f>IF(ISBLANK(LeaveTracker[[#This Row],[Employee Name]]),"-----",VLOOKUP(LeaveTracker[[#This Row],[Employee Name]],Employees[[Employee Name]:[Office]],6))</f>
        <v>PERMANENT</v>
      </c>
      <c r="G2172" s="24">
        <v>43871</v>
      </c>
      <c r="H2172" s="24">
        <v>43874</v>
      </c>
      <c r="I2172" s="20" t="s">
        <v>298</v>
      </c>
      <c r="J2172" s="42" t="s">
        <v>842</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826</v>
      </c>
      <c r="E2173" s="50" t="str">
        <f>IF(ISBLANK(LeaveTracker[[#This Row],[Employee Name]]),"-----",VLOOKUP(LeaveTracker[[#This Row],[Employee Name]],Employees[[Employee Name]:[Office]],7))</f>
        <v>CHO</v>
      </c>
      <c r="F2173" s="50" t="str">
        <f>IF(ISBLANK(LeaveTracker[[#This Row],[Employee Name]]),"-----",VLOOKUP(LeaveTracker[[#This Row],[Employee Name]],Employees[[Employee Name]:[Office]],6))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826</v>
      </c>
      <c r="E2174" s="50" t="str">
        <f>IF(ISBLANK(LeaveTracker[[#This Row],[Employee Name]]),"-----",VLOOKUP(LeaveTracker[[#This Row],[Employee Name]],Employees[[Employee Name]:[Office]],7))</f>
        <v>CHO</v>
      </c>
      <c r="F2174" s="50" t="str">
        <f>IF(ISBLANK(LeaveTracker[[#This Row],[Employee Name]]),"-----",VLOOKUP(LeaveTracker[[#This Row],[Employee Name]],Employees[[Employee Name]:[Office]],6))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826</v>
      </c>
      <c r="E2175" s="50" t="str">
        <f>IF(ISBLANK(LeaveTracker[[#This Row],[Employee Name]]),"-----",VLOOKUP(LeaveTracker[[#This Row],[Employee Name]],Employees[[Employee Name]:[Office]],7))</f>
        <v>CHO</v>
      </c>
      <c r="F2175" s="50" t="str">
        <f>IF(ISBLANK(LeaveTracker[[#This Row],[Employee Name]]),"-----",VLOOKUP(LeaveTracker[[#This Row],[Employee Name]],Employees[[Employee Name]:[Office]],6))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988</v>
      </c>
      <c r="E2176" s="50" t="str">
        <f>IF(ISBLANK(LeaveTracker[[#This Row],[Employee Name]]),"-----",VLOOKUP(LeaveTracker[[#This Row],[Employee Name]],Employees[[Employee Name]:[Office]],7))</f>
        <v>BPLO</v>
      </c>
      <c r="F2176" s="50" t="str">
        <f>IF(ISBLANK(LeaveTracker[[#This Row],[Employee Name]]),"-----",VLOOKUP(LeaveTracker[[#This Row],[Employee Name]],Employees[[Employee Name]:[Office]],6))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494</v>
      </c>
      <c r="E2177" s="50" t="str">
        <f>IF(ISBLANK(LeaveTracker[[#This Row],[Employee Name]]),"-----",VLOOKUP(LeaveTracker[[#This Row],[Employee Name]],Employees[[Employee Name]:[Office]],7))</f>
        <v>COOPERATIVE OFFICE</v>
      </c>
      <c r="F2177" s="50" t="str">
        <f>IF(ISBLANK(LeaveTracker[[#This Row],[Employee Name]]),"-----",VLOOKUP(LeaveTracker[[#This Row],[Employee Name]],Employees[[Employee Name]:[Office]],6))</f>
        <v>PERMANENT</v>
      </c>
      <c r="G2177" s="24">
        <v>43864</v>
      </c>
      <c r="H2177" s="24">
        <v>43864</v>
      </c>
      <c r="I2177" s="20" t="s">
        <v>298</v>
      </c>
      <c r="J2177" s="42" t="s">
        <v>842</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494</v>
      </c>
      <c r="E2178" s="50" t="str">
        <f>IF(ISBLANK(LeaveTracker[[#This Row],[Employee Name]]),"-----",VLOOKUP(LeaveTracker[[#This Row],[Employee Name]],Employees[[Employee Name]:[Office]],7))</f>
        <v>COOPERATIVE OFFICE</v>
      </c>
      <c r="F2178" s="50" t="str">
        <f>IF(ISBLANK(LeaveTracker[[#This Row],[Employee Name]]),"-----",VLOOKUP(LeaveTracker[[#This Row],[Employee Name]],Employees[[Employee Name]:[Office]],6))</f>
        <v>PERMANENT</v>
      </c>
      <c r="G2178" s="24">
        <v>43867</v>
      </c>
      <c r="H2178" s="24">
        <v>43867</v>
      </c>
      <c r="I2178" s="20" t="s">
        <v>298</v>
      </c>
      <c r="J2178" s="42" t="s">
        <v>842</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494</v>
      </c>
      <c r="E2179" s="50" t="str">
        <f>IF(ISBLANK(LeaveTracker[[#This Row],[Employee Name]]),"-----",VLOOKUP(LeaveTracker[[#This Row],[Employee Name]],Employees[[Employee Name]:[Office]],7))</f>
        <v>COOPERATIVE OFFICE</v>
      </c>
      <c r="F2179" s="50" t="str">
        <f>IF(ISBLANK(LeaveTracker[[#This Row],[Employee Name]]),"-----",VLOOKUP(LeaveTracker[[#This Row],[Employee Name]],Employees[[Employee Name]:[Office]],6))</f>
        <v>PERMANENT</v>
      </c>
      <c r="G2179" s="24">
        <v>43871</v>
      </c>
      <c r="H2179" s="24">
        <v>43872</v>
      </c>
      <c r="I2179" s="20" t="s">
        <v>298</v>
      </c>
      <c r="J2179" s="42" t="s">
        <v>842</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494</v>
      </c>
      <c r="E2180" s="50" t="str">
        <f>IF(ISBLANK(LeaveTracker[[#This Row],[Employee Name]]),"-----",VLOOKUP(LeaveTracker[[#This Row],[Employee Name]],Employees[[Employee Name]:[Office]],7))</f>
        <v>COOPERATIVE OFFICE</v>
      </c>
      <c r="F2180" s="50" t="str">
        <f>IF(ISBLANK(LeaveTracker[[#This Row],[Employee Name]]),"-----",VLOOKUP(LeaveTracker[[#This Row],[Employee Name]],Employees[[Employee Name]:[Office]],6))</f>
        <v>PERMANENT</v>
      </c>
      <c r="G2180" s="24">
        <v>43874</v>
      </c>
      <c r="H2180" s="24">
        <v>43874</v>
      </c>
      <c r="I2180" s="20" t="s">
        <v>298</v>
      </c>
      <c r="J2180" s="42" t="s">
        <v>842</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494</v>
      </c>
      <c r="E2181" s="50" t="str">
        <f>IF(ISBLANK(LeaveTracker[[#This Row],[Employee Name]]),"-----",VLOOKUP(LeaveTracker[[#This Row],[Employee Name]],Employees[[Employee Name]:[Office]],7))</f>
        <v>COOPERATIVE OFFICE</v>
      </c>
      <c r="F2181" s="50" t="str">
        <f>IF(ISBLANK(LeaveTracker[[#This Row],[Employee Name]]),"-----",VLOOKUP(LeaveTracker[[#This Row],[Employee Name]],Employees[[Employee Name]:[Office]],6))</f>
        <v>PERMANENT</v>
      </c>
      <c r="G2181" s="24">
        <v>43860</v>
      </c>
      <c r="H2181" s="21">
        <v>43860</v>
      </c>
      <c r="I2181" s="20" t="s">
        <v>298</v>
      </c>
      <c r="J2181" s="42" t="s">
        <v>763</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195</v>
      </c>
      <c r="E2182" s="50" t="str">
        <f>IF(ISBLANK(LeaveTracker[[#This Row],[Employee Name]]),"-----",VLOOKUP(LeaveTracker[[#This Row],[Employee Name]],Employees[[Employee Name]:[Office]],7))</f>
        <v>CCT</v>
      </c>
      <c r="F2182" s="50" t="str">
        <f>IF(ISBLANK(LeaveTracker[[#This Row],[Employee Name]]),"-----",VLOOKUP(LeaveTracker[[#This Row],[Employee Name]],Employees[[Employee Name]:[Office]],6))</f>
        <v>PERMANENT</v>
      </c>
      <c r="G2182" s="24">
        <v>43857</v>
      </c>
      <c r="H2182" s="24">
        <v>43859</v>
      </c>
      <c r="I2182" s="20" t="s">
        <v>298</v>
      </c>
      <c r="J2182" s="42" t="s">
        <v>842</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528</v>
      </c>
      <c r="E2183" s="50" t="str">
        <f>IF(ISBLANK(LeaveTracker[[#This Row],[Employee Name]]),"-----",VLOOKUP(LeaveTracker[[#This Row],[Employee Name]],Employees[[Employee Name]:[Office]],7))</f>
        <v>TIPID IMPOK</v>
      </c>
      <c r="F2183" s="50" t="str">
        <f>IF(ISBLANK(LeaveTracker[[#This Row],[Employee Name]]),"-----",VLOOKUP(LeaveTracker[[#This Row],[Employee Name]],Employees[[Employee Name]:[Office]],6))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488</v>
      </c>
      <c r="E2184" s="50" t="str">
        <f>IF(ISBLANK(LeaveTracker[[#This Row],[Employee Name]]),"-----",VLOOKUP(LeaveTracker[[#This Row],[Employee Name]],Employees[[Employee Name]:[Office]],7))</f>
        <v>THRDC</v>
      </c>
      <c r="F2184" s="50" t="str">
        <f>IF(ISBLANK(LeaveTracker[[#This Row],[Employee Name]]),"-----",VLOOKUP(LeaveTracker[[#This Row],[Employee Name]],Employees[[Employee Name]:[Office]],6))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501</v>
      </c>
      <c r="E2185" s="50" t="str">
        <f>IF(ISBLANK(LeaveTracker[[#This Row],[Employee Name]]),"-----",VLOOKUP(LeaveTracker[[#This Row],[Employee Name]],Employees[[Employee Name]:[Office]],7))</f>
        <v>COOPERATIVE OFFICE</v>
      </c>
      <c r="F2185" s="50" t="str">
        <f>IF(ISBLANK(LeaveTracker[[#This Row],[Employee Name]]),"-----",VLOOKUP(LeaveTracker[[#This Row],[Employee Name]],Employees[[Employee Name]:[Office]],6))</f>
        <v>PERMANENT</v>
      </c>
      <c r="G2185" s="24">
        <v>43867</v>
      </c>
      <c r="H2185" s="24">
        <v>43871</v>
      </c>
      <c r="I2185" s="20" t="s">
        <v>298</v>
      </c>
      <c r="J2185" s="42" t="s">
        <v>842</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501</v>
      </c>
      <c r="E2186" s="50" t="str">
        <f>IF(ISBLANK(LeaveTracker[[#This Row],[Employee Name]]),"-----",VLOOKUP(LeaveTracker[[#This Row],[Employee Name]],Employees[[Employee Name]:[Office]],7))</f>
        <v>COOPERATIVE OFFICE</v>
      </c>
      <c r="F2186" s="50" t="str">
        <f>IF(ISBLANK(LeaveTracker[[#This Row],[Employee Name]]),"-----",VLOOKUP(LeaveTracker[[#This Row],[Employee Name]],Employees[[Employee Name]:[Office]],6))</f>
        <v>PERMANENT</v>
      </c>
      <c r="G2186" s="24">
        <v>43847</v>
      </c>
      <c r="H2186" s="24">
        <v>43847</v>
      </c>
      <c r="I2186" s="20" t="s">
        <v>298</v>
      </c>
      <c r="J2186" s="42" t="s">
        <v>644</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482</v>
      </c>
      <c r="E2187" s="50" t="str">
        <f>IF(ISBLANK(LeaveTracker[[#This Row],[Employee Name]]),"-----",VLOOKUP(LeaveTracker[[#This Row],[Employee Name]],Employees[[Employee Name]:[Office]],7))</f>
        <v>COOPERATIVE OFFICE</v>
      </c>
      <c r="F2187" s="50" t="str">
        <f>IF(ISBLANK(LeaveTracker[[#This Row],[Employee Name]]),"-----",VLOOKUP(LeaveTracker[[#This Row],[Employee Name]],Employees[[Employee Name]:[Office]],6))</f>
        <v>PERMANENT</v>
      </c>
      <c r="G2187" s="24">
        <v>43885</v>
      </c>
      <c r="H2187" s="24">
        <v>43885</v>
      </c>
      <c r="I2187" s="20" t="s">
        <v>298</v>
      </c>
      <c r="J2187" s="42" t="s">
        <v>644</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482</v>
      </c>
      <c r="E2188" s="50" t="str">
        <f>IF(ISBLANK(LeaveTracker[[#This Row],[Employee Name]]),"-----",VLOOKUP(LeaveTracker[[#This Row],[Employee Name]],Employees[[Employee Name]:[Office]],7))</f>
        <v>COOPERATIVE OFFICE</v>
      </c>
      <c r="F2188" s="50" t="str">
        <f>IF(ISBLANK(LeaveTracker[[#This Row],[Employee Name]]),"-----",VLOOKUP(LeaveTracker[[#This Row],[Employee Name]],Employees[[Employee Name]:[Office]],6))</f>
        <v>PERMANENT</v>
      </c>
      <c r="G2188" s="24">
        <v>43887</v>
      </c>
      <c r="H2188" s="24">
        <v>43887</v>
      </c>
      <c r="I2188" s="20" t="s">
        <v>298</v>
      </c>
      <c r="J2188" s="42" t="s">
        <v>644</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482</v>
      </c>
      <c r="E2189" s="50" t="str">
        <f>IF(ISBLANK(LeaveTracker[[#This Row],[Employee Name]]),"-----",VLOOKUP(LeaveTracker[[#This Row],[Employee Name]],Employees[[Employee Name]:[Office]],7))</f>
        <v>COOPERATIVE OFFICE</v>
      </c>
      <c r="F2189" s="50" t="str">
        <f>IF(ISBLANK(LeaveTracker[[#This Row],[Employee Name]]),"-----",VLOOKUP(LeaveTracker[[#This Row],[Employee Name]],Employees[[Employee Name]:[Office]],6))</f>
        <v>PERMANENT</v>
      </c>
      <c r="G2189" s="24">
        <v>43865</v>
      </c>
      <c r="H2189" s="24">
        <v>43866</v>
      </c>
      <c r="I2189" s="20" t="s">
        <v>298</v>
      </c>
      <c r="J2189" s="42" t="s">
        <v>842</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497</v>
      </c>
      <c r="E2190" s="50" t="str">
        <f>IF(ISBLANK(LeaveTracker[[#This Row],[Employee Name]]),"-----",VLOOKUP(LeaveTracker[[#This Row],[Employee Name]],Employees[[Employee Name]:[Office]],7))</f>
        <v>COOPERATIVE OFFICE</v>
      </c>
      <c r="F2190" s="50" t="str">
        <f>IF(ISBLANK(LeaveTracker[[#This Row],[Employee Name]]),"-----",VLOOKUP(LeaveTracker[[#This Row],[Employee Name]],Employees[[Employee Name]:[Office]],6))</f>
        <v>PERMANENT</v>
      </c>
      <c r="G2190" s="24">
        <v>43863</v>
      </c>
      <c r="H2190" s="24">
        <v>43865</v>
      </c>
      <c r="I2190" s="20" t="s">
        <v>298</v>
      </c>
      <c r="J2190" s="42" t="s">
        <v>842</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491</v>
      </c>
      <c r="E2191" s="50" t="str">
        <f>IF(ISBLANK(LeaveTracker[[#This Row],[Employee Name]]),"-----",VLOOKUP(LeaveTracker[[#This Row],[Employee Name]],Employees[[Employee Name]:[Office]],7))</f>
        <v>COOPERATIVE OFFICE</v>
      </c>
      <c r="F2191" s="50" t="str">
        <f>IF(ISBLANK(LeaveTracker[[#This Row],[Employee Name]]),"-----",VLOOKUP(LeaveTracker[[#This Row],[Employee Name]],Employees[[Employee Name]:[Office]],6))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491</v>
      </c>
      <c r="E2192" s="50" t="str">
        <f>IF(ISBLANK(LeaveTracker[[#This Row],[Employee Name]]),"-----",VLOOKUP(LeaveTracker[[#This Row],[Employee Name]],Employees[[Employee Name]:[Office]],7))</f>
        <v>COOPERATIVE OFFICE</v>
      </c>
      <c r="F2192" s="50" t="str">
        <f>IF(ISBLANK(LeaveTracker[[#This Row],[Employee Name]]),"-----",VLOOKUP(LeaveTracker[[#This Row],[Employee Name]],Employees[[Employee Name]:[Office]],6))</f>
        <v>PERMANENT</v>
      </c>
      <c r="G2192" s="24">
        <v>43872</v>
      </c>
      <c r="H2192" s="24">
        <v>43875</v>
      </c>
      <c r="I2192" s="20" t="s">
        <v>298</v>
      </c>
      <c r="J2192" s="42" t="s">
        <v>842</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491</v>
      </c>
      <c r="E2193" s="50" t="str">
        <f>IF(ISBLANK(LeaveTracker[[#This Row],[Employee Name]]),"-----",VLOOKUP(LeaveTracker[[#This Row],[Employee Name]],Employees[[Employee Name]:[Office]],7))</f>
        <v>COOPERATIVE OFFICE</v>
      </c>
      <c r="F2193" s="50" t="str">
        <f>IF(ISBLANK(LeaveTracker[[#This Row],[Employee Name]]),"-----",VLOOKUP(LeaveTracker[[#This Row],[Employee Name]],Employees[[Employee Name]:[Office]],6))</f>
        <v>PERMANENT</v>
      </c>
      <c r="G2193" s="24">
        <v>43859</v>
      </c>
      <c r="H2193" s="24">
        <v>43859</v>
      </c>
      <c r="I2193" s="20" t="s">
        <v>298</v>
      </c>
      <c r="J2193" s="42" t="s">
        <v>842</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491</v>
      </c>
      <c r="E2194" s="50" t="str">
        <f>IF(ISBLANK(LeaveTracker[[#This Row],[Employee Name]]),"-----",VLOOKUP(LeaveTracker[[#This Row],[Employee Name]],Employees[[Employee Name]:[Office]],7))</f>
        <v>COOPERATIVE OFFICE</v>
      </c>
      <c r="F2194" s="50" t="str">
        <f>IF(ISBLANK(LeaveTracker[[#This Row],[Employee Name]]),"-----",VLOOKUP(LeaveTracker[[#This Row],[Employee Name]],Employees[[Employee Name]:[Office]],6))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488</v>
      </c>
      <c r="E2195" s="50" t="str">
        <f>IF(ISBLANK(LeaveTracker[[#This Row],[Employee Name]]),"-----",VLOOKUP(LeaveTracker[[#This Row],[Employee Name]],Employees[[Employee Name]:[Office]],7))</f>
        <v>THRDC</v>
      </c>
      <c r="F2195" s="50" t="str">
        <f>IF(ISBLANK(LeaveTracker[[#This Row],[Employee Name]]),"-----",VLOOKUP(LeaveTracker[[#This Row],[Employee Name]],Employees[[Employee Name]:[Office]],6))</f>
        <v>PERMANENT</v>
      </c>
      <c r="G2195" s="24">
        <v>43874</v>
      </c>
      <c r="H2195" s="24">
        <v>43875</v>
      </c>
      <c r="I2195" s="20" t="s">
        <v>298</v>
      </c>
      <c r="J2195" s="42" t="s">
        <v>842</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488</v>
      </c>
      <c r="E2196" s="50" t="str">
        <f>IF(ISBLANK(LeaveTracker[[#This Row],[Employee Name]]),"-----",VLOOKUP(LeaveTracker[[#This Row],[Employee Name]],Employees[[Employee Name]:[Office]],7))</f>
        <v>THRDC</v>
      </c>
      <c r="F2196" s="50" t="str">
        <f>IF(ISBLANK(LeaveTracker[[#This Row],[Employee Name]]),"-----",VLOOKUP(LeaveTracker[[#This Row],[Employee Name]],Employees[[Employee Name]:[Office]],6))</f>
        <v>PERMANENT</v>
      </c>
      <c r="G2196" s="24">
        <v>43852</v>
      </c>
      <c r="H2196" s="24">
        <v>43854</v>
      </c>
      <c r="I2196" s="20" t="s">
        <v>298</v>
      </c>
      <c r="J2196" s="42" t="s">
        <v>842</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504</v>
      </c>
      <c r="E2197" s="50" t="str">
        <f>IF(ISBLANK(LeaveTracker[[#This Row],[Employee Name]]),"-----",VLOOKUP(LeaveTracker[[#This Row],[Employee Name]],Employees[[Employee Name]:[Office]],7))</f>
        <v>THRDC</v>
      </c>
      <c r="F2197" s="50" t="str">
        <f>IF(ISBLANK(LeaveTracker[[#This Row],[Employee Name]]),"-----",VLOOKUP(LeaveTracker[[#This Row],[Employee Name]],Employees[[Employee Name]:[Office]],6))</f>
        <v>PERMANENT</v>
      </c>
      <c r="G2197" s="24">
        <v>43899</v>
      </c>
      <c r="H2197" s="24">
        <v>43899</v>
      </c>
      <c r="I2197" s="20" t="s">
        <v>298</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504</v>
      </c>
      <c r="E2198" s="50" t="str">
        <f>IF(ISBLANK(LeaveTracker[[#This Row],[Employee Name]]),"-----",VLOOKUP(LeaveTracker[[#This Row],[Employee Name]],Employees[[Employee Name]:[Office]],7))</f>
        <v>THRDC</v>
      </c>
      <c r="F2198" s="50" t="str">
        <f>IF(ISBLANK(LeaveTracker[[#This Row],[Employee Name]]),"-----",VLOOKUP(LeaveTracker[[#This Row],[Employee Name]],Employees[[Employee Name]:[Office]],6))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504</v>
      </c>
      <c r="E2199" s="50" t="str">
        <f>IF(ISBLANK(LeaveTracker[[#This Row],[Employee Name]]),"-----",VLOOKUP(LeaveTracker[[#This Row],[Employee Name]],Employees[[Employee Name]:[Office]],7))</f>
        <v>THRDC</v>
      </c>
      <c r="F2199" s="50" t="str">
        <f>IF(ISBLANK(LeaveTracker[[#This Row],[Employee Name]]),"-----",VLOOKUP(LeaveTracker[[#This Row],[Employee Name]],Employees[[Employee Name]:[Office]],6))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504</v>
      </c>
      <c r="E2200" s="50" t="str">
        <f>IF(ISBLANK(LeaveTracker[[#This Row],[Employee Name]]),"-----",VLOOKUP(LeaveTracker[[#This Row],[Employee Name]],Employees[[Employee Name]:[Office]],7))</f>
        <v>THRDC</v>
      </c>
      <c r="F2200" s="50" t="str">
        <f>IF(ISBLANK(LeaveTracker[[#This Row],[Employee Name]]),"-----",VLOOKUP(LeaveTracker[[#This Row],[Employee Name]],Employees[[Employee Name]:[Office]],6))</f>
        <v>PERMANENT</v>
      </c>
      <c r="G2200" s="24">
        <v>43871</v>
      </c>
      <c r="H2200" s="24">
        <v>43873</v>
      </c>
      <c r="I2200" s="20" t="s">
        <v>298</v>
      </c>
      <c r="J2200" s="42" t="s">
        <v>842</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504</v>
      </c>
      <c r="E2201" s="50" t="str">
        <f>IF(ISBLANK(LeaveTracker[[#This Row],[Employee Name]]),"-----",VLOOKUP(LeaveTracker[[#This Row],[Employee Name]],Employees[[Employee Name]:[Office]],7))</f>
        <v>THRDC</v>
      </c>
      <c r="F2201" s="50" t="str">
        <f>IF(ISBLANK(LeaveTracker[[#This Row],[Employee Name]]),"-----",VLOOKUP(LeaveTracker[[#This Row],[Employee Name]],Employees[[Employee Name]:[Office]],6))</f>
        <v>PERMANENT</v>
      </c>
      <c r="G2201" s="24">
        <v>43857</v>
      </c>
      <c r="H2201" s="24">
        <v>43857</v>
      </c>
      <c r="I2201" s="20" t="s">
        <v>298</v>
      </c>
      <c r="J2201" s="42" t="s">
        <v>842</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504</v>
      </c>
      <c r="E2202" s="50" t="str">
        <f>IF(ISBLANK(LeaveTracker[[#This Row],[Employee Name]]),"-----",VLOOKUP(LeaveTracker[[#This Row],[Employee Name]],Employees[[Employee Name]:[Office]],7))</f>
        <v>THRDC</v>
      </c>
      <c r="F2202" s="50" t="str">
        <f>IF(ISBLANK(LeaveTracker[[#This Row],[Employee Name]]),"-----",VLOOKUP(LeaveTracker[[#This Row],[Employee Name]],Employees[[Employee Name]:[Office]],6))</f>
        <v>PERMANENT</v>
      </c>
      <c r="G2202" s="24">
        <v>43850</v>
      </c>
      <c r="H2202" s="24">
        <v>43850</v>
      </c>
      <c r="I2202" s="20" t="s">
        <v>298</v>
      </c>
      <c r="J2202" s="42" t="s">
        <v>842</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775</v>
      </c>
      <c r="E2203" s="50" t="str">
        <f>IF(ISBLANK(LeaveTracker[[#This Row],[Employee Name]]),"-----",VLOOKUP(LeaveTracker[[#This Row],[Employee Name]],Employees[[Employee Name]:[Office]],7))</f>
        <v>CITY HEALTH OFFICE</v>
      </c>
      <c r="F2203" s="50" t="str">
        <f>IF(ISBLANK(LeaveTracker[[#This Row],[Employee Name]]),"-----",VLOOKUP(LeaveTracker[[#This Row],[Employee Name]],Employees[[Employee Name]:[Office]],6))</f>
        <v>PERMANENT</v>
      </c>
      <c r="G2203" s="24">
        <v>43853</v>
      </c>
      <c r="H2203" s="24">
        <v>43853</v>
      </c>
      <c r="I2203" s="20" t="s">
        <v>298</v>
      </c>
      <c r="J2203" s="42" t="s">
        <v>842</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775</v>
      </c>
      <c r="E2204" s="50" t="str">
        <f>IF(ISBLANK(LeaveTracker[[#This Row],[Employee Name]]),"-----",VLOOKUP(LeaveTracker[[#This Row],[Employee Name]],Employees[[Employee Name]:[Office]],7))</f>
        <v>CITY HEALTH OFFICE</v>
      </c>
      <c r="F2204" s="50" t="str">
        <f>IF(ISBLANK(LeaveTracker[[#This Row],[Employee Name]]),"-----",VLOOKUP(LeaveTracker[[#This Row],[Employee Name]],Employees[[Employee Name]:[Office]],6))</f>
        <v>PERMANENT</v>
      </c>
      <c r="G2204" s="24">
        <v>43859</v>
      </c>
      <c r="H2204" s="24">
        <v>43859</v>
      </c>
      <c r="I2204" s="20" t="s">
        <v>298</v>
      </c>
      <c r="J2204" s="42" t="s">
        <v>842</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775</v>
      </c>
      <c r="E2205" s="50" t="str">
        <f>IF(ISBLANK(LeaveTracker[[#This Row],[Employee Name]]),"-----",VLOOKUP(LeaveTracker[[#This Row],[Employee Name]],Employees[[Employee Name]:[Office]],7))</f>
        <v>CITY HEALTH OFFICE</v>
      </c>
      <c r="F2205" s="50" t="str">
        <f>IF(ISBLANK(LeaveTracker[[#This Row],[Employee Name]]),"-----",VLOOKUP(LeaveTracker[[#This Row],[Employee Name]],Employees[[Employee Name]:[Office]],6))</f>
        <v>PERMANENT</v>
      </c>
      <c r="G2205" s="24">
        <v>43867</v>
      </c>
      <c r="H2205" s="24">
        <v>43867</v>
      </c>
      <c r="I2205" s="20" t="s">
        <v>298</v>
      </c>
      <c r="J2205" s="42" t="s">
        <v>842</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775</v>
      </c>
      <c r="E2206" s="50" t="str">
        <f>IF(ISBLANK(LeaveTracker[[#This Row],[Employee Name]]),"-----",VLOOKUP(LeaveTracker[[#This Row],[Employee Name]],Employees[[Employee Name]:[Office]],7))</f>
        <v>CITY HEALTH OFFICE</v>
      </c>
      <c r="F2206" s="50" t="str">
        <f>IF(ISBLANK(LeaveTracker[[#This Row],[Employee Name]]),"-----",VLOOKUP(LeaveTracker[[#This Row],[Employee Name]],Employees[[Employee Name]:[Office]],6))</f>
        <v>PERMANENT</v>
      </c>
      <c r="G2206" s="24">
        <v>43872</v>
      </c>
      <c r="H2206" s="24">
        <v>43872</v>
      </c>
      <c r="I2206" s="20" t="s">
        <v>298</v>
      </c>
      <c r="J2206" s="42" t="s">
        <v>842</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775</v>
      </c>
      <c r="E2207" s="50" t="str">
        <f>IF(ISBLANK(LeaveTracker[[#This Row],[Employee Name]]),"-----",VLOOKUP(LeaveTracker[[#This Row],[Employee Name]],Employees[[Employee Name]:[Office]],7))</f>
        <v>CITY HEALTH OFFICE</v>
      </c>
      <c r="F2207" s="50" t="str">
        <f>IF(ISBLANK(LeaveTracker[[#This Row],[Employee Name]]),"-----",VLOOKUP(LeaveTracker[[#This Row],[Employee Name]],Employees[[Employee Name]:[Office]],6))</f>
        <v>PERMANENT</v>
      </c>
      <c r="G2207" s="24">
        <v>43851</v>
      </c>
      <c r="H2207" s="24">
        <v>43851</v>
      </c>
      <c r="I2207" s="20" t="s">
        <v>298</v>
      </c>
      <c r="J2207" s="42" t="s">
        <v>842</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304</v>
      </c>
      <c r="E2208" s="50" t="str">
        <f>IF(ISBLANK(LeaveTracker[[#This Row],[Employee Name]]),"-----",VLOOKUP(LeaveTracker[[#This Row],[Employee Name]],Employees[[Employee Name]:[Office]],7))</f>
        <v>TOPS (ADMIN CSU)</v>
      </c>
      <c r="F2208" s="50" t="str">
        <f>IF(ISBLANK(LeaveTracker[[#This Row],[Employee Name]]),"-----",VLOOKUP(LeaveTracker[[#This Row],[Employee Name]],Employees[[Employee Name]:[Office]],6))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304</v>
      </c>
      <c r="E2209" s="50" t="str">
        <f>IF(ISBLANK(LeaveTracker[[#This Row],[Employee Name]]),"-----",VLOOKUP(LeaveTracker[[#This Row],[Employee Name]],Employees[[Employee Name]:[Office]],7))</f>
        <v>TOPS (ADMIN CSU)</v>
      </c>
      <c r="F2209" s="50" t="str">
        <f>IF(ISBLANK(LeaveTracker[[#This Row],[Employee Name]]),"-----",VLOOKUP(LeaveTracker[[#This Row],[Employee Name]],Employees[[Employee Name]:[Office]],6))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304</v>
      </c>
      <c r="E2210" s="50" t="str">
        <f>IF(ISBLANK(LeaveTracker[[#This Row],[Employee Name]]),"-----",VLOOKUP(LeaveTracker[[#This Row],[Employee Name]],Employees[[Employee Name]:[Office]],7))</f>
        <v>TOPS (ADMIN CSU)</v>
      </c>
      <c r="F2210" s="50" t="str">
        <f>IF(ISBLANK(LeaveTracker[[#This Row],[Employee Name]]),"-----",VLOOKUP(LeaveTracker[[#This Row],[Employee Name]],Employees[[Employee Name]:[Office]],6))</f>
        <v>PERMANENT</v>
      </c>
      <c r="G2210" s="24">
        <v>43864</v>
      </c>
      <c r="H2210" s="24">
        <v>43864</v>
      </c>
      <c r="I2210" s="20" t="s">
        <v>298</v>
      </c>
      <c r="J2210" s="42" t="s">
        <v>842</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304</v>
      </c>
      <c r="E2211" s="50" t="str">
        <f>IF(ISBLANK(LeaveTracker[[#This Row],[Employee Name]]),"-----",VLOOKUP(LeaveTracker[[#This Row],[Employee Name]],Employees[[Employee Name]:[Office]],7))</f>
        <v>TOPS (ADMIN CSU)</v>
      </c>
      <c r="F2211" s="50" t="str">
        <f>IF(ISBLANK(LeaveTracker[[#This Row],[Employee Name]]),"-----",VLOOKUP(LeaveTracker[[#This Row],[Employee Name]],Employees[[Employee Name]:[Office]],6))</f>
        <v>PERMANENT</v>
      </c>
      <c r="G2211" s="24">
        <v>43866</v>
      </c>
      <c r="H2211" s="24">
        <v>43866</v>
      </c>
      <c r="I2211" s="20" t="s">
        <v>298</v>
      </c>
      <c r="J2211" s="42" t="s">
        <v>842</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304</v>
      </c>
      <c r="E2212" s="50" t="str">
        <f>IF(ISBLANK(LeaveTracker[[#This Row],[Employee Name]]),"-----",VLOOKUP(LeaveTracker[[#This Row],[Employee Name]],Employees[[Employee Name]:[Office]],7))</f>
        <v>TOPS (ADMIN CSU)</v>
      </c>
      <c r="F2212" s="50" t="str">
        <f>IF(ISBLANK(LeaveTracker[[#This Row],[Employee Name]]),"-----",VLOOKUP(LeaveTracker[[#This Row],[Employee Name]],Employees[[Employee Name]:[Office]],6))</f>
        <v>PERMANENT</v>
      </c>
      <c r="G2212" s="24">
        <v>43868</v>
      </c>
      <c r="H2212" s="24">
        <v>43868</v>
      </c>
      <c r="I2212" s="20" t="s">
        <v>298</v>
      </c>
      <c r="J2212" s="42" t="s">
        <v>842</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304</v>
      </c>
      <c r="E2213" s="50" t="str">
        <f>IF(ISBLANK(LeaveTracker[[#This Row],[Employee Name]]),"-----",VLOOKUP(LeaveTracker[[#This Row],[Employee Name]],Employees[[Employee Name]:[Office]],7))</f>
        <v>TOPS (ADMIN CSU)</v>
      </c>
      <c r="F2213" s="50" t="str">
        <f>IF(ISBLANK(LeaveTracker[[#This Row],[Employee Name]]),"-----",VLOOKUP(LeaveTracker[[#This Row],[Employee Name]],Employees[[Employee Name]:[Office]],6))</f>
        <v>PERMANENT</v>
      </c>
      <c r="G2213" s="24">
        <v>43872</v>
      </c>
      <c r="H2213" s="24">
        <v>43872</v>
      </c>
      <c r="I2213" s="20" t="s">
        <v>298</v>
      </c>
      <c r="J2213" s="42" t="s">
        <v>842</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304</v>
      </c>
      <c r="E2214" s="50" t="str">
        <f>IF(ISBLANK(LeaveTracker[[#This Row],[Employee Name]]),"-----",VLOOKUP(LeaveTracker[[#This Row],[Employee Name]],Employees[[Employee Name]:[Office]],7))</f>
        <v>TOPS (ADMIN CSU)</v>
      </c>
      <c r="F2214" s="50" t="str">
        <f>IF(ISBLANK(LeaveTracker[[#This Row],[Employee Name]]),"-----",VLOOKUP(LeaveTracker[[#This Row],[Employee Name]],Employees[[Employee Name]:[Office]],6))</f>
        <v>PERMANENT</v>
      </c>
      <c r="G2214" s="24">
        <v>43874</v>
      </c>
      <c r="H2214" s="24">
        <v>43874</v>
      </c>
      <c r="I2214" s="20" t="s">
        <v>298</v>
      </c>
      <c r="J2214" s="42" t="s">
        <v>842</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302</v>
      </c>
      <c r="E2215" s="50" t="str">
        <f>IF(ISBLANK(LeaveTracker[[#This Row],[Employee Name]]),"-----",VLOOKUP(LeaveTracker[[#This Row],[Employee Name]],Employees[[Employee Name]:[Office]],7))</f>
        <v>TOPS (ADMIN CSU)</v>
      </c>
      <c r="F2215" s="50" t="str">
        <f>IF(ISBLANK(LeaveTracker[[#This Row],[Employee Name]]),"-----",VLOOKUP(LeaveTracker[[#This Row],[Employee Name]],Employees[[Employee Name]:[Office]],6))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990</v>
      </c>
      <c r="E2216" s="50" t="str">
        <f>IF(ISBLANK(LeaveTracker[[#This Row],[Employee Name]]),"-----",VLOOKUP(LeaveTracker[[#This Row],[Employee Name]],Employees[[Employee Name]:[Office]],7))</f>
        <v>PICNIC GROVE</v>
      </c>
      <c r="F2216" s="50" t="str">
        <f>IF(ISBLANK(LeaveTracker[[#This Row],[Employee Name]]),"-----",VLOOKUP(LeaveTracker[[#This Row],[Employee Name]],Employees[[Employee Name]:[Office]],6))</f>
        <v>CASUAL</v>
      </c>
      <c r="G2216" s="24">
        <v>43872</v>
      </c>
      <c r="H2216" s="24">
        <v>43875</v>
      </c>
      <c r="I2216" s="20" t="s">
        <v>298</v>
      </c>
      <c r="J2216" s="42" t="s">
        <v>842</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50" t="str">
        <f>IF(ISBLANK(LeaveTracker[[#This Row],[Employee Name]]),"-----",VLOOKUP(LeaveTracker[[#This Row],[Employee Name]],Employees[[Employee Name]:[Office]],7))</f>
        <v>FPTMNHS</v>
      </c>
      <c r="F2217" s="50" t="str">
        <f>IF(ISBLANK(LeaveTracker[[#This Row],[Employee Name]]),"-----",VLOOKUP(LeaveTracker[[#This Row],[Employee Name]],Employees[[Employee Name]:[Office]],6))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50" t="str">
        <f>IF(ISBLANK(LeaveTracker[[#This Row],[Employee Name]]),"-----",VLOOKUP(LeaveTracker[[#This Row],[Employee Name]],Employees[[Employee Name]:[Office]],7))</f>
        <v>FPTMNHS</v>
      </c>
      <c r="F2218" s="50" t="str">
        <f>IF(ISBLANK(LeaveTracker[[#This Row],[Employee Name]]),"-----",VLOOKUP(LeaveTracker[[#This Row],[Employee Name]],Employees[[Employee Name]:[Office]],6))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50" t="str">
        <f>IF(ISBLANK(LeaveTracker[[#This Row],[Employee Name]]),"-----",VLOOKUP(LeaveTracker[[#This Row],[Employee Name]],Employees[[Employee Name]:[Office]],7))</f>
        <v>FPTMNHS</v>
      </c>
      <c r="F2219" s="50" t="str">
        <f>IF(ISBLANK(LeaveTracker[[#This Row],[Employee Name]]),"-----",VLOOKUP(LeaveTracker[[#This Row],[Employee Name]],Employees[[Employee Name]:[Office]],6))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991</v>
      </c>
      <c r="E2220" s="50" t="str">
        <f>IF(ISBLANK(LeaveTracker[[#This Row],[Employee Name]]),"-----",VLOOKUP(LeaveTracker[[#This Row],[Employee Name]],Employees[[Employee Name]:[Office]],7))</f>
        <v>CSWDO</v>
      </c>
      <c r="F2220" s="50" t="str">
        <f>IF(ISBLANK(LeaveTracker[[#This Row],[Employee Name]]),"-----",VLOOKUP(LeaveTracker[[#This Row],[Employee Name]],Employees[[Employee Name]:[Office]],6))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991</v>
      </c>
      <c r="E2221" s="50" t="str">
        <f>IF(ISBLANK(LeaveTracker[[#This Row],[Employee Name]]),"-----",VLOOKUP(LeaveTracker[[#This Row],[Employee Name]],Employees[[Employee Name]:[Office]],7))</f>
        <v>CSWDO</v>
      </c>
      <c r="F2221" s="50" t="str">
        <f>IF(ISBLANK(LeaveTracker[[#This Row],[Employee Name]]),"-----",VLOOKUP(LeaveTracker[[#This Row],[Employee Name]],Employees[[Employee Name]:[Office]],6))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991</v>
      </c>
      <c r="E2222" s="50" t="str">
        <f>IF(ISBLANK(LeaveTracker[[#This Row],[Employee Name]]),"-----",VLOOKUP(LeaveTracker[[#This Row],[Employee Name]],Employees[[Employee Name]:[Office]],7))</f>
        <v>CSWDO</v>
      </c>
      <c r="F2222" s="50" t="str">
        <f>IF(ISBLANK(LeaveTracker[[#This Row],[Employee Name]]),"-----",VLOOKUP(LeaveTracker[[#This Row],[Employee Name]],Employees[[Employee Name]:[Office]],6))</f>
        <v>PERMANENT</v>
      </c>
      <c r="G2222" s="24">
        <v>43880</v>
      </c>
      <c r="H2222" s="24">
        <v>43882</v>
      </c>
      <c r="I2222" s="20" t="s">
        <v>298</v>
      </c>
      <c r="J2222" s="42" t="s">
        <v>214</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991</v>
      </c>
      <c r="E2223" s="50" t="str">
        <f>IF(ISBLANK(LeaveTracker[[#This Row],[Employee Name]]),"-----",VLOOKUP(LeaveTracker[[#This Row],[Employee Name]],Employees[[Employee Name]:[Office]],7))</f>
        <v>CSWDO</v>
      </c>
      <c r="F2223" s="50" t="str">
        <f>IF(ISBLANK(LeaveTracker[[#This Row],[Employee Name]]),"-----",VLOOKUP(LeaveTracker[[#This Row],[Employee Name]],Employees[[Employee Name]:[Office]],6))</f>
        <v>PERMANENT</v>
      </c>
      <c r="G2223" s="24">
        <v>43844</v>
      </c>
      <c r="H2223" s="24">
        <v>43847</v>
      </c>
      <c r="I2223" s="20" t="s">
        <v>298</v>
      </c>
      <c r="J2223" s="42" t="s">
        <v>842</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991</v>
      </c>
      <c r="E2224" s="50" t="str">
        <f>IF(ISBLANK(LeaveTracker[[#This Row],[Employee Name]]),"-----",VLOOKUP(LeaveTracker[[#This Row],[Employee Name]],Employees[[Employee Name]:[Office]],7))</f>
        <v>CSWDO</v>
      </c>
      <c r="F2224" s="50" t="str">
        <f>IF(ISBLANK(LeaveTracker[[#This Row],[Employee Name]]),"-----",VLOOKUP(LeaveTracker[[#This Row],[Employee Name]],Employees[[Employee Name]:[Office]],6))</f>
        <v>PERMANENT</v>
      </c>
      <c r="G2224" s="24">
        <v>43850</v>
      </c>
      <c r="H2224" s="24">
        <v>43850</v>
      </c>
      <c r="I2224" s="20" t="s">
        <v>298</v>
      </c>
      <c r="J2224" s="42" t="s">
        <v>842</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338</v>
      </c>
      <c r="E2225" s="50" t="str">
        <f>IF(ISBLANK(LeaveTracker[[#This Row],[Employee Name]]),"-----",VLOOKUP(LeaveTracker[[#This Row],[Employee Name]],Employees[[Employee Name]:[Office]],7))</f>
        <v>COMELEC</v>
      </c>
      <c r="F2225" s="50" t="str">
        <f>IF(ISBLANK(LeaveTracker[[#This Row],[Employee Name]]),"-----",VLOOKUP(LeaveTracker[[#This Row],[Employee Name]],Employees[[Employee Name]:[Office]],6))</f>
        <v>PERMANENT</v>
      </c>
      <c r="G2225" s="24">
        <v>43861</v>
      </c>
      <c r="H2225" s="24">
        <v>43861</v>
      </c>
      <c r="I2225" s="20" t="s">
        <v>298</v>
      </c>
      <c r="J2225" s="42" t="s">
        <v>763</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338</v>
      </c>
      <c r="E2226" s="50" t="str">
        <f>IF(ISBLANK(LeaveTracker[[#This Row],[Employee Name]]),"-----",VLOOKUP(LeaveTracker[[#This Row],[Employee Name]],Employees[[Employee Name]:[Office]],7))</f>
        <v>COMELEC</v>
      </c>
      <c r="F2226" s="50" t="str">
        <f>IF(ISBLANK(LeaveTracker[[#This Row],[Employee Name]]),"-----",VLOOKUP(LeaveTracker[[#This Row],[Employee Name]],Employees[[Employee Name]:[Office]],6))</f>
        <v>PERMANENT</v>
      </c>
      <c r="G2226" s="24">
        <v>43874</v>
      </c>
      <c r="H2226" s="24">
        <v>43875</v>
      </c>
      <c r="I2226" s="20" t="s">
        <v>298</v>
      </c>
      <c r="J2226" s="42" t="s">
        <v>763</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338</v>
      </c>
      <c r="E2227" s="50" t="str">
        <f>IF(ISBLANK(LeaveTracker[[#This Row],[Employee Name]]),"-----",VLOOKUP(LeaveTracker[[#This Row],[Employee Name]],Employees[[Employee Name]:[Office]],7))</f>
        <v>COMELEC</v>
      </c>
      <c r="F2227" s="50" t="str">
        <f>IF(ISBLANK(LeaveTracker[[#This Row],[Employee Name]]),"-----",VLOOKUP(LeaveTracker[[#This Row],[Employee Name]],Employees[[Employee Name]:[Office]],6))</f>
        <v>PERMANENT</v>
      </c>
      <c r="G2227" s="24">
        <v>43845</v>
      </c>
      <c r="H2227" s="24">
        <v>43846</v>
      </c>
      <c r="I2227" s="20" t="s">
        <v>298</v>
      </c>
      <c r="J2227" s="42" t="s">
        <v>842</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338</v>
      </c>
      <c r="E2228" s="50" t="str">
        <f>IF(ISBLANK(LeaveTracker[[#This Row],[Employee Name]]),"-----",VLOOKUP(LeaveTracker[[#This Row],[Employee Name]],Employees[[Employee Name]:[Office]],7))</f>
        <v>COMELEC</v>
      </c>
      <c r="F2228" s="50" t="str">
        <f>IF(ISBLANK(LeaveTracker[[#This Row],[Employee Name]]),"-----",VLOOKUP(LeaveTracker[[#This Row],[Employee Name]],Employees[[Employee Name]:[Office]],6))</f>
        <v>PERMANENT</v>
      </c>
      <c r="G2228" s="24">
        <v>43840</v>
      </c>
      <c r="H2228" s="24">
        <v>43840</v>
      </c>
      <c r="I2228" s="20" t="s">
        <v>298</v>
      </c>
      <c r="J2228" s="42" t="s">
        <v>995</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336</v>
      </c>
      <c r="E2229" s="50" t="str">
        <f>IF(ISBLANK(LeaveTracker[[#This Row],[Employee Name]]),"-----",VLOOKUP(LeaveTracker[[#This Row],[Employee Name]],Employees[[Employee Name]:[Office]],7))</f>
        <v>COMELEC</v>
      </c>
      <c r="F2229" s="50" t="str">
        <f>IF(ISBLANK(LeaveTracker[[#This Row],[Employee Name]]),"-----",VLOOKUP(LeaveTracker[[#This Row],[Employee Name]],Employees[[Employee Name]:[Office]],6))</f>
        <v>PERMANENT</v>
      </c>
      <c r="G2229" s="24">
        <v>43868</v>
      </c>
      <c r="H2229" s="24">
        <v>43868</v>
      </c>
      <c r="I2229" s="20" t="s">
        <v>298</v>
      </c>
      <c r="J2229" s="42" t="s">
        <v>842</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336</v>
      </c>
      <c r="E2230" s="50" t="str">
        <f>IF(ISBLANK(LeaveTracker[[#This Row],[Employee Name]]),"-----",VLOOKUP(LeaveTracker[[#This Row],[Employee Name]],Employees[[Employee Name]:[Office]],7))</f>
        <v>COMELEC</v>
      </c>
      <c r="F2230" s="50" t="str">
        <f>IF(ISBLANK(LeaveTracker[[#This Row],[Employee Name]]),"-----",VLOOKUP(LeaveTracker[[#This Row],[Employee Name]],Employees[[Employee Name]:[Office]],6))</f>
        <v>PERMANENT</v>
      </c>
      <c r="G2230" s="24">
        <v>43871</v>
      </c>
      <c r="H2230" s="24">
        <v>43871</v>
      </c>
      <c r="I2230" s="20" t="s">
        <v>298</v>
      </c>
      <c r="J2230" s="42" t="s">
        <v>842</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336</v>
      </c>
      <c r="E2231" s="50" t="str">
        <f>IF(ISBLANK(LeaveTracker[[#This Row],[Employee Name]]),"-----",VLOOKUP(LeaveTracker[[#This Row],[Employee Name]],Employees[[Employee Name]:[Office]],7))</f>
        <v>COMELEC</v>
      </c>
      <c r="F2231" s="50" t="str">
        <f>IF(ISBLANK(LeaveTracker[[#This Row],[Employee Name]]),"-----",VLOOKUP(LeaveTracker[[#This Row],[Employee Name]],Employees[[Employee Name]:[Office]],6))</f>
        <v>PERMANENT</v>
      </c>
      <c r="G2231" s="24">
        <v>43875</v>
      </c>
      <c r="H2231" s="24">
        <v>43875</v>
      </c>
      <c r="I2231" s="20" t="s">
        <v>298</v>
      </c>
      <c r="J2231" s="42" t="s">
        <v>842</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513</v>
      </c>
      <c r="E2232" s="50" t="str">
        <f>IF(ISBLANK(LeaveTracker[[#This Row],[Employee Name]]),"-----",VLOOKUP(LeaveTracker[[#This Row],[Employee Name]],Employees[[Employee Name]:[Office]],7))</f>
        <v>ONT</v>
      </c>
      <c r="F2232" s="50" t="str">
        <f>IF(ISBLANK(LeaveTracker[[#This Row],[Employee Name]]),"-----",VLOOKUP(LeaveTracker[[#This Row],[Employee Name]],Employees[[Employee Name]:[Office]],6))</f>
        <v>PERMANENT</v>
      </c>
      <c r="G2232" s="24" t="s">
        <v>1132</v>
      </c>
      <c r="H2232" s="24" t="s">
        <v>1132</v>
      </c>
      <c r="I2232" s="19" t="s">
        <v>81</v>
      </c>
      <c r="J2232" s="42" t="s">
        <v>1149</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513</v>
      </c>
      <c r="E2233" s="50" t="str">
        <f>IF(ISBLANK(LeaveTracker[[#This Row],[Employee Name]]),"-----",VLOOKUP(LeaveTracker[[#This Row],[Employee Name]],Employees[[Employee Name]:[Office]],7))</f>
        <v>ONT</v>
      </c>
      <c r="F2233" s="50" t="str">
        <f>IF(ISBLANK(LeaveTracker[[#This Row],[Employee Name]]),"-----",VLOOKUP(LeaveTracker[[#This Row],[Employee Name]],Employees[[Employee Name]:[Office]],6))</f>
        <v>PERMANENT</v>
      </c>
      <c r="G2233" s="24" t="s">
        <v>1133</v>
      </c>
      <c r="H2233" s="24" t="s">
        <v>1133</v>
      </c>
      <c r="I2233" s="19" t="s">
        <v>81</v>
      </c>
      <c r="J2233" s="42" t="s">
        <v>1149</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513</v>
      </c>
      <c r="E2234" s="50" t="str">
        <f>IF(ISBLANK(LeaveTracker[[#This Row],[Employee Name]]),"-----",VLOOKUP(LeaveTracker[[#This Row],[Employee Name]],Employees[[Employee Name]:[Office]],7))</f>
        <v>ONT</v>
      </c>
      <c r="F2234" s="50" t="str">
        <f>IF(ISBLANK(LeaveTracker[[#This Row],[Employee Name]]),"-----",VLOOKUP(LeaveTracker[[#This Row],[Employee Name]],Employees[[Employee Name]:[Office]],6))</f>
        <v>PERMANENT</v>
      </c>
      <c r="G2234" s="24" t="s">
        <v>1134</v>
      </c>
      <c r="H2234" s="24" t="s">
        <v>1134</v>
      </c>
      <c r="I2234" s="19" t="s">
        <v>81</v>
      </c>
      <c r="J2234" s="42" t="s">
        <v>1149</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595</v>
      </c>
      <c r="E2235" s="50" t="str">
        <f>IF(ISBLANK(LeaveTracker[[#This Row],[Employee Name]]),"-----",VLOOKUP(LeaveTracker[[#This Row],[Employee Name]],Employees[[Employee Name]:[Office]],7))</f>
        <v>MAHOGANY MARKET</v>
      </c>
      <c r="F2235" s="50" t="str">
        <f>IF(ISBLANK(LeaveTracker[[#This Row],[Employee Name]]),"-----",VLOOKUP(LeaveTracker[[#This Row],[Employee Name]],Employees[[Employee Name]:[Office]],6))</f>
        <v>PERMANENT</v>
      </c>
      <c r="G2235" s="24" t="s">
        <v>1116</v>
      </c>
      <c r="H2235" s="24" t="s">
        <v>1135</v>
      </c>
      <c r="I2235" s="19" t="s">
        <v>81</v>
      </c>
      <c r="J2235" s="42" t="s">
        <v>1149</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471</v>
      </c>
      <c r="E2236" s="50" t="str">
        <f>IF(ISBLANK(LeaveTracker[[#This Row],[Employee Name]]),"-----",VLOOKUP(LeaveTracker[[#This Row],[Employee Name]],Employees[[Employee Name]:[Office]],7))</f>
        <v>PIO</v>
      </c>
      <c r="F2236" s="50" t="str">
        <f>IF(ISBLANK(LeaveTracker[[#This Row],[Employee Name]]),"-----",VLOOKUP(LeaveTracker[[#This Row],[Employee Name]],Employees[[Employee Name]:[Office]],6))</f>
        <v>PERMANENT</v>
      </c>
      <c r="G2236" s="24" t="s">
        <v>1117</v>
      </c>
      <c r="H2236" s="24" t="s">
        <v>1117</v>
      </c>
      <c r="I2236" s="19" t="s">
        <v>298</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722</v>
      </c>
      <c r="E2237" s="50" t="str">
        <f>IF(ISBLANK(LeaveTracker[[#This Row],[Employee Name]]),"-----",VLOOKUP(LeaveTracker[[#This Row],[Employee Name]],Employees[[Employee Name]:[Office]],7))</f>
        <v>LCR</v>
      </c>
      <c r="F2237" s="50" t="str">
        <f>IF(ISBLANK(LeaveTracker[[#This Row],[Employee Name]]),"-----",VLOOKUP(LeaveTracker[[#This Row],[Employee Name]],Employees[[Employee Name]:[Office]],6))</f>
        <v>PERMANENT</v>
      </c>
      <c r="G2237" s="24" t="s">
        <v>1136</v>
      </c>
      <c r="H2237" s="24" t="s">
        <v>1136</v>
      </c>
      <c r="I2237" s="19" t="s">
        <v>81</v>
      </c>
      <c r="J2237" s="42" t="s">
        <v>1149</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874</v>
      </c>
      <c r="E2238" s="50" t="str">
        <f>IF(ISBLANK(LeaveTracker[[#This Row],[Employee Name]]),"-----",VLOOKUP(LeaveTracker[[#This Row],[Employee Name]],Employees[[Employee Name]:[Office]],7))</f>
        <v>GSO</v>
      </c>
      <c r="F2238" s="50" t="str">
        <f>IF(ISBLANK(LeaveTracker[[#This Row],[Employee Name]]),"-----",VLOOKUP(LeaveTracker[[#This Row],[Employee Name]],Employees[[Employee Name]:[Office]],6))</f>
        <v>PERMANENT</v>
      </c>
      <c r="G2238" s="24" t="s">
        <v>1135</v>
      </c>
      <c r="H2238" s="24" t="s">
        <v>1137</v>
      </c>
      <c r="I2238" s="19" t="s">
        <v>81</v>
      </c>
      <c r="J2238" s="42" t="s">
        <v>1149</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624</v>
      </c>
      <c r="E2239" s="50" t="str">
        <f>IF(ISBLANK(LeaveTracker[[#This Row],[Employee Name]]),"-----",VLOOKUP(LeaveTracker[[#This Row],[Employee Name]],Employees[[Employee Name]:[Office]],7))</f>
        <v>CTO</v>
      </c>
      <c r="F2239" s="50" t="str">
        <f>IF(ISBLANK(LeaveTracker[[#This Row],[Employee Name]]),"-----",VLOOKUP(LeaveTracker[[#This Row],[Employee Name]],Employees[[Employee Name]:[Office]],6))</f>
        <v>PERMANENT</v>
      </c>
      <c r="G2239" s="24" t="s">
        <v>1138</v>
      </c>
      <c r="H2239" s="24" t="s">
        <v>1138</v>
      </c>
      <c r="I2239" s="19" t="s">
        <v>82</v>
      </c>
      <c r="J2239" s="42" t="s">
        <v>1149</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780</v>
      </c>
      <c r="E2240" s="50" t="str">
        <f>IF(ISBLANK(LeaveTracker[[#This Row],[Employee Name]]),"-----",VLOOKUP(LeaveTracker[[#This Row],[Employee Name]],Employees[[Employee Name]:[Office]],7))</f>
        <v>SP</v>
      </c>
      <c r="F2240" s="50" t="str">
        <f>IF(ISBLANK(LeaveTracker[[#This Row],[Employee Name]]),"-----",VLOOKUP(LeaveTracker[[#This Row],[Employee Name]],Employees[[Employee Name]:[Office]],6))</f>
        <v>PERMANENT</v>
      </c>
      <c r="G2240" s="24" t="s">
        <v>1113</v>
      </c>
      <c r="H2240" s="24" t="s">
        <v>1113</v>
      </c>
      <c r="I2240" s="19" t="s">
        <v>81</v>
      </c>
      <c r="J2240" s="42" t="s">
        <v>1149</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50" t="str">
        <f>IF(ISBLANK(LeaveTracker[[#This Row],[Employee Name]]),"-----",VLOOKUP(LeaveTracker[[#This Row],[Employee Name]],Employees[[Employee Name]:[Office]],7))</f>
        <v>INTEGRATED CENTRAL TERMINAL</v>
      </c>
      <c r="F2241" s="50" t="str">
        <f>IF(ISBLANK(LeaveTracker[[#This Row],[Employee Name]]),"-----",VLOOKUP(LeaveTracker[[#This Row],[Employee Name]],Employees[[Employee Name]:[Office]],6))</f>
        <v>PERMANENT</v>
      </c>
      <c r="G2241" s="24" t="s">
        <v>1139</v>
      </c>
      <c r="H2241" s="24" t="s">
        <v>1139</v>
      </c>
      <c r="I2241" s="19" t="s">
        <v>82</v>
      </c>
      <c r="J2241" s="42" t="s">
        <v>1149</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1002</v>
      </c>
      <c r="E2242" s="50" t="str">
        <f>IF(ISBLANK(LeaveTracker[[#This Row],[Employee Name]]),"-----",VLOOKUP(LeaveTracker[[#This Row],[Employee Name]],Employees[[Employee Name]:[Office]],7))</f>
        <v>CEO</v>
      </c>
      <c r="F2242" s="50" t="str">
        <f>IF(ISBLANK(LeaveTracker[[#This Row],[Employee Name]]),"-----",VLOOKUP(LeaveTracker[[#This Row],[Employee Name]],Employees[[Employee Name]:[Office]],6))</f>
        <v>PERMANENT</v>
      </c>
      <c r="G2242" s="24" t="s">
        <v>1139</v>
      </c>
      <c r="H2242" s="24" t="s">
        <v>1139</v>
      </c>
      <c r="I2242" s="19" t="s">
        <v>298</v>
      </c>
      <c r="J2242" s="42" t="s">
        <v>1004</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776</v>
      </c>
      <c r="E2243" s="50" t="str">
        <f>IF(ISBLANK(LeaveTracker[[#This Row],[Employee Name]]),"-----",VLOOKUP(LeaveTracker[[#This Row],[Employee Name]],Employees[[Employee Name]:[Office]],7))</f>
        <v>GSO</v>
      </c>
      <c r="F2243" s="50" t="str">
        <f>IF(ISBLANK(LeaveTracker[[#This Row],[Employee Name]]),"-----",VLOOKUP(LeaveTracker[[#This Row],[Employee Name]],Employees[[Employee Name]:[Office]],6))</f>
        <v>PERMANENT</v>
      </c>
      <c r="G2243" s="24" t="s">
        <v>1110</v>
      </c>
      <c r="H2243" s="24" t="s">
        <v>1114</v>
      </c>
      <c r="I2243" s="19" t="s">
        <v>82</v>
      </c>
      <c r="J2243" s="42" t="s">
        <v>1149</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428</v>
      </c>
      <c r="E2244" s="50" t="str">
        <f>IF(ISBLANK(LeaveTracker[[#This Row],[Employee Name]]),"-----",VLOOKUP(LeaveTracker[[#This Row],[Employee Name]],Employees[[Employee Name]:[Office]],7))</f>
        <v>HRMO</v>
      </c>
      <c r="F2244" s="50" t="str">
        <f>IF(ISBLANK(LeaveTracker[[#This Row],[Employee Name]]),"-----",VLOOKUP(LeaveTracker[[#This Row],[Employee Name]],Employees[[Employee Name]:[Office]],6))</f>
        <v>PERMANENT</v>
      </c>
      <c r="G2244" s="24" t="s">
        <v>1116</v>
      </c>
      <c r="H2244" s="24" t="s">
        <v>1114</v>
      </c>
      <c r="I2244" s="19" t="s">
        <v>82</v>
      </c>
      <c r="J2244" s="42" t="s">
        <v>1149</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1126</v>
      </c>
      <c r="E2245" s="50">
        <f>IF(ISBLANK(LeaveTracker[[#This Row],[Employee Name]]),"-----",VLOOKUP(LeaveTracker[[#This Row],[Employee Name]],Employees[[Employee Name]:[Office]],7))</f>
        <v>0</v>
      </c>
      <c r="F2245" s="50" t="str">
        <f>IF(ISBLANK(LeaveTracker[[#This Row],[Employee Name]]),"-----",VLOOKUP(LeaveTracker[[#This Row],[Employee Name]],Employees[[Employee Name]:[Office]],6))</f>
        <v>CASUAL</v>
      </c>
      <c r="G2245" s="24" t="s">
        <v>1140</v>
      </c>
      <c r="H2245" s="24" t="s">
        <v>1140</v>
      </c>
      <c r="I2245" s="19" t="s">
        <v>298</v>
      </c>
      <c r="J2245" s="42" t="s">
        <v>1150</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1080</v>
      </c>
      <c r="E2246" s="50" t="str">
        <f>IF(ISBLANK(LeaveTracker[[#This Row],[Employee Name]]),"-----",VLOOKUP(LeaveTracker[[#This Row],[Employee Name]],Employees[[Employee Name]:[Office]],7))</f>
        <v>CTO</v>
      </c>
      <c r="F2246" s="50" t="str">
        <f>IF(ISBLANK(LeaveTracker[[#This Row],[Employee Name]]),"-----",VLOOKUP(LeaveTracker[[#This Row],[Employee Name]],Employees[[Employee Name]:[Office]],6))</f>
        <v>PERMANENT</v>
      </c>
      <c r="G2246" s="24" t="s">
        <v>1141</v>
      </c>
      <c r="H2246" s="24" t="s">
        <v>1141</v>
      </c>
      <c r="I2246" s="19" t="s">
        <v>81</v>
      </c>
      <c r="J2246" s="42" t="s">
        <v>1149</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1080</v>
      </c>
      <c r="E2247" s="50" t="str">
        <f>IF(ISBLANK(LeaveTracker[[#This Row],[Employee Name]]),"-----",VLOOKUP(LeaveTracker[[#This Row],[Employee Name]],Employees[[Employee Name]:[Office]],7))</f>
        <v>CTO</v>
      </c>
      <c r="F2247" s="50" t="str">
        <f>IF(ISBLANK(LeaveTracker[[#This Row],[Employee Name]]),"-----",VLOOKUP(LeaveTracker[[#This Row],[Employee Name]],Employees[[Employee Name]:[Office]],6))</f>
        <v>PERMANENT</v>
      </c>
      <c r="G2247" s="24" t="s">
        <v>1142</v>
      </c>
      <c r="H2247" s="24" t="s">
        <v>1142</v>
      </c>
      <c r="I2247" s="19" t="s">
        <v>81</v>
      </c>
      <c r="J2247" s="42" t="s">
        <v>1149</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347</v>
      </c>
      <c r="E2248" s="50" t="str">
        <f>IF(ISBLANK(LeaveTracker[[#This Row],[Employee Name]]),"-----",VLOOKUP(LeaveTracker[[#This Row],[Employee Name]],Employees[[Employee Name]:[Office]],7))</f>
        <v>PICNIC GROVE</v>
      </c>
      <c r="F2248" s="50" t="str">
        <f>IF(ISBLANK(LeaveTracker[[#This Row],[Employee Name]]),"-----",VLOOKUP(LeaveTracker[[#This Row],[Employee Name]],Employees[[Employee Name]:[Office]],6))</f>
        <v>PERMANENT</v>
      </c>
      <c r="G2248" s="24" t="s">
        <v>1141</v>
      </c>
      <c r="H2248" s="24" t="s">
        <v>1141</v>
      </c>
      <c r="I2248" s="19" t="s">
        <v>81</v>
      </c>
      <c r="J2248" s="42" t="s">
        <v>1149</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347</v>
      </c>
      <c r="E2249" s="50" t="str">
        <f>IF(ISBLANK(LeaveTracker[[#This Row],[Employee Name]]),"-----",VLOOKUP(LeaveTracker[[#This Row],[Employee Name]],Employees[[Employee Name]:[Office]],7))</f>
        <v>PICNIC GROVE</v>
      </c>
      <c r="F2249" s="50" t="str">
        <f>IF(ISBLANK(LeaveTracker[[#This Row],[Employee Name]]),"-----",VLOOKUP(LeaveTracker[[#This Row],[Employee Name]],Employees[[Employee Name]:[Office]],6))</f>
        <v>PERMANENT</v>
      </c>
      <c r="G2249" s="24" t="s">
        <v>1142</v>
      </c>
      <c r="H2249" s="24" t="s">
        <v>1142</v>
      </c>
      <c r="I2249" s="19" t="s">
        <v>81</v>
      </c>
      <c r="J2249" s="42" t="s">
        <v>1149</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587</v>
      </c>
      <c r="E2250" s="50" t="str">
        <f>IF(ISBLANK(LeaveTracker[[#This Row],[Employee Name]]),"-----",VLOOKUP(LeaveTracker[[#This Row],[Employee Name]],Employees[[Employee Name]:[Office]],7))</f>
        <v>PICNIC GROVE</v>
      </c>
      <c r="F2250" s="50" t="str">
        <f>IF(ISBLANK(LeaveTracker[[#This Row],[Employee Name]]),"-----",VLOOKUP(LeaveTracker[[#This Row],[Employee Name]],Employees[[Employee Name]:[Office]],6))</f>
        <v>PERMANENT</v>
      </c>
      <c r="G2250" s="24" t="s">
        <v>1143</v>
      </c>
      <c r="H2250" s="24" t="s">
        <v>1142</v>
      </c>
      <c r="I2250" s="19" t="s">
        <v>81</v>
      </c>
      <c r="J2250" s="42" t="s">
        <v>1149</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50" t="str">
        <f>IF(ISBLANK(LeaveTracker[[#This Row],[Employee Name]]),"-----",VLOOKUP(LeaveTracker[[#This Row],[Employee Name]],Employees[[Employee Name]:[Office]],7))</f>
        <v>CHARACTER OFFICE</v>
      </c>
      <c r="F2251" s="50" t="str">
        <f>IF(ISBLANK(LeaveTracker[[#This Row],[Employee Name]]),"-----",VLOOKUP(LeaveTracker[[#This Row],[Employee Name]],Employees[[Employee Name]:[Office]],6))</f>
        <v>PERMANENT</v>
      </c>
      <c r="G2251" s="24" t="s">
        <v>1122</v>
      </c>
      <c r="H2251" s="24" t="s">
        <v>1122</v>
      </c>
      <c r="I2251" s="19" t="s">
        <v>81</v>
      </c>
      <c r="J2251" s="42" t="s">
        <v>1149</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541</v>
      </c>
      <c r="E2252" s="50" t="str">
        <f>IF(ISBLANK(LeaveTracker[[#This Row],[Employee Name]]),"-----",VLOOKUP(LeaveTracker[[#This Row],[Employee Name]],Employees[[Employee Name]:[Office]],7))</f>
        <v>ONT</v>
      </c>
      <c r="F2252" s="50" t="str">
        <f>IF(ISBLANK(LeaveTracker[[#This Row],[Employee Name]]),"-----",VLOOKUP(LeaveTracker[[#This Row],[Employee Name]],Employees[[Employee Name]:[Office]],6))</f>
        <v>PERMANENT</v>
      </c>
      <c r="G2252" s="24" t="s">
        <v>1123</v>
      </c>
      <c r="H2252" s="24" t="s">
        <v>1123</v>
      </c>
      <c r="I2252" s="19" t="s">
        <v>298</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1021</v>
      </c>
      <c r="E2253" s="50" t="str">
        <f>IF(ISBLANK(LeaveTracker[[#This Row],[Employee Name]]),"-----",VLOOKUP(LeaveTracker[[#This Row],[Employee Name]],Employees[[Employee Name]:[Office]],7))</f>
        <v>CTO</v>
      </c>
      <c r="F2253" s="50" t="str">
        <f>IF(ISBLANK(LeaveTracker[[#This Row],[Employee Name]]),"-----",VLOOKUP(LeaveTracker[[#This Row],[Employee Name]],Employees[[Employee Name]:[Office]],6))</f>
        <v>PERMANENT</v>
      </c>
      <c r="G2253" s="24" t="s">
        <v>1119</v>
      </c>
      <c r="H2253" s="24" t="s">
        <v>1119</v>
      </c>
      <c r="I2253" s="19" t="s">
        <v>81</v>
      </c>
      <c r="J2253" s="42" t="s">
        <v>1149</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338</v>
      </c>
      <c r="E2254" s="50" t="str">
        <f>IF(ISBLANK(LeaveTracker[[#This Row],[Employee Name]]),"-----",VLOOKUP(LeaveTracker[[#This Row],[Employee Name]],Employees[[Employee Name]:[Office]],7))</f>
        <v>COMELEC</v>
      </c>
      <c r="F2254" s="50" t="str">
        <f>IF(ISBLANK(LeaveTracker[[#This Row],[Employee Name]]),"-----",VLOOKUP(LeaveTracker[[#This Row],[Employee Name]],Employees[[Employee Name]:[Office]],6))</f>
        <v>PERMANENT</v>
      </c>
      <c r="G2254" s="24" t="s">
        <v>1144</v>
      </c>
      <c r="H2254" s="24" t="s">
        <v>1144</v>
      </c>
      <c r="I2254" s="19" t="s">
        <v>298</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1131</v>
      </c>
      <c r="E2255" s="50" t="str">
        <f>IF(ISBLANK(LeaveTracker[[#This Row],[Employee Name]]),"-----",VLOOKUP(LeaveTracker[[#This Row],[Employee Name]],Employees[[Employee Name]:[Office]],7))</f>
        <v>PICNIC GROVE</v>
      </c>
      <c r="F2255" s="50" t="str">
        <f>IF(ISBLANK(LeaveTracker[[#This Row],[Employee Name]]),"-----",VLOOKUP(LeaveTracker[[#This Row],[Employee Name]],Employees[[Employee Name]:[Office]],6))</f>
        <v>CASUAL</v>
      </c>
      <c r="G2255" s="24" t="s">
        <v>1145</v>
      </c>
      <c r="H2255" s="24" t="s">
        <v>1146</v>
      </c>
      <c r="I2255" s="19" t="s">
        <v>81</v>
      </c>
      <c r="J2255" s="42" t="s">
        <v>1149</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1131</v>
      </c>
      <c r="E2256" s="50" t="str">
        <f>IF(ISBLANK(LeaveTracker[[#This Row],[Employee Name]]),"-----",VLOOKUP(LeaveTracker[[#This Row],[Employee Name]],Employees[[Employee Name]:[Office]],7))</f>
        <v>PICNIC GROVE</v>
      </c>
      <c r="F2256" s="50" t="str">
        <f>IF(ISBLANK(LeaveTracker[[#This Row],[Employee Name]]),"-----",VLOOKUP(LeaveTracker[[#This Row],[Employee Name]],Employees[[Employee Name]:[Office]],6))</f>
        <v>CASUAL</v>
      </c>
      <c r="G2256" s="24" t="s">
        <v>1118</v>
      </c>
      <c r="H2256" s="24" t="s">
        <v>1113</v>
      </c>
      <c r="I2256" s="19" t="s">
        <v>81</v>
      </c>
      <c r="J2256" s="42" t="s">
        <v>1149</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1131</v>
      </c>
      <c r="E2257" s="50" t="str">
        <f>IF(ISBLANK(LeaveTracker[[#This Row],[Employee Name]]),"-----",VLOOKUP(LeaveTracker[[#This Row],[Employee Name]],Employees[[Employee Name]:[Office]],7))</f>
        <v>PICNIC GROVE</v>
      </c>
      <c r="F2257" s="50" t="str">
        <f>IF(ISBLANK(LeaveTracker[[#This Row],[Employee Name]]),"-----",VLOOKUP(LeaveTracker[[#This Row],[Employee Name]],Employees[[Employee Name]:[Office]],6))</f>
        <v>CASUAL</v>
      </c>
      <c r="G2257" s="24" t="s">
        <v>1116</v>
      </c>
      <c r="H2257" s="24" t="s">
        <v>1111</v>
      </c>
      <c r="I2257" s="19" t="s">
        <v>81</v>
      </c>
      <c r="J2257" s="42" t="s">
        <v>1149</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1131</v>
      </c>
      <c r="E2258" s="50" t="str">
        <f>IF(ISBLANK(LeaveTracker[[#This Row],[Employee Name]]),"-----",VLOOKUP(LeaveTracker[[#This Row],[Employee Name]],Employees[[Employee Name]:[Office]],7))</f>
        <v>PICNIC GROVE</v>
      </c>
      <c r="F2258" s="50" t="str">
        <f>IF(ISBLANK(LeaveTracker[[#This Row],[Employee Name]]),"-----",VLOOKUP(LeaveTracker[[#This Row],[Employee Name]],Employees[[Employee Name]:[Office]],6))</f>
        <v>CASUAL</v>
      </c>
      <c r="G2258" s="24" t="s">
        <v>1117</v>
      </c>
      <c r="H2258" s="24" t="s">
        <v>1117</v>
      </c>
      <c r="I2258" s="19" t="s">
        <v>81</v>
      </c>
      <c r="J2258" s="42" t="s">
        <v>1149</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1131</v>
      </c>
      <c r="E2259" s="50" t="str">
        <f>IF(ISBLANK(LeaveTracker[[#This Row],[Employee Name]]),"-----",VLOOKUP(LeaveTracker[[#This Row],[Employee Name]],Employees[[Employee Name]:[Office]],7))</f>
        <v>PICNIC GROVE</v>
      </c>
      <c r="F2259" s="50" t="str">
        <f>IF(ISBLANK(LeaveTracker[[#This Row],[Employee Name]]),"-----",VLOOKUP(LeaveTracker[[#This Row],[Employee Name]],Employees[[Employee Name]:[Office]],6))</f>
        <v>CASUAL</v>
      </c>
      <c r="G2259" s="24" t="s">
        <v>1124</v>
      </c>
      <c r="H2259" s="24" t="s">
        <v>1124</v>
      </c>
      <c r="I2259" s="19" t="s">
        <v>81</v>
      </c>
      <c r="J2259" s="42" t="s">
        <v>1149</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428</v>
      </c>
      <c r="E2260" s="50" t="str">
        <f>IF(ISBLANK(LeaveTracker[[#This Row],[Employee Name]]),"-----",VLOOKUP(LeaveTracker[[#This Row],[Employee Name]],Employees[[Employee Name]:[Office]],7))</f>
        <v>HRMO</v>
      </c>
      <c r="F2260" s="50" t="str">
        <f>IF(ISBLANK(LeaveTracker[[#This Row],[Employee Name]]),"-----",VLOOKUP(LeaveTracker[[#This Row],[Employee Name]],Employees[[Employee Name]:[Office]],6))</f>
        <v>PERMANENT</v>
      </c>
      <c r="G2260" s="24" t="s">
        <v>1147</v>
      </c>
      <c r="H2260" s="24" t="s">
        <v>1147</v>
      </c>
      <c r="I2260" s="19" t="s">
        <v>82</v>
      </c>
      <c r="J2260" s="42" t="s">
        <v>1149</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428</v>
      </c>
      <c r="E2261" s="50" t="str">
        <f>IF(ISBLANK(LeaveTracker[[#This Row],[Employee Name]]),"-----",VLOOKUP(LeaveTracker[[#This Row],[Employee Name]],Employees[[Employee Name]:[Office]],7))</f>
        <v>HRMO</v>
      </c>
      <c r="F2261" s="50" t="str">
        <f>IF(ISBLANK(LeaveTracker[[#This Row],[Employee Name]]),"-----",VLOOKUP(LeaveTracker[[#This Row],[Employee Name]],Employees[[Employee Name]:[Office]],6))</f>
        <v>PERMANENT</v>
      </c>
      <c r="G2261" s="24" t="s">
        <v>1148</v>
      </c>
      <c r="H2261" s="24" t="s">
        <v>1148</v>
      </c>
      <c r="I2261" s="19" t="s">
        <v>82</v>
      </c>
      <c r="J2261" s="42" t="s">
        <v>1149</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428</v>
      </c>
      <c r="E2262" s="50" t="str">
        <f>IF(ISBLANK(LeaveTracker[[#This Row],[Employee Name]]),"-----",VLOOKUP(LeaveTracker[[#This Row],[Employee Name]],Employees[[Employee Name]:[Office]],7))</f>
        <v>HRMO</v>
      </c>
      <c r="F2262" s="50" t="str">
        <f>IF(ISBLANK(LeaveTracker[[#This Row],[Employee Name]]),"-----",VLOOKUP(LeaveTracker[[#This Row],[Employee Name]],Employees[[Employee Name]:[Office]],6))</f>
        <v>PERMANENT</v>
      </c>
      <c r="G2262" s="24" t="s">
        <v>1156</v>
      </c>
      <c r="H2262" s="24" t="s">
        <v>1156</v>
      </c>
      <c r="I2262" s="19" t="s">
        <v>82</v>
      </c>
      <c r="J2262" s="42" t="s">
        <v>1149</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398</v>
      </c>
      <c r="E2263" s="50" t="str">
        <f>IF(ISBLANK(LeaveTracker[[#This Row],[Employee Name]]),"-----",VLOOKUP(LeaveTracker[[#This Row],[Employee Name]],Employees[[Employee Name]:[Office]],7))</f>
        <v>CTO</v>
      </c>
      <c r="F2263" s="50" t="str">
        <f>IF(ISBLANK(LeaveTracker[[#This Row],[Employee Name]]),"-----",VLOOKUP(LeaveTracker[[#This Row],[Employee Name]],Employees[[Employee Name]:[Office]],6))</f>
        <v>PERMANENT</v>
      </c>
      <c r="G2263" s="24" t="s">
        <v>1157</v>
      </c>
      <c r="H2263" s="24" t="s">
        <v>1157</v>
      </c>
      <c r="I2263" s="19" t="s">
        <v>81</v>
      </c>
      <c r="J2263" s="42" t="s">
        <v>1149</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407</v>
      </c>
      <c r="E2264" s="50" t="str">
        <f>IF(ISBLANK(LeaveTracker[[#This Row],[Employee Name]]),"-----",VLOOKUP(LeaveTracker[[#This Row],[Employee Name]],Employees[[Employee Name]:[Office]],7))</f>
        <v>CTO</v>
      </c>
      <c r="F2264" s="50" t="str">
        <f>IF(ISBLANK(LeaveTracker[[#This Row],[Employee Name]]),"-----",VLOOKUP(LeaveTracker[[#This Row],[Employee Name]],Employees[[Employee Name]:[Office]],6))</f>
        <v>PERMANENT</v>
      </c>
      <c r="G2264" s="24" t="s">
        <v>1137</v>
      </c>
      <c r="H2264" s="24" t="s">
        <v>1137</v>
      </c>
      <c r="I2264" s="19" t="s">
        <v>298</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798</v>
      </c>
      <c r="E2265" s="50" t="str">
        <f>IF(ISBLANK(LeaveTracker[[#This Row],[Employee Name]]),"-----",VLOOKUP(LeaveTracker[[#This Row],[Employee Name]],Employees[[Employee Name]:[Office]],7))</f>
        <v>ONT</v>
      </c>
      <c r="F2265" s="50" t="str">
        <f>IF(ISBLANK(LeaveTracker[[#This Row],[Employee Name]]),"-----",VLOOKUP(LeaveTracker[[#This Row],[Employee Name]],Employees[[Employee Name]:[Office]],6))</f>
        <v>PERMANENT</v>
      </c>
      <c r="G2265" s="24" t="s">
        <v>1158</v>
      </c>
      <c r="H2265" s="24" t="s">
        <v>1158</v>
      </c>
      <c r="I2265" s="19" t="s">
        <v>82</v>
      </c>
      <c r="J2265" s="42" t="s">
        <v>1149</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798</v>
      </c>
      <c r="E2266" s="50" t="str">
        <f>IF(ISBLANK(LeaveTracker[[#This Row],[Employee Name]]),"-----",VLOOKUP(LeaveTracker[[#This Row],[Employee Name]],Employees[[Employee Name]:[Office]],7))</f>
        <v>ONT</v>
      </c>
      <c r="F2266" s="50" t="str">
        <f>IF(ISBLANK(LeaveTracker[[#This Row],[Employee Name]]),"-----",VLOOKUP(LeaveTracker[[#This Row],[Employee Name]],Employees[[Employee Name]:[Office]],6))</f>
        <v>PERMANENT</v>
      </c>
      <c r="G2266" s="24" t="s">
        <v>1159</v>
      </c>
      <c r="H2266" s="24" t="s">
        <v>1159</v>
      </c>
      <c r="I2266" s="19" t="s">
        <v>82</v>
      </c>
      <c r="J2266" s="42" t="s">
        <v>1149</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737</v>
      </c>
      <c r="E2267" s="50" t="str">
        <f>IF(ISBLANK(LeaveTracker[[#This Row],[Employee Name]]),"-----",VLOOKUP(LeaveTracker[[#This Row],[Employee Name]],Employees[[Employee Name]:[Office]],7))</f>
        <v>CSWDO</v>
      </c>
      <c r="F2267" s="50" t="str">
        <f>IF(ISBLANK(LeaveTracker[[#This Row],[Employee Name]]),"-----",VLOOKUP(LeaveTracker[[#This Row],[Employee Name]],Employees[[Employee Name]:[Office]],6))</f>
        <v>PERMANENT</v>
      </c>
      <c r="G2267" s="24" t="s">
        <v>1125</v>
      </c>
      <c r="H2267" s="24" t="s">
        <v>1125</v>
      </c>
      <c r="I2267" s="19" t="s">
        <v>81</v>
      </c>
      <c r="J2267" s="42" t="s">
        <v>1149</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231</v>
      </c>
      <c r="E2268" s="50" t="str">
        <f>IF(ISBLANK(LeaveTracker[[#This Row],[Employee Name]]),"-----",VLOOKUP(LeaveTracker[[#This Row],[Employee Name]],Employees[[Employee Name]:[Office]],7))</f>
        <v>CSWDO</v>
      </c>
      <c r="F2268" s="50" t="str">
        <f>IF(ISBLANK(LeaveTracker[[#This Row],[Employee Name]]),"-----",VLOOKUP(LeaveTracker[[#This Row],[Employee Name]],Employees[[Employee Name]:[Office]],6))</f>
        <v>PERMANENT</v>
      </c>
      <c r="G2268" s="24" t="s">
        <v>1142</v>
      </c>
      <c r="H2268" s="24" t="s">
        <v>1142</v>
      </c>
      <c r="I2268" s="19" t="s">
        <v>81</v>
      </c>
      <c r="J2268" s="42" t="s">
        <v>1149</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231</v>
      </c>
      <c r="E2269" s="50" t="str">
        <f>IF(ISBLANK(LeaveTracker[[#This Row],[Employee Name]]),"-----",VLOOKUP(LeaveTracker[[#This Row],[Employee Name]],Employees[[Employee Name]:[Office]],7))</f>
        <v>CSWDO</v>
      </c>
      <c r="F2269" s="50" t="str">
        <f>IF(ISBLANK(LeaveTracker[[#This Row],[Employee Name]]),"-----",VLOOKUP(LeaveTracker[[#This Row],[Employee Name]],Employees[[Employee Name]:[Office]],6))</f>
        <v>PERMANENT</v>
      </c>
      <c r="G2269" s="24" t="s">
        <v>1121</v>
      </c>
      <c r="H2269" s="24" t="s">
        <v>1121</v>
      </c>
      <c r="I2269" s="19" t="s">
        <v>81</v>
      </c>
      <c r="J2269" s="42" t="s">
        <v>1149</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1164</v>
      </c>
      <c r="E2270" s="50" t="str">
        <f>IF(ISBLANK(LeaveTracker[[#This Row],[Employee Name]]),"-----",VLOOKUP(LeaveTracker[[#This Row],[Employee Name]],Employees[[Employee Name]:[Office]],7))</f>
        <v>CSWDO</v>
      </c>
      <c r="F2270" s="50" t="str">
        <f>IF(ISBLANK(LeaveTracker[[#This Row],[Employee Name]]),"-----",VLOOKUP(LeaveTracker[[#This Row],[Employee Name]],Employees[[Employee Name]:[Office]],6))</f>
        <v>PERMANENT</v>
      </c>
      <c r="G2270" s="24" t="s">
        <v>1121</v>
      </c>
      <c r="H2270" s="24" t="s">
        <v>1121</v>
      </c>
      <c r="I2270" s="19" t="s">
        <v>298</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1164</v>
      </c>
      <c r="E2271" s="50" t="str">
        <f>IF(ISBLANK(LeaveTracker[[#This Row],[Employee Name]]),"-----",VLOOKUP(LeaveTracker[[#This Row],[Employee Name]],Employees[[Employee Name]:[Office]],7))</f>
        <v>CSWDO</v>
      </c>
      <c r="F2271" s="50" t="str">
        <f>IF(ISBLANK(LeaveTracker[[#This Row],[Employee Name]]),"-----",VLOOKUP(LeaveTracker[[#This Row],[Employee Name]],Employees[[Employee Name]:[Office]],6))</f>
        <v>PERMANENT</v>
      </c>
      <c r="G2271" s="24" t="s">
        <v>1119</v>
      </c>
      <c r="H2271" s="24" t="s">
        <v>1120</v>
      </c>
      <c r="I2271" s="19" t="s">
        <v>81</v>
      </c>
      <c r="J2271" s="42" t="s">
        <v>1149</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1164</v>
      </c>
      <c r="E2272" s="50" t="str">
        <f>IF(ISBLANK(LeaveTracker[[#This Row],[Employee Name]]),"-----",VLOOKUP(LeaveTracker[[#This Row],[Employee Name]],Employees[[Employee Name]:[Office]],7))</f>
        <v>CSWDO</v>
      </c>
      <c r="F2272" s="50" t="str">
        <f>IF(ISBLANK(LeaveTracker[[#This Row],[Employee Name]]),"-----",VLOOKUP(LeaveTracker[[#This Row],[Employee Name]],Employees[[Employee Name]:[Office]],6))</f>
        <v>PERMANENT</v>
      </c>
      <c r="G2272" s="24" t="s">
        <v>1142</v>
      </c>
      <c r="H2272" s="24" t="s">
        <v>1142</v>
      </c>
      <c r="I2272" s="19" t="s">
        <v>298</v>
      </c>
      <c r="J2272" s="42" t="s">
        <v>763</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411</v>
      </c>
      <c r="E2273" s="50" t="str">
        <f>IF(ISBLANK(LeaveTracker[[#This Row],[Employee Name]]),"-----",VLOOKUP(LeaveTracker[[#This Row],[Employee Name]],Employees[[Employee Name]:[Office]],7))</f>
        <v>CTO</v>
      </c>
      <c r="F2273" s="50" t="str">
        <f>IF(ISBLANK(LeaveTracker[[#This Row],[Employee Name]]),"-----",VLOOKUP(LeaveTracker[[#This Row],[Employee Name]],Employees[[Employee Name]:[Office]],6))</f>
        <v>PERMANENT</v>
      </c>
      <c r="G2273" s="24" t="s">
        <v>1125</v>
      </c>
      <c r="H2273" s="24" t="s">
        <v>1125</v>
      </c>
      <c r="I2273" s="19" t="s">
        <v>298</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1021</v>
      </c>
      <c r="E2274" s="50" t="str">
        <f>IF(ISBLANK(LeaveTracker[[#This Row],[Employee Name]]),"-----",VLOOKUP(LeaveTracker[[#This Row],[Employee Name]],Employees[[Employee Name]:[Office]],7))</f>
        <v>CTO</v>
      </c>
      <c r="F2274" s="50" t="str">
        <f>IF(ISBLANK(LeaveTracker[[#This Row],[Employee Name]]),"-----",VLOOKUP(LeaveTracker[[#This Row],[Employee Name]],Employees[[Employee Name]:[Office]],6))</f>
        <v>PERMANENT</v>
      </c>
      <c r="G2274" s="24" t="s">
        <v>1152</v>
      </c>
      <c r="H2274" s="24" t="s">
        <v>1152</v>
      </c>
      <c r="I2274" s="19" t="s">
        <v>81</v>
      </c>
      <c r="J2274" s="42" t="s">
        <v>1149</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50" t="str">
        <f>IF(ISBLANK(LeaveTracker[[#This Row],[Employee Name]]),"-----",VLOOKUP(LeaveTracker[[#This Row],[Employee Name]],Employees[[Employee Name]:[Office]],7))</f>
        <v>HRMO</v>
      </c>
      <c r="F2275" s="50" t="str">
        <f>IF(ISBLANK(LeaveTracker[[#This Row],[Employee Name]]),"-----",VLOOKUP(LeaveTracker[[#This Row],[Employee Name]],Employees[[Employee Name]:[Office]],6))</f>
        <v>PERMANENT</v>
      </c>
      <c r="G2275" s="24" t="s">
        <v>1122</v>
      </c>
      <c r="H2275" s="24" t="s">
        <v>1122</v>
      </c>
      <c r="I2275" s="19" t="s">
        <v>81</v>
      </c>
      <c r="J2275" s="42" t="s">
        <v>1149</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871</v>
      </c>
      <c r="E2276" s="50" t="str">
        <f>IF(ISBLANK(LeaveTracker[[#This Row],[Employee Name]]),"-----",VLOOKUP(LeaveTracker[[#This Row],[Employee Name]],Employees[[Employee Name]:[Office]],7))</f>
        <v>ACCOUNTING</v>
      </c>
      <c r="F2276" s="50" t="str">
        <f>IF(ISBLANK(LeaveTracker[[#This Row],[Employee Name]]),"-----",VLOOKUP(LeaveTracker[[#This Row],[Employee Name]],Employees[[Employee Name]:[Office]],6))</f>
        <v>PERMANENT</v>
      </c>
      <c r="G2276" s="24" t="s">
        <v>1122</v>
      </c>
      <c r="H2276" s="24" t="s">
        <v>1122</v>
      </c>
      <c r="I2276" s="19" t="s">
        <v>298</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519</v>
      </c>
      <c r="E2277" s="50" t="str">
        <f>IF(ISBLANK(LeaveTracker[[#This Row],[Employee Name]]),"-----",VLOOKUP(LeaveTracker[[#This Row],[Employee Name]],Employees[[Employee Name]:[Office]],7))</f>
        <v>ACCOUNTING</v>
      </c>
      <c r="F2277" s="50" t="str">
        <f>IF(ISBLANK(LeaveTracker[[#This Row],[Employee Name]]),"-----",VLOOKUP(LeaveTracker[[#This Row],[Employee Name]],Employees[[Employee Name]:[Office]],6))</f>
        <v>PERMANENT</v>
      </c>
      <c r="G2277" s="24" t="s">
        <v>1160</v>
      </c>
      <c r="H2277" s="24" t="s">
        <v>1138</v>
      </c>
      <c r="I2277" s="19" t="s">
        <v>298</v>
      </c>
      <c r="J2277" s="42" t="s">
        <v>1004</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520</v>
      </c>
      <c r="E2278" s="50" t="str">
        <f>IF(ISBLANK(LeaveTracker[[#This Row],[Employee Name]]),"-----",VLOOKUP(LeaveTracker[[#This Row],[Employee Name]],Employees[[Employee Name]:[Office]],7))</f>
        <v>ACCOUNTING</v>
      </c>
      <c r="F2278" s="50" t="str">
        <f>IF(ISBLANK(LeaveTracker[[#This Row],[Employee Name]]),"-----",VLOOKUP(LeaveTracker[[#This Row],[Employee Name]],Employees[[Employee Name]:[Office]],6))</f>
        <v>PERMANENT</v>
      </c>
      <c r="G2278" s="24" t="s">
        <v>1141</v>
      </c>
      <c r="H2278" s="24" t="s">
        <v>1141</v>
      </c>
      <c r="I2278" s="19" t="s">
        <v>298</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762</v>
      </c>
      <c r="E2279" s="50" t="str">
        <f>IF(ISBLANK(LeaveTracker[[#This Row],[Employee Name]]),"-----",VLOOKUP(LeaveTracker[[#This Row],[Employee Name]],Employees[[Employee Name]:[Office]],7))</f>
        <v>CTO</v>
      </c>
      <c r="F2279" s="50" t="str">
        <f>IF(ISBLANK(LeaveTracker[[#This Row],[Employee Name]]),"-----",VLOOKUP(LeaveTracker[[#This Row],[Employee Name]],Employees[[Employee Name]:[Office]],6))</f>
        <v>PERMANENT</v>
      </c>
      <c r="G2279" s="24" t="s">
        <v>1142</v>
      </c>
      <c r="H2279" s="24" t="s">
        <v>1142</v>
      </c>
      <c r="I2279" s="19" t="s">
        <v>81</v>
      </c>
      <c r="J2279" s="42" t="s">
        <v>1149</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798</v>
      </c>
      <c r="E2280" s="50" t="str">
        <f>IF(ISBLANK(LeaveTracker[[#This Row],[Employee Name]]),"-----",VLOOKUP(LeaveTracker[[#This Row],[Employee Name]],Employees[[Employee Name]:[Office]],7))</f>
        <v>ONT</v>
      </c>
      <c r="F2280" s="50" t="str">
        <f>IF(ISBLANK(LeaveTracker[[#This Row],[Employee Name]]),"-----",VLOOKUP(LeaveTracker[[#This Row],[Employee Name]],Employees[[Employee Name]:[Office]],6))</f>
        <v>PERMANENT</v>
      </c>
      <c r="G2280" s="24" t="s">
        <v>1152</v>
      </c>
      <c r="H2280" s="24" t="s">
        <v>1152</v>
      </c>
      <c r="I2280" s="19" t="s">
        <v>81</v>
      </c>
      <c r="J2280" s="42" t="s">
        <v>1149</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388</v>
      </c>
      <c r="E2281" s="50" t="str">
        <f>IF(ISBLANK(LeaveTracker[[#This Row],[Employee Name]]),"-----",VLOOKUP(LeaveTracker[[#This Row],[Employee Name]],Employees[[Employee Name]:[Office]],7))</f>
        <v>ONT</v>
      </c>
      <c r="F2281" s="50" t="str">
        <f>IF(ISBLANK(LeaveTracker[[#This Row],[Employee Name]]),"-----",VLOOKUP(LeaveTracker[[#This Row],[Employee Name]],Employees[[Employee Name]:[Office]],6))</f>
        <v>PERMANENT</v>
      </c>
      <c r="G2281" s="24" t="s">
        <v>1154</v>
      </c>
      <c r="H2281" s="24" t="s">
        <v>1121</v>
      </c>
      <c r="I2281" s="19" t="s">
        <v>81</v>
      </c>
      <c r="J2281" s="42" t="s">
        <v>1149</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388</v>
      </c>
      <c r="E2282" s="50" t="str">
        <f>IF(ISBLANK(LeaveTracker[[#This Row],[Employee Name]]),"-----",VLOOKUP(LeaveTracker[[#This Row],[Employee Name]],Employees[[Employee Name]:[Office]],7))</f>
        <v>ONT</v>
      </c>
      <c r="F2282" s="50" t="str">
        <f>IF(ISBLANK(LeaveTracker[[#This Row],[Employee Name]]),"-----",VLOOKUP(LeaveTracker[[#This Row],[Employee Name]],Employees[[Employee Name]:[Office]],6))</f>
        <v>PERMANENT</v>
      </c>
      <c r="G2282" s="24" t="s">
        <v>1135</v>
      </c>
      <c r="H2282" s="24" t="s">
        <v>1114</v>
      </c>
      <c r="I2282" s="19" t="s">
        <v>81</v>
      </c>
      <c r="J2282" s="42" t="s">
        <v>1149</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388</v>
      </c>
      <c r="E2283" s="50" t="str">
        <f>IF(ISBLANK(LeaveTracker[[#This Row],[Employee Name]]),"-----",VLOOKUP(LeaveTracker[[#This Row],[Employee Name]],Employees[[Employee Name]:[Office]],7))</f>
        <v>ONT</v>
      </c>
      <c r="F2283" s="50" t="str">
        <f>IF(ISBLANK(LeaveTracker[[#This Row],[Employee Name]]),"-----",VLOOKUP(LeaveTracker[[#This Row],[Employee Name]],Employees[[Employee Name]:[Office]],6))</f>
        <v>PERMANENT</v>
      </c>
      <c r="G2283" s="24" t="s">
        <v>1112</v>
      </c>
      <c r="H2283" s="24" t="s">
        <v>1161</v>
      </c>
      <c r="I2283" s="19" t="s">
        <v>81</v>
      </c>
      <c r="J2283" s="42" t="s">
        <v>1149</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528</v>
      </c>
      <c r="E2284" s="50" t="str">
        <f>IF(ISBLANK(LeaveTracker[[#This Row],[Employee Name]]),"-----",VLOOKUP(LeaveTracker[[#This Row],[Employee Name]],Employees[[Employee Name]:[Office]],7))</f>
        <v>TIPID IMPOK</v>
      </c>
      <c r="F2284" s="50" t="str">
        <f>IF(ISBLANK(LeaveTracker[[#This Row],[Employee Name]]),"-----",VLOOKUP(LeaveTracker[[#This Row],[Employee Name]],Employees[[Employee Name]:[Office]],6))</f>
        <v>PERMANENT</v>
      </c>
      <c r="G2284" s="24" t="s">
        <v>1111</v>
      </c>
      <c r="H2284" s="24" t="s">
        <v>1111</v>
      </c>
      <c r="I2284" s="19" t="s">
        <v>81</v>
      </c>
      <c r="J2284" s="42" t="s">
        <v>1149</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528</v>
      </c>
      <c r="E2285" s="50" t="str">
        <f>IF(ISBLANK(LeaveTracker[[#This Row],[Employee Name]]),"-----",VLOOKUP(LeaveTracker[[#This Row],[Employee Name]],Employees[[Employee Name]:[Office]],7))</f>
        <v>TIPID IMPOK</v>
      </c>
      <c r="F2285" s="50" t="str">
        <f>IF(ISBLANK(LeaveTracker[[#This Row],[Employee Name]]),"-----",VLOOKUP(LeaveTracker[[#This Row],[Employee Name]],Employees[[Employee Name]:[Office]],6))</f>
        <v>PERMANENT</v>
      </c>
      <c r="G2285" s="24" t="s">
        <v>1162</v>
      </c>
      <c r="H2285" s="24" t="s">
        <v>1162</v>
      </c>
      <c r="I2285" s="19" t="s">
        <v>81</v>
      </c>
      <c r="J2285" s="42" t="s">
        <v>1149</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367</v>
      </c>
      <c r="E2286" s="50" t="str">
        <f>IF(ISBLANK(LeaveTracker[[#This Row],[Employee Name]]),"-----",VLOOKUP(LeaveTracker[[#This Row],[Employee Name]],Employees[[Employee Name]:[Office]],7))</f>
        <v>CCT</v>
      </c>
      <c r="F2286" s="50" t="str">
        <f>IF(ISBLANK(LeaveTracker[[#This Row],[Employee Name]]),"-----",VLOOKUP(LeaveTracker[[#This Row],[Employee Name]],Employees[[Employee Name]:[Office]],6))</f>
        <v>PERMANENT</v>
      </c>
      <c r="G2286" s="24" t="s">
        <v>1120</v>
      </c>
      <c r="H2286" s="24" t="s">
        <v>1120</v>
      </c>
      <c r="I2286" s="19" t="s">
        <v>81</v>
      </c>
      <c r="J2286" s="42" t="s">
        <v>1149</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1155</v>
      </c>
      <c r="E2287" s="50" t="str">
        <f>IF(ISBLANK(LeaveTracker[[#This Row],[Employee Name]]),"-----",VLOOKUP(LeaveTracker[[#This Row],[Employee Name]],Employees[[Employee Name]:[Office]],7))</f>
        <v>ACCOUNTING</v>
      </c>
      <c r="F2287" s="50" t="str">
        <f>IF(ISBLANK(LeaveTracker[[#This Row],[Employee Name]]),"-----",VLOOKUP(LeaveTracker[[#This Row],[Employee Name]],Employees[[Employee Name]:[Office]],6))</f>
        <v>PERMANENT</v>
      </c>
      <c r="G2287" s="24" t="s">
        <v>1120</v>
      </c>
      <c r="H2287" s="24" t="s">
        <v>1120</v>
      </c>
      <c r="I2287" s="19" t="s">
        <v>81</v>
      </c>
      <c r="J2287" s="42" t="s">
        <v>1149</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1078</v>
      </c>
      <c r="E2288" s="50" t="str">
        <f>IF(ISBLANK(LeaveTracker[[#This Row],[Employee Name]]),"-----",VLOOKUP(LeaveTracker[[#This Row],[Employee Name]],Employees[[Employee Name]:[Office]],7))</f>
        <v>CTO</v>
      </c>
      <c r="F2288" s="50" t="str">
        <f>IF(ISBLANK(LeaveTracker[[#This Row],[Employee Name]]),"-----",VLOOKUP(LeaveTracker[[#This Row],[Employee Name]],Employees[[Employee Name]:[Office]],6))</f>
        <v>PERMANENT</v>
      </c>
      <c r="G2288" s="24" t="s">
        <v>1120</v>
      </c>
      <c r="H2288" s="24" t="s">
        <v>1120</v>
      </c>
      <c r="I2288" s="19" t="s">
        <v>81</v>
      </c>
      <c r="J2288" s="42" t="s">
        <v>1149</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418</v>
      </c>
      <c r="E2289" s="50" t="str">
        <f>IF(ISBLANK(LeaveTracker[[#This Row],[Employee Name]]),"-----",VLOOKUP(LeaveTracker[[#This Row],[Employee Name]],Employees[[Employee Name]:[Office]],7))</f>
        <v>CTO</v>
      </c>
      <c r="F2289" s="50" t="str">
        <f>IF(ISBLANK(LeaveTracker[[#This Row],[Employee Name]]),"-----",VLOOKUP(LeaveTracker[[#This Row],[Employee Name]],Employees[[Employee Name]:[Office]],6))</f>
        <v>PERMANENT</v>
      </c>
      <c r="G2289" s="24" t="s">
        <v>1120</v>
      </c>
      <c r="H2289" s="24" t="s">
        <v>1120</v>
      </c>
      <c r="I2289" s="19" t="s">
        <v>298</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569</v>
      </c>
      <c r="E2290" s="50" t="str">
        <f>IF(ISBLANK(LeaveTracker[[#This Row],[Employee Name]]),"-----",VLOOKUP(LeaveTracker[[#This Row],[Employee Name]],Employees[[Employee Name]:[Office]],7))</f>
        <v>CENRO</v>
      </c>
      <c r="F2290" s="50" t="str">
        <f>IF(ISBLANK(LeaveTracker[[#This Row],[Employee Name]]),"-----",VLOOKUP(LeaveTracker[[#This Row],[Employee Name]],Employees[[Employee Name]:[Office]],6))</f>
        <v>PERMANENT</v>
      </c>
      <c r="G2290" s="24" t="s">
        <v>1153</v>
      </c>
      <c r="H2290" s="24" t="s">
        <v>1153</v>
      </c>
      <c r="I2290" s="19" t="s">
        <v>81</v>
      </c>
      <c r="J2290" s="42" t="s">
        <v>1149</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203</v>
      </c>
      <c r="E2291" s="50" t="str">
        <f>IF(ISBLANK(LeaveTracker[[#This Row],[Employee Name]]),"-----",VLOOKUP(LeaveTracker[[#This Row],[Employee Name]],Employees[[Employee Name]:[Office]],7))</f>
        <v>INTEGRATED CENTRAL TERMINAL</v>
      </c>
      <c r="F2291" s="50" t="str">
        <f>IF(ISBLANK(LeaveTracker[[#This Row],[Employee Name]]),"-----",VLOOKUP(LeaveTracker[[#This Row],[Employee Name]],Employees[[Employee Name]:[Office]],6))</f>
        <v>PERMANENT</v>
      </c>
      <c r="G2291" s="24" t="s">
        <v>1162</v>
      </c>
      <c r="H2291" s="24" t="s">
        <v>1162</v>
      </c>
      <c r="I2291" s="19" t="s">
        <v>81</v>
      </c>
      <c r="J2291" s="42" t="s">
        <v>1149</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1151</v>
      </c>
      <c r="B2292" s="31">
        <v>44767</v>
      </c>
      <c r="C2292" s="31">
        <v>44744</v>
      </c>
      <c r="D2292" s="19" t="s">
        <v>203</v>
      </c>
      <c r="E2292" s="50" t="str">
        <f>IF(ISBLANK(LeaveTracker[[#This Row],[Employee Name]]),"-----",VLOOKUP(LeaveTracker[[#This Row],[Employee Name]],Employees[[Employee Name]:[Office]],7))</f>
        <v>INTEGRATED CENTRAL TERMINAL</v>
      </c>
      <c r="F2292" s="50" t="str">
        <f>IF(ISBLANK(LeaveTracker[[#This Row],[Employee Name]]),"-----",VLOOKUP(LeaveTracker[[#This Row],[Employee Name]],Employees[[Employee Name]:[Office]],6))</f>
        <v>PERMANENT</v>
      </c>
      <c r="G2292" s="24" t="s">
        <v>1141</v>
      </c>
      <c r="H2292" s="24" t="s">
        <v>1141</v>
      </c>
      <c r="I2292" s="19" t="s">
        <v>81</v>
      </c>
      <c r="J2292" s="42" t="s">
        <v>1149</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1151</v>
      </c>
      <c r="B2293" s="31">
        <v>44767</v>
      </c>
      <c r="C2293" s="31">
        <v>44744</v>
      </c>
      <c r="D2293" s="19" t="s">
        <v>203</v>
      </c>
      <c r="E2293" s="50" t="str">
        <f>IF(ISBLANK(LeaveTracker[[#This Row],[Employee Name]]),"-----",VLOOKUP(LeaveTracker[[#This Row],[Employee Name]],Employees[[Employee Name]:[Office]],7))</f>
        <v>INTEGRATED CENTRAL TERMINAL</v>
      </c>
      <c r="F2293" s="50" t="str">
        <f>IF(ISBLANK(LeaveTracker[[#This Row],[Employee Name]]),"-----",VLOOKUP(LeaveTracker[[#This Row],[Employee Name]],Employees[[Employee Name]:[Office]],6))</f>
        <v>PERMANENT</v>
      </c>
      <c r="G2293" s="24" t="s">
        <v>1153</v>
      </c>
      <c r="H2293" s="24" t="s">
        <v>1153</v>
      </c>
      <c r="I2293" s="19" t="s">
        <v>81</v>
      </c>
      <c r="J2293" s="42" t="s">
        <v>1149</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1165</v>
      </c>
      <c r="B2294" s="31">
        <v>44767</v>
      </c>
      <c r="C2294" s="31">
        <v>44743</v>
      </c>
      <c r="D2294" s="19" t="s">
        <v>1189</v>
      </c>
      <c r="E2294" s="50" t="str">
        <f>IF(ISBLANK(LeaveTracker[[#This Row],[Employee Name]]),"-----",VLOOKUP(LeaveTracker[[#This Row],[Employee Name]],Employees[[Employee Name]:[Office]],7))</f>
        <v>ONT</v>
      </c>
      <c r="F2294" s="50" t="str">
        <f>IF(ISBLANK(LeaveTracker[[#This Row],[Employee Name]]),"-----",VLOOKUP(LeaveTracker[[#This Row],[Employee Name]],Employees[[Employee Name]:[Office]],6))</f>
        <v>PERMANENT</v>
      </c>
      <c r="G2294" s="24" t="s">
        <v>1192</v>
      </c>
      <c r="H2294" s="24" t="s">
        <v>1192</v>
      </c>
      <c r="I2294" s="19" t="s">
        <v>298</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1166</v>
      </c>
      <c r="B2295" s="31">
        <v>44767</v>
      </c>
      <c r="C2295" s="31">
        <v>44743</v>
      </c>
      <c r="D2295" s="19" t="s">
        <v>1189</v>
      </c>
      <c r="E2295" s="50" t="str">
        <f>IF(ISBLANK(LeaveTracker[[#This Row],[Employee Name]]),"-----",VLOOKUP(LeaveTracker[[#This Row],[Employee Name]],Employees[[Employee Name]:[Office]],7))</f>
        <v>ONT</v>
      </c>
      <c r="F2295" s="50" t="str">
        <f>IF(ISBLANK(LeaveTracker[[#This Row],[Employee Name]]),"-----",VLOOKUP(LeaveTracker[[#This Row],[Employee Name]],Employees[[Employee Name]:[Office]],6))</f>
        <v>PERMANENT</v>
      </c>
      <c r="G2295" s="24" t="s">
        <v>1193</v>
      </c>
      <c r="H2295" s="24" t="s">
        <v>1193</v>
      </c>
      <c r="I2295" s="19" t="s">
        <v>298</v>
      </c>
      <c r="J2295" s="42" t="s">
        <v>1004</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1166</v>
      </c>
      <c r="B2296" s="31">
        <v>44767</v>
      </c>
      <c r="C2296" s="31">
        <v>44743</v>
      </c>
      <c r="D2296" s="19" t="s">
        <v>1189</v>
      </c>
      <c r="E2296" s="50" t="str">
        <f>IF(ISBLANK(LeaveTracker[[#This Row],[Employee Name]]),"-----",VLOOKUP(LeaveTracker[[#This Row],[Employee Name]],Employees[[Employee Name]:[Office]],7))</f>
        <v>ONT</v>
      </c>
      <c r="F2296" s="50" t="str">
        <f>IF(ISBLANK(LeaveTracker[[#This Row],[Employee Name]]),"-----",VLOOKUP(LeaveTracker[[#This Row],[Employee Name]],Employees[[Employee Name]:[Office]],6))</f>
        <v>PERMANENT</v>
      </c>
      <c r="G2296" s="24" t="s">
        <v>1147</v>
      </c>
      <c r="H2296" s="24" t="s">
        <v>1194</v>
      </c>
      <c r="I2296" s="19" t="s">
        <v>298</v>
      </c>
      <c r="J2296" s="42" t="s">
        <v>1004</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1167</v>
      </c>
      <c r="B2297" s="31">
        <v>44767</v>
      </c>
      <c r="C2297" s="31">
        <v>44728</v>
      </c>
      <c r="D2297" s="19" t="s">
        <v>206</v>
      </c>
      <c r="E2297" s="50" t="str">
        <f>IF(ISBLANK(LeaveTracker[[#This Row],[Employee Name]]),"-----",VLOOKUP(LeaveTracker[[#This Row],[Employee Name]],Employees[[Employee Name]:[Office]],7))</f>
        <v>ONT</v>
      </c>
      <c r="F2297" s="50" t="str">
        <f>IF(ISBLANK(LeaveTracker[[#This Row],[Employee Name]]),"-----",VLOOKUP(LeaveTracker[[#This Row],[Employee Name]],Employees[[Employee Name]:[Office]],6))</f>
        <v>PERMANENT</v>
      </c>
      <c r="G2297" s="24" t="s">
        <v>1125</v>
      </c>
      <c r="H2297" s="24" t="s">
        <v>1152</v>
      </c>
      <c r="I2297" s="19" t="s">
        <v>82</v>
      </c>
      <c r="J2297" s="42" t="s">
        <v>1149</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1168</v>
      </c>
      <c r="B2298" s="31">
        <v>44767</v>
      </c>
      <c r="C2298" s="31">
        <v>44742</v>
      </c>
      <c r="D2298" s="19" t="s">
        <v>440</v>
      </c>
      <c r="E2298" s="50" t="str">
        <f>IF(ISBLANK(LeaveTracker[[#This Row],[Employee Name]]),"-----",VLOOKUP(LeaveTracker[[#This Row],[Employee Name]],Employees[[Employee Name]:[Office]],7))</f>
        <v>ACCOUNTING</v>
      </c>
      <c r="F2298" s="50" t="str">
        <f>IF(ISBLANK(LeaveTracker[[#This Row],[Employee Name]]),"-----",VLOOKUP(LeaveTracker[[#This Row],[Employee Name]],Employees[[Employee Name]:[Office]],6))</f>
        <v>PERMANENT</v>
      </c>
      <c r="G2298" s="24" t="s">
        <v>1153</v>
      </c>
      <c r="H2298" s="24" t="s">
        <v>1153</v>
      </c>
      <c r="I2298" s="19" t="s">
        <v>81</v>
      </c>
      <c r="J2298" s="42" t="s">
        <v>1149</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1169</v>
      </c>
      <c r="B2299" s="31">
        <v>44767</v>
      </c>
      <c r="C2299" s="31">
        <v>44743</v>
      </c>
      <c r="D2299" s="19" t="s">
        <v>776</v>
      </c>
      <c r="E2299" s="50" t="str">
        <f>IF(ISBLANK(LeaveTracker[[#This Row],[Employee Name]]),"-----",VLOOKUP(LeaveTracker[[#This Row],[Employee Name]],Employees[[Employee Name]:[Office]],7))</f>
        <v>GSO</v>
      </c>
      <c r="F2299" s="50" t="str">
        <f>IF(ISBLANK(LeaveTracker[[#This Row],[Employee Name]]),"-----",VLOOKUP(LeaveTracker[[#This Row],[Employee Name]],Employees[[Employee Name]:[Office]],6))</f>
        <v>PERMANENT</v>
      </c>
      <c r="G2299" s="24" t="s">
        <v>1119</v>
      </c>
      <c r="H2299" s="24" t="s">
        <v>1119</v>
      </c>
      <c r="I2299" s="19" t="s">
        <v>81</v>
      </c>
      <c r="J2299" s="42" t="s">
        <v>1149</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1170</v>
      </c>
      <c r="B2300" s="31">
        <v>44767</v>
      </c>
      <c r="C2300" s="31">
        <v>44732</v>
      </c>
      <c r="D2300" s="19" t="s">
        <v>874</v>
      </c>
      <c r="E2300" s="50" t="str">
        <f>IF(ISBLANK(LeaveTracker[[#This Row],[Employee Name]]),"-----",VLOOKUP(LeaveTracker[[#This Row],[Employee Name]],Employees[[Employee Name]:[Office]],7))</f>
        <v>GSO</v>
      </c>
      <c r="F2300" s="50" t="str">
        <f>IF(ISBLANK(LeaveTracker[[#This Row],[Employee Name]]),"-----",VLOOKUP(LeaveTracker[[#This Row],[Employee Name]],Employees[[Employee Name]:[Office]],6))</f>
        <v>PERMANENT</v>
      </c>
      <c r="G2300" s="24" t="s">
        <v>1142</v>
      </c>
      <c r="H2300" s="24" t="s">
        <v>1142</v>
      </c>
      <c r="I2300" s="19" t="s">
        <v>81</v>
      </c>
      <c r="J2300" s="42" t="s">
        <v>1149</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1171</v>
      </c>
      <c r="B2301" s="31">
        <v>44767</v>
      </c>
      <c r="C2301" s="31">
        <v>44718</v>
      </c>
      <c r="D2301" s="19" t="s">
        <v>415</v>
      </c>
      <c r="E2301" s="50" t="str">
        <f>IF(ISBLANK(LeaveTracker[[#This Row],[Employee Name]]),"-----",VLOOKUP(LeaveTracker[[#This Row],[Employee Name]],Employees[[Employee Name]:[Office]],7))</f>
        <v>CTO</v>
      </c>
      <c r="F2301" s="50" t="str">
        <f>IF(ISBLANK(LeaveTracker[[#This Row],[Employee Name]]),"-----",VLOOKUP(LeaveTracker[[#This Row],[Employee Name]],Employees[[Employee Name]:[Office]],6))</f>
        <v>PERMANENT</v>
      </c>
      <c r="G2301" s="24" t="s">
        <v>1116</v>
      </c>
      <c r="H2301" s="24" t="s">
        <v>1135</v>
      </c>
      <c r="I2301" s="19" t="s">
        <v>298</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1172</v>
      </c>
      <c r="B2302" s="31">
        <v>44767</v>
      </c>
      <c r="C2302" s="31">
        <v>44736</v>
      </c>
      <c r="D2302" s="19" t="s">
        <v>1190</v>
      </c>
      <c r="E2302" s="50" t="str">
        <f>IF(ISBLANK(LeaveTracker[[#This Row],[Employee Name]]),"-----",VLOOKUP(LeaveTracker[[#This Row],[Employee Name]],Employees[[Employee Name]:[Office]],7))</f>
        <v>BUDGET</v>
      </c>
      <c r="F2302" s="50" t="str">
        <f>IF(ISBLANK(LeaveTracker[[#This Row],[Employee Name]]),"-----",VLOOKUP(LeaveTracker[[#This Row],[Employee Name]],Employees[[Employee Name]:[Office]],6))</f>
        <v>PERMANENT</v>
      </c>
      <c r="G2302" s="24" t="s">
        <v>1119</v>
      </c>
      <c r="H2302" s="24" t="s">
        <v>1119</v>
      </c>
      <c r="I2302" s="19" t="s">
        <v>82</v>
      </c>
      <c r="J2302" s="42" t="s">
        <v>1149</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1173</v>
      </c>
      <c r="B2303" s="31">
        <v>44767</v>
      </c>
      <c r="C2303" s="31">
        <v>44732</v>
      </c>
      <c r="D2303" s="19" t="s">
        <v>121</v>
      </c>
      <c r="E2303" s="50" t="str">
        <f>IF(ISBLANK(LeaveTracker[[#This Row],[Employee Name]]),"-----",VLOOKUP(LeaveTracker[[#This Row],[Employee Name]],Employees[[Employee Name]:[Office]],7))</f>
        <v>CHARACTER OFFICE</v>
      </c>
      <c r="F2303" s="50" t="str">
        <f>IF(ISBLANK(LeaveTracker[[#This Row],[Employee Name]]),"-----",VLOOKUP(LeaveTracker[[#This Row],[Employee Name]],Employees[[Employee Name]:[Office]],6))</f>
        <v>PERMANENT</v>
      </c>
      <c r="G2303" s="24" t="s">
        <v>1111</v>
      </c>
      <c r="H2303" s="24" t="s">
        <v>1111</v>
      </c>
      <c r="I2303" s="19" t="s">
        <v>81</v>
      </c>
      <c r="J2303" s="42" t="s">
        <v>1149</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1174</v>
      </c>
      <c r="B2304" s="31">
        <v>44767</v>
      </c>
      <c r="C2304" s="31">
        <v>44732</v>
      </c>
      <c r="D2304" s="19" t="s">
        <v>775</v>
      </c>
      <c r="E2304" s="50" t="str">
        <f>IF(ISBLANK(LeaveTracker[[#This Row],[Employee Name]]),"-----",VLOOKUP(LeaveTracker[[#This Row],[Employee Name]],Employees[[Employee Name]:[Office]],7))</f>
        <v>CITY HEALTH OFFICE</v>
      </c>
      <c r="F2304" s="50" t="str">
        <f>IF(ISBLANK(LeaveTracker[[#This Row],[Employee Name]]),"-----",VLOOKUP(LeaveTracker[[#This Row],[Employee Name]],Employees[[Employee Name]:[Office]],6))</f>
        <v>PERMANENT</v>
      </c>
      <c r="G2304" s="24" t="s">
        <v>1141</v>
      </c>
      <c r="H2304" s="24" t="s">
        <v>1141</v>
      </c>
      <c r="I2304" s="19" t="s">
        <v>298</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1175</v>
      </c>
      <c r="B2305" s="31">
        <v>44767</v>
      </c>
      <c r="C2305" s="31">
        <v>44735</v>
      </c>
      <c r="D2305" s="19" t="s">
        <v>591</v>
      </c>
      <c r="E2305" s="50" t="str">
        <f>IF(ISBLANK(LeaveTracker[[#This Row],[Employee Name]]),"-----",VLOOKUP(LeaveTracker[[#This Row],[Employee Name]],Employees[[Employee Name]:[Office]],7))</f>
        <v>MAHOGANY MARKET</v>
      </c>
      <c r="F2305" s="50" t="str">
        <f>IF(ISBLANK(LeaveTracker[[#This Row],[Employee Name]]),"-----",VLOOKUP(LeaveTracker[[#This Row],[Employee Name]],Employees[[Employee Name]:[Office]],6))</f>
        <v>PERMANENT</v>
      </c>
      <c r="G2305" s="24" t="s">
        <v>1124</v>
      </c>
      <c r="H2305" s="24" t="s">
        <v>1124</v>
      </c>
      <c r="I2305" s="19" t="s">
        <v>81</v>
      </c>
      <c r="J2305" s="42" t="s">
        <v>1149</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1176</v>
      </c>
      <c r="B2306" s="31">
        <v>44767</v>
      </c>
      <c r="C2306" s="31">
        <v>44735</v>
      </c>
      <c r="D2306" s="19" t="s">
        <v>612</v>
      </c>
      <c r="E2306" s="50" t="str">
        <f>IF(ISBLANK(LeaveTracker[[#This Row],[Employee Name]]),"-----",VLOOKUP(LeaveTracker[[#This Row],[Employee Name]],Employees[[Employee Name]:[Office]],7))</f>
        <v>CBO</v>
      </c>
      <c r="F2306" s="50" t="str">
        <f>IF(ISBLANK(LeaveTracker[[#This Row],[Employee Name]]),"-----",VLOOKUP(LeaveTracker[[#This Row],[Employee Name]],Employees[[Employee Name]:[Office]],6))</f>
        <v>PERMANENT</v>
      </c>
      <c r="G2306" s="24" t="s">
        <v>1141</v>
      </c>
      <c r="H2306" s="24" t="s">
        <v>1141</v>
      </c>
      <c r="I2306" s="19" t="s">
        <v>82</v>
      </c>
      <c r="J2306" s="42" t="s">
        <v>1149</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1177</v>
      </c>
      <c r="B2307" s="31">
        <v>44767</v>
      </c>
      <c r="C2307" s="31">
        <v>44739</v>
      </c>
      <c r="D2307" s="19" t="s">
        <v>559</v>
      </c>
      <c r="E2307" s="50" t="str">
        <f>IF(ISBLANK(LeaveTracker[[#This Row],[Employee Name]]),"-----",VLOOKUP(LeaveTracker[[#This Row],[Employee Name]],Employees[[Employee Name]:[Office]],7))</f>
        <v>CENRO</v>
      </c>
      <c r="F2307" s="50" t="str">
        <f>IF(ISBLANK(LeaveTracker[[#This Row],[Employee Name]]),"-----",VLOOKUP(LeaveTracker[[#This Row],[Employee Name]],Employees[[Employee Name]:[Office]],6))</f>
        <v>PERMANENT</v>
      </c>
      <c r="G2307" s="24" t="s">
        <v>1139</v>
      </c>
      <c r="H2307" s="24" t="s">
        <v>1139</v>
      </c>
      <c r="I2307" s="19" t="s">
        <v>81</v>
      </c>
      <c r="J2307" s="42" t="s">
        <v>1149</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1178</v>
      </c>
      <c r="B2308" s="31">
        <v>44767</v>
      </c>
      <c r="C2308" s="31">
        <v>44740</v>
      </c>
      <c r="D2308" s="19" t="s">
        <v>564</v>
      </c>
      <c r="E2308" s="50" t="str">
        <f>IF(ISBLANK(LeaveTracker[[#This Row],[Employee Name]]),"-----",VLOOKUP(LeaveTracker[[#This Row],[Employee Name]],Employees[[Employee Name]:[Office]],7))</f>
        <v>CENRO</v>
      </c>
      <c r="F2308" s="50" t="str">
        <f>IF(ISBLANK(LeaveTracker[[#This Row],[Employee Name]]),"-----",VLOOKUP(LeaveTracker[[#This Row],[Employee Name]],Employees[[Employee Name]:[Office]],6))</f>
        <v>PERMANENT</v>
      </c>
      <c r="G2308" s="24" t="s">
        <v>1139</v>
      </c>
      <c r="H2308" s="24" t="s">
        <v>1139</v>
      </c>
      <c r="I2308" s="19" t="s">
        <v>81</v>
      </c>
      <c r="J2308" s="42" t="s">
        <v>1149</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1179</v>
      </c>
      <c r="B2309" s="31">
        <v>44767</v>
      </c>
      <c r="C2309" s="31">
        <v>44742</v>
      </c>
      <c r="D2309" s="19" t="s">
        <v>837</v>
      </c>
      <c r="E2309" s="50" t="str">
        <f>IF(ISBLANK(LeaveTracker[[#This Row],[Employee Name]]),"-----",VLOOKUP(LeaveTracker[[#This Row],[Employee Name]],Employees[[Employee Name]:[Office]],7))</f>
        <v>CTO</v>
      </c>
      <c r="F2309" s="50" t="str">
        <f>IF(ISBLANK(LeaveTracker[[#This Row],[Employee Name]]),"-----",VLOOKUP(LeaveTracker[[#This Row],[Employee Name]],Employees[[Employee Name]:[Office]],6))</f>
        <v>PERMANENT</v>
      </c>
      <c r="G2309" s="24" t="s">
        <v>1122</v>
      </c>
      <c r="H2309" s="24" t="s">
        <v>1122</v>
      </c>
      <c r="I2309" s="19" t="s">
        <v>82</v>
      </c>
      <c r="J2309" s="42" t="s">
        <v>1149</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1179</v>
      </c>
      <c r="B2310" s="31">
        <v>44767</v>
      </c>
      <c r="C2310" s="31">
        <v>44742</v>
      </c>
      <c r="D2310" s="19" t="s">
        <v>837</v>
      </c>
      <c r="E2310" s="50" t="str">
        <f>IF(ISBLANK(LeaveTracker[[#This Row],[Employee Name]]),"-----",VLOOKUP(LeaveTracker[[#This Row],[Employee Name]],Employees[[Employee Name]:[Office]],7))</f>
        <v>CTO</v>
      </c>
      <c r="F2310" s="50" t="str">
        <f>IF(ISBLANK(LeaveTracker[[#This Row],[Employee Name]]),"-----",VLOOKUP(LeaveTracker[[#This Row],[Employee Name]],Employees[[Employee Name]:[Office]],6))</f>
        <v>PERMANENT</v>
      </c>
      <c r="G2310" s="24" t="s">
        <v>1152</v>
      </c>
      <c r="H2310" s="24" t="s">
        <v>1152</v>
      </c>
      <c r="I2310" s="19" t="s">
        <v>82</v>
      </c>
      <c r="J2310" s="42" t="s">
        <v>1149</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1180</v>
      </c>
      <c r="B2311" s="31">
        <v>44767</v>
      </c>
      <c r="C2311" s="31">
        <v>44741</v>
      </c>
      <c r="D2311" s="19" t="s">
        <v>591</v>
      </c>
      <c r="E2311" s="50" t="str">
        <f>IF(ISBLANK(LeaveTracker[[#This Row],[Employee Name]]),"-----",VLOOKUP(LeaveTracker[[#This Row],[Employee Name]],Employees[[Employee Name]:[Office]],7))</f>
        <v>MAHOGANY MARKET</v>
      </c>
      <c r="F2311" s="50" t="str">
        <f>IF(ISBLANK(LeaveTracker[[#This Row],[Employee Name]]),"-----",VLOOKUP(LeaveTracker[[#This Row],[Employee Name]],Employees[[Employee Name]:[Office]],6))</f>
        <v>PERMANENT</v>
      </c>
      <c r="G2311" s="24" t="s">
        <v>1119</v>
      </c>
      <c r="H2311" s="24" t="s">
        <v>1119</v>
      </c>
      <c r="I2311" s="19" t="s">
        <v>298</v>
      </c>
      <c r="J2311" s="42" t="s">
        <v>755</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1181</v>
      </c>
      <c r="B2312" s="31">
        <v>44767</v>
      </c>
      <c r="C2312" s="31">
        <v>44727</v>
      </c>
      <c r="D2312" s="19" t="s">
        <v>878</v>
      </c>
      <c r="E2312" s="50" t="str">
        <f>IF(ISBLANK(LeaveTracker[[#This Row],[Employee Name]]),"-----",VLOOKUP(LeaveTracker[[#This Row],[Employee Name]],Employees[[Employee Name]:[Office]],7))</f>
        <v>ONT</v>
      </c>
      <c r="F2312" s="50" t="str">
        <f>IF(ISBLANK(LeaveTracker[[#This Row],[Employee Name]]),"-----",VLOOKUP(LeaveTracker[[#This Row],[Employee Name]],Employees[[Employee Name]:[Office]],6))</f>
        <v>PERMANENT</v>
      </c>
      <c r="G2312" s="24" t="s">
        <v>1117</v>
      </c>
      <c r="H2312" s="24" t="s">
        <v>1117</v>
      </c>
      <c r="I2312" s="19" t="s">
        <v>82</v>
      </c>
      <c r="J2312" s="42" t="s">
        <v>1149</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1182</v>
      </c>
      <c r="B2313" s="31">
        <v>44767</v>
      </c>
      <c r="C2313" s="31">
        <v>44741</v>
      </c>
      <c r="D2313" s="19" t="s">
        <v>1191</v>
      </c>
      <c r="E2313" s="50" t="str">
        <f>IF(ISBLANK(LeaveTracker[[#This Row],[Employee Name]]),"-----",VLOOKUP(LeaveTracker[[#This Row],[Employee Name]],Employees[[Employee Name]:[Office]],7))</f>
        <v>ACCOUNTING</v>
      </c>
      <c r="F2313" s="50" t="str">
        <f>IF(ISBLANK(LeaveTracker[[#This Row],[Employee Name]]),"-----",VLOOKUP(LeaveTracker[[#This Row],[Employee Name]],Employees[[Employee Name]:[Office]],6))</f>
        <v>PERMANENT</v>
      </c>
      <c r="G2313" s="24" t="s">
        <v>1147</v>
      </c>
      <c r="H2313" s="24" t="s">
        <v>1147</v>
      </c>
      <c r="I2313" s="19" t="s">
        <v>82</v>
      </c>
      <c r="J2313" s="42" t="s">
        <v>1149</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1183</v>
      </c>
      <c r="B2314" s="31">
        <v>44767</v>
      </c>
      <c r="C2314" s="31">
        <v>44740</v>
      </c>
      <c r="D2314" s="19" t="s">
        <v>809</v>
      </c>
      <c r="E2314" s="50" t="str">
        <f>IF(ISBLANK(LeaveTracker[[#This Row],[Employee Name]]),"-----",VLOOKUP(LeaveTracker[[#This Row],[Employee Name]],Employees[[Employee Name]:[Office]],7))</f>
        <v>CHO</v>
      </c>
      <c r="F2314" s="50" t="str">
        <f>IF(ISBLANK(LeaveTracker[[#This Row],[Employee Name]]),"-----",VLOOKUP(LeaveTracker[[#This Row],[Employee Name]],Employees[[Employee Name]:[Office]],6))</f>
        <v>PERMANENT</v>
      </c>
      <c r="G2314" s="24" t="s">
        <v>1139</v>
      </c>
      <c r="H2314" s="24" t="s">
        <v>1139</v>
      </c>
      <c r="I2314" s="19" t="s">
        <v>81</v>
      </c>
      <c r="J2314" s="42" t="s">
        <v>1149</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1184</v>
      </c>
      <c r="B2315" s="31">
        <v>44767</v>
      </c>
      <c r="C2315" s="31">
        <v>44740</v>
      </c>
      <c r="D2315" s="19" t="s">
        <v>809</v>
      </c>
      <c r="E2315" s="50" t="str">
        <f>IF(ISBLANK(LeaveTracker[[#This Row],[Employee Name]]),"-----",VLOOKUP(LeaveTracker[[#This Row],[Employee Name]],Employees[[Employee Name]:[Office]],7))</f>
        <v>CHO</v>
      </c>
      <c r="F2315" s="50" t="str">
        <f>IF(ISBLANK(LeaveTracker[[#This Row],[Employee Name]]),"-----",VLOOKUP(LeaveTracker[[#This Row],[Employee Name]],Employees[[Employee Name]:[Office]],6))</f>
        <v>PERMANENT</v>
      </c>
      <c r="G2315" s="24" t="s">
        <v>1121</v>
      </c>
      <c r="H2315" s="24" t="s">
        <v>1125</v>
      </c>
      <c r="I2315" s="19" t="s">
        <v>82</v>
      </c>
      <c r="J2315" s="42" t="s">
        <v>1149</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1185</v>
      </c>
      <c r="B2316" s="31">
        <v>44767</v>
      </c>
      <c r="C2316" s="31">
        <v>44741</v>
      </c>
      <c r="D2316" s="19" t="s">
        <v>829</v>
      </c>
      <c r="E2316" s="50" t="str">
        <f>IF(ISBLANK(LeaveTracker[[#This Row],[Employee Name]]),"-----",VLOOKUP(LeaveTracker[[#This Row],[Employee Name]],Employees[[Employee Name]:[Office]],7))</f>
        <v>CHO</v>
      </c>
      <c r="F2316" s="50" t="str">
        <f>IF(ISBLANK(LeaveTracker[[#This Row],[Employee Name]]),"-----",VLOOKUP(LeaveTracker[[#This Row],[Employee Name]],Employees[[Employee Name]:[Office]],6))</f>
        <v>PERMANENT</v>
      </c>
      <c r="G2316" s="24" t="s">
        <v>1122</v>
      </c>
      <c r="H2316" s="24" t="s">
        <v>1125</v>
      </c>
      <c r="I2316" s="19" t="s">
        <v>82</v>
      </c>
      <c r="J2316" s="42" t="s">
        <v>1149</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1186</v>
      </c>
      <c r="B2317" s="31">
        <v>44767</v>
      </c>
      <c r="C2317" s="31">
        <v>44727</v>
      </c>
      <c r="D2317" s="19" t="s">
        <v>530</v>
      </c>
      <c r="E2317" s="50" t="str">
        <f>IF(ISBLANK(LeaveTracker[[#This Row],[Employee Name]]),"-----",VLOOKUP(LeaveTracker[[#This Row],[Employee Name]],Employees[[Employee Name]:[Office]],7))</f>
        <v>GSO</v>
      </c>
      <c r="F2317" s="50" t="str">
        <f>IF(ISBLANK(LeaveTracker[[#This Row],[Employee Name]]),"-----",VLOOKUP(LeaveTracker[[#This Row],[Employee Name]],Employees[[Employee Name]:[Office]],6))</f>
        <v>PERMANENT</v>
      </c>
      <c r="G2317" s="24" t="s">
        <v>1124</v>
      </c>
      <c r="H2317" s="24" t="s">
        <v>1162</v>
      </c>
      <c r="I2317" s="19" t="s">
        <v>82</v>
      </c>
      <c r="J2317" s="42" t="s">
        <v>1149</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1186</v>
      </c>
      <c r="B2318" s="31">
        <v>44767</v>
      </c>
      <c r="C2318" s="31">
        <v>44727</v>
      </c>
      <c r="D2318" s="19" t="s">
        <v>530</v>
      </c>
      <c r="E2318" s="50" t="str">
        <f>IF(ISBLANK(LeaveTracker[[#This Row],[Employee Name]]),"-----",VLOOKUP(LeaveTracker[[#This Row],[Employee Name]],Employees[[Employee Name]:[Office]],7))</f>
        <v>GSO</v>
      </c>
      <c r="F2318" s="50" t="str">
        <f>IF(ISBLANK(LeaveTracker[[#This Row],[Employee Name]]),"-----",VLOOKUP(LeaveTracker[[#This Row],[Employee Name]],Employees[[Employee Name]:[Office]],6))</f>
        <v>PERMANENT</v>
      </c>
      <c r="G2318" s="24" t="s">
        <v>1141</v>
      </c>
      <c r="H2318" s="24" t="s">
        <v>1141</v>
      </c>
      <c r="I2318" s="19" t="s">
        <v>82</v>
      </c>
      <c r="J2318" s="42" t="s">
        <v>1149</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1187</v>
      </c>
      <c r="B2319" s="31">
        <v>44767</v>
      </c>
      <c r="C2319" s="31">
        <v>44736</v>
      </c>
      <c r="D2319" s="19" t="s">
        <v>874</v>
      </c>
      <c r="E2319" s="50" t="str">
        <f>IF(ISBLANK(LeaveTracker[[#This Row],[Employee Name]]),"-----",VLOOKUP(LeaveTracker[[#This Row],[Employee Name]],Employees[[Employee Name]:[Office]],7))</f>
        <v>GSO</v>
      </c>
      <c r="F2319" s="50" t="str">
        <f>IF(ISBLANK(LeaveTracker[[#This Row],[Employee Name]]),"-----",VLOOKUP(LeaveTracker[[#This Row],[Employee Name]],Employees[[Employee Name]:[Office]],6))</f>
        <v>PERMANENT</v>
      </c>
      <c r="G2319" s="24" t="s">
        <v>1111</v>
      </c>
      <c r="H2319" s="24" t="s">
        <v>1111</v>
      </c>
      <c r="I2319" s="19" t="s">
        <v>81</v>
      </c>
      <c r="J2319" s="42" t="s">
        <v>1149</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1187</v>
      </c>
      <c r="B2320" s="31">
        <v>44767</v>
      </c>
      <c r="C2320" s="31">
        <v>44736</v>
      </c>
      <c r="D2320" s="19" t="s">
        <v>874</v>
      </c>
      <c r="E2320" s="50" t="str">
        <f>IF(ISBLANK(LeaveTracker[[#This Row],[Employee Name]]),"-----",VLOOKUP(LeaveTracker[[#This Row],[Employee Name]],Employees[[Employee Name]:[Office]],7))</f>
        <v>GSO</v>
      </c>
      <c r="F2320" s="50" t="str">
        <f>IF(ISBLANK(LeaveTracker[[#This Row],[Employee Name]]),"-----",VLOOKUP(LeaveTracker[[#This Row],[Employee Name]],Employees[[Employee Name]:[Office]],6))</f>
        <v>PERMANENT</v>
      </c>
      <c r="G2320" s="24" t="s">
        <v>1162</v>
      </c>
      <c r="H2320" s="24" t="s">
        <v>1162</v>
      </c>
      <c r="I2320" s="19" t="s">
        <v>81</v>
      </c>
      <c r="J2320" s="42" t="s">
        <v>1149</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1188</v>
      </c>
      <c r="B2321" s="31">
        <v>44767</v>
      </c>
      <c r="C2321" s="31">
        <v>44725</v>
      </c>
      <c r="D2321" s="19" t="s">
        <v>874</v>
      </c>
      <c r="E2321" s="50" t="str">
        <f>IF(ISBLANK(LeaveTracker[[#This Row],[Employee Name]]),"-----",VLOOKUP(LeaveTracker[[#This Row],[Employee Name]],Employees[[Employee Name]:[Office]],7))</f>
        <v>GSO</v>
      </c>
      <c r="F2321" s="50" t="str">
        <f>IF(ISBLANK(LeaveTracker[[#This Row],[Employee Name]]),"-----",VLOOKUP(LeaveTracker[[#This Row],[Employee Name]],Employees[[Employee Name]:[Office]],6))</f>
        <v>PERMANENT</v>
      </c>
      <c r="G2321" s="24" t="s">
        <v>1113</v>
      </c>
      <c r="H2321" s="24" t="s">
        <v>1113</v>
      </c>
      <c r="I2321" s="19" t="s">
        <v>81</v>
      </c>
      <c r="J2321" s="42" t="s">
        <v>1149</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1199</v>
      </c>
      <c r="B2322" s="31">
        <v>44767</v>
      </c>
      <c r="C2322" s="31">
        <v>44721</v>
      </c>
      <c r="D2322" s="19" t="s">
        <v>402</v>
      </c>
      <c r="E2322" s="50" t="str">
        <f>IF(ISBLANK(LeaveTracker[[#This Row],[Employee Name]]),"-----",VLOOKUP(LeaveTracker[[#This Row],[Employee Name]],Employees[[Employee Name]:[Office]],7))</f>
        <v>CTO</v>
      </c>
      <c r="F2322" s="50" t="str">
        <f>IF(ISBLANK(LeaveTracker[[#This Row],[Employee Name]]),"-----",VLOOKUP(LeaveTracker[[#This Row],[Employee Name]],Employees[[Employee Name]:[Office]],6))</f>
        <v>PERMANENT</v>
      </c>
      <c r="G2322" s="24" t="s">
        <v>1115</v>
      </c>
      <c r="H2322" s="24" t="s">
        <v>1115</v>
      </c>
      <c r="I2322" s="19" t="s">
        <v>81</v>
      </c>
      <c r="J2322" s="42" t="s">
        <v>1149</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1200</v>
      </c>
      <c r="B2323" s="31">
        <v>44767</v>
      </c>
      <c r="C2323" s="31">
        <v>44740</v>
      </c>
      <c r="D2323" s="19" t="s">
        <v>519</v>
      </c>
      <c r="E2323" s="50" t="str">
        <f>IF(ISBLANK(LeaveTracker[[#This Row],[Employee Name]]),"-----",VLOOKUP(LeaveTracker[[#This Row],[Employee Name]],Employees[[Employee Name]:[Office]],7))</f>
        <v>ACCOUNTING</v>
      </c>
      <c r="F2323" s="50" t="str">
        <f>IF(ISBLANK(LeaveTracker[[#This Row],[Employee Name]]),"-----",VLOOKUP(LeaveTracker[[#This Row],[Employee Name]],Employees[[Employee Name]:[Office]],6))</f>
        <v>PERMANENT</v>
      </c>
      <c r="G2323" s="24" t="s">
        <v>1139</v>
      </c>
      <c r="H2323" s="24" t="s">
        <v>1139</v>
      </c>
      <c r="I2323" s="19" t="s">
        <v>81</v>
      </c>
      <c r="J2323" s="42" t="s">
        <v>1149</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1201</v>
      </c>
      <c r="B2324" s="31">
        <v>44767</v>
      </c>
      <c r="C2324" s="31">
        <v>44740</v>
      </c>
      <c r="D2324" s="19" t="s">
        <v>1008</v>
      </c>
      <c r="E2324" s="50" t="str">
        <f>IF(ISBLANK(LeaveTracker[[#This Row],[Employee Name]]),"-----",VLOOKUP(LeaveTracker[[#This Row],[Employee Name]],Employees[[Employee Name]:[Office]],7))</f>
        <v>ACCOUNTING</v>
      </c>
      <c r="F2324" s="50" t="str">
        <f>IF(ISBLANK(LeaveTracker[[#This Row],[Employee Name]]),"-----",VLOOKUP(LeaveTracker[[#This Row],[Employee Name]],Employees[[Employee Name]:[Office]],6))</f>
        <v>PERMANENT</v>
      </c>
      <c r="G2324" s="24" t="s">
        <v>1162</v>
      </c>
      <c r="H2324" s="24" t="s">
        <v>1162</v>
      </c>
      <c r="I2324" s="19" t="s">
        <v>81</v>
      </c>
      <c r="J2324" s="42" t="s">
        <v>1149</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1202</v>
      </c>
      <c r="B2325" s="31">
        <v>44767</v>
      </c>
      <c r="C2325" s="31">
        <v>44734</v>
      </c>
      <c r="D2325" s="19" t="s">
        <v>371</v>
      </c>
      <c r="E2325" s="50" t="str">
        <f>IF(ISBLANK(LeaveTracker[[#This Row],[Employee Name]]),"-----",VLOOKUP(LeaveTracker[[#This Row],[Employee Name]],Employees[[Employee Name]:[Office]],7))</f>
        <v>LIBRARY</v>
      </c>
      <c r="F2325" s="50" t="str">
        <f>IF(ISBLANK(LeaveTracker[[#This Row],[Employee Name]]),"-----",VLOOKUP(LeaveTracker[[#This Row],[Employee Name]],Employees[[Employee Name]:[Office]],6))</f>
        <v>PERMANENT</v>
      </c>
      <c r="G2325" s="24" t="s">
        <v>1119</v>
      </c>
      <c r="H2325" s="24" t="s">
        <v>1119</v>
      </c>
      <c r="I2325" s="19" t="s">
        <v>298</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1203</v>
      </c>
      <c r="B2326" s="31">
        <v>44767</v>
      </c>
      <c r="C2326" s="31">
        <v>44740</v>
      </c>
      <c r="D2326" s="19" t="s">
        <v>371</v>
      </c>
      <c r="E2326" s="50" t="str">
        <f>IF(ISBLANK(LeaveTracker[[#This Row],[Employee Name]]),"-----",VLOOKUP(LeaveTracker[[#This Row],[Employee Name]],Employees[[Employee Name]:[Office]],7))</f>
        <v>LIBRARY</v>
      </c>
      <c r="F2326" s="50" t="str">
        <f>IF(ISBLANK(LeaveTracker[[#This Row],[Employee Name]]),"-----",VLOOKUP(LeaveTracker[[#This Row],[Employee Name]],Employees[[Employee Name]:[Office]],6))</f>
        <v>PERMANENT</v>
      </c>
      <c r="G2326" s="24" t="s">
        <v>1141</v>
      </c>
      <c r="H2326" s="24" t="s">
        <v>1141</v>
      </c>
      <c r="I2326" s="19" t="s">
        <v>81</v>
      </c>
      <c r="J2326" s="42" t="s">
        <v>1149</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1204</v>
      </c>
      <c r="B2327" s="31">
        <v>44767</v>
      </c>
      <c r="C2327" s="31">
        <v>44735</v>
      </c>
      <c r="D2327" s="19" t="s">
        <v>1226</v>
      </c>
      <c r="E2327" s="50">
        <f>IF(ISBLANK(LeaveTracker[[#This Row],[Employee Name]]),"-----",VLOOKUP(LeaveTracker[[#This Row],[Employee Name]],Employees[[Employee Name]:[Office]],7))</f>
        <v>0</v>
      </c>
      <c r="F2327" s="50" t="str">
        <f>IF(ISBLANK(LeaveTracker[[#This Row],[Employee Name]]),"-----",VLOOKUP(LeaveTracker[[#This Row],[Employee Name]],Employees[[Employee Name]:[Office]],6))</f>
        <v>PERMANENT</v>
      </c>
      <c r="G2327" s="24" t="s">
        <v>1141</v>
      </c>
      <c r="H2327" s="24" t="s">
        <v>1153</v>
      </c>
      <c r="I2327" s="19" t="s">
        <v>298</v>
      </c>
      <c r="J2327" s="42" t="s">
        <v>274</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1205</v>
      </c>
      <c r="B2328" s="31">
        <v>44767</v>
      </c>
      <c r="C2328" s="31">
        <v>44739</v>
      </c>
      <c r="D2328" s="19" t="s">
        <v>1072</v>
      </c>
      <c r="E2328" s="50" t="str">
        <f>IF(ISBLANK(LeaveTracker[[#This Row],[Employee Name]]),"-----",VLOOKUP(LeaveTracker[[#This Row],[Employee Name]],Employees[[Employee Name]:[Office]],7))</f>
        <v>CSWDO</v>
      </c>
      <c r="F2328" s="50" t="str">
        <f>IF(ISBLANK(LeaveTracker[[#This Row],[Employee Name]]),"-----",VLOOKUP(LeaveTracker[[#This Row],[Employee Name]],Employees[[Employee Name]:[Office]],6))</f>
        <v>PERMANENT</v>
      </c>
      <c r="G2328" s="24" t="s">
        <v>1141</v>
      </c>
      <c r="H2328" s="24" t="s">
        <v>1141</v>
      </c>
      <c r="I2328" s="19" t="s">
        <v>298</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1206</v>
      </c>
      <c r="B2329" s="31">
        <v>44767</v>
      </c>
      <c r="C2329" s="31">
        <v>44698</v>
      </c>
      <c r="D2329" s="19" t="s">
        <v>1221</v>
      </c>
      <c r="E2329" s="50" t="str">
        <f>IF(ISBLANK(LeaveTracker[[#This Row],[Employee Name]]),"-----",VLOOKUP(LeaveTracker[[#This Row],[Employee Name]],Employees[[Employee Name]:[Office]],7))</f>
        <v>CPDO</v>
      </c>
      <c r="F2329" s="50" t="str">
        <f>IF(ISBLANK(LeaveTracker[[#This Row],[Employee Name]]),"-----",VLOOKUP(LeaveTracker[[#This Row],[Employee Name]],Employees[[Employee Name]:[Office]],6))</f>
        <v>PERMANENT</v>
      </c>
      <c r="G2329" s="24" t="s">
        <v>1233</v>
      </c>
      <c r="H2329" s="24" t="s">
        <v>1140</v>
      </c>
      <c r="I2329" s="19" t="s">
        <v>82</v>
      </c>
      <c r="J2329" s="42" t="s">
        <v>1149</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1206</v>
      </c>
      <c r="B2330" s="31">
        <v>44767</v>
      </c>
      <c r="C2330" s="31">
        <v>44698</v>
      </c>
      <c r="D2330" s="19" t="s">
        <v>1221</v>
      </c>
      <c r="E2330" s="50" t="str">
        <f>IF(ISBLANK(LeaveTracker[[#This Row],[Employee Name]]),"-----",VLOOKUP(LeaveTracker[[#This Row],[Employee Name]],Employees[[Employee Name]:[Office]],7))</f>
        <v>CPDO</v>
      </c>
      <c r="F2330" s="50" t="str">
        <f>IF(ISBLANK(LeaveTracker[[#This Row],[Employee Name]]),"-----",VLOOKUP(LeaveTracker[[#This Row],[Employee Name]],Employees[[Employee Name]:[Office]],6))</f>
        <v>PERMANENT</v>
      </c>
      <c r="G2330" s="24" t="s">
        <v>1234</v>
      </c>
      <c r="H2330" s="24" t="s">
        <v>1235</v>
      </c>
      <c r="I2330" s="19" t="s">
        <v>82</v>
      </c>
      <c r="J2330" s="42" t="s">
        <v>1149</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1206</v>
      </c>
      <c r="B2331" s="31">
        <v>44767</v>
      </c>
      <c r="C2331" s="31">
        <v>44698</v>
      </c>
      <c r="D2331" s="19" t="s">
        <v>1221</v>
      </c>
      <c r="E2331" s="50" t="str">
        <f>IF(ISBLANK(LeaveTracker[[#This Row],[Employee Name]]),"-----",VLOOKUP(LeaveTracker[[#This Row],[Employee Name]],Employees[[Employee Name]:[Office]],7))</f>
        <v>CPDO</v>
      </c>
      <c r="F2331" s="50" t="str">
        <f>IF(ISBLANK(LeaveTracker[[#This Row],[Employee Name]]),"-----",VLOOKUP(LeaveTracker[[#This Row],[Employee Name]],Employees[[Employee Name]:[Office]],6))</f>
        <v>PERMANENT</v>
      </c>
      <c r="G2331" s="24" t="s">
        <v>1136</v>
      </c>
      <c r="H2331" s="24" t="s">
        <v>1145</v>
      </c>
      <c r="I2331" s="19" t="s">
        <v>82</v>
      </c>
      <c r="J2331" s="52" t="s">
        <v>1945</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1207</v>
      </c>
      <c r="B2332" s="31">
        <v>44767</v>
      </c>
      <c r="C2332" s="31">
        <v>44698</v>
      </c>
      <c r="D2332" s="19" t="s">
        <v>1221</v>
      </c>
      <c r="E2332" s="50" t="str">
        <f>IF(ISBLANK(LeaveTracker[[#This Row],[Employee Name]]),"-----",VLOOKUP(LeaveTracker[[#This Row],[Employee Name]],Employees[[Employee Name]:[Office]],7))</f>
        <v>CPDO</v>
      </c>
      <c r="F2332" s="50" t="str">
        <f>IF(ISBLANK(LeaveTracker[[#This Row],[Employee Name]]),"-----",VLOOKUP(LeaveTracker[[#This Row],[Employee Name]],Employees[[Employee Name]:[Office]],6))</f>
        <v>PERMANENT</v>
      </c>
      <c r="G2332" s="24" t="s">
        <v>1236</v>
      </c>
      <c r="H2332" s="24" t="s">
        <v>1237</v>
      </c>
      <c r="I2332" s="19" t="s">
        <v>298</v>
      </c>
      <c r="J2332" s="42" t="s">
        <v>1238</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1208</v>
      </c>
      <c r="B2333" s="31">
        <v>44767</v>
      </c>
      <c r="C2333" s="31">
        <v>44711</v>
      </c>
      <c r="D2333" s="19" t="s">
        <v>914</v>
      </c>
      <c r="E2333" s="50" t="str">
        <f>IF(ISBLANK(LeaveTracker[[#This Row],[Employee Name]]),"-----",VLOOKUP(LeaveTracker[[#This Row],[Employee Name]],Employees[[Employee Name]:[Office]],7))</f>
        <v>CPDO</v>
      </c>
      <c r="F2333" s="50" t="str">
        <f>IF(ISBLANK(LeaveTracker[[#This Row],[Employee Name]]),"-----",VLOOKUP(LeaveTracker[[#This Row],[Employee Name]],Employees[[Employee Name]:[Office]],6))</f>
        <v>PERMANENT</v>
      </c>
      <c r="G2333" s="24" t="s">
        <v>1118</v>
      </c>
      <c r="H2333" s="24" t="s">
        <v>1113</v>
      </c>
      <c r="I2333" s="19" t="s">
        <v>82</v>
      </c>
      <c r="J2333" s="42" t="s">
        <v>1149</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1208</v>
      </c>
      <c r="B2334" s="31">
        <v>44767</v>
      </c>
      <c r="C2334" s="31">
        <v>44711</v>
      </c>
      <c r="D2334" s="19" t="s">
        <v>914</v>
      </c>
      <c r="E2334" s="50" t="str">
        <f>IF(ISBLANK(LeaveTracker[[#This Row],[Employee Name]]),"-----",VLOOKUP(LeaveTracker[[#This Row],[Employee Name]],Employees[[Employee Name]:[Office]],7))</f>
        <v>CPDO</v>
      </c>
      <c r="F2334" s="50" t="str">
        <f>IF(ISBLANK(LeaveTracker[[#This Row],[Employee Name]]),"-----",VLOOKUP(LeaveTracker[[#This Row],[Employee Name]],Employees[[Employee Name]:[Office]],6))</f>
        <v>PERMANENT</v>
      </c>
      <c r="G2334" s="24" t="s">
        <v>1116</v>
      </c>
      <c r="H2334" s="24" t="s">
        <v>1111</v>
      </c>
      <c r="I2334" s="19" t="s">
        <v>82</v>
      </c>
      <c r="J2334" s="42" t="s">
        <v>1149</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1208</v>
      </c>
      <c r="B2335" s="31">
        <v>44767</v>
      </c>
      <c r="C2335" s="31">
        <v>44711</v>
      </c>
      <c r="D2335" s="19" t="s">
        <v>914</v>
      </c>
      <c r="E2335" s="50" t="str">
        <f>IF(ISBLANK(LeaveTracker[[#This Row],[Employee Name]]),"-----",VLOOKUP(LeaveTracker[[#This Row],[Employee Name]],Employees[[Employee Name]:[Office]],7))</f>
        <v>CPDO</v>
      </c>
      <c r="F2335" s="50" t="str">
        <f>IF(ISBLANK(LeaveTracker[[#This Row],[Employee Name]]),"-----",VLOOKUP(LeaveTracker[[#This Row],[Employee Name]],Employees[[Employee Name]:[Office]],6))</f>
        <v>PERMANENT</v>
      </c>
      <c r="G2335" s="24" t="s">
        <v>1117</v>
      </c>
      <c r="H2335" s="24" t="s">
        <v>1139</v>
      </c>
      <c r="I2335" s="19" t="s">
        <v>82</v>
      </c>
      <c r="J2335" s="42" t="s">
        <v>1149</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1209</v>
      </c>
      <c r="B2336" s="31">
        <v>44767</v>
      </c>
      <c r="C2336" s="31">
        <v>44721</v>
      </c>
      <c r="D2336" s="20" t="s">
        <v>874</v>
      </c>
      <c r="E2336" s="50" t="str">
        <f>IF(ISBLANK(LeaveTracker[[#This Row],[Employee Name]]),"-----",VLOOKUP(LeaveTracker[[#This Row],[Employee Name]],Employees[[Employee Name]:[Office]],7))</f>
        <v>GSO</v>
      </c>
      <c r="F2336" s="50" t="str">
        <f>IF(ISBLANK(LeaveTracker[[#This Row],[Employee Name]]),"-----",VLOOKUP(LeaveTracker[[#This Row],[Employee Name]],Employees[[Employee Name]:[Office]],6))</f>
        <v>PERMANENT</v>
      </c>
      <c r="G2336" s="24" t="s">
        <v>1157</v>
      </c>
      <c r="H2336" s="24" t="s">
        <v>1157</v>
      </c>
      <c r="I2336" s="19" t="s">
        <v>81</v>
      </c>
      <c r="J2336" s="42" t="s">
        <v>1149</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1210</v>
      </c>
      <c r="B2337" s="31">
        <v>44767</v>
      </c>
      <c r="C2337" s="31">
        <v>44718</v>
      </c>
      <c r="D2337" s="19" t="s">
        <v>1222</v>
      </c>
      <c r="E2337" s="50" t="str">
        <f>IF(ISBLANK(LeaveTracker[[#This Row],[Employee Name]]),"-----",VLOOKUP(LeaveTracker[[#This Row],[Employee Name]],Employees[[Employee Name]:[Office]],7))</f>
        <v>DSWDO</v>
      </c>
      <c r="F2337" s="50" t="str">
        <f>IF(ISBLANK(LeaveTracker[[#This Row],[Employee Name]]),"-----",VLOOKUP(LeaveTracker[[#This Row],[Employee Name]],Employees[[Employee Name]:[Office]],6))</f>
        <v>PERMANENT</v>
      </c>
      <c r="G2337" s="24" t="s">
        <v>1115</v>
      </c>
      <c r="H2337" s="24" t="s">
        <v>1115</v>
      </c>
      <c r="I2337" s="19" t="s">
        <v>298</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1211</v>
      </c>
      <c r="B2338" s="31">
        <v>44767</v>
      </c>
      <c r="C2338" s="31">
        <v>44720</v>
      </c>
      <c r="D2338" s="19" t="s">
        <v>121</v>
      </c>
      <c r="E2338" s="50" t="str">
        <f>IF(ISBLANK(LeaveTracker[[#This Row],[Employee Name]]),"-----",VLOOKUP(LeaveTracker[[#This Row],[Employee Name]],Employees[[Employee Name]:[Office]],7))</f>
        <v>CHARACTER OFFICE</v>
      </c>
      <c r="F2338" s="50" t="str">
        <f>IF(ISBLANK(LeaveTracker[[#This Row],[Employee Name]]),"-----",VLOOKUP(LeaveTracker[[#This Row],[Employee Name]],Employees[[Employee Name]:[Office]],6))</f>
        <v>PERMANENT</v>
      </c>
      <c r="G2338" s="24" t="s">
        <v>1115</v>
      </c>
      <c r="H2338" s="24" t="s">
        <v>1115</v>
      </c>
      <c r="I2338" s="19" t="s">
        <v>81</v>
      </c>
      <c r="J2338" s="42" t="s">
        <v>1149</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1212</v>
      </c>
      <c r="B2339" s="31">
        <v>44767</v>
      </c>
      <c r="C2339" s="31">
        <v>44720</v>
      </c>
      <c r="D2339" s="19" t="s">
        <v>695</v>
      </c>
      <c r="E2339" s="50" t="str">
        <f>IF(ISBLANK(LeaveTracker[[#This Row],[Employee Name]]),"-----",VLOOKUP(LeaveTracker[[#This Row],[Employee Name]],Employees[[Employee Name]:[Office]],7))</f>
        <v>ONT</v>
      </c>
      <c r="F2339" s="50" t="str">
        <f>IF(ISBLANK(LeaveTracker[[#This Row],[Employee Name]]),"-----",VLOOKUP(LeaveTracker[[#This Row],[Employee Name]],Employees[[Employee Name]:[Office]],6))</f>
        <v>PERMANENT</v>
      </c>
      <c r="G2339" s="24" t="s">
        <v>1116</v>
      </c>
      <c r="H2339" s="24" t="s">
        <v>1111</v>
      </c>
      <c r="I2339" s="19" t="s">
        <v>82</v>
      </c>
      <c r="J2339" s="42" t="s">
        <v>1149</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1212</v>
      </c>
      <c r="B2340" s="31">
        <v>44767</v>
      </c>
      <c r="C2340" s="31">
        <v>44720</v>
      </c>
      <c r="D2340" s="19" t="s">
        <v>695</v>
      </c>
      <c r="E2340" s="50" t="str">
        <f>IF(ISBLANK(LeaveTracker[[#This Row],[Employee Name]]),"-----",VLOOKUP(LeaveTracker[[#This Row],[Employee Name]],Employees[[Employee Name]:[Office]],7))</f>
        <v>ONT</v>
      </c>
      <c r="F2340" s="50" t="str">
        <f>IF(ISBLANK(LeaveTracker[[#This Row],[Employee Name]]),"-----",VLOOKUP(LeaveTracker[[#This Row],[Employee Name]],Employees[[Employee Name]:[Office]],6))</f>
        <v>PERMANENT</v>
      </c>
      <c r="G2340" s="24" t="s">
        <v>1117</v>
      </c>
      <c r="H2340" s="24" t="s">
        <v>1117</v>
      </c>
      <c r="I2340" s="19" t="s">
        <v>82</v>
      </c>
      <c r="J2340" s="42" t="s">
        <v>1149</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1212</v>
      </c>
      <c r="B2341" s="31">
        <v>44767</v>
      </c>
      <c r="C2341" s="31">
        <v>44720</v>
      </c>
      <c r="D2341" s="19" t="s">
        <v>695</v>
      </c>
      <c r="E2341" s="50" t="str">
        <f>IF(ISBLANK(LeaveTracker[[#This Row],[Employee Name]]),"-----",VLOOKUP(LeaveTracker[[#This Row],[Employee Name]],Employees[[Employee Name]:[Office]],7))</f>
        <v>ONT</v>
      </c>
      <c r="F2341" s="50" t="str">
        <f>IF(ISBLANK(LeaveTracker[[#This Row],[Employee Name]]),"-----",VLOOKUP(LeaveTracker[[#This Row],[Employee Name]],Employees[[Employee Name]:[Office]],6))</f>
        <v>PERMANENT</v>
      </c>
      <c r="G2341" s="24" t="s">
        <v>1124</v>
      </c>
      <c r="H2341" s="24" t="s">
        <v>1139</v>
      </c>
      <c r="I2341" s="19" t="s">
        <v>82</v>
      </c>
      <c r="J2341" s="42" t="s">
        <v>1149</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1212</v>
      </c>
      <c r="B2342" s="31">
        <v>44767</v>
      </c>
      <c r="C2342" s="31">
        <v>44720</v>
      </c>
      <c r="D2342" s="19" t="s">
        <v>695</v>
      </c>
      <c r="E2342" s="50" t="str">
        <f>IF(ISBLANK(LeaveTracker[[#This Row],[Employee Name]]),"-----",VLOOKUP(LeaveTracker[[#This Row],[Employee Name]],Employees[[Employee Name]:[Office]],7))</f>
        <v>ONT</v>
      </c>
      <c r="F2342" s="50" t="str">
        <f>IF(ISBLANK(LeaveTracker[[#This Row],[Employee Name]]),"-----",VLOOKUP(LeaveTracker[[#This Row],[Employee Name]],Employees[[Employee Name]:[Office]],6))</f>
        <v>PERMANENT</v>
      </c>
      <c r="G2342" s="24" t="s">
        <v>1141</v>
      </c>
      <c r="H2342" s="24" t="s">
        <v>1119</v>
      </c>
      <c r="I2342" s="19" t="s">
        <v>82</v>
      </c>
      <c r="J2342" s="42" t="s">
        <v>1149</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1213</v>
      </c>
      <c r="B2343" s="31">
        <v>44767</v>
      </c>
      <c r="C2343" s="31">
        <v>44722</v>
      </c>
      <c r="D2343" s="19" t="s">
        <v>695</v>
      </c>
      <c r="E2343" s="50" t="str">
        <f>IF(ISBLANK(LeaveTracker[[#This Row],[Employee Name]]),"-----",VLOOKUP(LeaveTracker[[#This Row],[Employee Name]],Employees[[Employee Name]:[Office]],7))</f>
        <v>ONT</v>
      </c>
      <c r="F2343" s="50" t="str">
        <f>IF(ISBLANK(LeaveTracker[[#This Row],[Employee Name]]),"-----",VLOOKUP(LeaveTracker[[#This Row],[Employee Name]],Employees[[Employee Name]:[Office]],6))</f>
        <v>PERMANENT</v>
      </c>
      <c r="G2343" s="24" t="s">
        <v>1157</v>
      </c>
      <c r="H2343" s="24" t="s">
        <v>1113</v>
      </c>
      <c r="I2343" s="19" t="s">
        <v>81</v>
      </c>
      <c r="J2343" s="42" t="s">
        <v>1149</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1214</v>
      </c>
      <c r="B2344" s="31">
        <v>44767</v>
      </c>
      <c r="C2344" s="31">
        <v>44723</v>
      </c>
      <c r="D2344" s="19" t="s">
        <v>268</v>
      </c>
      <c r="E2344" s="50" t="str">
        <f>IF(ISBLANK(LeaveTracker[[#This Row],[Employee Name]]),"-----",VLOOKUP(LeaveTracker[[#This Row],[Employee Name]],Employees[[Employee Name]:[Office]],7))</f>
        <v>PICNIC GROVE</v>
      </c>
      <c r="F2344" s="50" t="str">
        <f>IF(ISBLANK(LeaveTracker[[#This Row],[Employee Name]]),"-----",VLOOKUP(LeaveTracker[[#This Row],[Employee Name]],Employees[[Employee Name]:[Office]],6))</f>
        <v>PERMANENT</v>
      </c>
      <c r="G2344" s="24" t="s">
        <v>1139</v>
      </c>
      <c r="H2344" s="24" t="s">
        <v>1153</v>
      </c>
      <c r="I2344" s="19" t="s">
        <v>82</v>
      </c>
      <c r="J2344" s="42" t="s">
        <v>1149</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1215</v>
      </c>
      <c r="B2345" s="31">
        <v>44767</v>
      </c>
      <c r="C2345" s="31">
        <v>44723</v>
      </c>
      <c r="D2345" s="19" t="s">
        <v>676</v>
      </c>
      <c r="E2345" s="50" t="str">
        <f>IF(ISBLANK(LeaveTracker[[#This Row],[Employee Name]]),"-----",VLOOKUP(LeaveTracker[[#This Row],[Employee Name]],Employees[[Employee Name]:[Office]],7))</f>
        <v>ONT</v>
      </c>
      <c r="F2345" s="50" t="str">
        <f>IF(ISBLANK(LeaveTracker[[#This Row],[Employee Name]]),"-----",VLOOKUP(LeaveTracker[[#This Row],[Employee Name]],Employees[[Employee Name]:[Office]],6))</f>
        <v>PERMANENT</v>
      </c>
      <c r="G2345" s="24" t="s">
        <v>1141</v>
      </c>
      <c r="H2345" s="24" t="s">
        <v>1141</v>
      </c>
      <c r="I2345" s="19" t="s">
        <v>298</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1216</v>
      </c>
      <c r="B2346" s="31">
        <v>44767</v>
      </c>
      <c r="C2346" s="31">
        <v>44735</v>
      </c>
      <c r="D2346" s="19" t="s">
        <v>1223</v>
      </c>
      <c r="E2346" s="50" t="str">
        <f>IF(ISBLANK(LeaveTracker[[#This Row],[Employee Name]]),"-----",VLOOKUP(LeaveTracker[[#This Row],[Employee Name]],Employees[[Employee Name]:[Office]],7))</f>
        <v>PICNIC GROVE</v>
      </c>
      <c r="F2346" s="50" t="str">
        <f>IF(ISBLANK(LeaveTracker[[#This Row],[Employee Name]]),"-----",VLOOKUP(LeaveTracker[[#This Row],[Employee Name]],Employees[[Employee Name]:[Office]],6))</f>
        <v>PERMANENT</v>
      </c>
      <c r="G2346" s="24" t="s">
        <v>1154</v>
      </c>
      <c r="H2346" s="24" t="s">
        <v>1154</v>
      </c>
      <c r="I2346" s="19" t="s">
        <v>298</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1217</v>
      </c>
      <c r="B2347" s="31">
        <v>44767</v>
      </c>
      <c r="C2347" s="31">
        <v>44722</v>
      </c>
      <c r="D2347" s="19" t="s">
        <v>347</v>
      </c>
      <c r="E2347" s="50" t="str">
        <f>IF(ISBLANK(LeaveTracker[[#This Row],[Employee Name]]),"-----",VLOOKUP(LeaveTracker[[#This Row],[Employee Name]],Employees[[Employee Name]:[Office]],7))</f>
        <v>PICNIC GROVE</v>
      </c>
      <c r="F2347" s="50" t="str">
        <f>IF(ISBLANK(LeaveTracker[[#This Row],[Employee Name]]),"-----",VLOOKUP(LeaveTracker[[#This Row],[Employee Name]],Employees[[Employee Name]:[Office]],6))</f>
        <v>PERMANENT</v>
      </c>
      <c r="G2347" s="24" t="s">
        <v>1118</v>
      </c>
      <c r="H2347" s="24" t="s">
        <v>1118</v>
      </c>
      <c r="I2347" s="19" t="s">
        <v>81</v>
      </c>
      <c r="J2347" s="42" t="s">
        <v>1149</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1217</v>
      </c>
      <c r="B2348" s="31">
        <v>44767</v>
      </c>
      <c r="C2348" s="31">
        <v>44722</v>
      </c>
      <c r="D2348" s="19" t="s">
        <v>347</v>
      </c>
      <c r="E2348" s="50" t="str">
        <f>IF(ISBLANK(LeaveTracker[[#This Row],[Employee Name]]),"-----",VLOOKUP(LeaveTracker[[#This Row],[Employee Name]],Employees[[Employee Name]:[Office]],7))</f>
        <v>PICNIC GROVE</v>
      </c>
      <c r="F2348" s="50" t="str">
        <f>IF(ISBLANK(LeaveTracker[[#This Row],[Employee Name]]),"-----",VLOOKUP(LeaveTracker[[#This Row],[Employee Name]],Employees[[Employee Name]:[Office]],6))</f>
        <v>PERMANENT</v>
      </c>
      <c r="G2348" s="24" t="s">
        <v>1110</v>
      </c>
      <c r="H2348" s="24" t="s">
        <v>1110</v>
      </c>
      <c r="I2348" s="19" t="s">
        <v>81</v>
      </c>
      <c r="J2348" s="42" t="s">
        <v>1149</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1218</v>
      </c>
      <c r="B2349" s="31">
        <v>44767</v>
      </c>
      <c r="C2349" s="31">
        <v>44722</v>
      </c>
      <c r="D2349" s="19" t="s">
        <v>1017</v>
      </c>
      <c r="E2349" s="50" t="str">
        <f>IF(ISBLANK(LeaveTracker[[#This Row],[Employee Name]]),"-----",VLOOKUP(LeaveTracker[[#This Row],[Employee Name]],Employees[[Employee Name]:[Office]],7))</f>
        <v>LANDTAX</v>
      </c>
      <c r="F2349" s="50" t="str">
        <f>IF(ISBLANK(LeaveTracker[[#This Row],[Employee Name]]),"-----",VLOOKUP(LeaveTracker[[#This Row],[Employee Name]],Employees[[Employee Name]:[Office]],6))</f>
        <v>PERMANENT</v>
      </c>
      <c r="G2349" s="24" t="s">
        <v>1111</v>
      </c>
      <c r="H2349" s="24" t="s">
        <v>1111</v>
      </c>
      <c r="I2349" s="19" t="s">
        <v>82</v>
      </c>
      <c r="J2349" s="42" t="s">
        <v>1149</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1218</v>
      </c>
      <c r="B2350" s="31">
        <v>44767</v>
      </c>
      <c r="C2350" s="31">
        <v>44722</v>
      </c>
      <c r="D2350" s="19" t="s">
        <v>1017</v>
      </c>
      <c r="E2350" s="50" t="str">
        <f>IF(ISBLANK(LeaveTracker[[#This Row],[Employee Name]]),"-----",VLOOKUP(LeaveTracker[[#This Row],[Employee Name]],Employees[[Employee Name]:[Office]],7))</f>
        <v>LANDTAX</v>
      </c>
      <c r="F2350" s="50" t="str">
        <f>IF(ISBLANK(LeaveTracker[[#This Row],[Employee Name]]),"-----",VLOOKUP(LeaveTracker[[#This Row],[Employee Name]],Employees[[Employee Name]:[Office]],6))</f>
        <v>PERMANENT</v>
      </c>
      <c r="G2350" s="24" t="s">
        <v>1141</v>
      </c>
      <c r="H2350" s="24" t="s">
        <v>1141</v>
      </c>
      <c r="I2350" s="19" t="s">
        <v>82</v>
      </c>
      <c r="J2350" s="42" t="s">
        <v>1149</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1219</v>
      </c>
      <c r="B2351" s="31">
        <v>44767</v>
      </c>
      <c r="C2351" s="31">
        <v>44725</v>
      </c>
      <c r="D2351" s="19" t="s">
        <v>660</v>
      </c>
      <c r="E2351" s="50" t="str">
        <f>IF(ISBLANK(LeaveTracker[[#This Row],[Employee Name]]),"-----",VLOOKUP(LeaveTracker[[#This Row],[Employee Name]],Employees[[Employee Name]:[Office]],7))</f>
        <v>CTO</v>
      </c>
      <c r="F2351" s="50" t="str">
        <f>IF(ISBLANK(LeaveTracker[[#This Row],[Employee Name]]),"-----",VLOOKUP(LeaveTracker[[#This Row],[Employee Name]],Employees[[Employee Name]:[Office]],6))</f>
        <v>PERMANENT</v>
      </c>
      <c r="G2351" s="24" t="s">
        <v>1117</v>
      </c>
      <c r="H2351" s="24" t="s">
        <v>1117</v>
      </c>
      <c r="I2351" s="19" t="s">
        <v>298</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1239</v>
      </c>
      <c r="B2352" s="31">
        <v>44767</v>
      </c>
      <c r="C2352" s="31">
        <v>44736</v>
      </c>
      <c r="D2352" s="19" t="s">
        <v>297</v>
      </c>
      <c r="E2352" s="50" t="str">
        <f>IF(ISBLANK(LeaveTracker[[#This Row],[Employee Name]]),"-----",VLOOKUP(LeaveTracker[[#This Row],[Employee Name]],Employees[[Employee Name]:[Office]],7))</f>
        <v>TOPS (ADMIN CSU)</v>
      </c>
      <c r="F2352" s="50" t="str">
        <f>IF(ISBLANK(LeaveTracker[[#This Row],[Employee Name]]),"-----",VLOOKUP(LeaveTracker[[#This Row],[Employee Name]],Employees[[Employee Name]:[Office]],6))</f>
        <v>PERMANENT</v>
      </c>
      <c r="G2352" s="24" t="s">
        <v>1145</v>
      </c>
      <c r="H2352" s="24" t="s">
        <v>1119</v>
      </c>
      <c r="I2352" s="19" t="s">
        <v>81</v>
      </c>
      <c r="J2352" s="42" t="s">
        <v>1149</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1240</v>
      </c>
      <c r="B2353" s="31">
        <v>44767</v>
      </c>
      <c r="C2353" s="31">
        <v>44734</v>
      </c>
      <c r="D2353" s="19" t="s">
        <v>362</v>
      </c>
      <c r="E2353" s="50" t="str">
        <f>IF(ISBLANK(LeaveTracker[[#This Row],[Employee Name]]),"-----",VLOOKUP(LeaveTracker[[#This Row],[Employee Name]],Employees[[Employee Name]:[Office]],7))</f>
        <v>SP</v>
      </c>
      <c r="F2353" s="50" t="str">
        <f>IF(ISBLANK(LeaveTracker[[#This Row],[Employee Name]]),"-----",VLOOKUP(LeaveTracker[[#This Row],[Employee Name]],Employees[[Employee Name]:[Office]],6))</f>
        <v>PERMANENT</v>
      </c>
      <c r="G2353" s="24" t="s">
        <v>1117</v>
      </c>
      <c r="H2353" s="24" t="s">
        <v>1117</v>
      </c>
      <c r="I2353" s="19" t="s">
        <v>81</v>
      </c>
      <c r="J2353" s="42" t="s">
        <v>1149</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1241</v>
      </c>
      <c r="B2354" s="31">
        <v>44767</v>
      </c>
      <c r="C2354" s="31">
        <v>44720</v>
      </c>
      <c r="D2354" s="19" t="s">
        <v>868</v>
      </c>
      <c r="E2354" s="50" t="str">
        <f>IF(ISBLANK(LeaveTracker[[#This Row],[Employee Name]]),"-----",VLOOKUP(LeaveTracker[[#This Row],[Employee Name]],Employees[[Employee Name]:[Office]],7))</f>
        <v>ACCOUNTING</v>
      </c>
      <c r="F2354" s="50" t="str">
        <f>IF(ISBLANK(LeaveTracker[[#This Row],[Employee Name]]),"-----",VLOOKUP(LeaveTracker[[#This Row],[Employee Name]],Employees[[Employee Name]:[Office]],6))</f>
        <v>PERMANENT</v>
      </c>
      <c r="G2354" s="24" t="s">
        <v>1118</v>
      </c>
      <c r="H2354" s="24" t="s">
        <v>1118</v>
      </c>
      <c r="I2354" s="19" t="s">
        <v>81</v>
      </c>
      <c r="J2354" s="42" t="s">
        <v>1149</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1242</v>
      </c>
      <c r="B2355" s="31">
        <v>44767</v>
      </c>
      <c r="C2355" s="31">
        <v>44720</v>
      </c>
      <c r="D2355" s="19" t="s">
        <v>868</v>
      </c>
      <c r="E2355" s="50" t="str">
        <f>IF(ISBLANK(LeaveTracker[[#This Row],[Employee Name]]),"-----",VLOOKUP(LeaveTracker[[#This Row],[Employee Name]],Employees[[Employee Name]:[Office]],7))</f>
        <v>ACCOUNTING</v>
      </c>
      <c r="F2355" s="50" t="str">
        <f>IF(ISBLANK(LeaveTracker[[#This Row],[Employee Name]]),"-----",VLOOKUP(LeaveTracker[[#This Row],[Employee Name]],Employees[[Employee Name]:[Office]],6))</f>
        <v>PERMANENT</v>
      </c>
      <c r="G2355" s="24" t="s">
        <v>1145</v>
      </c>
      <c r="H2355" s="24" t="s">
        <v>1145</v>
      </c>
      <c r="I2355" s="19" t="s">
        <v>81</v>
      </c>
      <c r="J2355" s="42" t="s">
        <v>1149</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1243</v>
      </c>
      <c r="B2356" s="31">
        <v>44767</v>
      </c>
      <c r="C2356" s="31">
        <v>44726</v>
      </c>
      <c r="D2356" s="19" t="s">
        <v>950</v>
      </c>
      <c r="E2356" s="50" t="str">
        <f>IF(ISBLANK(LeaveTracker[[#This Row],[Employee Name]]),"-----",VLOOKUP(LeaveTracker[[#This Row],[Employee Name]],Employees[[Employee Name]:[Office]],7))</f>
        <v>ACCOUNTING</v>
      </c>
      <c r="F2356" s="50" t="str">
        <f>IF(ISBLANK(LeaveTracker[[#This Row],[Employee Name]]),"-----",VLOOKUP(LeaveTracker[[#This Row],[Employee Name]],Employees[[Employee Name]:[Office]],6))</f>
        <v>PERMANENT</v>
      </c>
      <c r="G2356" s="24" t="s">
        <v>1113</v>
      </c>
      <c r="H2356" s="24" t="s">
        <v>1113</v>
      </c>
      <c r="I2356" s="19" t="s">
        <v>81</v>
      </c>
      <c r="J2356" s="42" t="s">
        <v>1149</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1244</v>
      </c>
      <c r="B2357" s="31">
        <v>44767</v>
      </c>
      <c r="C2357" s="31">
        <v>44734</v>
      </c>
      <c r="D2357" s="19" t="s">
        <v>1010</v>
      </c>
      <c r="E2357" s="50" t="str">
        <f>IF(ISBLANK(LeaveTracker[[#This Row],[Employee Name]]),"-----",VLOOKUP(LeaveTracker[[#This Row],[Employee Name]],Employees[[Employee Name]:[Office]],7))</f>
        <v>ACCOUNTING</v>
      </c>
      <c r="F2357" s="50" t="str">
        <f>IF(ISBLANK(LeaveTracker[[#This Row],[Employee Name]]),"-----",VLOOKUP(LeaveTracker[[#This Row],[Employee Name]],Employees[[Employee Name]:[Office]],6))</f>
        <v>PERMANENT</v>
      </c>
      <c r="G2357" s="24" t="s">
        <v>1119</v>
      </c>
      <c r="H2357" s="24" t="s">
        <v>1119</v>
      </c>
      <c r="I2357" s="19" t="s">
        <v>298</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1245</v>
      </c>
      <c r="B2358" s="31">
        <v>44767</v>
      </c>
      <c r="C2358" s="31">
        <v>44727</v>
      </c>
      <c r="D2358" s="19" t="s">
        <v>1010</v>
      </c>
      <c r="E2358" s="50" t="str">
        <f>IF(ISBLANK(LeaveTracker[[#This Row],[Employee Name]]),"-----",VLOOKUP(LeaveTracker[[#This Row],[Employee Name]],Employees[[Employee Name]:[Office]],7))</f>
        <v>ACCOUNTING</v>
      </c>
      <c r="F2358" s="50" t="str">
        <f>IF(ISBLANK(LeaveTracker[[#This Row],[Employee Name]]),"-----",VLOOKUP(LeaveTracker[[#This Row],[Employee Name]],Employees[[Employee Name]:[Office]],6))</f>
        <v>PERMANENT</v>
      </c>
      <c r="G2358" s="24" t="s">
        <v>1135</v>
      </c>
      <c r="H2358" s="24" t="s">
        <v>1135</v>
      </c>
      <c r="I2358" s="19" t="s">
        <v>81</v>
      </c>
      <c r="J2358" s="42" t="s">
        <v>1149</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1246</v>
      </c>
      <c r="B2359" s="31">
        <v>44767</v>
      </c>
      <c r="C2359" s="31">
        <v>44603</v>
      </c>
      <c r="D2359" s="19" t="s">
        <v>798</v>
      </c>
      <c r="E2359" s="50" t="str">
        <f>IF(ISBLANK(LeaveTracker[[#This Row],[Employee Name]]),"-----",VLOOKUP(LeaveTracker[[#This Row],[Employee Name]],Employees[[Employee Name]:[Office]],7))</f>
        <v>ONT</v>
      </c>
      <c r="F2359" s="50" t="str">
        <f>IF(ISBLANK(LeaveTracker[[#This Row],[Employee Name]]),"-----",VLOOKUP(LeaveTracker[[#This Row],[Employee Name]],Employees[[Employee Name]:[Office]],6))</f>
        <v>PERMANENT</v>
      </c>
      <c r="G2359" s="24" t="s">
        <v>1137</v>
      </c>
      <c r="H2359" s="24" t="s">
        <v>1111</v>
      </c>
      <c r="I2359" s="19" t="s">
        <v>81</v>
      </c>
      <c r="J2359" s="42" t="s">
        <v>1149</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1247</v>
      </c>
      <c r="B2360" s="31">
        <v>44767</v>
      </c>
      <c r="C2360" s="31">
        <v>44729</v>
      </c>
      <c r="D2360" s="19" t="s">
        <v>1025</v>
      </c>
      <c r="E2360" s="50" t="str">
        <f>IF(ISBLANK(LeaveTracker[[#This Row],[Employee Name]]),"-----",VLOOKUP(LeaveTracker[[#This Row],[Employee Name]],Employees[[Employee Name]:[Office]],7))</f>
        <v>ONT</v>
      </c>
      <c r="F2360" s="50" t="str">
        <f>IF(ISBLANK(LeaveTracker[[#This Row],[Employee Name]]),"-----",VLOOKUP(LeaveTracker[[#This Row],[Employee Name]],Employees[[Employee Name]:[Office]],6))</f>
        <v>PERMANENT</v>
      </c>
      <c r="G2360" s="24" t="s">
        <v>1113</v>
      </c>
      <c r="H2360" s="24" t="s">
        <v>1113</v>
      </c>
      <c r="I2360" s="19" t="s">
        <v>81</v>
      </c>
      <c r="J2360" s="42" t="s">
        <v>1149</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1247</v>
      </c>
      <c r="B2361" s="31">
        <v>44767</v>
      </c>
      <c r="C2361" s="31">
        <v>44729</v>
      </c>
      <c r="D2361" s="19" t="s">
        <v>1025</v>
      </c>
      <c r="E2361" s="50" t="str">
        <f>IF(ISBLANK(LeaveTracker[[#This Row],[Employee Name]]),"-----",VLOOKUP(LeaveTracker[[#This Row],[Employee Name]],Employees[[Employee Name]:[Office]],7))</f>
        <v>ONT</v>
      </c>
      <c r="F2361" s="50" t="str">
        <f>IF(ISBLANK(LeaveTracker[[#This Row],[Employee Name]]),"-----",VLOOKUP(LeaveTracker[[#This Row],[Employee Name]],Employees[[Employee Name]:[Office]],6))</f>
        <v>PERMANENT</v>
      </c>
      <c r="G2361" s="24" t="s">
        <v>1116</v>
      </c>
      <c r="H2361" s="24" t="s">
        <v>1137</v>
      </c>
      <c r="I2361" s="19" t="s">
        <v>81</v>
      </c>
      <c r="J2361" s="42" t="s">
        <v>1149</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1248</v>
      </c>
      <c r="B2362" s="31">
        <v>44767</v>
      </c>
      <c r="C2362" s="31">
        <v>44734</v>
      </c>
      <c r="D2362" s="19" t="s">
        <v>396</v>
      </c>
      <c r="E2362" s="50" t="str">
        <f>IF(ISBLANK(LeaveTracker[[#This Row],[Employee Name]]),"-----",VLOOKUP(LeaveTracker[[#This Row],[Employee Name]],Employees[[Employee Name]:[Office]],7))</f>
        <v>CTO</v>
      </c>
      <c r="F2362" s="50" t="str">
        <f>IF(ISBLANK(LeaveTracker[[#This Row],[Employee Name]]),"-----",VLOOKUP(LeaveTracker[[#This Row],[Employee Name]],Employees[[Employee Name]:[Office]],6))</f>
        <v>PERMANENT</v>
      </c>
      <c r="G2362" s="24" t="s">
        <v>1114</v>
      </c>
      <c r="H2362" s="24" t="s">
        <v>1111</v>
      </c>
      <c r="I2362" s="19" t="s">
        <v>81</v>
      </c>
      <c r="J2362" s="42" t="s">
        <v>1149</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1249</v>
      </c>
      <c r="B2363" s="31">
        <v>44767</v>
      </c>
      <c r="C2363" s="31">
        <v>44729</v>
      </c>
      <c r="D2363" s="19" t="s">
        <v>1257</v>
      </c>
      <c r="E2363" s="50" t="str">
        <f>IF(ISBLANK(LeaveTracker[[#This Row],[Employee Name]]),"-----",VLOOKUP(LeaveTracker[[#This Row],[Employee Name]],Employees[[Employee Name]:[Office]],7))</f>
        <v>INTEGRATED CENTRAL TERMINAL</v>
      </c>
      <c r="F2363" s="50" t="str">
        <f>IF(ISBLANK(LeaveTracker[[#This Row],[Employee Name]]),"-----",VLOOKUP(LeaveTracker[[#This Row],[Employee Name]],Employees[[Employee Name]:[Office]],6))</f>
        <v>PERMANENT</v>
      </c>
      <c r="G2363" s="24" t="s">
        <v>1220</v>
      </c>
      <c r="H2363" s="24" t="s">
        <v>1137</v>
      </c>
      <c r="I2363" s="19" t="s">
        <v>81</v>
      </c>
      <c r="J2363" s="42" t="s">
        <v>1149</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1250</v>
      </c>
      <c r="B2364" s="31">
        <v>44767</v>
      </c>
      <c r="C2364" s="24">
        <v>44734</v>
      </c>
      <c r="D2364" s="19" t="s">
        <v>737</v>
      </c>
      <c r="E2364" s="50" t="str">
        <f>IF(ISBLANK(LeaveTracker[[#This Row],[Employee Name]]),"-----",VLOOKUP(LeaveTracker[[#This Row],[Employee Name]],Employees[[Employee Name]:[Office]],7))</f>
        <v>CSWDO</v>
      </c>
      <c r="F2364" s="50" t="str">
        <f>IF(ISBLANK(LeaveTracker[[#This Row],[Employee Name]]),"-----",VLOOKUP(LeaveTracker[[#This Row],[Employee Name]],Employees[[Employee Name]:[Office]],6))</f>
        <v>PERMANENT</v>
      </c>
      <c r="G2364" s="24" t="s">
        <v>1124</v>
      </c>
      <c r="H2364" s="24" t="s">
        <v>1124</v>
      </c>
      <c r="I2364" s="19" t="s">
        <v>298</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1251</v>
      </c>
      <c r="B2365" s="31">
        <v>44767</v>
      </c>
      <c r="C2365" s="31">
        <v>44713</v>
      </c>
      <c r="D2365" s="19" t="s">
        <v>759</v>
      </c>
      <c r="E2365" s="50" t="str">
        <f>IF(ISBLANK(LeaveTracker[[#This Row],[Employee Name]]),"-----",VLOOKUP(LeaveTracker[[#This Row],[Employee Name]],Employees[[Employee Name]:[Office]],7))</f>
        <v>CTO</v>
      </c>
      <c r="F2365" s="50" t="str">
        <f>IF(ISBLANK(LeaveTracker[[#This Row],[Employee Name]]),"-----",VLOOKUP(LeaveTracker[[#This Row],[Employee Name]],Employees[[Employee Name]:[Office]],6))</f>
        <v>PERMANENT</v>
      </c>
      <c r="G2365" s="24" t="s">
        <v>1157</v>
      </c>
      <c r="H2365" s="24" t="s">
        <v>1113</v>
      </c>
      <c r="I2365" s="19" t="s">
        <v>298</v>
      </c>
      <c r="J2365" s="42" t="s">
        <v>1004</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1252</v>
      </c>
      <c r="B2366" s="31">
        <v>44767</v>
      </c>
      <c r="C2366" s="31">
        <v>44713</v>
      </c>
      <c r="D2366" s="19" t="s">
        <v>396</v>
      </c>
      <c r="E2366" s="50" t="str">
        <f>IF(ISBLANK(LeaveTracker[[#This Row],[Employee Name]]),"-----",VLOOKUP(LeaveTracker[[#This Row],[Employee Name]],Employees[[Employee Name]:[Office]],7))</f>
        <v>CTO</v>
      </c>
      <c r="F2366" s="50" t="str">
        <f>IF(ISBLANK(LeaveTracker[[#This Row],[Employee Name]]),"-----",VLOOKUP(LeaveTracker[[#This Row],[Employee Name]],Employees[[Employee Name]:[Office]],6))</f>
        <v>PERMANENT</v>
      </c>
      <c r="G2366" s="24" t="s">
        <v>1134</v>
      </c>
      <c r="H2366" s="24" t="s">
        <v>1134</v>
      </c>
      <c r="I2366" s="19" t="s">
        <v>81</v>
      </c>
      <c r="J2366" s="42" t="s">
        <v>1149</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1253</v>
      </c>
      <c r="B2367" s="31">
        <v>44767</v>
      </c>
      <c r="C2367" s="31">
        <v>44735</v>
      </c>
      <c r="D2367" s="19" t="s">
        <v>826</v>
      </c>
      <c r="E2367" s="50" t="str">
        <f>IF(ISBLANK(LeaveTracker[[#This Row],[Employee Name]]),"-----",VLOOKUP(LeaveTracker[[#This Row],[Employee Name]],Employees[[Employee Name]:[Office]],7))</f>
        <v>CHO</v>
      </c>
      <c r="F2367" s="50" t="str">
        <f>IF(ISBLANK(LeaveTracker[[#This Row],[Employee Name]]),"-----",VLOOKUP(LeaveTracker[[#This Row],[Employee Name]],Employees[[Employee Name]:[Office]],6))</f>
        <v>PERMANENT</v>
      </c>
      <c r="G2367" s="24" t="s">
        <v>1141</v>
      </c>
      <c r="H2367" s="24" t="s">
        <v>1141</v>
      </c>
      <c r="I2367" s="19" t="s">
        <v>82</v>
      </c>
      <c r="J2367" s="42" t="s">
        <v>1149</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1254</v>
      </c>
      <c r="B2368" s="31">
        <v>44767</v>
      </c>
      <c r="C2368" s="31">
        <v>44735</v>
      </c>
      <c r="D2368" s="19" t="s">
        <v>826</v>
      </c>
      <c r="E2368" s="50" t="str">
        <f>IF(ISBLANK(LeaveTracker[[#This Row],[Employee Name]]),"-----",VLOOKUP(LeaveTracker[[#This Row],[Employee Name]],Employees[[Employee Name]:[Office]],7))</f>
        <v>CHO</v>
      </c>
      <c r="F2368" s="50" t="str">
        <f>IF(ISBLANK(LeaveTracker[[#This Row],[Employee Name]]),"-----",VLOOKUP(LeaveTracker[[#This Row],[Employee Name]],Employees[[Employee Name]:[Office]],6))</f>
        <v>PERMANENT</v>
      </c>
      <c r="G2368" s="24" t="s">
        <v>1117</v>
      </c>
      <c r="H2368" s="24" t="s">
        <v>1117</v>
      </c>
      <c r="I2368" s="19" t="s">
        <v>81</v>
      </c>
      <c r="J2368" s="42" t="s">
        <v>1149</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1255</v>
      </c>
      <c r="B2369" s="31">
        <v>44767</v>
      </c>
      <c r="C2369" s="31">
        <v>44734</v>
      </c>
      <c r="D2369" s="19" t="s">
        <v>809</v>
      </c>
      <c r="E2369" s="50" t="str">
        <f>IF(ISBLANK(LeaveTracker[[#This Row],[Employee Name]]),"-----",VLOOKUP(LeaveTracker[[#This Row],[Employee Name]],Employees[[Employee Name]:[Office]],7))</f>
        <v>CHO</v>
      </c>
      <c r="F2369" s="50" t="str">
        <f>IF(ISBLANK(LeaveTracker[[#This Row],[Employee Name]]),"-----",VLOOKUP(LeaveTracker[[#This Row],[Employee Name]],Employees[[Employee Name]:[Office]],6))</f>
        <v>PERMANENT</v>
      </c>
      <c r="G2369" s="24" t="s">
        <v>1113</v>
      </c>
      <c r="H2369" s="24" t="s">
        <v>1113</v>
      </c>
      <c r="I2369" s="19" t="s">
        <v>81</v>
      </c>
      <c r="J2369" s="42" t="s">
        <v>1149</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1256</v>
      </c>
      <c r="B2370" s="31">
        <v>44767</v>
      </c>
      <c r="C2370" s="24">
        <v>44750</v>
      </c>
      <c r="D2370" s="19" t="s">
        <v>609</v>
      </c>
      <c r="E2370" s="50" t="str">
        <f>IF(ISBLANK(LeaveTracker[[#This Row],[Employee Name]]),"-----",VLOOKUP(LeaveTracker[[#This Row],[Employee Name]],Employees[[Employee Name]:[Office]],7))</f>
        <v>CBO</v>
      </c>
      <c r="F2370" s="50" t="str">
        <f>IF(ISBLANK(LeaveTracker[[#This Row],[Employee Name]]),"-----",VLOOKUP(LeaveTracker[[#This Row],[Employee Name]],Employees[[Employee Name]:[Office]],6))</f>
        <v>PERMANENT</v>
      </c>
      <c r="G2370" s="24" t="s">
        <v>1152</v>
      </c>
      <c r="H2370" s="24" t="s">
        <v>1152</v>
      </c>
      <c r="I2370" s="19" t="s">
        <v>82</v>
      </c>
      <c r="J2370" s="42" t="s">
        <v>1149</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488</v>
      </c>
      <c r="E2371" s="50" t="str">
        <f>IF(ISBLANK(LeaveTracker[[#This Row],[Employee Name]]),"-----",VLOOKUP(LeaveTracker[[#This Row],[Employee Name]],Employees[[Employee Name]:[Office]],7))</f>
        <v>THRDC</v>
      </c>
      <c r="F2371" s="50" t="str">
        <f>IF(ISBLANK(LeaveTracker[[#This Row],[Employee Name]]),"-----",VLOOKUP(LeaveTracker[[#This Row],[Employee Name]],Employees[[Employee Name]:[Office]],6))</f>
        <v>PERMANENT</v>
      </c>
      <c r="G2371" s="24">
        <v>44771</v>
      </c>
      <c r="H2371" s="24">
        <v>44771</v>
      </c>
      <c r="I2371" s="19" t="s">
        <v>298</v>
      </c>
      <c r="J2371" s="42" t="s">
        <v>1004</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488</v>
      </c>
      <c r="E2372" s="50" t="str">
        <f>IF(ISBLANK(LeaveTracker[[#This Row],[Employee Name]]),"-----",VLOOKUP(LeaveTracker[[#This Row],[Employee Name]],Employees[[Employee Name]:[Office]],7))</f>
        <v>THRDC</v>
      </c>
      <c r="F2372" s="50" t="str">
        <f>IF(ISBLANK(LeaveTracker[[#This Row],[Employee Name]]),"-----",VLOOKUP(LeaveTracker[[#This Row],[Employee Name]],Employees[[Employee Name]:[Office]],6))</f>
        <v>PERMANENT</v>
      </c>
      <c r="G2372" s="24">
        <v>44776</v>
      </c>
      <c r="H2372" s="24">
        <v>44777</v>
      </c>
      <c r="I2372" s="19" t="s">
        <v>298</v>
      </c>
      <c r="J2372" s="42" t="s">
        <v>1004</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488</v>
      </c>
      <c r="E2373" s="50" t="str">
        <f>IF(ISBLANK(LeaveTracker[[#This Row],[Employee Name]]),"-----",VLOOKUP(LeaveTracker[[#This Row],[Employee Name]],Employees[[Employee Name]:[Office]],7))</f>
        <v>THRDC</v>
      </c>
      <c r="F2373" s="50" t="str">
        <f>IF(ISBLANK(LeaveTracker[[#This Row],[Employee Name]]),"-----",VLOOKUP(LeaveTracker[[#This Row],[Employee Name]],Employees[[Employee Name]:[Office]],6))</f>
        <v>PERMANENT</v>
      </c>
      <c r="G2373" s="24">
        <v>44739</v>
      </c>
      <c r="H2373" s="24">
        <v>44739</v>
      </c>
      <c r="I2373" s="19" t="s">
        <v>298</v>
      </c>
      <c r="J2373" s="42" t="s">
        <v>1003</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488</v>
      </c>
      <c r="E2374" s="50" t="str">
        <f>IF(ISBLANK(LeaveTracker[[#This Row],[Employee Name]]),"-----",VLOOKUP(LeaveTracker[[#This Row],[Employee Name]],Employees[[Employee Name]:[Office]],7))</f>
        <v>THRDC</v>
      </c>
      <c r="F2374" s="50" t="str">
        <f>IF(ISBLANK(LeaveTracker[[#This Row],[Employee Name]]),"-----",VLOOKUP(LeaveTracker[[#This Row],[Employee Name]],Employees[[Employee Name]:[Office]],6))</f>
        <v>PERMANENT</v>
      </c>
      <c r="G2374" s="24">
        <v>44747</v>
      </c>
      <c r="H2374" s="24">
        <v>44747</v>
      </c>
      <c r="I2374" s="19" t="s">
        <v>298</v>
      </c>
      <c r="J2374" s="42" t="s">
        <v>1003</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671</v>
      </c>
      <c r="E2375" s="50" t="str">
        <f>IF(ISBLANK(LeaveTracker[[#This Row],[Employee Name]]),"-----",VLOOKUP(LeaveTracker[[#This Row],[Employee Name]],Employees[[Employee Name]:[Office]],7))</f>
        <v>SP</v>
      </c>
      <c r="F2375" s="50" t="str">
        <f>IF(ISBLANK(LeaveTracker[[#This Row],[Employee Name]]),"-----",VLOOKUP(LeaveTracker[[#This Row],[Employee Name]],Employees[[Employee Name]:[Office]],6))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572</v>
      </c>
      <c r="E2376" s="50" t="str">
        <f>IF(ISBLANK(LeaveTracker[[#This Row],[Employee Name]]),"-----",VLOOKUP(LeaveTracker[[#This Row],[Employee Name]],Employees[[Employee Name]:[Office]],7))</f>
        <v>CCT</v>
      </c>
      <c r="F2376" s="50" t="str">
        <f>IF(ISBLANK(LeaveTracker[[#This Row],[Employee Name]]),"-----",VLOOKUP(LeaveTracker[[#This Row],[Employee Name]],Employees[[Employee Name]:[Office]],6))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833</v>
      </c>
      <c r="E2377" s="50" t="str">
        <f>IF(ISBLANK(LeaveTracker[[#This Row],[Employee Name]]),"-----",VLOOKUP(LeaveTracker[[#This Row],[Employee Name]],Employees[[Employee Name]:[Office]],7))</f>
        <v>CTO</v>
      </c>
      <c r="F2377" s="50" t="str">
        <f>IF(ISBLANK(LeaveTracker[[#This Row],[Employee Name]]),"-----",VLOOKUP(LeaveTracker[[#This Row],[Employee Name]],Employees[[Employee Name]:[Office]],6))</f>
        <v>PERMANENT</v>
      </c>
      <c r="G2377" s="24">
        <v>44755</v>
      </c>
      <c r="H2377" s="24">
        <v>44755</v>
      </c>
      <c r="I2377" s="19" t="s">
        <v>298</v>
      </c>
      <c r="J2377" s="42" t="s">
        <v>1003</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553</v>
      </c>
      <c r="E2378" s="50" t="str">
        <f>IF(ISBLANK(LeaveTracker[[#This Row],[Employee Name]]),"-----",VLOOKUP(LeaveTracker[[#This Row],[Employee Name]],Employees[[Employee Name]:[Office]],7))</f>
        <v>CENRO</v>
      </c>
      <c r="F2378" s="50" t="str">
        <f>IF(ISBLANK(LeaveTracker[[#This Row],[Employee Name]]),"-----",VLOOKUP(LeaveTracker[[#This Row],[Employee Name]],Employees[[Employee Name]:[Office]],6))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1002</v>
      </c>
      <c r="E2379" s="50" t="str">
        <f>IF(ISBLANK(LeaveTracker[[#This Row],[Employee Name]]),"-----",VLOOKUP(LeaveTracker[[#This Row],[Employee Name]],Employees[[Employee Name]:[Office]],7))</f>
        <v>CEO</v>
      </c>
      <c r="F2379" s="50" t="str">
        <f>IF(ISBLANK(LeaveTracker[[#This Row],[Employee Name]]),"-----",VLOOKUP(LeaveTracker[[#This Row],[Employee Name]],Employees[[Employee Name]:[Office]],6))</f>
        <v>PERMANENT</v>
      </c>
      <c r="G2379" s="24">
        <v>44762</v>
      </c>
      <c r="H2379" s="24">
        <v>44762</v>
      </c>
      <c r="I2379" s="19" t="s">
        <v>298</v>
      </c>
      <c r="J2379" s="42" t="s">
        <v>1004</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1008</v>
      </c>
      <c r="E2380" s="50" t="str">
        <f>IF(ISBLANK(LeaveTracker[[#This Row],[Employee Name]]),"-----",VLOOKUP(LeaveTracker[[#This Row],[Employee Name]],Employees[[Employee Name]:[Office]],7))</f>
        <v>ACCOUNTING</v>
      </c>
      <c r="F2380" s="50" t="str">
        <f>IF(ISBLANK(LeaveTracker[[#This Row],[Employee Name]]),"-----",VLOOKUP(LeaveTracker[[#This Row],[Employee Name]],Employees[[Employee Name]:[Office]],6))</f>
        <v>PERMANENT</v>
      </c>
      <c r="G2380" s="24">
        <v>44746</v>
      </c>
      <c r="H2380" s="24">
        <v>44750</v>
      </c>
      <c r="I2380" s="19" t="s">
        <v>298</v>
      </c>
      <c r="J2380" s="42" t="s">
        <v>299</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513</v>
      </c>
      <c r="E2381" s="50" t="str">
        <f>IF(ISBLANK(LeaveTracker[[#This Row],[Employee Name]]),"-----",VLOOKUP(LeaveTracker[[#This Row],[Employee Name]],Employees[[Employee Name]:[Office]],7))</f>
        <v>ONT</v>
      </c>
      <c r="F2381" s="50" t="str">
        <f>IF(ISBLANK(LeaveTracker[[#This Row],[Employee Name]]),"-----",VLOOKUP(LeaveTracker[[#This Row],[Employee Name]],Employees[[Employee Name]:[Office]],6))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513</v>
      </c>
      <c r="E2382" s="50" t="str">
        <f>IF(ISBLANK(LeaveTracker[[#This Row],[Employee Name]]),"-----",VLOOKUP(LeaveTracker[[#This Row],[Employee Name]],Employees[[Employee Name]:[Office]],7))</f>
        <v>ONT</v>
      </c>
      <c r="F2382" s="50" t="str">
        <f>IF(ISBLANK(LeaveTracker[[#This Row],[Employee Name]]),"-----",VLOOKUP(LeaveTracker[[#This Row],[Employee Name]],Employees[[Employee Name]:[Office]],6))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868</v>
      </c>
      <c r="E2383" s="50" t="str">
        <f>IF(ISBLANK(LeaveTracker[[#This Row],[Employee Name]]),"-----",VLOOKUP(LeaveTracker[[#This Row],[Employee Name]],Employees[[Employee Name]:[Office]],7))</f>
        <v>ACCOUNTING</v>
      </c>
      <c r="F2383" s="50" t="str">
        <f>IF(ISBLANK(LeaveTracker[[#This Row],[Employee Name]]),"-----",VLOOKUP(LeaveTracker[[#This Row],[Employee Name]],Employees[[Employee Name]:[Office]],6))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860</v>
      </c>
      <c r="E2384" s="50" t="str">
        <f>IF(ISBLANK(LeaveTracker[[#This Row],[Employee Name]]),"-----",VLOOKUP(LeaveTracker[[#This Row],[Employee Name]],Employees[[Employee Name]:[Office]],7))</f>
        <v>ONT</v>
      </c>
      <c r="F2384" s="50" t="str">
        <f>IF(ISBLANK(LeaveTracker[[#This Row],[Employee Name]]),"-----",VLOOKUP(LeaveTracker[[#This Row],[Employee Name]],Employees[[Employee Name]:[Office]],6))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1010</v>
      </c>
      <c r="E2385" s="50" t="str">
        <f>IF(ISBLANK(LeaveTracker[[#This Row],[Employee Name]]),"-----",VLOOKUP(LeaveTracker[[#This Row],[Employee Name]],Employees[[Employee Name]:[Office]],7))</f>
        <v>ACCOUNTING</v>
      </c>
      <c r="F2385" s="50" t="str">
        <f>IF(ISBLANK(LeaveTracker[[#This Row],[Employee Name]]),"-----",VLOOKUP(LeaveTracker[[#This Row],[Employee Name]],Employees[[Employee Name]:[Office]],6))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1010</v>
      </c>
      <c r="E2386" s="50" t="str">
        <f>IF(ISBLANK(LeaveTracker[[#This Row],[Employee Name]]),"-----",VLOOKUP(LeaveTracker[[#This Row],[Employee Name]],Employees[[Employee Name]:[Office]],7))</f>
        <v>ACCOUNTING</v>
      </c>
      <c r="F2386" s="50" t="str">
        <f>IF(ISBLANK(LeaveTracker[[#This Row],[Employee Name]]),"-----",VLOOKUP(LeaveTracker[[#This Row],[Employee Name]],Employees[[Employee Name]:[Office]],6))</f>
        <v>PERMANENT</v>
      </c>
      <c r="G2386" s="24">
        <v>44753</v>
      </c>
      <c r="H2386" s="24">
        <v>44754</v>
      </c>
      <c r="I2386" s="19" t="s">
        <v>298</v>
      </c>
      <c r="J2386" s="42" t="s">
        <v>1003</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863</v>
      </c>
      <c r="E2387" s="50" t="str">
        <f>IF(ISBLANK(LeaveTracker[[#This Row],[Employee Name]]),"-----",VLOOKUP(LeaveTracker[[#This Row],[Employee Name]],Employees[[Employee Name]:[Office]],7))</f>
        <v>ACCOUNTING</v>
      </c>
      <c r="F2387" s="50" t="str">
        <f>IF(ISBLANK(LeaveTracker[[#This Row],[Employee Name]]),"-----",VLOOKUP(LeaveTracker[[#This Row],[Employee Name]],Employees[[Employee Name]:[Office]],6))</f>
        <v>PERMANENT</v>
      </c>
      <c r="G2387" s="24">
        <v>44767</v>
      </c>
      <c r="H2387" s="24">
        <v>44767</v>
      </c>
      <c r="I2387" s="19" t="s">
        <v>298</v>
      </c>
      <c r="J2387" s="42" t="s">
        <v>1003</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863</v>
      </c>
      <c r="E2388" s="50" t="str">
        <f>IF(ISBLANK(LeaveTracker[[#This Row],[Employee Name]]),"-----",VLOOKUP(LeaveTracker[[#This Row],[Employee Name]],Employees[[Employee Name]:[Office]],7))</f>
        <v>ACCOUNTING</v>
      </c>
      <c r="F2388" s="50" t="str">
        <f>IF(ISBLANK(LeaveTracker[[#This Row],[Employee Name]]),"-----",VLOOKUP(LeaveTracker[[#This Row],[Employee Name]],Employees[[Employee Name]:[Office]],6))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440</v>
      </c>
      <c r="E2389" s="50" t="str">
        <f>IF(ISBLANK(LeaveTracker[[#This Row],[Employee Name]]),"-----",VLOOKUP(LeaveTracker[[#This Row],[Employee Name]],Employees[[Employee Name]:[Office]],7))</f>
        <v>ACCOUNTING</v>
      </c>
      <c r="F2389" s="50" t="str">
        <f>IF(ISBLANK(LeaveTracker[[#This Row],[Employee Name]]),"-----",VLOOKUP(LeaveTracker[[#This Row],[Employee Name]],Employees[[Employee Name]:[Office]],6))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857</v>
      </c>
      <c r="E2390" s="50" t="str">
        <f>IF(ISBLANK(LeaveTracker[[#This Row],[Employee Name]]),"-----",VLOOKUP(LeaveTracker[[#This Row],[Employee Name]],Employees[[Employee Name]:[Office]],7))</f>
        <v>ACCOUNTING</v>
      </c>
      <c r="F2390" s="50" t="str">
        <f>IF(ISBLANK(LeaveTracker[[#This Row],[Employee Name]]),"-----",VLOOKUP(LeaveTracker[[#This Row],[Employee Name]],Employees[[Employee Name]:[Office]],6))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302</v>
      </c>
      <c r="E2391" s="50" t="str">
        <f>IF(ISBLANK(LeaveTracker[[#This Row],[Employee Name]]),"-----",VLOOKUP(LeaveTracker[[#This Row],[Employee Name]],Employees[[Employee Name]:[Office]],7))</f>
        <v>TOPS (ADMIN CSU)</v>
      </c>
      <c r="F2391" s="50" t="str">
        <f>IF(ISBLANK(LeaveTracker[[#This Row],[Employee Name]]),"-----",VLOOKUP(LeaveTracker[[#This Row],[Employee Name]],Employees[[Employee Name]:[Office]],6))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874</v>
      </c>
      <c r="E2392" s="50" t="str">
        <f>IF(ISBLANK(LeaveTracker[[#This Row],[Employee Name]]),"-----",VLOOKUP(LeaveTracker[[#This Row],[Employee Name]],Employees[[Employee Name]:[Office]],7))</f>
        <v>GSO</v>
      </c>
      <c r="F2392" s="50" t="str">
        <f>IF(ISBLANK(LeaveTracker[[#This Row],[Employee Name]]),"-----",VLOOKUP(LeaveTracker[[#This Row],[Employee Name]],Employees[[Employee Name]:[Office]],6))</f>
        <v>PERMANENT</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874</v>
      </c>
      <c r="E2393" s="50" t="str">
        <f>IF(ISBLANK(LeaveTracker[[#This Row],[Employee Name]]),"-----",VLOOKUP(LeaveTracker[[#This Row],[Employee Name]],Employees[[Employee Name]:[Office]],7))</f>
        <v>GSO</v>
      </c>
      <c r="F2393" s="50" t="str">
        <f>IF(ISBLANK(LeaveTracker[[#This Row],[Employee Name]]),"-----",VLOOKUP(LeaveTracker[[#This Row],[Employee Name]],Employees[[Employee Name]:[Office]],6))</f>
        <v>PERMANENT</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530</v>
      </c>
      <c r="E2394" s="50" t="str">
        <f>IF(ISBLANK(LeaveTracker[[#This Row],[Employee Name]]),"-----",VLOOKUP(LeaveTracker[[#This Row],[Employee Name]],Employees[[Employee Name]:[Office]],7))</f>
        <v>GSO</v>
      </c>
      <c r="F2394" s="50" t="str">
        <f>IF(ISBLANK(LeaveTracker[[#This Row],[Employee Name]]),"-----",VLOOKUP(LeaveTracker[[#This Row],[Employee Name]],Employees[[Employee Name]:[Office]],6))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776</v>
      </c>
      <c r="E2395" s="50" t="str">
        <f>IF(ISBLANK(LeaveTracker[[#This Row],[Employee Name]]),"-----",VLOOKUP(LeaveTracker[[#This Row],[Employee Name]],Employees[[Employee Name]:[Office]],7))</f>
        <v>GSO</v>
      </c>
      <c r="F2395" s="50" t="str">
        <f>IF(ISBLANK(LeaveTracker[[#This Row],[Employee Name]]),"-----",VLOOKUP(LeaveTracker[[#This Row],[Employee Name]],Employees[[Employee Name]:[Office]],6))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525</v>
      </c>
      <c r="E2396" s="50" t="str">
        <f>IF(ISBLANK(LeaveTracker[[#This Row],[Employee Name]]),"-----",VLOOKUP(LeaveTracker[[#This Row],[Employee Name]],Employees[[Employee Name]:[Office]],7))</f>
        <v>GSO</v>
      </c>
      <c r="F2396" s="50" t="str">
        <f>IF(ISBLANK(LeaveTracker[[#This Row],[Employee Name]]),"-----",VLOOKUP(LeaveTracker[[#This Row],[Employee Name]],Employees[[Employee Name]:[Office]],6))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909</v>
      </c>
      <c r="E2397" s="50" t="str">
        <f>IF(ISBLANK(LeaveTracker[[#This Row],[Employee Name]]),"-----",VLOOKUP(LeaveTracker[[#This Row],[Employee Name]],Employees[[Employee Name]:[Office]],7))</f>
        <v>CPDO</v>
      </c>
      <c r="F2397" s="50" t="str">
        <f>IF(ISBLANK(LeaveTracker[[#This Row],[Employee Name]]),"-----",VLOOKUP(LeaveTracker[[#This Row],[Employee Name]],Employees[[Employee Name]:[Office]],6))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683</v>
      </c>
      <c r="E2398" s="50" t="str">
        <f>IF(ISBLANK(LeaveTracker[[#This Row],[Employee Name]]),"-----",VLOOKUP(LeaveTracker[[#This Row],[Employee Name]],Employees[[Employee Name]:[Office]],7))</f>
        <v>CEO</v>
      </c>
      <c r="F2398" s="50" t="str">
        <f>IF(ISBLANK(LeaveTracker[[#This Row],[Employee Name]]),"-----",VLOOKUP(LeaveTracker[[#This Row],[Employee Name]],Employees[[Employee Name]:[Office]],6))</f>
        <v>PERMANENT</v>
      </c>
      <c r="G2398" s="24">
        <v>44763</v>
      </c>
      <c r="H2398" s="24">
        <v>44764</v>
      </c>
      <c r="I2398" s="19" t="s">
        <v>298</v>
      </c>
      <c r="J2398" s="42" t="s">
        <v>1004</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904</v>
      </c>
      <c r="E2399" s="50" t="str">
        <f>IF(ISBLANK(LeaveTracker[[#This Row],[Employee Name]]),"-----",VLOOKUP(LeaveTracker[[#This Row],[Employee Name]],Employees[[Employee Name]:[Office]],7))</f>
        <v>ONT</v>
      </c>
      <c r="F2399" s="50" t="str">
        <f>IF(ISBLANK(LeaveTracker[[#This Row],[Employee Name]]),"-----",VLOOKUP(LeaveTracker[[#This Row],[Employee Name]],Employees[[Employee Name]:[Office]],6))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904</v>
      </c>
      <c r="E2400" s="50" t="str">
        <f>IF(ISBLANK(LeaveTracker[[#This Row],[Employee Name]]),"-----",VLOOKUP(LeaveTracker[[#This Row],[Employee Name]],Employees[[Employee Name]:[Office]],7))</f>
        <v>ONT</v>
      </c>
      <c r="F2400" s="50" t="str">
        <f>IF(ISBLANK(LeaveTracker[[#This Row],[Employee Name]]),"-----",VLOOKUP(LeaveTracker[[#This Row],[Employee Name]],Employees[[Employee Name]:[Office]],6))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323</v>
      </c>
      <c r="E2401" s="50" t="str">
        <f>IF(ISBLANK(LeaveTracker[[#This Row],[Employee Name]]),"-----",VLOOKUP(LeaveTracker[[#This Row],[Employee Name]],Employees[[Employee Name]:[Office]],7))</f>
        <v>CEO</v>
      </c>
      <c r="F2401" s="50" t="str">
        <f>IF(ISBLANK(LeaveTracker[[#This Row],[Employee Name]]),"-----",VLOOKUP(LeaveTracker[[#This Row],[Employee Name]],Employees[[Employee Name]:[Office]],6))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612</v>
      </c>
      <c r="E2402" s="50" t="str">
        <f>IF(ISBLANK(LeaveTracker[[#This Row],[Employee Name]]),"-----",VLOOKUP(LeaveTracker[[#This Row],[Employee Name]],Employees[[Employee Name]:[Office]],7))</f>
        <v>CBO</v>
      </c>
      <c r="F2402" s="50" t="str">
        <f>IF(ISBLANK(LeaveTracker[[#This Row],[Employee Name]]),"-----",VLOOKUP(LeaveTracker[[#This Row],[Employee Name]],Employees[[Employee Name]:[Office]],6))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231</v>
      </c>
      <c r="E2403" s="50" t="str">
        <f>IF(ISBLANK(LeaveTracker[[#This Row],[Employee Name]]),"-----",VLOOKUP(LeaveTracker[[#This Row],[Employee Name]],Employees[[Employee Name]:[Office]],7))</f>
        <v>CSWDO</v>
      </c>
      <c r="F2403" s="50" t="str">
        <f>IF(ISBLANK(LeaveTracker[[#This Row],[Employee Name]]),"-----",VLOOKUP(LeaveTracker[[#This Row],[Employee Name]],Employees[[Employee Name]:[Office]],6))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231</v>
      </c>
      <c r="E2404" s="50" t="str">
        <f>IF(ISBLANK(LeaveTracker[[#This Row],[Employee Name]]),"-----",VLOOKUP(LeaveTracker[[#This Row],[Employee Name]],Employees[[Employee Name]:[Office]],7))</f>
        <v>CSWDO</v>
      </c>
      <c r="F2404" s="50" t="str">
        <f>IF(ISBLANK(LeaveTracker[[#This Row],[Employee Name]]),"-----",VLOOKUP(LeaveTracker[[#This Row],[Employee Name]],Employees[[Employee Name]:[Office]],6))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231</v>
      </c>
      <c r="E2405" s="50" t="str">
        <f>IF(ISBLANK(LeaveTracker[[#This Row],[Employee Name]]),"-----",VLOOKUP(LeaveTracker[[#This Row],[Employee Name]],Employees[[Employee Name]:[Office]],7))</f>
        <v>CSWDO</v>
      </c>
      <c r="F2405" s="50" t="str">
        <f>IF(ISBLANK(LeaveTracker[[#This Row],[Employee Name]]),"-----",VLOOKUP(LeaveTracker[[#This Row],[Employee Name]],Employees[[Employee Name]:[Office]],6))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231</v>
      </c>
      <c r="E2406" s="50" t="str">
        <f>IF(ISBLANK(LeaveTracker[[#This Row],[Employee Name]]),"-----",VLOOKUP(LeaveTracker[[#This Row],[Employee Name]],Employees[[Employee Name]:[Office]],7))</f>
        <v>CSWDO</v>
      </c>
      <c r="F2406" s="50" t="str">
        <f>IF(ISBLANK(LeaveTracker[[#This Row],[Employee Name]]),"-----",VLOOKUP(LeaveTracker[[#This Row],[Employee Name]],Employees[[Employee Name]:[Office]],6))</f>
        <v>PERMANENT</v>
      </c>
      <c r="G2406" s="24">
        <v>44755</v>
      </c>
      <c r="H2406" s="24">
        <v>44755</v>
      </c>
      <c r="I2406" s="19" t="s">
        <v>298</v>
      </c>
      <c r="J2406" s="42" t="s">
        <v>214</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748</v>
      </c>
      <c r="E2407" s="50" t="str">
        <f>IF(ISBLANK(LeaveTracker[[#This Row],[Employee Name]]),"-----",VLOOKUP(LeaveTracker[[#This Row],[Employee Name]],Employees[[Employee Name]:[Office]],7))</f>
        <v>CSWDO</v>
      </c>
      <c r="F2407" s="50" t="str">
        <f>IF(ISBLANK(LeaveTracker[[#This Row],[Employee Name]]),"-----",VLOOKUP(LeaveTracker[[#This Row],[Employee Name]],Employees[[Employee Name]:[Office]],6))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1014</v>
      </c>
      <c r="E2408" s="50" t="str">
        <f>IF(ISBLANK(LeaveTracker[[#This Row],[Employee Name]]),"-----",VLOOKUP(LeaveTracker[[#This Row],[Employee Name]],Employees[[Employee Name]:[Office]],7))</f>
        <v>CSWDO</v>
      </c>
      <c r="F2408" s="50" t="str">
        <f>IF(ISBLANK(LeaveTracker[[#This Row],[Employee Name]]),"-----",VLOOKUP(LeaveTracker[[#This Row],[Employee Name]],Employees[[Employee Name]:[Office]],6))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737</v>
      </c>
      <c r="E2409" s="50" t="str">
        <f>IF(ISBLANK(LeaveTracker[[#This Row],[Employee Name]]),"-----",VLOOKUP(LeaveTracker[[#This Row],[Employee Name]],Employees[[Employee Name]:[Office]],7))</f>
        <v>CSWDO</v>
      </c>
      <c r="F2409" s="50" t="str">
        <f>IF(ISBLANK(LeaveTracker[[#This Row],[Employee Name]]),"-----",VLOOKUP(LeaveTracker[[#This Row],[Employee Name]],Employees[[Employee Name]:[Office]],6))</f>
        <v>PERMANENT</v>
      </c>
      <c r="G2409" s="24">
        <v>44755</v>
      </c>
      <c r="H2409" s="24">
        <v>44755</v>
      </c>
      <c r="I2409" s="19" t="s">
        <v>298</v>
      </c>
      <c r="J2409" s="42" t="s">
        <v>1003</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50" t="str">
        <f>IF(ISBLANK(LeaveTracker[[#This Row],[Employee Name]]),"-----",VLOOKUP(LeaveTracker[[#This Row],[Employee Name]],Employees[[Employee Name]:[Office]],7))</f>
        <v>CTO</v>
      </c>
      <c r="F2410" s="50" t="str">
        <f>IF(ISBLANK(LeaveTracker[[#This Row],[Employee Name]]),"-----",VLOOKUP(LeaveTracker[[#This Row],[Employee Name]],Employees[[Employee Name]:[Office]],6))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632</v>
      </c>
      <c r="E2411" s="50" t="str">
        <f>IF(ISBLANK(LeaveTracker[[#This Row],[Employee Name]]),"-----",VLOOKUP(LeaveTracker[[#This Row],[Employee Name]],Employees[[Employee Name]:[Office]],7))</f>
        <v>LIBRARY</v>
      </c>
      <c r="F2411" s="50" t="str">
        <f>IF(ISBLANK(LeaveTracker[[#This Row],[Employee Name]]),"-----",VLOOKUP(LeaveTracker[[#This Row],[Employee Name]],Employees[[Employee Name]:[Office]],6))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468</v>
      </c>
      <c r="E2412" s="50" t="str">
        <f>IF(ISBLANK(LeaveTracker[[#This Row],[Employee Name]]),"-----",VLOOKUP(LeaveTracker[[#This Row],[Employee Name]],Employees[[Employee Name]:[Office]],7))</f>
        <v>ASSESSORS OFFICE</v>
      </c>
      <c r="F2412" s="50" t="str">
        <f>IF(ISBLANK(LeaveTracker[[#This Row],[Employee Name]]),"-----",VLOOKUP(LeaveTracker[[#This Row],[Employee Name]],Employees[[Employee Name]:[Office]],6))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1017</v>
      </c>
      <c r="E2413" s="50" t="str">
        <f>IF(ISBLANK(LeaveTracker[[#This Row],[Employee Name]]),"-----",VLOOKUP(LeaveTracker[[#This Row],[Employee Name]],Employees[[Employee Name]:[Office]],7))</f>
        <v>LANDTAX</v>
      </c>
      <c r="F2413" s="50" t="str">
        <f>IF(ISBLANK(LeaveTracker[[#This Row],[Employee Name]]),"-----",VLOOKUP(LeaveTracker[[#This Row],[Employee Name]],Employees[[Employee Name]:[Office]],6))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1017</v>
      </c>
      <c r="E2414" s="50" t="str">
        <f>IF(ISBLANK(LeaveTracker[[#This Row],[Employee Name]]),"-----",VLOOKUP(LeaveTracker[[#This Row],[Employee Name]],Employees[[Employee Name]:[Office]],7))</f>
        <v>LANDTAX</v>
      </c>
      <c r="F2414" s="50" t="str">
        <f>IF(ISBLANK(LeaveTracker[[#This Row],[Employee Name]]),"-----",VLOOKUP(LeaveTracker[[#This Row],[Employee Name]],Employees[[Employee Name]:[Office]],6))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405</v>
      </c>
      <c r="E2415" s="50" t="str">
        <f>IF(ISBLANK(LeaveTracker[[#This Row],[Employee Name]]),"-----",VLOOKUP(LeaveTracker[[#This Row],[Employee Name]],Employees[[Employee Name]:[Office]],7))</f>
        <v>CTO</v>
      </c>
      <c r="F2415" s="50" t="str">
        <f>IF(ISBLANK(LeaveTracker[[#This Row],[Employee Name]]),"-----",VLOOKUP(LeaveTracker[[#This Row],[Employee Name]],Employees[[Employee Name]:[Office]],6))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405</v>
      </c>
      <c r="E2416" s="50" t="str">
        <f>IF(ISBLANK(LeaveTracker[[#This Row],[Employee Name]]),"-----",VLOOKUP(LeaveTracker[[#This Row],[Employee Name]],Employees[[Employee Name]:[Office]],7))</f>
        <v>CTO</v>
      </c>
      <c r="F2416" s="50" t="str">
        <f>IF(ISBLANK(LeaveTracker[[#This Row],[Employee Name]]),"-----",VLOOKUP(LeaveTracker[[#This Row],[Employee Name]],Employees[[Employee Name]:[Office]],6))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323</v>
      </c>
      <c r="E2417" s="50" t="str">
        <f>IF(ISBLANK(LeaveTracker[[#This Row],[Employee Name]]),"-----",VLOOKUP(LeaveTracker[[#This Row],[Employee Name]],Employees[[Employee Name]:[Office]],7))</f>
        <v>CEO</v>
      </c>
      <c r="F2417" s="50" t="str">
        <f>IF(ISBLANK(LeaveTracker[[#This Row],[Employee Name]]),"-----",VLOOKUP(LeaveTracker[[#This Row],[Employee Name]],Employees[[Employee Name]:[Office]],6))</f>
        <v>PERMANENT</v>
      </c>
      <c r="G2417" s="24">
        <v>44763</v>
      </c>
      <c r="H2417" s="24">
        <v>44763</v>
      </c>
      <c r="I2417" s="19" t="s">
        <v>298</v>
      </c>
      <c r="J2417" s="42" t="s">
        <v>1003</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283</v>
      </c>
      <c r="E2418" s="50" t="str">
        <f>IF(ISBLANK(LeaveTracker[[#This Row],[Employee Name]]),"-----",VLOOKUP(LeaveTracker[[#This Row],[Employee Name]],Employees[[Employee Name]:[Office]],7))</f>
        <v>PICNIC GROVE</v>
      </c>
      <c r="F2418" s="50" t="str">
        <f>IF(ISBLANK(LeaveTracker[[#This Row],[Employee Name]]),"-----",VLOOKUP(LeaveTracker[[#This Row],[Employee Name]],Employees[[Employee Name]:[Office]],6))</f>
        <v>PERMANENT</v>
      </c>
      <c r="G2418" s="24">
        <v>44774</v>
      </c>
      <c r="H2418" s="24">
        <v>44774</v>
      </c>
      <c r="I2418" s="19" t="s">
        <v>298</v>
      </c>
      <c r="J2418" s="42" t="s">
        <v>1003</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242</v>
      </c>
      <c r="E2419" s="50" t="str">
        <f>IF(ISBLANK(LeaveTracker[[#This Row],[Employee Name]]),"-----",VLOOKUP(LeaveTracker[[#This Row],[Employee Name]],Employees[[Employee Name]:[Office]],7))</f>
        <v>TCCH/TICC</v>
      </c>
      <c r="F2419" s="50" t="str">
        <f>IF(ISBLANK(LeaveTracker[[#This Row],[Employee Name]]),"-----",VLOOKUP(LeaveTracker[[#This Row],[Employee Name]],Employees[[Employee Name]:[Office]],6))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242</v>
      </c>
      <c r="E2420" s="50" t="str">
        <f>IF(ISBLANK(LeaveTracker[[#This Row],[Employee Name]]),"-----",VLOOKUP(LeaveTracker[[#This Row],[Employee Name]],Employees[[Employee Name]:[Office]],7))</f>
        <v>TCCH/TICC</v>
      </c>
      <c r="F2420" s="50" t="str">
        <f>IF(ISBLANK(LeaveTracker[[#This Row],[Employee Name]]),"-----",VLOOKUP(LeaveTracker[[#This Row],[Employee Name]],Employees[[Employee Name]:[Office]],6))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440</v>
      </c>
      <c r="E2421" s="50" t="str">
        <f>IF(ISBLANK(LeaveTracker[[#This Row],[Employee Name]]),"-----",VLOOKUP(LeaveTracker[[#This Row],[Employee Name]],Employees[[Employee Name]:[Office]],7))</f>
        <v>ACCOUNTING</v>
      </c>
      <c r="F2421" s="50" t="str">
        <f>IF(ISBLANK(LeaveTracker[[#This Row],[Employee Name]]),"-----",VLOOKUP(LeaveTracker[[#This Row],[Employee Name]],Employees[[Employee Name]:[Office]],6))</f>
        <v>PERMANENT</v>
      </c>
      <c r="G2421" s="24">
        <v>44762</v>
      </c>
      <c r="H2421" s="24">
        <v>44762</v>
      </c>
      <c r="I2421" s="19" t="s">
        <v>298</v>
      </c>
      <c r="J2421" s="42" t="s">
        <v>1003</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762</v>
      </c>
      <c r="E2422" s="50" t="str">
        <f>IF(ISBLANK(LeaveTracker[[#This Row],[Employee Name]]),"-----",VLOOKUP(LeaveTracker[[#This Row],[Employee Name]],Employees[[Employee Name]:[Office]],7))</f>
        <v>CTO</v>
      </c>
      <c r="F2422" s="50" t="str">
        <f>IF(ISBLANK(LeaveTracker[[#This Row],[Employee Name]]),"-----",VLOOKUP(LeaveTracker[[#This Row],[Employee Name]],Employees[[Employee Name]:[Office]],6))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762</v>
      </c>
      <c r="E2423" s="50" t="str">
        <f>IF(ISBLANK(LeaveTracker[[#This Row],[Employee Name]]),"-----",VLOOKUP(LeaveTracker[[#This Row],[Employee Name]],Employees[[Employee Name]:[Office]],7))</f>
        <v>CTO</v>
      </c>
      <c r="F2423" s="50" t="str">
        <f>IF(ISBLANK(LeaveTracker[[#This Row],[Employee Name]]),"-----",VLOOKUP(LeaveTracker[[#This Row],[Employee Name]],Employees[[Employee Name]:[Office]],6))</f>
        <v>PERMANENT</v>
      </c>
      <c r="G2423" s="24">
        <v>44753</v>
      </c>
      <c r="H2423" s="24">
        <v>44753</v>
      </c>
      <c r="I2423" s="19" t="s">
        <v>298</v>
      </c>
      <c r="J2423" s="42" t="s">
        <v>995</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834</v>
      </c>
      <c r="E2424" s="50" t="str">
        <f>IF(ISBLANK(LeaveTracker[[#This Row],[Employee Name]]),"-----",VLOOKUP(LeaveTracker[[#This Row],[Employee Name]],Employees[[Employee Name]:[Office]],7))</f>
        <v>CTO</v>
      </c>
      <c r="F2424" s="50" t="str">
        <f>IF(ISBLANK(LeaveTracker[[#This Row],[Employee Name]]),"-----",VLOOKUP(LeaveTracker[[#This Row],[Employee Name]],Employees[[Employee Name]:[Office]],6))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657</v>
      </c>
      <c r="E2425" s="50" t="str">
        <f>IF(ISBLANK(LeaveTracker[[#This Row],[Employee Name]]),"-----",VLOOKUP(LeaveTracker[[#This Row],[Employee Name]],Employees[[Employee Name]:[Office]],7))</f>
        <v>ONT</v>
      </c>
      <c r="F2425" s="50" t="str">
        <f>IF(ISBLANK(LeaveTracker[[#This Row],[Employee Name]]),"-----",VLOOKUP(LeaveTracker[[#This Row],[Employee Name]],Employees[[Employee Name]:[Office]],6))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657</v>
      </c>
      <c r="E2426" s="50" t="str">
        <f>IF(ISBLANK(LeaveTracker[[#This Row],[Employee Name]]),"-----",VLOOKUP(LeaveTracker[[#This Row],[Employee Name]],Employees[[Employee Name]:[Office]],7))</f>
        <v>ONT</v>
      </c>
      <c r="F2426" s="50" t="str">
        <f>IF(ISBLANK(LeaveTracker[[#This Row],[Employee Name]]),"-----",VLOOKUP(LeaveTracker[[#This Row],[Employee Name]],Employees[[Employee Name]:[Office]],6))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657</v>
      </c>
      <c r="E2427" s="50" t="str">
        <f>IF(ISBLANK(LeaveTracker[[#This Row],[Employee Name]]),"-----",VLOOKUP(LeaveTracker[[#This Row],[Employee Name]],Employees[[Employee Name]:[Office]],7))</f>
        <v>ONT</v>
      </c>
      <c r="F2427" s="50" t="str">
        <f>IF(ISBLANK(LeaveTracker[[#This Row],[Employee Name]]),"-----",VLOOKUP(LeaveTracker[[#This Row],[Employee Name]],Employees[[Employee Name]:[Office]],6))</f>
        <v>PERMANENT</v>
      </c>
      <c r="G2427" s="24">
        <v>44736</v>
      </c>
      <c r="H2427" s="24">
        <v>44736</v>
      </c>
      <c r="I2427" s="19" t="s">
        <v>298</v>
      </c>
      <c r="J2427" s="42" t="s">
        <v>1003</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904</v>
      </c>
      <c r="E2428" s="50" t="str">
        <f>IF(ISBLANK(LeaveTracker[[#This Row],[Employee Name]]),"-----",VLOOKUP(LeaveTracker[[#This Row],[Employee Name]],Employees[[Employee Name]:[Office]],7))</f>
        <v>ONT</v>
      </c>
      <c r="F2428" s="50" t="str">
        <f>IF(ISBLANK(LeaveTracker[[#This Row],[Employee Name]]),"-----",VLOOKUP(LeaveTracker[[#This Row],[Employee Name]],Employees[[Employee Name]:[Office]],6))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904</v>
      </c>
      <c r="E2429" s="50" t="str">
        <f>IF(ISBLANK(LeaveTracker[[#This Row],[Employee Name]]),"-----",VLOOKUP(LeaveTracker[[#This Row],[Employee Name]],Employees[[Employee Name]:[Office]],7))</f>
        <v>ONT</v>
      </c>
      <c r="F2429" s="50" t="str">
        <f>IF(ISBLANK(LeaveTracker[[#This Row],[Employee Name]]),"-----",VLOOKUP(LeaveTracker[[#This Row],[Employee Name]],Employees[[Employee Name]:[Office]],6))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660</v>
      </c>
      <c r="E2430" s="50" t="str">
        <f>IF(ISBLANK(LeaveTracker[[#This Row],[Employee Name]]),"-----",VLOOKUP(LeaveTracker[[#This Row],[Employee Name]],Employees[[Employee Name]:[Office]],7))</f>
        <v>CTO</v>
      </c>
      <c r="F2430" s="50" t="str">
        <f>IF(ISBLANK(LeaveTracker[[#This Row],[Employee Name]]),"-----",VLOOKUP(LeaveTracker[[#This Row],[Employee Name]],Employees[[Employee Name]:[Office]],6))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660</v>
      </c>
      <c r="E2431" s="50" t="str">
        <f>IF(ISBLANK(LeaveTracker[[#This Row],[Employee Name]]),"-----",VLOOKUP(LeaveTracker[[#This Row],[Employee Name]],Employees[[Employee Name]:[Office]],7))</f>
        <v>CTO</v>
      </c>
      <c r="F2431" s="50" t="str">
        <f>IF(ISBLANK(LeaveTracker[[#This Row],[Employee Name]]),"-----",VLOOKUP(LeaveTracker[[#This Row],[Employee Name]],Employees[[Employee Name]:[Office]],6))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660</v>
      </c>
      <c r="E2432" s="50" t="str">
        <f>IF(ISBLANK(LeaveTracker[[#This Row],[Employee Name]]),"-----",VLOOKUP(LeaveTracker[[#This Row],[Employee Name]],Employees[[Employee Name]:[Office]],7))</f>
        <v>CTO</v>
      </c>
      <c r="F2432" s="50" t="str">
        <f>IF(ISBLANK(LeaveTracker[[#This Row],[Employee Name]]),"-----",VLOOKUP(LeaveTracker[[#This Row],[Employee Name]],Employees[[Employee Name]:[Office]],6))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660</v>
      </c>
      <c r="E2433" s="50" t="str">
        <f>IF(ISBLANK(LeaveTracker[[#This Row],[Employee Name]]),"-----",VLOOKUP(LeaveTracker[[#This Row],[Employee Name]],Employees[[Employee Name]:[Office]],7))</f>
        <v>CTO</v>
      </c>
      <c r="F2433" s="50" t="str">
        <f>IF(ISBLANK(LeaveTracker[[#This Row],[Employee Name]]),"-----",VLOOKUP(LeaveTracker[[#This Row],[Employee Name]],Employees[[Employee Name]:[Office]],6))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660</v>
      </c>
      <c r="E2434" s="50" t="str">
        <f>IF(ISBLANK(LeaveTracker[[#This Row],[Employee Name]]),"-----",VLOOKUP(LeaveTracker[[#This Row],[Employee Name]],Employees[[Employee Name]:[Office]],7))</f>
        <v>CTO</v>
      </c>
      <c r="F2434" s="50" t="str">
        <f>IF(ISBLANK(LeaveTracker[[#This Row],[Employee Name]]),"-----",VLOOKUP(LeaveTracker[[#This Row],[Employee Name]],Employees[[Employee Name]:[Office]],6))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950</v>
      </c>
      <c r="E2435" s="50" t="str">
        <f>IF(ISBLANK(LeaveTracker[[#This Row],[Employee Name]]),"-----",VLOOKUP(LeaveTracker[[#This Row],[Employee Name]],Employees[[Employee Name]:[Office]],7))</f>
        <v>ACCOUNTING</v>
      </c>
      <c r="F2435" s="50" t="str">
        <f>IF(ISBLANK(LeaveTracker[[#This Row],[Employee Name]]),"-----",VLOOKUP(LeaveTracker[[#This Row],[Employee Name]],Employees[[Employee Name]:[Office]],6))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950</v>
      </c>
      <c r="E2436" s="50" t="str">
        <f>IF(ISBLANK(LeaveTracker[[#This Row],[Employee Name]]),"-----",VLOOKUP(LeaveTracker[[#This Row],[Employee Name]],Employees[[Employee Name]:[Office]],7))</f>
        <v>ACCOUNTING</v>
      </c>
      <c r="F2436" s="50" t="str">
        <f>IF(ISBLANK(LeaveTracker[[#This Row],[Employee Name]]),"-----",VLOOKUP(LeaveTracker[[#This Row],[Employee Name]],Employees[[Employee Name]:[Office]],6))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950</v>
      </c>
      <c r="E2437" s="50" t="str">
        <f>IF(ISBLANK(LeaveTracker[[#This Row],[Employee Name]]),"-----",VLOOKUP(LeaveTracker[[#This Row],[Employee Name]],Employees[[Employee Name]:[Office]],7))</f>
        <v>ACCOUNTING</v>
      </c>
      <c r="F2437" s="50" t="str">
        <f>IF(ISBLANK(LeaveTracker[[#This Row],[Employee Name]]),"-----",VLOOKUP(LeaveTracker[[#This Row],[Employee Name]],Employees[[Employee Name]:[Office]],6))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950</v>
      </c>
      <c r="E2438" s="50" t="str">
        <f>IF(ISBLANK(LeaveTracker[[#This Row],[Employee Name]]),"-----",VLOOKUP(LeaveTracker[[#This Row],[Employee Name]],Employees[[Employee Name]:[Office]],7))</f>
        <v>ACCOUNTING</v>
      </c>
      <c r="F2438" s="50" t="str">
        <f>IF(ISBLANK(LeaveTracker[[#This Row],[Employee Name]]),"-----",VLOOKUP(LeaveTracker[[#This Row],[Employee Name]],Employees[[Employee Name]:[Office]],6))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950</v>
      </c>
      <c r="E2439" s="50" t="str">
        <f>IF(ISBLANK(LeaveTracker[[#This Row],[Employee Name]]),"-----",VLOOKUP(LeaveTracker[[#This Row],[Employee Name]],Employees[[Employee Name]:[Office]],7))</f>
        <v>ACCOUNTING</v>
      </c>
      <c r="F2439" s="50" t="str">
        <f>IF(ISBLANK(LeaveTracker[[#This Row],[Employee Name]]),"-----",VLOOKUP(LeaveTracker[[#This Row],[Employee Name]],Employees[[Employee Name]:[Office]],6))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1008</v>
      </c>
      <c r="E2440" s="50" t="str">
        <f>IF(ISBLANK(LeaveTracker[[#This Row],[Employee Name]]),"-----",VLOOKUP(LeaveTracker[[#This Row],[Employee Name]],Employees[[Employee Name]:[Office]],7))</f>
        <v>ACCOUNTING</v>
      </c>
      <c r="F2440" s="50" t="str">
        <f>IF(ISBLANK(LeaveTracker[[#This Row],[Employee Name]]),"-----",VLOOKUP(LeaveTracker[[#This Row],[Employee Name]],Employees[[Employee Name]:[Office]],6))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504</v>
      </c>
      <c r="E2441" s="50" t="str">
        <f>IF(ISBLANK(LeaveTracker[[#This Row],[Employee Name]]),"-----",VLOOKUP(LeaveTracker[[#This Row],[Employee Name]],Employees[[Employee Name]:[Office]],7))</f>
        <v>THRDC</v>
      </c>
      <c r="F2441" s="50" t="str">
        <f>IF(ISBLANK(LeaveTracker[[#This Row],[Employee Name]]),"-----",VLOOKUP(LeaveTracker[[#This Row],[Employee Name]],Employees[[Employee Name]:[Office]],6))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1019</v>
      </c>
      <c r="E2442" s="50" t="str">
        <f>IF(ISBLANK(LeaveTracker[[#This Row],[Employee Name]]),"-----",VLOOKUP(LeaveTracker[[#This Row],[Employee Name]],Employees[[Employee Name]:[Office]],7))</f>
        <v>CSWDO</v>
      </c>
      <c r="F2442" s="50" t="str">
        <f>IF(ISBLANK(LeaveTracker[[#This Row],[Employee Name]]),"-----",VLOOKUP(LeaveTracker[[#This Row],[Employee Name]],Employees[[Employee Name]:[Office]],6))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601</v>
      </c>
      <c r="E2443" s="50" t="str">
        <f>IF(ISBLANK(LeaveTracker[[#This Row],[Employee Name]]),"-----",VLOOKUP(LeaveTracker[[#This Row],[Employee Name]],Employees[[Employee Name]:[Office]],7))</f>
        <v>ONT</v>
      </c>
      <c r="F2443" s="50" t="str">
        <f>IF(ISBLANK(LeaveTracker[[#This Row],[Employee Name]]),"-----",VLOOKUP(LeaveTracker[[#This Row],[Employee Name]],Employees[[Employee Name]:[Office]],6))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922</v>
      </c>
      <c r="E2444" s="50" t="str">
        <f>IF(ISBLANK(LeaveTracker[[#This Row],[Employee Name]]),"-----",VLOOKUP(LeaveTracker[[#This Row],[Employee Name]],Employees[[Employee Name]:[Office]],7))</f>
        <v>CPDO</v>
      </c>
      <c r="F2444" s="50" t="str">
        <f>IF(ISBLANK(LeaveTracker[[#This Row],[Employee Name]]),"-----",VLOOKUP(LeaveTracker[[#This Row],[Employee Name]],Employees[[Employee Name]:[Office]],6))</f>
        <v>PERMANENT</v>
      </c>
      <c r="G2444" s="24">
        <v>44782</v>
      </c>
      <c r="H2444" s="24">
        <v>44782</v>
      </c>
      <c r="I2444" s="19" t="s">
        <v>298</v>
      </c>
      <c r="J2444" s="42" t="s">
        <v>1003</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411</v>
      </c>
      <c r="E2445" s="50" t="str">
        <f>IF(ISBLANK(LeaveTracker[[#This Row],[Employee Name]]),"-----",VLOOKUP(LeaveTracker[[#This Row],[Employee Name]],Employees[[Employee Name]:[Office]],7))</f>
        <v>CTO</v>
      </c>
      <c r="F2445" s="50" t="str">
        <f>IF(ISBLANK(LeaveTracker[[#This Row],[Employee Name]]),"-----",VLOOKUP(LeaveTracker[[#This Row],[Employee Name]],Employees[[Employee Name]:[Office]],6))</f>
        <v>PERMANENT</v>
      </c>
      <c r="G2445" s="24">
        <v>44757</v>
      </c>
      <c r="H2445" s="24">
        <v>44757</v>
      </c>
      <c r="I2445" s="19" t="s">
        <v>298</v>
      </c>
      <c r="J2445" s="42" t="s">
        <v>1003</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449</v>
      </c>
      <c r="E2446" s="50" t="str">
        <f>IF(ISBLANK(LeaveTracker[[#This Row],[Employee Name]]),"-----",VLOOKUP(LeaveTracker[[#This Row],[Employee Name]],Employees[[Employee Name]:[Office]],7))</f>
        <v>CEO</v>
      </c>
      <c r="F2446" s="50" t="str">
        <f>IF(ISBLANK(LeaveTracker[[#This Row],[Employee Name]]),"-----",VLOOKUP(LeaveTracker[[#This Row],[Employee Name]],Employees[[Employee Name]:[Office]],6))</f>
        <v>PERMANENT</v>
      </c>
      <c r="G2446" s="24">
        <v>44763</v>
      </c>
      <c r="H2446" s="24">
        <v>44764</v>
      </c>
      <c r="I2446" s="19" t="s">
        <v>298</v>
      </c>
      <c r="J2446" s="42" t="s">
        <v>1003</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456</v>
      </c>
      <c r="E2447" s="50" t="str">
        <f>IF(ISBLANK(LeaveTracker[[#This Row],[Employee Name]]),"-----",VLOOKUP(LeaveTracker[[#This Row],[Employee Name]],Employees[[Employee Name]:[Office]],7))</f>
        <v>CSWDO</v>
      </c>
      <c r="F2447" s="50" t="str">
        <f>IF(ISBLANK(LeaveTracker[[#This Row],[Employee Name]]),"-----",VLOOKUP(LeaveTracker[[#This Row],[Employee Name]],Employees[[Employee Name]:[Office]],6))</f>
        <v>PERMANENT</v>
      </c>
      <c r="G2447" s="24">
        <v>44763</v>
      </c>
      <c r="H2447" s="24">
        <v>44764</v>
      </c>
      <c r="I2447" s="19" t="s">
        <v>298</v>
      </c>
      <c r="J2447" s="42" t="s">
        <v>1003</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1021</v>
      </c>
      <c r="E2448" s="50" t="str">
        <f>IF(ISBLANK(LeaveTracker[[#This Row],[Employee Name]]),"-----",VLOOKUP(LeaveTracker[[#This Row],[Employee Name]],Employees[[Employee Name]:[Office]],7))</f>
        <v>CTO</v>
      </c>
      <c r="F2448" s="50" t="str">
        <f>IF(ISBLANK(LeaveTracker[[#This Row],[Employee Name]]),"-----",VLOOKUP(LeaveTracker[[#This Row],[Employee Name]],Employees[[Employee Name]:[Office]],6))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242</v>
      </c>
      <c r="E2449" s="50" t="str">
        <f>IF(ISBLANK(LeaveTracker[[#This Row],[Employee Name]]),"-----",VLOOKUP(LeaveTracker[[#This Row],[Employee Name]],Employees[[Employee Name]:[Office]],7))</f>
        <v>TCCH/TICC</v>
      </c>
      <c r="F2449" s="50" t="str">
        <f>IF(ISBLANK(LeaveTracker[[#This Row],[Employee Name]]),"-----",VLOOKUP(LeaveTracker[[#This Row],[Employee Name]],Employees[[Employee Name]:[Office]],6))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714</v>
      </c>
      <c r="E2450" s="50" t="str">
        <f>IF(ISBLANK(LeaveTracker[[#This Row],[Employee Name]]),"-----",VLOOKUP(LeaveTracker[[#This Row],[Employee Name]],Employees[[Employee Name]:[Office]],7))</f>
        <v>CBO</v>
      </c>
      <c r="F2450" s="50" t="str">
        <f>IF(ISBLANK(LeaveTracker[[#This Row],[Employee Name]]),"-----",VLOOKUP(LeaveTracker[[#This Row],[Employee Name]],Employees[[Employee Name]:[Office]],6))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714</v>
      </c>
      <c r="E2451" s="50" t="str">
        <f>IF(ISBLANK(LeaveTracker[[#This Row],[Employee Name]]),"-----",VLOOKUP(LeaveTracker[[#This Row],[Employee Name]],Employees[[Employee Name]:[Office]],7))</f>
        <v>CBO</v>
      </c>
      <c r="F2451" s="50" t="str">
        <f>IF(ISBLANK(LeaveTracker[[#This Row],[Employee Name]]),"-----",VLOOKUP(LeaveTracker[[#This Row],[Employee Name]],Employees[[Employee Name]:[Office]],6))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553</v>
      </c>
      <c r="E2452" s="50" t="str">
        <f>IF(ISBLANK(LeaveTracker[[#This Row],[Employee Name]]),"-----",VLOOKUP(LeaveTracker[[#This Row],[Employee Name]],Employees[[Employee Name]:[Office]],7))</f>
        <v>CENRO</v>
      </c>
      <c r="F2452" s="50" t="str">
        <f>IF(ISBLANK(LeaveTracker[[#This Row],[Employee Name]]),"-----",VLOOKUP(LeaveTracker[[#This Row],[Employee Name]],Employees[[Employee Name]:[Office]],6))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186</v>
      </c>
      <c r="E2453" s="50" t="str">
        <f>IF(ISBLANK(LeaveTracker[[#This Row],[Employee Name]]),"-----",VLOOKUP(LeaveTracker[[#This Row],[Employee Name]],Employees[[Employee Name]:[Office]],7))</f>
        <v>CBO</v>
      </c>
      <c r="F2453" s="50" t="str">
        <f>IF(ISBLANK(LeaveTracker[[#This Row],[Employee Name]]),"-----",VLOOKUP(LeaveTracker[[#This Row],[Employee Name]],Employees[[Employee Name]:[Office]],6))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530</v>
      </c>
      <c r="E2454" s="50" t="str">
        <f>IF(ISBLANK(LeaveTracker[[#This Row],[Employee Name]]),"-----",VLOOKUP(LeaveTracker[[#This Row],[Employee Name]],Employees[[Employee Name]:[Office]],7))</f>
        <v>GSO</v>
      </c>
      <c r="F2454" s="50" t="str">
        <f>IF(ISBLANK(LeaveTracker[[#This Row],[Employee Name]]),"-----",VLOOKUP(LeaveTracker[[#This Row],[Employee Name]],Employees[[Employee Name]:[Office]],6))</f>
        <v>PERMANENT</v>
      </c>
      <c r="G2454" s="24">
        <v>44757</v>
      </c>
      <c r="H2454" s="24">
        <v>44757</v>
      </c>
      <c r="I2454" s="19" t="s">
        <v>1022</v>
      </c>
      <c r="J2454" s="42" t="s">
        <v>1022</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762</v>
      </c>
      <c r="E2455" s="50" t="str">
        <f>IF(ISBLANK(LeaveTracker[[#This Row],[Employee Name]]),"-----",VLOOKUP(LeaveTracker[[#This Row],[Employee Name]],Employees[[Employee Name]:[Office]],7))</f>
        <v>CTO</v>
      </c>
      <c r="F2455" s="50" t="str">
        <f>IF(ISBLANK(LeaveTracker[[#This Row],[Employee Name]]),"-----",VLOOKUP(LeaveTracker[[#This Row],[Employee Name]],Employees[[Employee Name]:[Office]],6))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612</v>
      </c>
      <c r="E2456" s="50" t="str">
        <f>IF(ISBLANK(LeaveTracker[[#This Row],[Employee Name]]),"-----",VLOOKUP(LeaveTracker[[#This Row],[Employee Name]],Employees[[Employee Name]:[Office]],7))</f>
        <v>CBO</v>
      </c>
      <c r="F2456" s="50" t="str">
        <f>IF(ISBLANK(LeaveTracker[[#This Row],[Employee Name]]),"-----",VLOOKUP(LeaveTracker[[#This Row],[Employee Name]],Employees[[Employee Name]:[Office]],6))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407</v>
      </c>
      <c r="E2457" s="50" t="str">
        <f>IF(ISBLANK(LeaveTracker[[#This Row],[Employee Name]]),"-----",VLOOKUP(LeaveTracker[[#This Row],[Employee Name]],Employees[[Employee Name]:[Office]],7))</f>
        <v>CTO</v>
      </c>
      <c r="F2457" s="50" t="str">
        <f>IF(ISBLANK(LeaveTracker[[#This Row],[Employee Name]]),"-----",VLOOKUP(LeaveTracker[[#This Row],[Employee Name]],Employees[[Employee Name]:[Office]],6))</f>
        <v>PERMANENT</v>
      </c>
      <c r="G2457" s="24">
        <v>44762</v>
      </c>
      <c r="H2457" s="24">
        <v>44762</v>
      </c>
      <c r="I2457" s="19" t="s">
        <v>298</v>
      </c>
      <c r="J2457" s="42" t="s">
        <v>1003</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422</v>
      </c>
      <c r="E2458" s="50" t="str">
        <f>IF(ISBLANK(LeaveTracker[[#This Row],[Employee Name]]),"-----",VLOOKUP(LeaveTracker[[#This Row],[Employee Name]],Employees[[Employee Name]:[Office]],7))</f>
        <v>INTEGRATED CENTRAL TERMINAL</v>
      </c>
      <c r="F2458" s="50" t="str">
        <f>IF(ISBLANK(LeaveTracker[[#This Row],[Employee Name]]),"-----",VLOOKUP(LeaveTracker[[#This Row],[Employee Name]],Employees[[Employee Name]:[Office]],6))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50" t="str">
        <f>IF(ISBLANK(LeaveTracker[[#This Row],[Employee Name]]),"-----",VLOOKUP(LeaveTracker[[#This Row],[Employee Name]],Employees[[Employee Name]:[Office]],7))</f>
        <v>CTO</v>
      </c>
      <c r="F2459" s="50" t="str">
        <f>IF(ISBLANK(LeaveTracker[[#This Row],[Employee Name]]),"-----",VLOOKUP(LeaveTracker[[#This Row],[Employee Name]],Employees[[Employee Name]:[Office]],6))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396</v>
      </c>
      <c r="E2460" s="50" t="str">
        <f>IF(ISBLANK(LeaveTracker[[#This Row],[Employee Name]]),"-----",VLOOKUP(LeaveTracker[[#This Row],[Employee Name]],Employees[[Employee Name]:[Office]],7))</f>
        <v>CTO</v>
      </c>
      <c r="F2460" s="50" t="str">
        <f>IF(ISBLANK(LeaveTracker[[#This Row],[Employee Name]]),"-----",VLOOKUP(LeaveTracker[[#This Row],[Employee Name]],Employees[[Employee Name]:[Office]],6))</f>
        <v>PERMANENT</v>
      </c>
      <c r="G2460" s="24">
        <v>44761</v>
      </c>
      <c r="H2460" s="24">
        <v>44761</v>
      </c>
      <c r="I2460" s="19" t="s">
        <v>298</v>
      </c>
      <c r="J2460" s="42" t="s">
        <v>214</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762</v>
      </c>
      <c r="E2461" s="50" t="str">
        <f>IF(ISBLANK(LeaveTracker[[#This Row],[Employee Name]]),"-----",VLOOKUP(LeaveTracker[[#This Row],[Employee Name]],Employees[[Employee Name]:[Office]],7))</f>
        <v>CTO</v>
      </c>
      <c r="F2461" s="50" t="str">
        <f>IF(ISBLANK(LeaveTracker[[#This Row],[Employee Name]]),"-----",VLOOKUP(LeaveTracker[[#This Row],[Employee Name]],Employees[[Employee Name]:[Office]],6))</f>
        <v>PERMANENT</v>
      </c>
      <c r="G2461" s="24">
        <v>44760</v>
      </c>
      <c r="H2461" s="24">
        <v>44760</v>
      </c>
      <c r="I2461" s="19" t="s">
        <v>298</v>
      </c>
      <c r="J2461" s="42" t="s">
        <v>763</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1017</v>
      </c>
      <c r="E2462" s="50" t="str">
        <f>IF(ISBLANK(LeaveTracker[[#This Row],[Employee Name]]),"-----",VLOOKUP(LeaveTracker[[#This Row],[Employee Name]],Employees[[Employee Name]:[Office]],7))</f>
        <v>LANDTAX</v>
      </c>
      <c r="F2462" s="50" t="str">
        <f>IF(ISBLANK(LeaveTracker[[#This Row],[Employee Name]]),"-----",VLOOKUP(LeaveTracker[[#This Row],[Employee Name]],Employees[[Employee Name]:[Office]],6))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1017</v>
      </c>
      <c r="E2463" s="50" t="str">
        <f>IF(ISBLANK(LeaveTracker[[#This Row],[Employee Name]]),"-----",VLOOKUP(LeaveTracker[[#This Row],[Employee Name]],Employees[[Employee Name]:[Office]],7))</f>
        <v>LANDTAX</v>
      </c>
      <c r="F2463" s="50" t="str">
        <f>IF(ISBLANK(LeaveTracker[[#This Row],[Employee Name]]),"-----",VLOOKUP(LeaveTracker[[#This Row],[Employee Name]],Employees[[Employee Name]:[Office]],6))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398</v>
      </c>
      <c r="E2464" s="50" t="str">
        <f>IF(ISBLANK(LeaveTracker[[#This Row],[Employee Name]]),"-----",VLOOKUP(LeaveTracker[[#This Row],[Employee Name]],Employees[[Employee Name]:[Office]],7))</f>
        <v>CTO</v>
      </c>
      <c r="F2464" s="50" t="str">
        <f>IF(ISBLANK(LeaveTracker[[#This Row],[Employee Name]]),"-----",VLOOKUP(LeaveTracker[[#This Row],[Employee Name]],Employees[[Employee Name]:[Office]],6))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776</v>
      </c>
      <c r="E2465" s="50" t="str">
        <f>IF(ISBLANK(LeaveTracker[[#This Row],[Employee Name]]),"-----",VLOOKUP(LeaveTracker[[#This Row],[Employee Name]],Employees[[Employee Name]:[Office]],7))</f>
        <v>GSO</v>
      </c>
      <c r="F2465" s="50" t="str">
        <f>IF(ISBLANK(LeaveTracker[[#This Row],[Employee Name]]),"-----",VLOOKUP(LeaveTracker[[#This Row],[Employee Name]],Employees[[Employee Name]:[Office]],6))</f>
        <v>PERMANENT</v>
      </c>
      <c r="G2465" s="24">
        <v>44764</v>
      </c>
      <c r="H2465" s="24">
        <v>44764</v>
      </c>
      <c r="I2465" s="19" t="s">
        <v>1022</v>
      </c>
      <c r="J2465" s="42" t="s">
        <v>1022</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525</v>
      </c>
      <c r="E2466" s="50" t="str">
        <f>IF(ISBLANK(LeaveTracker[[#This Row],[Employee Name]]),"-----",VLOOKUP(LeaveTracker[[#This Row],[Employee Name]],Employees[[Employee Name]:[Office]],7))</f>
        <v>GSO</v>
      </c>
      <c r="F2466" s="50" t="str">
        <f>IF(ISBLANK(LeaveTracker[[#This Row],[Employee Name]]),"-----",VLOOKUP(LeaveTracker[[#This Row],[Employee Name]],Employees[[Employee Name]:[Office]],6))</f>
        <v>PERMANENT</v>
      </c>
      <c r="G2466" s="24">
        <v>44764</v>
      </c>
      <c r="H2466" s="24">
        <v>44764</v>
      </c>
      <c r="I2466" s="19" t="s">
        <v>298</v>
      </c>
      <c r="J2466" s="42" t="s">
        <v>644</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829</v>
      </c>
      <c r="E2467" s="50" t="str">
        <f>IF(ISBLANK(LeaveTracker[[#This Row],[Employee Name]]),"-----",VLOOKUP(LeaveTracker[[#This Row],[Employee Name]],Employees[[Employee Name]:[Office]],7))</f>
        <v>CHO</v>
      </c>
      <c r="F2467" s="50" t="str">
        <f>IF(ISBLANK(LeaveTracker[[#This Row],[Employee Name]]),"-----",VLOOKUP(LeaveTracker[[#This Row],[Employee Name]],Employees[[Employee Name]:[Office]],6))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829</v>
      </c>
      <c r="E2468" s="50" t="str">
        <f>IF(ISBLANK(LeaveTracker[[#This Row],[Employee Name]]),"-----",VLOOKUP(LeaveTracker[[#This Row],[Employee Name]],Employees[[Employee Name]:[Office]],7))</f>
        <v>CHO</v>
      </c>
      <c r="F2468" s="50" t="str">
        <f>IF(ISBLANK(LeaveTracker[[#This Row],[Employee Name]]),"-----",VLOOKUP(LeaveTracker[[#This Row],[Employee Name]],Employees[[Employee Name]:[Office]],6))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1025</v>
      </c>
      <c r="E2469" s="50" t="str">
        <f>IF(ISBLANK(LeaveTracker[[#This Row],[Employee Name]]),"-----",VLOOKUP(LeaveTracker[[#This Row],[Employee Name]],Employees[[Employee Name]:[Office]],7))</f>
        <v>ONT</v>
      </c>
      <c r="F2469" s="50" t="str">
        <f>IF(ISBLANK(LeaveTracker[[#This Row],[Employee Name]]),"-----",VLOOKUP(LeaveTracker[[#This Row],[Employee Name]],Employees[[Employee Name]:[Office]],6))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798</v>
      </c>
      <c r="E2470" s="50" t="str">
        <f>IF(ISBLANK(LeaveTracker[[#This Row],[Employee Name]]),"-----",VLOOKUP(LeaveTracker[[#This Row],[Employee Name]],Employees[[Employee Name]:[Office]],7))</f>
        <v>ONT</v>
      </c>
      <c r="F2470" s="50" t="str">
        <f>IF(ISBLANK(LeaveTracker[[#This Row],[Employee Name]]),"-----",VLOOKUP(LeaveTracker[[#This Row],[Employee Name]],Employees[[Employee Name]:[Office]],6))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50" t="str">
        <f>IF(ISBLANK(LeaveTracker[[#This Row],[Employee Name]]),"-----",VLOOKUP(LeaveTracker[[#This Row],[Employee Name]],Employees[[Employee Name]:[Office]],7))</f>
        <v>ONT</v>
      </c>
      <c r="F2471" s="50" t="str">
        <f>IF(ISBLANK(LeaveTracker[[#This Row],[Employee Name]]),"-----",VLOOKUP(LeaveTracker[[#This Row],[Employee Name]],Employees[[Employee Name]:[Office]],6))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50" t="str">
        <f>IF(ISBLANK(LeaveTracker[[#This Row],[Employee Name]]),"-----",VLOOKUP(LeaveTracker[[#This Row],[Employee Name]],Employees[[Employee Name]:[Office]],7))</f>
        <v>ONT</v>
      </c>
      <c r="F2472" s="50" t="str">
        <f>IF(ISBLANK(LeaveTracker[[#This Row],[Employee Name]]),"-----",VLOOKUP(LeaveTracker[[#This Row],[Employee Name]],Employees[[Employee Name]:[Office]],6))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482</v>
      </c>
      <c r="E2473" s="50" t="str">
        <f>IF(ISBLANK(LeaveTracker[[#This Row],[Employee Name]]),"-----",VLOOKUP(LeaveTracker[[#This Row],[Employee Name]],Employees[[Employee Name]:[Office]],7))</f>
        <v>COOPERATIVE OFFICE</v>
      </c>
      <c r="F2473" s="50" t="str">
        <f>IF(ISBLANK(LeaveTracker[[#This Row],[Employee Name]]),"-----",VLOOKUP(LeaveTracker[[#This Row],[Employee Name]],Employees[[Employee Name]:[Office]],6))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759</v>
      </c>
      <c r="E2474" s="50" t="str">
        <f>IF(ISBLANK(LeaveTracker[[#This Row],[Employee Name]]),"-----",VLOOKUP(LeaveTracker[[#This Row],[Employee Name]],Employees[[Employee Name]:[Office]],7))</f>
        <v>CTO</v>
      </c>
      <c r="F2474" s="50" t="str">
        <f>IF(ISBLANK(LeaveTracker[[#This Row],[Employee Name]]),"-----",VLOOKUP(LeaveTracker[[#This Row],[Employee Name]],Employees[[Employee Name]:[Office]],6))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759</v>
      </c>
      <c r="E2475" s="50" t="str">
        <f>IF(ISBLANK(LeaveTracker[[#This Row],[Employee Name]]),"-----",VLOOKUP(LeaveTracker[[#This Row],[Employee Name]],Employees[[Employee Name]:[Office]],7))</f>
        <v>CTO</v>
      </c>
      <c r="F2475" s="50" t="str">
        <f>IF(ISBLANK(LeaveTracker[[#This Row],[Employee Name]]),"-----",VLOOKUP(LeaveTracker[[#This Row],[Employee Name]],Employees[[Employee Name]:[Office]],6))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624</v>
      </c>
      <c r="E2476" s="50" t="str">
        <f>IF(ISBLANK(LeaveTracker[[#This Row],[Employee Name]]),"-----",VLOOKUP(LeaveTracker[[#This Row],[Employee Name]],Employees[[Employee Name]:[Office]],7))</f>
        <v>CTO</v>
      </c>
      <c r="F2476" s="50" t="str">
        <f>IF(ISBLANK(LeaveTracker[[#This Row],[Employee Name]]),"-----",VLOOKUP(LeaveTracker[[#This Row],[Employee Name]],Employees[[Employee Name]:[Office]],6))</f>
        <v>PERMANENT</v>
      </c>
      <c r="G2476" s="24">
        <v>44761</v>
      </c>
      <c r="H2476" s="24">
        <v>44761</v>
      </c>
      <c r="I2476" s="19" t="s">
        <v>298</v>
      </c>
      <c r="J2476" s="42" t="s">
        <v>1003</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776</v>
      </c>
      <c r="E2477" s="50" t="str">
        <f>IF(ISBLANK(LeaveTracker[[#This Row],[Employee Name]]),"-----",VLOOKUP(LeaveTracker[[#This Row],[Employee Name]],Employees[[Employee Name]:[Office]],7))</f>
        <v>GSO</v>
      </c>
      <c r="F2477" s="50" t="str">
        <f>IF(ISBLANK(LeaveTracker[[#This Row],[Employee Name]]),"-----",VLOOKUP(LeaveTracker[[#This Row],[Employee Name]],Employees[[Employee Name]:[Office]],6))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776</v>
      </c>
      <c r="E2478" s="50" t="str">
        <f>IF(ISBLANK(LeaveTracker[[#This Row],[Employee Name]]),"-----",VLOOKUP(LeaveTracker[[#This Row],[Employee Name]],Employees[[Employee Name]:[Office]],7))</f>
        <v>GSO</v>
      </c>
      <c r="F2478" s="50" t="str">
        <f>IF(ISBLANK(LeaveTracker[[#This Row],[Employee Name]]),"-----",VLOOKUP(LeaveTracker[[#This Row],[Employee Name]],Employees[[Employee Name]:[Office]],6))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826</v>
      </c>
      <c r="E2479" s="50" t="str">
        <f>IF(ISBLANK(LeaveTracker[[#This Row],[Employee Name]]),"-----",VLOOKUP(LeaveTracker[[#This Row],[Employee Name]],Employees[[Employee Name]:[Office]],7))</f>
        <v>CHO</v>
      </c>
      <c r="F2479" s="50" t="str">
        <f>IF(ISBLANK(LeaveTracker[[#This Row],[Employee Name]]),"-----",VLOOKUP(LeaveTracker[[#This Row],[Employee Name]],Employees[[Employee Name]:[Office]],6))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826</v>
      </c>
      <c r="E2480" s="50" t="str">
        <f>IF(ISBLANK(LeaveTracker[[#This Row],[Employee Name]]),"-----",VLOOKUP(LeaveTracker[[#This Row],[Employee Name]],Employees[[Employee Name]:[Office]],7))</f>
        <v>CHO</v>
      </c>
      <c r="F2480" s="50" t="str">
        <f>IF(ISBLANK(LeaveTracker[[#This Row],[Employee Name]]),"-----",VLOOKUP(LeaveTracker[[#This Row],[Employee Name]],Employees[[Employee Name]:[Office]],6))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711</v>
      </c>
      <c r="E2481" s="50" t="str">
        <f>IF(ISBLANK(LeaveTracker[[#This Row],[Employee Name]]),"-----",VLOOKUP(LeaveTracker[[#This Row],[Employee Name]],Employees[[Employee Name]:[Office]],7))</f>
        <v>CBO</v>
      </c>
      <c r="F2481" s="50" t="str">
        <f>IF(ISBLANK(LeaveTracker[[#This Row],[Employee Name]]),"-----",VLOOKUP(LeaveTracker[[#This Row],[Employee Name]],Employees[[Employee Name]:[Office]],6))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572</v>
      </c>
      <c r="E2482" s="50" t="str">
        <f>IF(ISBLANK(LeaveTracker[[#This Row],[Employee Name]]),"-----",VLOOKUP(LeaveTracker[[#This Row],[Employee Name]],Employees[[Employee Name]:[Office]],7))</f>
        <v>CCT</v>
      </c>
      <c r="F2482" s="50" t="str">
        <f>IF(ISBLANK(LeaveTracker[[#This Row],[Employee Name]]),"-----",VLOOKUP(LeaveTracker[[#This Row],[Employee Name]],Employees[[Employee Name]:[Office]],6))</f>
        <v>PERMANENT</v>
      </c>
      <c r="G2482" s="24">
        <v>44760</v>
      </c>
      <c r="H2482" s="24">
        <v>44760</v>
      </c>
      <c r="I2482" s="19" t="s">
        <v>298</v>
      </c>
      <c r="J2482" s="42" t="s">
        <v>644</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630</v>
      </c>
      <c r="E2483" s="50" t="str">
        <f>IF(ISBLANK(LeaveTracker[[#This Row],[Employee Name]]),"-----",VLOOKUP(LeaveTracker[[#This Row],[Employee Name]],Employees[[Employee Name]:[Office]],7))</f>
        <v>CCT</v>
      </c>
      <c r="F2483" s="50" t="str">
        <f>IF(ISBLANK(LeaveTracker[[#This Row],[Employee Name]]),"-----",VLOOKUP(LeaveTracker[[#This Row],[Employee Name]],Employees[[Employee Name]:[Office]],6))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1030</v>
      </c>
      <c r="E2484" s="50" t="str">
        <f>IF(ISBLANK(LeaveTracker[[#This Row],[Employee Name]]),"-----",VLOOKUP(LeaveTracker[[#This Row],[Employee Name]],Employees[[Employee Name]:[Office]],7))</f>
        <v>CHO</v>
      </c>
      <c r="F2484" s="50" t="str">
        <f>IF(ISBLANK(LeaveTracker[[#This Row],[Employee Name]]),"-----",VLOOKUP(LeaveTracker[[#This Row],[Employee Name]],Employees[[Employee Name]:[Office]],6))</f>
        <v>CASUAL</v>
      </c>
      <c r="G2484" s="24">
        <v>44705</v>
      </c>
      <c r="H2484" s="24">
        <v>44810</v>
      </c>
      <c r="I2484" s="19" t="s">
        <v>76</v>
      </c>
      <c r="J2484" s="42" t="s">
        <v>1031</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559</v>
      </c>
      <c r="E2485" s="50" t="str">
        <f>IF(ISBLANK(LeaveTracker[[#This Row],[Employee Name]]),"-----",VLOOKUP(LeaveTracker[[#This Row],[Employee Name]],Employees[[Employee Name]:[Office]],7))</f>
        <v>CENRO</v>
      </c>
      <c r="F2485" s="50" t="str">
        <f>IF(ISBLANK(LeaveTracker[[#This Row],[Employee Name]]),"-----",VLOOKUP(LeaveTracker[[#This Row],[Employee Name]],Employees[[Employee Name]:[Office]],6))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632</v>
      </c>
      <c r="E2486" s="50" t="str">
        <f>IF(ISBLANK(LeaveTracker[[#This Row],[Employee Name]]),"-----",VLOOKUP(LeaveTracker[[#This Row],[Employee Name]],Employees[[Employee Name]:[Office]],7))</f>
        <v>LIBRARY</v>
      </c>
      <c r="F2486" s="50" t="str">
        <f>IF(ISBLANK(LeaveTracker[[#This Row],[Employee Name]]),"-----",VLOOKUP(LeaveTracker[[#This Row],[Employee Name]],Employees[[Employee Name]:[Office]],6))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338</v>
      </c>
      <c r="E2487" s="50" t="str">
        <f>IF(ISBLANK(LeaveTracker[[#This Row],[Employee Name]]),"-----",VLOOKUP(LeaveTracker[[#This Row],[Employee Name]],Employees[[Employee Name]:[Office]],7))</f>
        <v>COMELEC</v>
      </c>
      <c r="F2487" s="50" t="str">
        <f>IF(ISBLANK(LeaveTracker[[#This Row],[Employee Name]]),"-----",VLOOKUP(LeaveTracker[[#This Row],[Employee Name]],Employees[[Employee Name]:[Office]],6))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1034</v>
      </c>
      <c r="E2488" s="50" t="str">
        <f>IF(ISBLANK(LeaveTracker[[#This Row],[Employee Name]]),"-----",VLOOKUP(LeaveTracker[[#This Row],[Employee Name]],Employees[[Employee Name]:[Office]],7))</f>
        <v>ONT</v>
      </c>
      <c r="F2488" s="50" t="str">
        <f>IF(ISBLANK(LeaveTracker[[#This Row],[Employee Name]]),"-----",VLOOKUP(LeaveTracker[[#This Row],[Employee Name]],Employees[[Employee Name]:[Office]],6))</f>
        <v>PERMANENT</v>
      </c>
      <c r="G2488" s="24">
        <v>44753</v>
      </c>
      <c r="H2488" s="24">
        <v>44754</v>
      </c>
      <c r="I2488" s="19" t="s">
        <v>298</v>
      </c>
      <c r="J2488" s="42" t="s">
        <v>1035</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595</v>
      </c>
      <c r="E2489" s="50" t="str">
        <f>IF(ISBLANK(LeaveTracker[[#This Row],[Employee Name]]),"-----",VLOOKUP(LeaveTracker[[#This Row],[Employee Name]],Employees[[Employee Name]:[Office]],7))</f>
        <v>MAHOGANY MARKET</v>
      </c>
      <c r="F2489" s="50" t="str">
        <f>IF(ISBLANK(LeaveTracker[[#This Row],[Employee Name]]),"-----",VLOOKUP(LeaveTracker[[#This Row],[Employee Name]],Employees[[Employee Name]:[Office]],6))</f>
        <v>PERMANENT</v>
      </c>
      <c r="G2489" s="24">
        <v>44771</v>
      </c>
      <c r="H2489" s="24">
        <v>44771</v>
      </c>
      <c r="I2489" s="19" t="s">
        <v>298</v>
      </c>
      <c r="J2489" s="42" t="s">
        <v>755</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595</v>
      </c>
      <c r="E2490" s="50" t="str">
        <f>IF(ISBLANK(LeaveTracker[[#This Row],[Employee Name]]),"-----",VLOOKUP(LeaveTracker[[#This Row],[Employee Name]],Employees[[Employee Name]:[Office]],7))</f>
        <v>MAHOGANY MARKET</v>
      </c>
      <c r="F2490" s="50" t="str">
        <f>IF(ISBLANK(LeaveTracker[[#This Row],[Employee Name]]),"-----",VLOOKUP(LeaveTracker[[#This Row],[Employee Name]],Employees[[Employee Name]:[Office]],6))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776</v>
      </c>
      <c r="E2491" s="50" t="str">
        <f>IF(ISBLANK(LeaveTracker[[#This Row],[Employee Name]]),"-----",VLOOKUP(LeaveTracker[[#This Row],[Employee Name]],Employees[[Employee Name]:[Office]],7))</f>
        <v>GSO</v>
      </c>
      <c r="F2491" s="50" t="str">
        <f>IF(ISBLANK(LeaveTracker[[#This Row],[Employee Name]]),"-----",VLOOKUP(LeaveTracker[[#This Row],[Employee Name]],Employees[[Employee Name]:[Office]],6))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1038</v>
      </c>
      <c r="E2492" s="50" t="str">
        <f>IF(ISBLANK(LeaveTracker[[#This Row],[Employee Name]]),"-----",VLOOKUP(LeaveTracker[[#This Row],[Employee Name]],Employees[[Employee Name]:[Office]],7))</f>
        <v>CENRO</v>
      </c>
      <c r="F2492" s="50" t="str">
        <f>IF(ISBLANK(LeaveTracker[[#This Row],[Employee Name]]),"-----",VLOOKUP(LeaveTracker[[#This Row],[Employee Name]],Employees[[Employee Name]:[Office]],6))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1038</v>
      </c>
      <c r="E2493" s="50" t="str">
        <f>IF(ISBLANK(LeaveTracker[[#This Row],[Employee Name]]),"-----",VLOOKUP(LeaveTracker[[#This Row],[Employee Name]],Employees[[Employee Name]:[Office]],7))</f>
        <v>CENRO</v>
      </c>
      <c r="F2493" s="50" t="str">
        <f>IF(ISBLANK(LeaveTracker[[#This Row],[Employee Name]]),"-----",VLOOKUP(LeaveTracker[[#This Row],[Employee Name]],Employees[[Employee Name]:[Office]],6))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497</v>
      </c>
      <c r="E2494" s="50" t="str">
        <f>IF(ISBLANK(LeaveTracker[[#This Row],[Employee Name]]),"-----",VLOOKUP(LeaveTracker[[#This Row],[Employee Name]],Employees[[Employee Name]:[Office]],7))</f>
        <v>COOPERATIVE OFFICE</v>
      </c>
      <c r="F2494" s="50" t="str">
        <f>IF(ISBLANK(LeaveTracker[[#This Row],[Employee Name]]),"-----",VLOOKUP(LeaveTracker[[#This Row],[Employee Name]],Employees[[Employee Name]:[Office]],6))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874</v>
      </c>
      <c r="E2495" s="50" t="str">
        <f>IF(ISBLANK(LeaveTracker[[#This Row],[Employee Name]]),"-----",VLOOKUP(LeaveTracker[[#This Row],[Employee Name]],Employees[[Employee Name]:[Office]],7))</f>
        <v>GSO</v>
      </c>
      <c r="F2495" s="50" t="str">
        <f>IF(ISBLANK(LeaveTracker[[#This Row],[Employee Name]]),"-----",VLOOKUP(LeaveTracker[[#This Row],[Employee Name]],Employees[[Employee Name]:[Office]],6))</f>
        <v>PERMANENT</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991</v>
      </c>
      <c r="E2496" s="50" t="str">
        <f>IF(ISBLANK(LeaveTracker[[#This Row],[Employee Name]]),"-----",VLOOKUP(LeaveTracker[[#This Row],[Employee Name]],Employees[[Employee Name]:[Office]],7))</f>
        <v>CSWDO</v>
      </c>
      <c r="F2496" s="50" t="str">
        <f>IF(ISBLANK(LeaveTracker[[#This Row],[Employee Name]]),"-----",VLOOKUP(LeaveTracker[[#This Row],[Employee Name]],Employees[[Employee Name]:[Office]],6))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991</v>
      </c>
      <c r="E2497" s="50" t="str">
        <f>IF(ISBLANK(LeaveTracker[[#This Row],[Employee Name]]),"-----",VLOOKUP(LeaveTracker[[#This Row],[Employee Name]],Employees[[Employee Name]:[Office]],7))</f>
        <v>CSWDO</v>
      </c>
      <c r="F2497" s="50" t="str">
        <f>IF(ISBLANK(LeaveTracker[[#This Row],[Employee Name]]),"-----",VLOOKUP(LeaveTracker[[#This Row],[Employee Name]],Employees[[Employee Name]:[Office]],6))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242</v>
      </c>
      <c r="E2498" s="50" t="str">
        <f>IF(ISBLANK(LeaveTracker[[#This Row],[Employee Name]]),"-----",VLOOKUP(LeaveTracker[[#This Row],[Employee Name]],Employees[[Employee Name]:[Office]],7))</f>
        <v>TCCH/TICC</v>
      </c>
      <c r="F2498" s="50" t="str">
        <f>IF(ISBLANK(LeaveTracker[[#This Row],[Employee Name]]),"-----",VLOOKUP(LeaveTracker[[#This Row],[Employee Name]],Employees[[Employee Name]:[Office]],6))</f>
        <v>PERMANENT</v>
      </c>
      <c r="G2498" s="24">
        <v>44742</v>
      </c>
      <c r="H2498" s="24">
        <v>44748</v>
      </c>
      <c r="I2498" s="19" t="s">
        <v>298</v>
      </c>
      <c r="J2498" s="42" t="s">
        <v>299</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242</v>
      </c>
      <c r="E2499" s="50" t="str">
        <f>IF(ISBLANK(LeaveTracker[[#This Row],[Employee Name]]),"-----",VLOOKUP(LeaveTracker[[#This Row],[Employee Name]],Employees[[Employee Name]:[Office]],7))</f>
        <v>TCCH/TICC</v>
      </c>
      <c r="F2499" s="50" t="str">
        <f>IF(ISBLANK(LeaveTracker[[#This Row],[Employee Name]]),"-----",VLOOKUP(LeaveTracker[[#This Row],[Employee Name]],Employees[[Employee Name]:[Office]],6))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538</v>
      </c>
      <c r="E2500" s="50" t="str">
        <f>IF(ISBLANK(LeaveTracker[[#This Row],[Employee Name]]),"-----",VLOOKUP(LeaveTracker[[#This Row],[Employee Name]],Employees[[Employee Name]:[Office]],7))</f>
        <v>LCR</v>
      </c>
      <c r="F2500" s="50" t="str">
        <f>IF(ISBLANK(LeaveTracker[[#This Row],[Employee Name]]),"-----",VLOOKUP(LeaveTracker[[#This Row],[Employee Name]],Employees[[Employee Name]:[Office]],6))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1039</v>
      </c>
      <c r="E2501" s="50" t="str">
        <f>IF(ISBLANK(LeaveTracker[[#This Row],[Employee Name]]),"-----",VLOOKUP(LeaveTracker[[#This Row],[Employee Name]],Employees[[Employee Name]:[Office]],7))</f>
        <v>ONT</v>
      </c>
      <c r="F2501" s="50" t="str">
        <f>IF(ISBLANK(LeaveTracker[[#This Row],[Employee Name]]),"-----",VLOOKUP(LeaveTracker[[#This Row],[Employee Name]],Employees[[Employee Name]:[Office]],6))</f>
        <v>PERMANENT</v>
      </c>
      <c r="G2501" s="24">
        <v>44704</v>
      </c>
      <c r="H2501" s="24">
        <v>44706</v>
      </c>
      <c r="I2501" s="19" t="s">
        <v>298</v>
      </c>
      <c r="J2501" s="42" t="s">
        <v>1004</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1039</v>
      </c>
      <c r="E2502" s="50" t="str">
        <f>IF(ISBLANK(LeaveTracker[[#This Row],[Employee Name]]),"-----",VLOOKUP(LeaveTracker[[#This Row],[Employee Name]],Employees[[Employee Name]:[Office]],7))</f>
        <v>ONT</v>
      </c>
      <c r="F2502" s="50" t="str">
        <f>IF(ISBLANK(LeaveTracker[[#This Row],[Employee Name]]),"-----",VLOOKUP(LeaveTracker[[#This Row],[Employee Name]],Employees[[Employee Name]:[Office]],6))</f>
        <v>PERMANENT</v>
      </c>
      <c r="G2502" s="24">
        <v>44711</v>
      </c>
      <c r="H2502" s="24">
        <v>44712</v>
      </c>
      <c r="I2502" s="19" t="s">
        <v>298</v>
      </c>
      <c r="J2502" s="42" t="s">
        <v>1004</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1044</v>
      </c>
      <c r="E2503" s="50" t="str">
        <f>IF(ISBLANK(LeaveTracker[[#This Row],[Employee Name]]),"-----",VLOOKUP(LeaveTracker[[#This Row],[Employee Name]],Employees[[Employee Name]:[Office]],7))</f>
        <v>ONT</v>
      </c>
      <c r="F2503" s="50" t="str">
        <f>IF(ISBLANK(LeaveTracker[[#This Row],[Employee Name]]),"-----",VLOOKUP(LeaveTracker[[#This Row],[Employee Name]],Employees[[Employee Name]:[Office]],6))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569</v>
      </c>
      <c r="E2504" s="50" t="str">
        <f>IF(ISBLANK(LeaveTracker[[#This Row],[Employee Name]]),"-----",VLOOKUP(LeaveTracker[[#This Row],[Employee Name]],Employees[[Employee Name]:[Office]],7))</f>
        <v>CENRO</v>
      </c>
      <c r="F2504" s="50" t="str">
        <f>IF(ISBLANK(LeaveTracker[[#This Row],[Employee Name]]),"-----",VLOOKUP(LeaveTracker[[#This Row],[Employee Name]],Employees[[Employee Name]:[Office]],6))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443</v>
      </c>
      <c r="E2505" s="50" t="str">
        <f>IF(ISBLANK(LeaveTracker[[#This Row],[Employee Name]]),"-----",VLOOKUP(LeaveTracker[[#This Row],[Employee Name]],Employees[[Employee Name]:[Office]],7))</f>
        <v>GSO</v>
      </c>
      <c r="F2505" s="50" t="str">
        <f>IF(ISBLANK(LeaveTracker[[#This Row],[Employee Name]]),"-----",VLOOKUP(LeaveTracker[[#This Row],[Employee Name]],Employees[[Employee Name]:[Office]],6))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443</v>
      </c>
      <c r="E2506" s="50" t="str">
        <f>IF(ISBLANK(LeaveTracker[[#This Row],[Employee Name]]),"-----",VLOOKUP(LeaveTracker[[#This Row],[Employee Name]],Employees[[Employee Name]:[Office]],7))</f>
        <v>GSO</v>
      </c>
      <c r="F2506" s="50" t="str">
        <f>IF(ISBLANK(LeaveTracker[[#This Row],[Employee Name]]),"-----",VLOOKUP(LeaveTracker[[#This Row],[Employee Name]],Employees[[Employee Name]:[Office]],6))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1046</v>
      </c>
      <c r="E2507" s="50" t="str">
        <f>IF(ISBLANK(LeaveTracker[[#This Row],[Employee Name]]),"-----",VLOOKUP(LeaveTracker[[#This Row],[Employee Name]],Employees[[Employee Name]:[Office]],7))</f>
        <v>CENRO</v>
      </c>
      <c r="F2507" s="50" t="str">
        <f>IF(ISBLANK(LeaveTracker[[#This Row],[Employee Name]]),"-----",VLOOKUP(LeaveTracker[[#This Row],[Employee Name]],Employees[[Employee Name]:[Office]],6))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874</v>
      </c>
      <c r="E2508" s="50" t="str">
        <f>IF(ISBLANK(LeaveTracker[[#This Row],[Employee Name]]),"-----",VLOOKUP(LeaveTracker[[#This Row],[Employee Name]],Employees[[Employee Name]:[Office]],7))</f>
        <v>GSO</v>
      </c>
      <c r="F2508" s="50" t="str">
        <f>IF(ISBLANK(LeaveTracker[[#This Row],[Employee Name]]),"-----",VLOOKUP(LeaveTracker[[#This Row],[Employee Name]],Employees[[Employee Name]:[Office]],6))</f>
        <v>PERMANENT</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1049</v>
      </c>
      <c r="E2509" s="50" t="str">
        <f>IF(ISBLANK(LeaveTracker[[#This Row],[Employee Name]]),"-----",VLOOKUP(LeaveTracker[[#This Row],[Employee Name]],Employees[[Employee Name]:[Office]],7))</f>
        <v>PIO</v>
      </c>
      <c r="F2509" s="50" t="str">
        <f>IF(ISBLANK(LeaveTracker[[#This Row],[Employee Name]]),"-----",VLOOKUP(LeaveTracker[[#This Row],[Employee Name]],Employees[[Employee Name]:[Office]],6))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1049</v>
      </c>
      <c r="E2510" s="50" t="str">
        <f>IF(ISBLANK(LeaveTracker[[#This Row],[Employee Name]]),"-----",VLOOKUP(LeaveTracker[[#This Row],[Employee Name]],Employees[[Employee Name]:[Office]],7))</f>
        <v>PIO</v>
      </c>
      <c r="F2510" s="50" t="str">
        <f>IF(ISBLANK(LeaveTracker[[#This Row],[Employee Name]]),"-----",VLOOKUP(LeaveTracker[[#This Row],[Employee Name]],Employees[[Employee Name]:[Office]],6))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1049</v>
      </c>
      <c r="E2511" s="50" t="str">
        <f>IF(ISBLANK(LeaveTracker[[#This Row],[Employee Name]]),"-----",VLOOKUP(LeaveTracker[[#This Row],[Employee Name]],Employees[[Employee Name]:[Office]],7))</f>
        <v>PIO</v>
      </c>
      <c r="F2511" s="50" t="str">
        <f>IF(ISBLANK(LeaveTracker[[#This Row],[Employee Name]]),"-----",VLOOKUP(LeaveTracker[[#This Row],[Employee Name]],Employees[[Employee Name]:[Office]],6))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323</v>
      </c>
      <c r="E2512" s="50" t="str">
        <f>IF(ISBLANK(LeaveTracker[[#This Row],[Employee Name]]),"-----",VLOOKUP(LeaveTracker[[#This Row],[Employee Name]],Employees[[Employee Name]:[Office]],7))</f>
        <v>CEO</v>
      </c>
      <c r="F2512" s="50" t="str">
        <f>IF(ISBLANK(LeaveTracker[[#This Row],[Employee Name]]),"-----",VLOOKUP(LeaveTracker[[#This Row],[Employee Name]],Employees[[Employee Name]:[Office]],6))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597</v>
      </c>
      <c r="E2513" s="50" t="str">
        <f>IF(ISBLANK(LeaveTracker[[#This Row],[Employee Name]]),"-----",VLOOKUP(LeaveTracker[[#This Row],[Employee Name]],Employees[[Employee Name]:[Office]],7))</f>
        <v>MAHOGANY MARKET</v>
      </c>
      <c r="F2513" s="50" t="str">
        <f>IF(ISBLANK(LeaveTracker[[#This Row],[Employee Name]]),"-----",VLOOKUP(LeaveTracker[[#This Row],[Employee Name]],Employees[[Employee Name]:[Office]],6))</f>
        <v>PERMANENT</v>
      </c>
      <c r="G2513" s="24">
        <v>44775</v>
      </c>
      <c r="H2513" s="24">
        <v>44775</v>
      </c>
      <c r="I2513" s="19" t="s">
        <v>298</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1046</v>
      </c>
      <c r="E2514" s="50" t="str">
        <f>IF(ISBLANK(LeaveTracker[[#This Row],[Employee Name]]),"-----",VLOOKUP(LeaveTracker[[#This Row],[Employee Name]],Employees[[Employee Name]:[Office]],7))</f>
        <v>CENRO</v>
      </c>
      <c r="F2514" s="50" t="str">
        <f>IF(ISBLANK(LeaveTracker[[#This Row],[Employee Name]]),"-----",VLOOKUP(LeaveTracker[[#This Row],[Employee Name]],Employees[[Employee Name]:[Office]],6))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435</v>
      </c>
      <c r="E2515" s="50" t="str">
        <f>IF(ISBLANK(LeaveTracker[[#This Row],[Employee Name]]),"-----",VLOOKUP(LeaveTracker[[#This Row],[Employee Name]],Employees[[Employee Name]:[Office]],7))</f>
        <v>INTERNAL</v>
      </c>
      <c r="F2515" s="50" t="str">
        <f>IF(ISBLANK(LeaveTracker[[#This Row],[Employee Name]]),"-----",VLOOKUP(LeaveTracker[[#This Row],[Employee Name]],Employees[[Employee Name]:[Office]],6))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822</v>
      </c>
      <c r="E2516" s="50" t="str">
        <f>IF(ISBLANK(LeaveTracker[[#This Row],[Employee Name]]),"-----",VLOOKUP(LeaveTracker[[#This Row],[Employee Name]],Employees[[Employee Name]:[Office]],7))</f>
        <v>CHO</v>
      </c>
      <c r="F2516" s="50" t="str">
        <f>IF(ISBLANK(LeaveTracker[[#This Row],[Employee Name]]),"-----",VLOOKUP(LeaveTracker[[#This Row],[Employee Name]],Employees[[Employee Name]:[Office]],6))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297</v>
      </c>
      <c r="E2517" s="50" t="str">
        <f>IF(ISBLANK(LeaveTracker[[#This Row],[Employee Name]]),"-----",VLOOKUP(LeaveTracker[[#This Row],[Employee Name]],Employees[[Employee Name]:[Office]],7))</f>
        <v>TOPS (ADMIN CSU)</v>
      </c>
      <c r="F2517" s="50" t="str">
        <f>IF(ISBLANK(LeaveTracker[[#This Row],[Employee Name]]),"-----",VLOOKUP(LeaveTracker[[#This Row],[Employee Name]],Employees[[Employee Name]:[Office]],6))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477</v>
      </c>
      <c r="E2518" s="50" t="str">
        <f>IF(ISBLANK(LeaveTracker[[#This Row],[Employee Name]]),"-----",VLOOKUP(LeaveTracker[[#This Row],[Employee Name]],Employees[[Employee Name]:[Office]],7))</f>
        <v>ADMIN OFFICE</v>
      </c>
      <c r="F2518" s="50" t="str">
        <f>IF(ISBLANK(LeaveTracker[[#This Row],[Employee Name]]),"-----",VLOOKUP(LeaveTracker[[#This Row],[Employee Name]],Employees[[Employee Name]:[Office]],6))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327</v>
      </c>
      <c r="E2519" s="50" t="str">
        <f>IF(ISBLANK(LeaveTracker[[#This Row],[Employee Name]]),"-----",VLOOKUP(LeaveTracker[[#This Row],[Employee Name]],Employees[[Employee Name]:[Office]],7))</f>
        <v>LEGAL</v>
      </c>
      <c r="F2519" s="50" t="str">
        <f>IF(ISBLANK(LeaveTracker[[#This Row],[Employee Name]]),"-----",VLOOKUP(LeaveTracker[[#This Row],[Employee Name]],Employees[[Employee Name]:[Office]],6))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1052</v>
      </c>
      <c r="E2520" s="50" t="str">
        <f>IF(ISBLANK(LeaveTracker[[#This Row],[Employee Name]]),"-----",VLOOKUP(LeaveTracker[[#This Row],[Employee Name]],Employees[[Employee Name]:[Office]],7))</f>
        <v>CHO</v>
      </c>
      <c r="F2520" s="50" t="str">
        <f>IF(ISBLANK(LeaveTracker[[#This Row],[Employee Name]]),"-----",VLOOKUP(LeaveTracker[[#This Row],[Employee Name]],Employees[[Employee Name]:[Office]],6))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1056</v>
      </c>
      <c r="E2521" s="50" t="str">
        <f>IF(ISBLANK(LeaveTracker[[#This Row],[Employee Name]]),"-----",VLOOKUP(LeaveTracker[[#This Row],[Employee Name]],Employees[[Employee Name]:[Office]],7))</f>
        <v>ONT</v>
      </c>
      <c r="F2521" s="50" t="str">
        <f>IF(ISBLANK(LeaveTracker[[#This Row],[Employee Name]]),"-----",VLOOKUP(LeaveTracker[[#This Row],[Employee Name]],Employees[[Employee Name]:[Office]],6))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1056</v>
      </c>
      <c r="E2522" s="50" t="str">
        <f>IF(ISBLANK(LeaveTracker[[#This Row],[Employee Name]]),"-----",VLOOKUP(LeaveTracker[[#This Row],[Employee Name]],Employees[[Employee Name]:[Office]],7))</f>
        <v>ONT</v>
      </c>
      <c r="F2522" s="50" t="str">
        <f>IF(ISBLANK(LeaveTracker[[#This Row],[Employee Name]]),"-----",VLOOKUP(LeaveTracker[[#This Row],[Employee Name]],Employees[[Employee Name]:[Office]],6))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1059</v>
      </c>
      <c r="E2523" s="50" t="str">
        <f>IF(ISBLANK(LeaveTracker[[#This Row],[Employee Name]]),"-----",VLOOKUP(LeaveTracker[[#This Row],[Employee Name]],Employees[[Employee Name]:[Office]],7))</f>
        <v>CTO</v>
      </c>
      <c r="F2523" s="50" t="str">
        <f>IF(ISBLANK(LeaveTracker[[#This Row],[Employee Name]]),"-----",VLOOKUP(LeaveTracker[[#This Row],[Employee Name]],Employees[[Employee Name]:[Office]],6))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1059</v>
      </c>
      <c r="E2524" s="50" t="str">
        <f>IF(ISBLANK(LeaveTracker[[#This Row],[Employee Name]]),"-----",VLOOKUP(LeaveTracker[[#This Row],[Employee Name]],Employees[[Employee Name]:[Office]],7))</f>
        <v>CTO</v>
      </c>
      <c r="F2524" s="50" t="str">
        <f>IF(ISBLANK(LeaveTracker[[#This Row],[Employee Name]]),"-----",VLOOKUP(LeaveTracker[[#This Row],[Employee Name]],Employees[[Employee Name]:[Office]],6))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1059</v>
      </c>
      <c r="E2525" s="50" t="str">
        <f>IF(ISBLANK(LeaveTracker[[#This Row],[Employee Name]]),"-----",VLOOKUP(LeaveTracker[[#This Row],[Employee Name]],Employees[[Employee Name]:[Office]],7))</f>
        <v>CTO</v>
      </c>
      <c r="F2525" s="50" t="str">
        <f>IF(ISBLANK(LeaveTracker[[#This Row],[Employee Name]]),"-----",VLOOKUP(LeaveTracker[[#This Row],[Employee Name]],Employees[[Employee Name]:[Office]],6))</f>
        <v>PERMANENT</v>
      </c>
      <c r="G2525" s="24">
        <v>44739</v>
      </c>
      <c r="H2525" s="24">
        <v>44739</v>
      </c>
      <c r="I2525" s="19" t="s">
        <v>298</v>
      </c>
      <c r="J2525" s="42" t="s">
        <v>1003</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1060</v>
      </c>
      <c r="E2526" s="50" t="str">
        <f>IF(ISBLANK(LeaveTracker[[#This Row],[Employee Name]]),"-----",VLOOKUP(LeaveTracker[[#This Row],[Employee Name]],Employees[[Employee Name]:[Office]],7))</f>
        <v>CTO</v>
      </c>
      <c r="F2526" s="50" t="str">
        <f>IF(ISBLANK(LeaveTracker[[#This Row],[Employee Name]]),"-----",VLOOKUP(LeaveTracker[[#This Row],[Employee Name]],Employees[[Employee Name]:[Office]],6))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1063</v>
      </c>
      <c r="E2527" s="50" t="str">
        <f>IF(ISBLANK(LeaveTracker[[#This Row],[Employee Name]]),"-----",VLOOKUP(LeaveTracker[[#This Row],[Employee Name]],Employees[[Employee Name]:[Office]],7))</f>
        <v>ONT</v>
      </c>
      <c r="F2527" s="50" t="str">
        <f>IF(ISBLANK(LeaveTracker[[#This Row],[Employee Name]]),"-----",VLOOKUP(LeaveTracker[[#This Row],[Employee Name]],Employees[[Employee Name]:[Office]],6))</f>
        <v>PERMANENT</v>
      </c>
      <c r="G2527" s="24"/>
      <c r="H2527" s="24"/>
      <c r="I2527" s="19" t="s">
        <v>298</v>
      </c>
      <c r="J2527" s="42" t="s">
        <v>691</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1070</v>
      </c>
      <c r="E2528" s="50" t="str">
        <f>IF(ISBLANK(LeaveTracker[[#This Row],[Employee Name]]),"-----",VLOOKUP(LeaveTracker[[#This Row],[Employee Name]],Employees[[Employee Name]:[Office]],7))</f>
        <v>PIO</v>
      </c>
      <c r="F2528" s="50" t="str">
        <f>IF(ISBLANK(LeaveTracker[[#This Row],[Employee Name]]),"-----",VLOOKUP(LeaveTracker[[#This Row],[Employee Name]],Employees[[Employee Name]:[Office]],6))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327</v>
      </c>
      <c r="E2529" s="50" t="str">
        <f>IF(ISBLANK(LeaveTracker[[#This Row],[Employee Name]]),"-----",VLOOKUP(LeaveTracker[[#This Row],[Employee Name]],Employees[[Employee Name]:[Office]],7))</f>
        <v>LEGAL</v>
      </c>
      <c r="F2529" s="50" t="str">
        <f>IF(ISBLANK(LeaveTracker[[#This Row],[Employee Name]]),"-----",VLOOKUP(LeaveTracker[[#This Row],[Employee Name]],Employees[[Employee Name]:[Office]],6))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265</v>
      </c>
      <c r="E2530" s="50" t="str">
        <f>IF(ISBLANK(LeaveTracker[[#This Row],[Employee Name]]),"-----",VLOOKUP(LeaveTracker[[#This Row],[Employee Name]],Employees[[Employee Name]:[Office]],7))</f>
        <v>MO</v>
      </c>
      <c r="F2530" s="50" t="str">
        <f>IF(ISBLANK(LeaveTracker[[#This Row],[Employee Name]]),"-----",VLOOKUP(LeaveTracker[[#This Row],[Employee Name]],Employees[[Employee Name]:[Office]],6))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612</v>
      </c>
      <c r="E2531" s="50" t="str">
        <f>IF(ISBLANK(LeaveTracker[[#This Row],[Employee Name]]),"-----",VLOOKUP(LeaveTracker[[#This Row],[Employee Name]],Employees[[Employee Name]:[Office]],7))</f>
        <v>CBO</v>
      </c>
      <c r="F2531" s="50" t="str">
        <f>IF(ISBLANK(LeaveTracker[[#This Row],[Employee Name]]),"-----",VLOOKUP(LeaveTracker[[#This Row],[Employee Name]],Employees[[Employee Name]:[Office]],6))</f>
        <v>PERMANENT</v>
      </c>
      <c r="G2531" s="24">
        <v>44782</v>
      </c>
      <c r="H2531" s="24">
        <v>44782</v>
      </c>
      <c r="I2531" s="19" t="s">
        <v>298</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186</v>
      </c>
      <c r="E2532" s="50" t="str">
        <f>IF(ISBLANK(LeaveTracker[[#This Row],[Employee Name]]),"-----",VLOOKUP(LeaveTracker[[#This Row],[Employee Name]],Employees[[Employee Name]:[Office]],7))</f>
        <v>CBO</v>
      </c>
      <c r="F2532" s="50" t="str">
        <f>IF(ISBLANK(LeaveTracker[[#This Row],[Employee Name]]),"-----",VLOOKUP(LeaveTracker[[#This Row],[Employee Name]],Employees[[Employee Name]:[Office]],6))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1072</v>
      </c>
      <c r="E2533" s="50" t="str">
        <f>IF(ISBLANK(LeaveTracker[[#This Row],[Employee Name]]),"-----",VLOOKUP(LeaveTracker[[#This Row],[Employee Name]],Employees[[Employee Name]:[Office]],7))</f>
        <v>CSWDO</v>
      </c>
      <c r="F2533" s="50" t="str">
        <f>IF(ISBLANK(LeaveTracker[[#This Row],[Employee Name]]),"-----",VLOOKUP(LeaveTracker[[#This Row],[Employee Name]],Employees[[Employee Name]:[Office]],6))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1076</v>
      </c>
      <c r="E2534" s="50" t="str">
        <f>IF(ISBLANK(LeaveTracker[[#This Row],[Employee Name]]),"-----",VLOOKUP(LeaveTracker[[#This Row],[Employee Name]],Employees[[Employee Name]:[Office]],7))</f>
        <v>CSWDO</v>
      </c>
      <c r="F2534" s="50" t="str">
        <f>IF(ISBLANK(LeaveTracker[[#This Row],[Employee Name]]),"-----",VLOOKUP(LeaveTracker[[#This Row],[Employee Name]],Employees[[Employee Name]:[Office]],6))</f>
        <v>PERMANENT</v>
      </c>
      <c r="G2534" s="24">
        <v>44771</v>
      </c>
      <c r="H2534" s="24">
        <v>44771</v>
      </c>
      <c r="I2534" s="19" t="s">
        <v>298</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1014</v>
      </c>
      <c r="E2535" s="50" t="str">
        <f>IF(ISBLANK(LeaveTracker[[#This Row],[Employee Name]]),"-----",VLOOKUP(LeaveTracker[[#This Row],[Employee Name]],Employees[[Employee Name]:[Office]],7))</f>
        <v>CSWDO</v>
      </c>
      <c r="F2535" s="50" t="str">
        <f>IF(ISBLANK(LeaveTracker[[#This Row],[Employee Name]]),"-----",VLOOKUP(LeaveTracker[[#This Row],[Employee Name]],Employees[[Employee Name]:[Office]],6))</f>
        <v>PERMANENT</v>
      </c>
      <c r="G2535" s="24">
        <v>44774</v>
      </c>
      <c r="H2535" s="24">
        <v>44774</v>
      </c>
      <c r="I2535" s="19" t="s">
        <v>298</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1014</v>
      </c>
      <c r="E2536" s="50" t="str">
        <f>IF(ISBLANK(LeaveTracker[[#This Row],[Employee Name]]),"-----",VLOOKUP(LeaveTracker[[#This Row],[Employee Name]],Employees[[Employee Name]:[Office]],7))</f>
        <v>CSWDO</v>
      </c>
      <c r="F2536" s="50" t="str">
        <f>IF(ISBLANK(LeaveTracker[[#This Row],[Employee Name]]),"-----",VLOOKUP(LeaveTracker[[#This Row],[Employee Name]],Employees[[Employee Name]:[Office]],6))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231</v>
      </c>
      <c r="E2537" s="50" t="str">
        <f>IF(ISBLANK(LeaveTracker[[#This Row],[Employee Name]]),"-----",VLOOKUP(LeaveTracker[[#This Row],[Employee Name]],Employees[[Employee Name]:[Office]],7))</f>
        <v>CSWDO</v>
      </c>
      <c r="F2537" s="50" t="str">
        <f>IF(ISBLANK(LeaveTracker[[#This Row],[Employee Name]]),"-----",VLOOKUP(LeaveTracker[[#This Row],[Employee Name]],Employees[[Employee Name]:[Office]],6))</f>
        <v>PERMANENT</v>
      </c>
      <c r="G2537" s="24">
        <v>44784</v>
      </c>
      <c r="H2537" s="24">
        <v>44784</v>
      </c>
      <c r="I2537" s="19" t="s">
        <v>298</v>
      </c>
      <c r="J2537" s="42" t="s">
        <v>1003</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231</v>
      </c>
      <c r="E2538" s="50" t="str">
        <f>IF(ISBLANK(LeaveTracker[[#This Row],[Employee Name]]),"-----",VLOOKUP(LeaveTracker[[#This Row],[Employee Name]],Employees[[Employee Name]:[Office]],7))</f>
        <v>CSWDO</v>
      </c>
      <c r="F2538" s="50" t="str">
        <f>IF(ISBLANK(LeaveTracker[[#This Row],[Employee Name]]),"-----",VLOOKUP(LeaveTracker[[#This Row],[Employee Name]],Employees[[Employee Name]:[Office]],6))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231</v>
      </c>
      <c r="E2539" s="50" t="str">
        <f>IF(ISBLANK(LeaveTracker[[#This Row],[Employee Name]]),"-----",VLOOKUP(LeaveTracker[[#This Row],[Employee Name]],Employees[[Employee Name]:[Office]],7))</f>
        <v>CSWDO</v>
      </c>
      <c r="F2539" s="50" t="str">
        <f>IF(ISBLANK(LeaveTracker[[#This Row],[Employee Name]]),"-----",VLOOKUP(LeaveTracker[[#This Row],[Employee Name]],Employees[[Employee Name]:[Office]],6))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771</v>
      </c>
      <c r="E2540" s="50" t="str">
        <f>IF(ISBLANK(LeaveTracker[[#This Row],[Employee Name]]),"-----",VLOOKUP(LeaveTracker[[#This Row],[Employee Name]],Employees[[Employee Name]:[Office]],7))</f>
        <v>CSWDO</v>
      </c>
      <c r="F2540" s="50" t="str">
        <f>IF(ISBLANK(LeaveTracker[[#This Row],[Employee Name]]),"-----",VLOOKUP(LeaveTracker[[#This Row],[Employee Name]],Employees[[Employee Name]:[Office]],6))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238</v>
      </c>
      <c r="E2541" s="50" t="str">
        <f>IF(ISBLANK(LeaveTracker[[#This Row],[Employee Name]]),"-----",VLOOKUP(LeaveTracker[[#This Row],[Employee Name]],Employees[[Employee Name]:[Office]],7))</f>
        <v>CSWDO</v>
      </c>
      <c r="F2541" s="50" t="str">
        <f>IF(ISBLANK(LeaveTracker[[#This Row],[Employee Name]]),"-----",VLOOKUP(LeaveTracker[[#This Row],[Employee Name]],Employees[[Employee Name]:[Office]],6))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405</v>
      </c>
      <c r="E2542" s="50" t="str">
        <f>IF(ISBLANK(LeaveTracker[[#This Row],[Employee Name]]),"-----",VLOOKUP(LeaveTracker[[#This Row],[Employee Name]],Employees[[Employee Name]:[Office]],7))</f>
        <v>CTO</v>
      </c>
      <c r="F2542" s="50" t="str">
        <f>IF(ISBLANK(LeaveTracker[[#This Row],[Employee Name]]),"-----",VLOOKUP(LeaveTracker[[#This Row],[Employee Name]],Employees[[Employee Name]:[Office]],6))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338</v>
      </c>
      <c r="E2543" s="50" t="str">
        <f>IF(ISBLANK(LeaveTracker[[#This Row],[Employee Name]]),"-----",VLOOKUP(LeaveTracker[[#This Row],[Employee Name]],Employees[[Employee Name]:[Office]],7))</f>
        <v>COMELEC</v>
      </c>
      <c r="F2543" s="50" t="str">
        <f>IF(ISBLANK(LeaveTracker[[#This Row],[Employee Name]]),"-----",VLOOKUP(LeaveTracker[[#This Row],[Employee Name]],Employees[[Employee Name]:[Office]],6))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394</v>
      </c>
      <c r="E2544" s="50" t="str">
        <f>IF(ISBLANK(LeaveTracker[[#This Row],[Employee Name]]),"-----",VLOOKUP(LeaveTracker[[#This Row],[Employee Name]],Employees[[Employee Name]:[Office]],7))</f>
        <v>CTO</v>
      </c>
      <c r="F2544" s="50" t="str">
        <f>IF(ISBLANK(LeaveTracker[[#This Row],[Employee Name]]),"-----",VLOOKUP(LeaveTracker[[#This Row],[Employee Name]],Employees[[Employee Name]:[Office]],6))</f>
        <v>PERMANENT</v>
      </c>
      <c r="G2544" s="24">
        <v>44776</v>
      </c>
      <c r="H2544" s="24">
        <v>44776</v>
      </c>
      <c r="I2544" s="19" t="s">
        <v>298</v>
      </c>
      <c r="J2544" s="42" t="s">
        <v>1003</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398</v>
      </c>
      <c r="E2545" s="50" t="str">
        <f>IF(ISBLANK(LeaveTracker[[#This Row],[Employee Name]]),"-----",VLOOKUP(LeaveTracker[[#This Row],[Employee Name]],Employees[[Employee Name]:[Office]],7))</f>
        <v>CTO</v>
      </c>
      <c r="F2545" s="50" t="str">
        <f>IF(ISBLANK(LeaveTracker[[#This Row],[Employee Name]]),"-----",VLOOKUP(LeaveTracker[[#This Row],[Employee Name]],Employees[[Employee Name]:[Office]],6))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398</v>
      </c>
      <c r="E2546" s="50" t="str">
        <f>IF(ISBLANK(LeaveTracker[[#This Row],[Employee Name]]),"-----",VLOOKUP(LeaveTracker[[#This Row],[Employee Name]],Employees[[Employee Name]:[Office]],7))</f>
        <v>CTO</v>
      </c>
      <c r="F2546" s="50" t="str">
        <f>IF(ISBLANK(LeaveTracker[[#This Row],[Employee Name]]),"-----",VLOOKUP(LeaveTracker[[#This Row],[Employee Name]],Employees[[Employee Name]:[Office]],6))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398</v>
      </c>
      <c r="E2547" s="50" t="str">
        <f>IF(ISBLANK(LeaveTracker[[#This Row],[Employee Name]]),"-----",VLOOKUP(LeaveTracker[[#This Row],[Employee Name]],Employees[[Employee Name]:[Office]],7))</f>
        <v>CTO</v>
      </c>
      <c r="F2547" s="50" t="str">
        <f>IF(ISBLANK(LeaveTracker[[#This Row],[Employee Name]]),"-----",VLOOKUP(LeaveTracker[[#This Row],[Employee Name]],Employees[[Employee Name]:[Office]],6))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1078</v>
      </c>
      <c r="E2548" s="50" t="str">
        <f>IF(ISBLANK(LeaveTracker[[#This Row],[Employee Name]]),"-----",VLOOKUP(LeaveTracker[[#This Row],[Employee Name]],Employees[[Employee Name]:[Office]],7))</f>
        <v>CTO</v>
      </c>
      <c r="F2548" s="50" t="str">
        <f>IF(ISBLANK(LeaveTracker[[#This Row],[Employee Name]]),"-----",VLOOKUP(LeaveTracker[[#This Row],[Employee Name]],Employees[[Employee Name]:[Office]],6))</f>
        <v>PERMANENT</v>
      </c>
      <c r="G2548" s="24">
        <v>44763</v>
      </c>
      <c r="H2548" s="24">
        <v>44764</v>
      </c>
      <c r="I2548" s="19" t="s">
        <v>298</v>
      </c>
      <c r="J2548" s="42" t="s">
        <v>644</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411</v>
      </c>
      <c r="E2549" s="50" t="str">
        <f>IF(ISBLANK(LeaveTracker[[#This Row],[Employee Name]]),"-----",VLOOKUP(LeaveTracker[[#This Row],[Employee Name]],Employees[[Employee Name]:[Office]],7))</f>
        <v>CTO</v>
      </c>
      <c r="F2549" s="50" t="str">
        <f>IF(ISBLANK(LeaveTracker[[#This Row],[Employee Name]]),"-----",VLOOKUP(LeaveTracker[[#This Row],[Employee Name]],Employees[[Employee Name]:[Office]],6))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411</v>
      </c>
      <c r="E2550" s="50" t="str">
        <f>IF(ISBLANK(LeaveTracker[[#This Row],[Employee Name]]),"-----",VLOOKUP(LeaveTracker[[#This Row],[Employee Name]],Employees[[Employee Name]:[Office]],7))</f>
        <v>CTO</v>
      </c>
      <c r="F2550" s="50" t="str">
        <f>IF(ISBLANK(LeaveTracker[[#This Row],[Employee Name]]),"-----",VLOOKUP(LeaveTracker[[#This Row],[Employee Name]],Employees[[Employee Name]:[Office]],6))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418</v>
      </c>
      <c r="E2551" s="50" t="str">
        <f>IF(ISBLANK(LeaveTracker[[#This Row],[Employee Name]]),"-----",VLOOKUP(LeaveTracker[[#This Row],[Employee Name]],Employees[[Employee Name]:[Office]],7))</f>
        <v>CTO</v>
      </c>
      <c r="F2551" s="50" t="str">
        <f>IF(ISBLANK(LeaveTracker[[#This Row],[Employee Name]]),"-----",VLOOKUP(LeaveTracker[[#This Row],[Employee Name]],Employees[[Employee Name]:[Office]],6))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1080</v>
      </c>
      <c r="E2552" s="50" t="str">
        <f>IF(ISBLANK(LeaveTracker[[#This Row],[Employee Name]]),"-----",VLOOKUP(LeaveTracker[[#This Row],[Employee Name]],Employees[[Employee Name]:[Office]],7))</f>
        <v>CTO</v>
      </c>
      <c r="F2552" s="50" t="str">
        <f>IF(ISBLANK(LeaveTracker[[#This Row],[Employee Name]]),"-----",VLOOKUP(LeaveTracker[[#This Row],[Employee Name]],Employees[[Employee Name]:[Office]],6))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407</v>
      </c>
      <c r="E2553" s="50" t="str">
        <f>IF(ISBLANK(LeaveTracker[[#This Row],[Employee Name]]),"-----",VLOOKUP(LeaveTracker[[#This Row],[Employee Name]],Employees[[Employee Name]:[Office]],7))</f>
        <v>CTO</v>
      </c>
      <c r="F2553" s="50" t="str">
        <f>IF(ISBLANK(LeaveTracker[[#This Row],[Employee Name]]),"-----",VLOOKUP(LeaveTracker[[#This Row],[Employee Name]],Employees[[Employee Name]:[Office]],6))</f>
        <v>PERMANENT</v>
      </c>
      <c r="G2553" s="24">
        <v>44769</v>
      </c>
      <c r="H2553" s="24">
        <v>44769</v>
      </c>
      <c r="I2553" s="19" t="s">
        <v>298</v>
      </c>
      <c r="J2553" s="42" t="s">
        <v>1004</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405</v>
      </c>
      <c r="E2554" s="50" t="str">
        <f>IF(ISBLANK(LeaveTracker[[#This Row],[Employee Name]]),"-----",VLOOKUP(LeaveTracker[[#This Row],[Employee Name]],Employees[[Employee Name]:[Office]],7))</f>
        <v>CTO</v>
      </c>
      <c r="F2554" s="50" t="str">
        <f>IF(ISBLANK(LeaveTracker[[#This Row],[Employee Name]]),"-----",VLOOKUP(LeaveTracker[[#This Row],[Employee Name]],Employees[[Employee Name]:[Office]],6))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624</v>
      </c>
      <c r="E2555" s="50" t="str">
        <f>IF(ISBLANK(LeaveTracker[[#This Row],[Employee Name]]),"-----",VLOOKUP(LeaveTracker[[#This Row],[Employee Name]],Employees[[Employee Name]:[Office]],7))</f>
        <v>CTO</v>
      </c>
      <c r="F2555" s="50" t="str">
        <f>IF(ISBLANK(LeaveTracker[[#This Row],[Employee Name]]),"-----",VLOOKUP(LeaveTracker[[#This Row],[Employee Name]],Employees[[Employee Name]:[Office]],6))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1021</v>
      </c>
      <c r="E2556" s="50" t="str">
        <f>IF(ISBLANK(LeaveTracker[[#This Row],[Employee Name]]),"-----",VLOOKUP(LeaveTracker[[#This Row],[Employee Name]],Employees[[Employee Name]:[Office]],7))</f>
        <v>CTO</v>
      </c>
      <c r="F2556" s="50" t="str">
        <f>IF(ISBLANK(LeaveTracker[[#This Row],[Employee Name]]),"-----",VLOOKUP(LeaveTracker[[#This Row],[Employee Name]],Employees[[Employee Name]:[Office]],6))</f>
        <v>PERMANENT</v>
      </c>
      <c r="G2556" s="24">
        <v>44777</v>
      </c>
      <c r="H2556" s="24">
        <v>44777</v>
      </c>
      <c r="I2556" s="19" t="s">
        <v>298</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834</v>
      </c>
      <c r="E2557" s="50" t="str">
        <f>IF(ISBLANK(LeaveTracker[[#This Row],[Employee Name]]),"-----",VLOOKUP(LeaveTracker[[#This Row],[Employee Name]],Employees[[Employee Name]:[Office]],7))</f>
        <v>CTO</v>
      </c>
      <c r="F2557" s="50" t="str">
        <f>IF(ISBLANK(LeaveTracker[[#This Row],[Employee Name]]),"-----",VLOOKUP(LeaveTracker[[#This Row],[Employee Name]],Employees[[Employee Name]:[Office]],6))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834</v>
      </c>
      <c r="E2558" s="50" t="str">
        <f>IF(ISBLANK(LeaveTracker[[#This Row],[Employee Name]]),"-----",VLOOKUP(LeaveTracker[[#This Row],[Employee Name]],Employees[[Employee Name]:[Office]],7))</f>
        <v>CTO</v>
      </c>
      <c r="F2558" s="50" t="str">
        <f>IF(ISBLANK(LeaveTracker[[#This Row],[Employee Name]]),"-----",VLOOKUP(LeaveTracker[[#This Row],[Employee Name]],Employees[[Employee Name]:[Office]],6))</f>
        <v>PERMANENT</v>
      </c>
      <c r="G2558" s="24">
        <v>44771</v>
      </c>
      <c r="H2558" s="24">
        <v>44771</v>
      </c>
      <c r="I2558" s="19" t="s">
        <v>298</v>
      </c>
      <c r="J2558" s="42" t="s">
        <v>1003</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936</v>
      </c>
      <c r="E2559" s="50" t="str">
        <f>IF(ISBLANK(LeaveTracker[[#This Row],[Employee Name]]),"-----",VLOOKUP(LeaveTracker[[#This Row],[Employee Name]],Employees[[Employee Name]:[Office]],7))</f>
        <v>VMO</v>
      </c>
      <c r="F2559" s="50" t="str">
        <f>IF(ISBLANK(LeaveTracker[[#This Row],[Employee Name]]),"-----",VLOOKUP(LeaveTracker[[#This Row],[Employee Name]],Employees[[Employee Name]:[Office]],6))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759</v>
      </c>
      <c r="E2560" s="50" t="str">
        <f>IF(ISBLANK(LeaveTracker[[#This Row],[Employee Name]]),"-----",VLOOKUP(LeaveTracker[[#This Row],[Employee Name]],Employees[[Employee Name]:[Office]],7))</f>
        <v>CTO</v>
      </c>
      <c r="F2560" s="50" t="str">
        <f>IF(ISBLANK(LeaveTracker[[#This Row],[Employee Name]]),"-----",VLOOKUP(LeaveTracker[[#This Row],[Employee Name]],Employees[[Employee Name]:[Office]],6))</f>
        <v>PERMANENT</v>
      </c>
      <c r="G2560" s="24">
        <v>44778</v>
      </c>
      <c r="H2560" s="24">
        <v>44778</v>
      </c>
      <c r="I2560" s="19" t="s">
        <v>298</v>
      </c>
      <c r="J2560" s="42" t="s">
        <v>1003</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50" t="str">
        <f>IF(ISBLANK(LeaveTracker[[#This Row],[Employee Name]]),"-----",VLOOKUP(LeaveTracker[[#This Row],[Employee Name]],Employees[[Employee Name]:[Office]],7))</f>
        <v>CTO</v>
      </c>
      <c r="F2561" s="50" t="str">
        <f>IF(ISBLANK(LeaveTracker[[#This Row],[Employee Name]]),"-----",VLOOKUP(LeaveTracker[[#This Row],[Employee Name]],Employees[[Employee Name]:[Office]],6))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50" t="str">
        <f>IF(ISBLANK(LeaveTracker[[#This Row],[Employee Name]]),"-----",VLOOKUP(LeaveTracker[[#This Row],[Employee Name]],Employees[[Employee Name]:[Office]],7))</f>
        <v>CTO</v>
      </c>
      <c r="F2562" s="50" t="str">
        <f>IF(ISBLANK(LeaveTracker[[#This Row],[Employee Name]]),"-----",VLOOKUP(LeaveTracker[[#This Row],[Employee Name]],Employees[[Employee Name]:[Office]],6))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50" t="str">
        <f>IF(ISBLANK(LeaveTracker[[#This Row],[Employee Name]]),"-----",VLOOKUP(LeaveTracker[[#This Row],[Employee Name]],Employees[[Employee Name]:[Office]],7))</f>
        <v>CTO</v>
      </c>
      <c r="F2563" s="50" t="str">
        <f>IF(ISBLANK(LeaveTracker[[#This Row],[Employee Name]]),"-----",VLOOKUP(LeaveTracker[[#This Row],[Employee Name]],Employees[[Employee Name]:[Office]],6))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1083</v>
      </c>
      <c r="E2564" s="50" t="str">
        <f>IF(ISBLANK(LeaveTracker[[#This Row],[Employee Name]]),"-----",VLOOKUP(LeaveTracker[[#This Row],[Employee Name]],Employees[[Employee Name]:[Office]],7))</f>
        <v>ACCOUNTING</v>
      </c>
      <c r="F2564" s="50" t="str">
        <f>IF(ISBLANK(LeaveTracker[[#This Row],[Employee Name]]),"-----",VLOOKUP(LeaveTracker[[#This Row],[Employee Name]],Employees[[Employee Name]:[Office]],6))</f>
        <v>PERMANENT</v>
      </c>
      <c r="G2564" s="24">
        <v>44672</v>
      </c>
      <c r="H2564" s="24">
        <v>44672</v>
      </c>
      <c r="I2564" s="19" t="s">
        <v>298</v>
      </c>
      <c r="J2564" s="42" t="s">
        <v>1004</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1083</v>
      </c>
      <c r="E2565" s="50" t="str">
        <f>IF(ISBLANK(LeaveTracker[[#This Row],[Employee Name]]),"-----",VLOOKUP(LeaveTracker[[#This Row],[Employee Name]],Employees[[Employee Name]:[Office]],7))</f>
        <v>ACCOUNTING</v>
      </c>
      <c r="F2565" s="50" t="str">
        <f>IF(ISBLANK(LeaveTracker[[#This Row],[Employee Name]]),"-----",VLOOKUP(LeaveTracker[[#This Row],[Employee Name]],Employees[[Employee Name]:[Office]],6))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1087</v>
      </c>
      <c r="E2566" s="50" t="str">
        <f>IF(ISBLANK(LeaveTracker[[#This Row],[Employee Name]]),"-----",VLOOKUP(LeaveTracker[[#This Row],[Employee Name]],Employees[[Employee Name]:[Office]],7))</f>
        <v>MO</v>
      </c>
      <c r="F2566" s="50" t="str">
        <f>IF(ISBLANK(LeaveTracker[[#This Row],[Employee Name]]),"-----",VLOOKUP(LeaveTracker[[#This Row],[Employee Name]],Employees[[Employee Name]:[Office]],6))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720</v>
      </c>
      <c r="E2567" s="50" t="str">
        <f>IF(ISBLANK(LeaveTracker[[#This Row],[Employee Name]]),"-----",VLOOKUP(LeaveTracker[[#This Row],[Employee Name]],Employees[[Employee Name]:[Office]],7))</f>
        <v>LCR</v>
      </c>
      <c r="F2567" s="50" t="str">
        <f>IF(ISBLANK(LeaveTracker[[#This Row],[Employee Name]]),"-----",VLOOKUP(LeaveTracker[[#This Row],[Employee Name]],Employees[[Employee Name]:[Office]],6))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541</v>
      </c>
      <c r="E2568" s="50" t="str">
        <f>IF(ISBLANK(LeaveTracker[[#This Row],[Employee Name]]),"-----",VLOOKUP(LeaveTracker[[#This Row],[Employee Name]],Employees[[Employee Name]:[Office]],7))</f>
        <v>ONT</v>
      </c>
      <c r="F2568" s="50" t="str">
        <f>IF(ISBLANK(LeaveTracker[[#This Row],[Employee Name]]),"-----",VLOOKUP(LeaveTracker[[#This Row],[Employee Name]],Employees[[Employee Name]:[Office]],6))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950</v>
      </c>
      <c r="E2569" s="50" t="str">
        <f>IF(ISBLANK(LeaveTracker[[#This Row],[Employee Name]]),"-----",VLOOKUP(LeaveTracker[[#This Row],[Employee Name]],Employees[[Employee Name]:[Office]],7))</f>
        <v>ACCOUNTING</v>
      </c>
      <c r="F2569" s="50" t="str">
        <f>IF(ISBLANK(LeaveTracker[[#This Row],[Employee Name]]),"-----",VLOOKUP(LeaveTracker[[#This Row],[Employee Name]],Employees[[Employee Name]:[Office]],6))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868</v>
      </c>
      <c r="E2570" s="50" t="str">
        <f>IF(ISBLANK(LeaveTracker[[#This Row],[Employee Name]]),"-----",VLOOKUP(LeaveTracker[[#This Row],[Employee Name]],Employees[[Employee Name]:[Office]],7))</f>
        <v>ACCOUNTING</v>
      </c>
      <c r="F2570" s="50" t="str">
        <f>IF(ISBLANK(LeaveTracker[[#This Row],[Employee Name]]),"-----",VLOOKUP(LeaveTracker[[#This Row],[Employee Name]],Employees[[Employee Name]:[Office]],6))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837</v>
      </c>
      <c r="E2571" s="50" t="str">
        <f>IF(ISBLANK(LeaveTracker[[#This Row],[Employee Name]]),"-----",VLOOKUP(LeaveTracker[[#This Row],[Employee Name]],Employees[[Employee Name]:[Office]],7))</f>
        <v>CTO</v>
      </c>
      <c r="F2571" s="50" t="str">
        <f>IF(ISBLANK(LeaveTracker[[#This Row],[Employee Name]]),"-----",VLOOKUP(LeaveTracker[[#This Row],[Employee Name]],Employees[[Employee Name]:[Office]],6))</f>
        <v>PERMANENT</v>
      </c>
      <c r="G2571" s="24">
        <v>44785</v>
      </c>
      <c r="H2571" s="24">
        <v>44785</v>
      </c>
      <c r="I2571" s="19" t="s">
        <v>298</v>
      </c>
      <c r="J2571" s="42" t="s">
        <v>1003</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50" t="str">
        <f>IF(ISBLANK(LeaveTracker[[#This Row],[Employee Name]]),"-----",VLOOKUP(LeaveTracker[[#This Row],[Employee Name]],Employees[[Employee Name]:[Office]],7))</f>
        <v>MO</v>
      </c>
      <c r="F2572" s="50" t="str">
        <f>IF(ISBLANK(LeaveTracker[[#This Row],[Employee Name]]),"-----",VLOOKUP(LeaveTracker[[#This Row],[Employee Name]],Employees[[Employee Name]:[Office]],6))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547</v>
      </c>
      <c r="E2573" s="50" t="str">
        <f>IF(ISBLANK(LeaveTracker[[#This Row],[Employee Name]]),"-----",VLOOKUP(LeaveTracker[[#This Row],[Employee Name]],Employees[[Employee Name]:[Office]],7))</f>
        <v>ONT</v>
      </c>
      <c r="F2573" s="50" t="str">
        <f>IF(ISBLANK(LeaveTracker[[#This Row],[Employee Name]]),"-----",VLOOKUP(LeaveTracker[[#This Row],[Employee Name]],Employees[[Employee Name]:[Office]],6))</f>
        <v>PERMANENT</v>
      </c>
      <c r="G2573" s="31">
        <v>44804</v>
      </c>
      <c r="H2573" s="31">
        <v>44804</v>
      </c>
      <c r="I2573" s="19" t="s">
        <v>298</v>
      </c>
      <c r="J2573" s="42" t="s">
        <v>1003</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855</v>
      </c>
      <c r="E2574" s="50" t="str">
        <f>IF(ISBLANK(LeaveTracker[[#This Row],[Employee Name]]),"-----",VLOOKUP(LeaveTracker[[#This Row],[Employee Name]],Employees[[Employee Name]:[Office]],7))</f>
        <v>LCR</v>
      </c>
      <c r="F2574" s="50" t="str">
        <f>IF(ISBLANK(LeaveTracker[[#This Row],[Employee Name]]),"-----",VLOOKUP(LeaveTracker[[#This Row],[Employee Name]],Employees[[Employee Name]:[Office]],6))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860</v>
      </c>
      <c r="E2575" s="50" t="str">
        <f>IF(ISBLANK(LeaveTracker[[#This Row],[Employee Name]]),"-----",VLOOKUP(LeaveTracker[[#This Row],[Employee Name]],Employees[[Employee Name]:[Office]],7))</f>
        <v>ONT</v>
      </c>
      <c r="F2575" s="50" t="str">
        <f>IF(ISBLANK(LeaveTracker[[#This Row],[Employee Name]]),"-----",VLOOKUP(LeaveTracker[[#This Row],[Employee Name]],Employees[[Employee Name]:[Office]],6))</f>
        <v>PERMANENT</v>
      </c>
      <c r="G2575" s="24">
        <v>44795</v>
      </c>
      <c r="H2575" s="24">
        <v>44795</v>
      </c>
      <c r="I2575" s="19" t="s">
        <v>298</v>
      </c>
      <c r="J2575" s="42" t="s">
        <v>1003</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860</v>
      </c>
      <c r="E2576" s="50" t="str">
        <f>IF(ISBLANK(LeaveTracker[[#This Row],[Employee Name]]),"-----",VLOOKUP(LeaveTracker[[#This Row],[Employee Name]],Employees[[Employee Name]:[Office]],7))</f>
        <v>ONT</v>
      </c>
      <c r="F2576" s="50" t="str">
        <f>IF(ISBLANK(LeaveTracker[[#This Row],[Employee Name]]),"-----",VLOOKUP(LeaveTracker[[#This Row],[Employee Name]],Employees[[Employee Name]:[Office]],6))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1091</v>
      </c>
      <c r="E2577" s="50" t="str">
        <f>IF(ISBLANK(LeaveTracker[[#This Row],[Employee Name]]),"-----",VLOOKUP(LeaveTracker[[#This Row],[Employee Name]],Employees[[Employee Name]:[Office]],7))</f>
        <v>ACCOUNTING</v>
      </c>
      <c r="F2577" s="50" t="str">
        <f>IF(ISBLANK(LeaveTracker[[#This Row],[Employee Name]]),"-----",VLOOKUP(LeaveTracker[[#This Row],[Employee Name]],Employees[[Employee Name]:[Office]],6))</f>
        <v>PERMANENT</v>
      </c>
      <c r="G2577" s="24">
        <v>44803</v>
      </c>
      <c r="H2577" s="24">
        <v>44803</v>
      </c>
      <c r="I2577" s="19" t="s">
        <v>298</v>
      </c>
      <c r="J2577" s="42" t="s">
        <v>1003</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1091</v>
      </c>
      <c r="E2578" s="50" t="str">
        <f>IF(ISBLANK(LeaveTracker[[#This Row],[Employee Name]]),"-----",VLOOKUP(LeaveTracker[[#This Row],[Employee Name]],Employees[[Employee Name]:[Office]],7))</f>
        <v>ACCOUNTING</v>
      </c>
      <c r="F2578" s="50" t="str">
        <f>IF(ISBLANK(LeaveTracker[[#This Row],[Employee Name]]),"-----",VLOOKUP(LeaveTracker[[#This Row],[Employee Name]],Employees[[Employee Name]:[Office]],6))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440</v>
      </c>
      <c r="E2579" s="50" t="str">
        <f>IF(ISBLANK(LeaveTracker[[#This Row],[Employee Name]]),"-----",VLOOKUP(LeaveTracker[[#This Row],[Employee Name]],Employees[[Employee Name]:[Office]],7))</f>
        <v>ACCOUNTING</v>
      </c>
      <c r="F2579" s="50" t="str">
        <f>IF(ISBLANK(LeaveTracker[[#This Row],[Employee Name]]),"-----",VLOOKUP(LeaveTracker[[#This Row],[Employee Name]],Employees[[Employee Name]:[Office]],6))</f>
        <v>PERMANENT</v>
      </c>
      <c r="G2579" s="24">
        <v>44782</v>
      </c>
      <c r="H2579" s="24">
        <v>44782</v>
      </c>
      <c r="I2579" s="19" t="s">
        <v>298</v>
      </c>
      <c r="J2579" s="42" t="s">
        <v>1003</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509</v>
      </c>
      <c r="E2580" s="50" t="str">
        <f>IF(ISBLANK(LeaveTracker[[#This Row],[Employee Name]]),"-----",VLOOKUP(LeaveTracker[[#This Row],[Employee Name]],Employees[[Employee Name]:[Office]],7))</f>
        <v>ACCOUNTING</v>
      </c>
      <c r="F2580" s="50" t="str">
        <f>IF(ISBLANK(LeaveTracker[[#This Row],[Employee Name]]),"-----",VLOOKUP(LeaveTracker[[#This Row],[Employee Name]],Employees[[Employee Name]:[Office]],6))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519</v>
      </c>
      <c r="E2581" s="50" t="str">
        <f>IF(ISBLANK(LeaveTracker[[#This Row],[Employee Name]]),"-----",VLOOKUP(LeaveTracker[[#This Row],[Employee Name]],Employees[[Employee Name]:[Office]],7))</f>
        <v>ACCOUNTING</v>
      </c>
      <c r="F2581" s="50" t="str">
        <f>IF(ISBLANK(LeaveTracker[[#This Row],[Employee Name]]),"-----",VLOOKUP(LeaveTracker[[#This Row],[Employee Name]],Employees[[Employee Name]:[Office]],6))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1092</v>
      </c>
      <c r="E2582" s="50" t="str">
        <f>IF(ISBLANK(LeaveTracker[[#This Row],[Employee Name]]),"-----",VLOOKUP(LeaveTracker[[#This Row],[Employee Name]],Employees[[Employee Name]:[Office]],7))</f>
        <v>ACCOUNTING</v>
      </c>
      <c r="F2582" s="50" t="str">
        <f>IF(ISBLANK(LeaveTracker[[#This Row],[Employee Name]]),"-----",VLOOKUP(LeaveTracker[[#This Row],[Employee Name]],Employees[[Employee Name]:[Office]],6))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871</v>
      </c>
      <c r="E2583" s="50" t="str">
        <f>IF(ISBLANK(LeaveTracker[[#This Row],[Employee Name]]),"-----",VLOOKUP(LeaveTracker[[#This Row],[Employee Name]],Employees[[Employee Name]:[Office]],7))</f>
        <v>ACCOUNTING</v>
      </c>
      <c r="F2583" s="50" t="str">
        <f>IF(ISBLANK(LeaveTracker[[#This Row],[Employee Name]]),"-----",VLOOKUP(LeaveTracker[[#This Row],[Employee Name]],Employees[[Employee Name]:[Office]],6))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520</v>
      </c>
      <c r="E2584" s="50" t="str">
        <f>IF(ISBLANK(LeaveTracker[[#This Row],[Employee Name]]),"-----",VLOOKUP(LeaveTracker[[#This Row],[Employee Name]],Employees[[Employee Name]:[Office]],7))</f>
        <v>ACCOUNTING</v>
      </c>
      <c r="F2584" s="50" t="str">
        <f>IF(ISBLANK(LeaveTracker[[#This Row],[Employee Name]]),"-----",VLOOKUP(LeaveTracker[[#This Row],[Employee Name]],Employees[[Employee Name]:[Office]],6))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520</v>
      </c>
      <c r="E2585" s="50" t="str">
        <f>IF(ISBLANK(LeaveTracker[[#This Row],[Employee Name]]),"-----",VLOOKUP(LeaveTracker[[#This Row],[Employee Name]],Employees[[Employee Name]:[Office]],7))</f>
        <v>ACCOUNTING</v>
      </c>
      <c r="F2585" s="50" t="str">
        <f>IF(ISBLANK(LeaveTracker[[#This Row],[Employee Name]]),"-----",VLOOKUP(LeaveTracker[[#This Row],[Employee Name]],Employees[[Employee Name]:[Office]],6))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1008</v>
      </c>
      <c r="E2586" s="50" t="str">
        <f>IF(ISBLANK(LeaveTracker[[#This Row],[Employee Name]]),"-----",VLOOKUP(LeaveTracker[[#This Row],[Employee Name]],Employees[[Employee Name]:[Office]],7))</f>
        <v>ACCOUNTING</v>
      </c>
      <c r="F2586" s="50" t="str">
        <f>IF(ISBLANK(LeaveTracker[[#This Row],[Employee Name]]),"-----",VLOOKUP(LeaveTracker[[#This Row],[Employee Name]],Employees[[Employee Name]:[Office]],6))</f>
        <v>PERMANENT</v>
      </c>
      <c r="G2586" s="24">
        <v>44775</v>
      </c>
      <c r="H2586" s="24">
        <v>44775</v>
      </c>
      <c r="I2586" s="19" t="s">
        <v>298</v>
      </c>
      <c r="J2586" s="42" t="s">
        <v>1003</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1008</v>
      </c>
      <c r="E2587" s="50" t="str">
        <f>IF(ISBLANK(LeaveTracker[[#This Row],[Employee Name]]),"-----",VLOOKUP(LeaveTracker[[#This Row],[Employee Name]],Employees[[Employee Name]:[Office]],7))</f>
        <v>ACCOUNTING</v>
      </c>
      <c r="F2587" s="50" t="str">
        <f>IF(ISBLANK(LeaveTracker[[#This Row],[Employee Name]]),"-----",VLOOKUP(LeaveTracker[[#This Row],[Employee Name]],Employees[[Employee Name]:[Office]],6))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242</v>
      </c>
      <c r="E2588" s="50" t="str">
        <f>IF(ISBLANK(LeaveTracker[[#This Row],[Employee Name]]),"-----",VLOOKUP(LeaveTracker[[#This Row],[Employee Name]],Employees[[Employee Name]:[Office]],7))</f>
        <v>TCCH/TICC</v>
      </c>
      <c r="F2588" s="50" t="str">
        <f>IF(ISBLANK(LeaveTracker[[#This Row],[Employee Name]]),"-----",VLOOKUP(LeaveTracker[[#This Row],[Employee Name]],Employees[[Employee Name]:[Office]],6))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252</v>
      </c>
      <c r="E2589" s="50" t="str">
        <f>IF(ISBLANK(LeaveTracker[[#This Row],[Employee Name]]),"-----",VLOOKUP(LeaveTracker[[#This Row],[Employee Name]],Employees[[Employee Name]:[Office]],7))</f>
        <v>TCCH/TICC</v>
      </c>
      <c r="F2589" s="50" t="str">
        <f>IF(ISBLANK(LeaveTracker[[#This Row],[Employee Name]]),"-----",VLOOKUP(LeaveTracker[[#This Row],[Employee Name]],Employees[[Employee Name]:[Office]],6))</f>
        <v>PERMANENT</v>
      </c>
      <c r="G2589" s="24">
        <v>44785</v>
      </c>
      <c r="H2589" s="24">
        <v>44785</v>
      </c>
      <c r="I2589" s="19" t="s">
        <v>298</v>
      </c>
      <c r="J2589" s="42" t="s">
        <v>1003</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246</v>
      </c>
      <c r="E2590" s="50" t="str">
        <f>IF(ISBLANK(LeaveTracker[[#This Row],[Employee Name]]),"-----",VLOOKUP(LeaveTracker[[#This Row],[Employee Name]],Employees[[Employee Name]:[Office]],7))</f>
        <v>TCCH/TICC</v>
      </c>
      <c r="F2590" s="50" t="str">
        <f>IF(ISBLANK(LeaveTracker[[#This Row],[Employee Name]]),"-----",VLOOKUP(LeaveTracker[[#This Row],[Employee Name]],Employees[[Employee Name]:[Office]],6))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730</v>
      </c>
      <c r="E2591" s="50" t="str">
        <f>IF(ISBLANK(LeaveTracker[[#This Row],[Employee Name]]),"-----",VLOOKUP(LeaveTracker[[#This Row],[Employee Name]],Employees[[Employee Name]:[Office]],7))</f>
        <v>SP</v>
      </c>
      <c r="F2591" s="50" t="str">
        <f>IF(ISBLANK(LeaveTracker[[#This Row],[Employee Name]]),"-----",VLOOKUP(LeaveTracker[[#This Row],[Employee Name]],Employees[[Employee Name]:[Office]],6))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1095</v>
      </c>
      <c r="E2592" s="50" t="str">
        <f>IF(ISBLANK(LeaveTracker[[#This Row],[Employee Name]]),"-----",VLOOKUP(LeaveTracker[[#This Row],[Employee Name]],Employees[[Employee Name]:[Office]],7))</f>
        <v>VMO</v>
      </c>
      <c r="F2592" s="50" t="str">
        <f>IF(ISBLANK(LeaveTracker[[#This Row],[Employee Name]]),"-----",VLOOKUP(LeaveTracker[[#This Row],[Employee Name]],Employees[[Employee Name]:[Office]],6))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735</v>
      </c>
      <c r="E2593" s="50" t="str">
        <f>IF(ISBLANK(LeaveTracker[[#This Row],[Employee Name]]),"-----",VLOOKUP(LeaveTracker[[#This Row],[Employee Name]],Employees[[Employee Name]:[Office]],7))</f>
        <v>SP</v>
      </c>
      <c r="F2593" s="50" t="str">
        <f>IF(ISBLANK(LeaveTracker[[#This Row],[Employee Name]]),"-----",VLOOKUP(LeaveTracker[[#This Row],[Employee Name]],Employees[[Employee Name]:[Office]],6))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362</v>
      </c>
      <c r="E2594" s="50" t="str">
        <f>IF(ISBLANK(LeaveTracker[[#This Row],[Employee Name]]),"-----",VLOOKUP(LeaveTracker[[#This Row],[Employee Name]],Employees[[Employee Name]:[Office]],7))</f>
        <v>SP</v>
      </c>
      <c r="F2594" s="50" t="str">
        <f>IF(ISBLANK(LeaveTracker[[#This Row],[Employee Name]]),"-----",VLOOKUP(LeaveTracker[[#This Row],[Employee Name]],Employees[[Employee Name]:[Office]],6))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362</v>
      </c>
      <c r="E2595" s="50" t="str">
        <f>IF(ISBLANK(LeaveTracker[[#This Row],[Employee Name]]),"-----",VLOOKUP(LeaveTracker[[#This Row],[Employee Name]],Employees[[Employee Name]:[Office]],7))</f>
        <v>SP</v>
      </c>
      <c r="F2595" s="50" t="str">
        <f>IF(ISBLANK(LeaveTracker[[#This Row],[Employee Name]]),"-----",VLOOKUP(LeaveTracker[[#This Row],[Employee Name]],Employees[[Employee Name]:[Office]],6))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1095</v>
      </c>
      <c r="E2596" s="50" t="str">
        <f>IF(ISBLANK(LeaveTracker[[#This Row],[Employee Name]]),"-----",VLOOKUP(LeaveTracker[[#This Row],[Employee Name]],Employees[[Employee Name]:[Office]],7))</f>
        <v>VMO</v>
      </c>
      <c r="F2596" s="50" t="str">
        <f>IF(ISBLANK(LeaveTracker[[#This Row],[Employee Name]]),"-----",VLOOKUP(LeaveTracker[[#This Row],[Employee Name]],Employees[[Employee Name]:[Office]],6))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1095</v>
      </c>
      <c r="E2597" s="50" t="str">
        <f>IF(ISBLANK(LeaveTracker[[#This Row],[Employee Name]]),"-----",VLOOKUP(LeaveTracker[[#This Row],[Employee Name]],Employees[[Employee Name]:[Office]],7))</f>
        <v>VMO</v>
      </c>
      <c r="F2597" s="50" t="str">
        <f>IF(ISBLANK(LeaveTracker[[#This Row],[Employee Name]]),"-----",VLOOKUP(LeaveTracker[[#This Row],[Employee Name]],Employees[[Employee Name]:[Office]],6))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355</v>
      </c>
      <c r="E2598" s="50" t="str">
        <f>IF(ISBLANK(LeaveTracker[[#This Row],[Employee Name]]),"-----",VLOOKUP(LeaveTracker[[#This Row],[Employee Name]],Employees[[Employee Name]:[Office]],7))</f>
        <v>LCR</v>
      </c>
      <c r="F2598" s="50" t="str">
        <f>IF(ISBLANK(LeaveTracker[[#This Row],[Employee Name]]),"-----",VLOOKUP(LeaveTracker[[#This Row],[Employee Name]],Employees[[Employee Name]:[Office]],6))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355</v>
      </c>
      <c r="E2599" s="50" t="str">
        <f>IF(ISBLANK(LeaveTracker[[#This Row],[Employee Name]]),"-----",VLOOKUP(LeaveTracker[[#This Row],[Employee Name]],Employees[[Employee Name]:[Office]],7))</f>
        <v>LCR</v>
      </c>
      <c r="F2599" s="50" t="str">
        <f>IF(ISBLANK(LeaveTracker[[#This Row],[Employee Name]]),"-----",VLOOKUP(LeaveTracker[[#This Row],[Employee Name]],Employees[[Employee Name]:[Office]],6))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543</v>
      </c>
      <c r="E2600" s="50" t="str">
        <f>IF(ISBLANK(LeaveTracker[[#This Row],[Employee Name]]),"-----",VLOOKUP(LeaveTracker[[#This Row],[Employee Name]],Employees[[Employee Name]:[Office]],7))</f>
        <v>LCR</v>
      </c>
      <c r="F2600" s="50" t="str">
        <f>IF(ISBLANK(LeaveTracker[[#This Row],[Employee Name]]),"-----",VLOOKUP(LeaveTracker[[#This Row],[Employee Name]],Employees[[Employee Name]:[Office]],6))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538</v>
      </c>
      <c r="E2601" s="50" t="str">
        <f>IF(ISBLANK(LeaveTracker[[#This Row],[Employee Name]]),"-----",VLOOKUP(LeaveTracker[[#This Row],[Employee Name]],Employees[[Employee Name]:[Office]],7))</f>
        <v>LCR</v>
      </c>
      <c r="F2601" s="50" t="str">
        <f>IF(ISBLANK(LeaveTracker[[#This Row],[Employee Name]]),"-----",VLOOKUP(LeaveTracker[[#This Row],[Employee Name]],Employees[[Employee Name]:[Office]],6))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720</v>
      </c>
      <c r="E2602" s="50" t="str">
        <f>IF(ISBLANK(LeaveTracker[[#This Row],[Employee Name]]),"-----",VLOOKUP(LeaveTracker[[#This Row],[Employee Name]],Employees[[Employee Name]:[Office]],7))</f>
        <v>LCR</v>
      </c>
      <c r="F2602" s="50" t="str">
        <f>IF(ISBLANK(LeaveTracker[[#This Row],[Employee Name]]),"-----",VLOOKUP(LeaveTracker[[#This Row],[Employee Name]],Employees[[Employee Name]:[Office]],6))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50" t="str">
        <f>IF(ISBLANK(LeaveTracker[[#This Row],[Employee Name]]),"-----",VLOOKUP(LeaveTracker[[#This Row],[Employee Name]],Employees[[Employee Name]:[Office]],7))</f>
        <v>CHO</v>
      </c>
      <c r="F2603" s="50" t="str">
        <f>IF(ISBLANK(LeaveTracker[[#This Row],[Employee Name]]),"-----",VLOOKUP(LeaveTracker[[#This Row],[Employee Name]],Employees[[Employee Name]:[Office]],6))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528</v>
      </c>
      <c r="E2604" s="50" t="str">
        <f>IF(ISBLANK(LeaveTracker[[#This Row],[Employee Name]]),"-----",VLOOKUP(LeaveTracker[[#This Row],[Employee Name]],Employees[[Employee Name]:[Office]],7))</f>
        <v>TIPID IMPOK</v>
      </c>
      <c r="F2604" s="50" t="str">
        <f>IF(ISBLANK(LeaveTracker[[#This Row],[Employee Name]]),"-----",VLOOKUP(LeaveTracker[[#This Row],[Employee Name]],Employees[[Employee Name]:[Office]],6))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528</v>
      </c>
      <c r="E2605" s="50" t="str">
        <f>IF(ISBLANK(LeaveTracker[[#This Row],[Employee Name]]),"-----",VLOOKUP(LeaveTracker[[#This Row],[Employee Name]],Employees[[Employee Name]:[Office]],7))</f>
        <v>TIPID IMPOK</v>
      </c>
      <c r="F2605" s="50" t="str">
        <f>IF(ISBLANK(LeaveTracker[[#This Row],[Employee Name]]),"-----",VLOOKUP(LeaveTracker[[#This Row],[Employee Name]],Employees[[Employee Name]:[Office]],6))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50" t="str">
        <f>IF(ISBLANK(LeaveTracker[[#This Row],[Employee Name]]),"-----",VLOOKUP(LeaveTracker[[#This Row],[Employee Name]],Employees[[Employee Name]:[Office]],7))</f>
        <v>CHO</v>
      </c>
      <c r="F2606" s="50" t="str">
        <f>IF(ISBLANK(LeaveTracker[[#This Row],[Employee Name]]),"-----",VLOOKUP(LeaveTracker[[#This Row],[Employee Name]],Employees[[Employee Name]:[Office]],6))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50" t="str">
        <f>IF(ISBLANK(LeaveTracker[[#This Row],[Employee Name]]),"-----",VLOOKUP(LeaveTracker[[#This Row],[Employee Name]],Employees[[Employee Name]:[Office]],7))</f>
        <v>CHO</v>
      </c>
      <c r="F2607" s="50" t="str">
        <f>IF(ISBLANK(LeaveTracker[[#This Row],[Employee Name]]),"-----",VLOOKUP(LeaveTracker[[#This Row],[Employee Name]],Employees[[Employee Name]:[Office]],6))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676</v>
      </c>
      <c r="E2608" s="50" t="str">
        <f>IF(ISBLANK(LeaveTracker[[#This Row],[Employee Name]]),"-----",VLOOKUP(LeaveTracker[[#This Row],[Employee Name]],Employees[[Employee Name]:[Office]],7))</f>
        <v>ONT</v>
      </c>
      <c r="F2608" s="50" t="str">
        <f>IF(ISBLANK(LeaveTracker[[#This Row],[Employee Name]]),"-----",VLOOKUP(LeaveTracker[[#This Row],[Employee Name]],Employees[[Employee Name]:[Office]],6))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676</v>
      </c>
      <c r="E2609" s="50" t="str">
        <f>IF(ISBLANK(LeaveTracker[[#This Row],[Employee Name]]),"-----",VLOOKUP(LeaveTracker[[#This Row],[Employee Name]],Employees[[Employee Name]:[Office]],7))</f>
        <v>ONT</v>
      </c>
      <c r="F2609" s="50" t="str">
        <f>IF(ISBLANK(LeaveTracker[[#This Row],[Employee Name]]),"-----",VLOOKUP(LeaveTracker[[#This Row],[Employee Name]],Employees[[Employee Name]:[Office]],6))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676</v>
      </c>
      <c r="E2610" s="50" t="str">
        <f>IF(ISBLANK(LeaveTracker[[#This Row],[Employee Name]]),"-----",VLOOKUP(LeaveTracker[[#This Row],[Employee Name]],Employees[[Employee Name]:[Office]],7))</f>
        <v>ONT</v>
      </c>
      <c r="F2610" s="50" t="str">
        <f>IF(ISBLANK(LeaveTracker[[#This Row],[Employee Name]]),"-----",VLOOKUP(LeaveTracker[[#This Row],[Employee Name]],Employees[[Employee Name]:[Office]],6))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676</v>
      </c>
      <c r="E2611" s="50" t="str">
        <f>IF(ISBLANK(LeaveTracker[[#This Row],[Employee Name]]),"-----",VLOOKUP(LeaveTracker[[#This Row],[Employee Name]],Employees[[Employee Name]:[Office]],7))</f>
        <v>ONT</v>
      </c>
      <c r="F2611" s="50" t="str">
        <f>IF(ISBLANK(LeaveTracker[[#This Row],[Employee Name]]),"-----",VLOOKUP(LeaveTracker[[#This Row],[Employee Name]],Employees[[Employee Name]:[Office]],6))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777</v>
      </c>
      <c r="E2612" s="50" t="str">
        <f>IF(ISBLANK(LeaveTracker[[#This Row],[Employee Name]]),"-----",VLOOKUP(LeaveTracker[[#This Row],[Employee Name]],Employees[[Employee Name]:[Office]],7))</f>
        <v>PICNIC GROVE</v>
      </c>
      <c r="F2612" s="50" t="str">
        <f>IF(ISBLANK(LeaveTracker[[#This Row],[Employee Name]]),"-----",VLOOKUP(LeaveTracker[[#This Row],[Employee Name]],Employees[[Employee Name]:[Office]],6))</f>
        <v>PERMANENT</v>
      </c>
      <c r="G2612" s="24">
        <v>44772</v>
      </c>
      <c r="H2612" s="24">
        <v>44772</v>
      </c>
      <c r="I2612" s="20" t="s">
        <v>298</v>
      </c>
      <c r="J2612" s="42" t="s">
        <v>1003</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777</v>
      </c>
      <c r="E2613" s="50" t="str">
        <f>IF(ISBLANK(LeaveTracker[[#This Row],[Employee Name]]),"-----",VLOOKUP(LeaveTracker[[#This Row],[Employee Name]],Employees[[Employee Name]:[Office]],7))</f>
        <v>PICNIC GROVE</v>
      </c>
      <c r="F2613" s="50" t="str">
        <f>IF(ISBLANK(LeaveTracker[[#This Row],[Employee Name]]),"-----",VLOOKUP(LeaveTracker[[#This Row],[Employee Name]],Employees[[Employee Name]:[Office]],6))</f>
        <v>PERMANENT</v>
      </c>
      <c r="G2613" s="24">
        <v>44779</v>
      </c>
      <c r="H2613" s="24">
        <v>44780</v>
      </c>
      <c r="I2613" s="20" t="s">
        <v>298</v>
      </c>
      <c r="J2613" s="42" t="s">
        <v>1003</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304</v>
      </c>
      <c r="E2614" s="50" t="str">
        <f>IF(ISBLANK(LeaveTracker[[#This Row],[Employee Name]]),"-----",VLOOKUP(LeaveTracker[[#This Row],[Employee Name]],Employees[[Employee Name]:[Office]],7))</f>
        <v>TOPS (ADMIN CSU)</v>
      </c>
      <c r="F2614" s="50" t="str">
        <f>IF(ISBLANK(LeaveTracker[[#This Row],[Employee Name]]),"-----",VLOOKUP(LeaveTracker[[#This Row],[Employee Name]],Employees[[Employee Name]:[Office]],6))</f>
        <v>PERMANENT</v>
      </c>
      <c r="G2614" s="24">
        <v>44757</v>
      </c>
      <c r="H2614" s="24">
        <v>44757</v>
      </c>
      <c r="I2614" s="20" t="s">
        <v>298</v>
      </c>
      <c r="J2614" s="42" t="s">
        <v>644</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304</v>
      </c>
      <c r="E2615" s="50" t="str">
        <f>IF(ISBLANK(LeaveTracker[[#This Row],[Employee Name]]),"-----",VLOOKUP(LeaveTracker[[#This Row],[Employee Name]],Employees[[Employee Name]:[Office]],7))</f>
        <v>TOPS (ADMIN CSU)</v>
      </c>
      <c r="F2615" s="50" t="str">
        <f>IF(ISBLANK(LeaveTracker[[#This Row],[Employee Name]]),"-----",VLOOKUP(LeaveTracker[[#This Row],[Employee Name]],Employees[[Employee Name]:[Office]],6))</f>
        <v>PERMANENT</v>
      </c>
      <c r="G2615" s="24">
        <v>44760</v>
      </c>
      <c r="H2615" s="24">
        <v>44760</v>
      </c>
      <c r="I2615" s="20" t="s">
        <v>298</v>
      </c>
      <c r="J2615" s="42" t="s">
        <v>644</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304</v>
      </c>
      <c r="E2616" s="50" t="str">
        <f>IF(ISBLANK(LeaveTracker[[#This Row],[Employee Name]]),"-----",VLOOKUP(LeaveTracker[[#This Row],[Employee Name]],Employees[[Employee Name]:[Office]],7))</f>
        <v>TOPS (ADMIN CSU)</v>
      </c>
      <c r="F2616" s="50" t="str">
        <f>IF(ISBLANK(LeaveTracker[[#This Row],[Employee Name]]),"-----",VLOOKUP(LeaveTracker[[#This Row],[Employee Name]],Employees[[Employee Name]:[Office]],6))</f>
        <v>PERMANENT</v>
      </c>
      <c r="G2616" s="24">
        <v>44775</v>
      </c>
      <c r="H2616" s="24">
        <v>44775</v>
      </c>
      <c r="I2616" s="20" t="s">
        <v>298</v>
      </c>
      <c r="J2616" s="42" t="s">
        <v>644</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528</v>
      </c>
      <c r="E2617" s="50" t="str">
        <f>IF(ISBLANK(LeaveTracker[[#This Row],[Employee Name]]),"-----",VLOOKUP(LeaveTracker[[#This Row],[Employee Name]],Employees[[Employee Name]:[Office]],7))</f>
        <v>TIPID IMPOK</v>
      </c>
      <c r="F2617" s="50" t="str">
        <f>IF(ISBLANK(LeaveTracker[[#This Row],[Employee Name]]),"-----",VLOOKUP(LeaveTracker[[#This Row],[Employee Name]],Employees[[Employee Name]:[Office]],6))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468</v>
      </c>
      <c r="E2618" s="50" t="str">
        <f>IF(ISBLANK(LeaveTracker[[#This Row],[Employee Name]]),"-----",VLOOKUP(LeaveTracker[[#This Row],[Employee Name]],Employees[[Employee Name]:[Office]],7))</f>
        <v>ASSESSORS OFFICE</v>
      </c>
      <c r="F2618" s="50" t="str">
        <f>IF(ISBLANK(LeaveTracker[[#This Row],[Employee Name]]),"-----",VLOOKUP(LeaveTracker[[#This Row],[Employee Name]],Employees[[Employee Name]:[Office]],6))</f>
        <v>PERMANENT</v>
      </c>
      <c r="G2618" s="24">
        <v>44760</v>
      </c>
      <c r="H2618" s="24">
        <v>44760</v>
      </c>
      <c r="I2618" s="20" t="s">
        <v>298</v>
      </c>
      <c r="J2618" s="42" t="s">
        <v>1003</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464</v>
      </c>
      <c r="E2619" s="50" t="str">
        <f>IF(ISBLANK(LeaveTracker[[#This Row],[Employee Name]]),"-----",VLOOKUP(LeaveTracker[[#This Row],[Employee Name]],Employees[[Employee Name]:[Office]],7))</f>
        <v>ASSESSORS OFFICE</v>
      </c>
      <c r="F2619" s="50" t="str">
        <f>IF(ISBLANK(LeaveTracker[[#This Row],[Employee Name]]),"-----",VLOOKUP(LeaveTracker[[#This Row],[Employee Name]],Employees[[Employee Name]:[Office]],6))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470</v>
      </c>
      <c r="E2620" s="50" t="str">
        <f>IF(ISBLANK(LeaveTracker[[#This Row],[Employee Name]]),"-----",VLOOKUP(LeaveTracker[[#This Row],[Employee Name]],Employees[[Employee Name]:[Office]],7))</f>
        <v>ASSESSORS OFFICE</v>
      </c>
      <c r="F2620" s="50" t="str">
        <f>IF(ISBLANK(LeaveTracker[[#This Row],[Employee Name]]),"-----",VLOOKUP(LeaveTracker[[#This Row],[Employee Name]],Employees[[Employee Name]:[Office]],6))</f>
        <v>PERMANENT</v>
      </c>
      <c r="G2620" s="24">
        <v>44771</v>
      </c>
      <c r="H2620" s="24">
        <v>44771</v>
      </c>
      <c r="I2620" s="20" t="s">
        <v>298</v>
      </c>
      <c r="J2620" s="42" t="s">
        <v>1003</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1097</v>
      </c>
      <c r="E2621" s="50" t="str">
        <f>IF(ISBLANK(LeaveTracker[[#This Row],[Employee Name]]),"-----",VLOOKUP(LeaveTracker[[#This Row],[Employee Name]],Employees[[Employee Name]:[Office]],7))</f>
        <v>ADMIN OFFICE</v>
      </c>
      <c r="F2621" s="50" t="str">
        <f>IF(ISBLANK(LeaveTracker[[#This Row],[Employee Name]]),"-----",VLOOKUP(LeaveTracker[[#This Row],[Employee Name]],Employees[[Employee Name]:[Office]],6))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1099</v>
      </c>
      <c r="E2622" s="50" t="str">
        <f>IF(ISBLANK(LeaveTracker[[#This Row],[Employee Name]]),"-----",VLOOKUP(LeaveTracker[[#This Row],[Employee Name]],Employees[[Employee Name]:[Office]],7))</f>
        <v>CCT</v>
      </c>
      <c r="F2622" s="50" t="str">
        <f>IF(ISBLANK(LeaveTracker[[#This Row],[Employee Name]]),"-----",VLOOKUP(LeaveTracker[[#This Row],[Employee Name]],Employees[[Employee Name]:[Office]],6))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1099</v>
      </c>
      <c r="E2623" s="50" t="str">
        <f>IF(ISBLANK(LeaveTracker[[#This Row],[Employee Name]]),"-----",VLOOKUP(LeaveTracker[[#This Row],[Employee Name]],Employees[[Employee Name]:[Office]],7))</f>
        <v>CCT</v>
      </c>
      <c r="F2623" s="50" t="str">
        <f>IF(ISBLANK(LeaveTracker[[#This Row],[Employee Name]]),"-----",VLOOKUP(LeaveTracker[[#This Row],[Employee Name]],Employees[[Employee Name]:[Office]],6))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578</v>
      </c>
      <c r="E2624" s="50" t="str">
        <f>IF(ISBLANK(LeaveTracker[[#This Row],[Employee Name]]),"-----",VLOOKUP(LeaveTracker[[#This Row],[Employee Name]],Employees[[Employee Name]:[Office]],7))</f>
        <v>CCT</v>
      </c>
      <c r="F2624" s="50" t="str">
        <f>IF(ISBLANK(LeaveTracker[[#This Row],[Employee Name]]),"-----",VLOOKUP(LeaveTracker[[#This Row],[Employee Name]],Employees[[Employee Name]:[Office]],6))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375</v>
      </c>
      <c r="E2625" s="50" t="str">
        <f>IF(ISBLANK(LeaveTracker[[#This Row],[Employee Name]]),"-----",VLOOKUP(LeaveTracker[[#This Row],[Employee Name]],Employees[[Employee Name]:[Office]],7))</f>
        <v>CCT</v>
      </c>
      <c r="F2625" s="50" t="str">
        <f>IF(ISBLANK(LeaveTracker[[#This Row],[Employee Name]]),"-----",VLOOKUP(LeaveTracker[[#This Row],[Employee Name]],Employees[[Employee Name]:[Office]],6))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268</v>
      </c>
      <c r="E2626" s="50" t="str">
        <f>IF(ISBLANK(LeaveTracker[[#This Row],[Employee Name]]),"-----",VLOOKUP(LeaveTracker[[#This Row],[Employee Name]],Employees[[Employee Name]:[Office]],7))</f>
        <v>PICNIC GROVE</v>
      </c>
      <c r="F2626" s="50" t="str">
        <f>IF(ISBLANK(LeaveTracker[[#This Row],[Employee Name]]),"-----",VLOOKUP(LeaveTracker[[#This Row],[Employee Name]],Employees[[Employee Name]:[Office]],6))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347</v>
      </c>
      <c r="E2627" s="50" t="str">
        <f>IF(ISBLANK(LeaveTracker[[#This Row],[Employee Name]]),"-----",VLOOKUP(LeaveTracker[[#This Row],[Employee Name]],Employees[[Employee Name]:[Office]],7))</f>
        <v>PICNIC GROVE</v>
      </c>
      <c r="F2627" s="50" t="str">
        <f>IF(ISBLANK(LeaveTracker[[#This Row],[Employee Name]]),"-----",VLOOKUP(LeaveTracker[[#This Row],[Employee Name]],Employees[[Employee Name]:[Office]],6))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304</v>
      </c>
      <c r="E2628" s="50" t="str">
        <f>IF(ISBLANK(LeaveTracker[[#This Row],[Employee Name]]),"-----",VLOOKUP(LeaveTracker[[#This Row],[Employee Name]],Employees[[Employee Name]:[Office]],7))</f>
        <v>TOPS (ADMIN CSU)</v>
      </c>
      <c r="F2628" s="50" t="str">
        <f>IF(ISBLANK(LeaveTracker[[#This Row],[Employee Name]]),"-----",VLOOKUP(LeaveTracker[[#This Row],[Employee Name]],Employees[[Employee Name]:[Office]],6))</f>
        <v>PERMANENT</v>
      </c>
      <c r="G2628" s="24">
        <v>44790</v>
      </c>
      <c r="H2628" s="24">
        <v>44790</v>
      </c>
      <c r="I2628" s="20" t="s">
        <v>298</v>
      </c>
      <c r="J2628" s="42" t="s">
        <v>1100</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882</v>
      </c>
      <c r="E2629" s="50" t="str">
        <f>IF(ISBLANK(LeaveTracker[[#This Row],[Employee Name]]),"-----",VLOOKUP(LeaveTracker[[#This Row],[Employee Name]],Employees[[Employee Name]:[Office]],7))</f>
        <v>OTM</v>
      </c>
      <c r="F2629" s="50" t="str">
        <f>IF(ISBLANK(LeaveTracker[[#This Row],[Employee Name]]),"-----",VLOOKUP(LeaveTracker[[#This Row],[Employee Name]],Employees[[Employee Name]:[Office]],6))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1034</v>
      </c>
      <c r="E2630" s="50" t="str">
        <f>IF(ISBLANK(LeaveTracker[[#This Row],[Employee Name]]),"-----",VLOOKUP(LeaveTracker[[#This Row],[Employee Name]],Employees[[Employee Name]:[Office]],7))</f>
        <v>ONT</v>
      </c>
      <c r="F2630" s="50" t="str">
        <f>IF(ISBLANK(LeaveTracker[[#This Row],[Employee Name]]),"-----",VLOOKUP(LeaveTracker[[#This Row],[Employee Name]],Employees[[Employee Name]:[Office]],6))</f>
        <v>PERMANENT</v>
      </c>
      <c r="G2630" s="24">
        <v>44706</v>
      </c>
      <c r="H2630" s="24">
        <v>44706</v>
      </c>
      <c r="I2630" s="19" t="s">
        <v>298</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1103</v>
      </c>
      <c r="E2631" s="50" t="str">
        <f>IF(ISBLANK(LeaveTracker[[#This Row],[Employee Name]]),"-----",VLOOKUP(LeaveTracker[[#This Row],[Employee Name]],Employees[[Employee Name]:[Office]],7))</f>
        <v>CPDO</v>
      </c>
      <c r="F2631" s="50" t="str">
        <f>IF(ISBLANK(LeaveTracker[[#This Row],[Employee Name]]),"-----",VLOOKUP(LeaveTracker[[#This Row],[Employee Name]],Employees[[Employee Name]:[Office]],6))</f>
        <v>PERMANENT</v>
      </c>
      <c r="G2631" s="24">
        <v>44712</v>
      </c>
      <c r="H2631" s="24">
        <v>44712</v>
      </c>
      <c r="I2631" s="19" t="s">
        <v>298</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809</v>
      </c>
      <c r="E2632" s="50" t="str">
        <f>IF(ISBLANK(LeaveTracker[[#This Row],[Employee Name]]),"-----",VLOOKUP(LeaveTracker[[#This Row],[Employee Name]],Employees[[Employee Name]:[Office]],7))</f>
        <v>CHO</v>
      </c>
      <c r="F2632" s="50" t="str">
        <f>IF(ISBLANK(LeaveTracker[[#This Row],[Employee Name]]),"-----",VLOOKUP(LeaveTracker[[#This Row],[Employee Name]],Employees[[Employee Name]:[Office]],6))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809</v>
      </c>
      <c r="E2633" s="50" t="str">
        <f>IF(ISBLANK(LeaveTracker[[#This Row],[Employee Name]]),"-----",VLOOKUP(LeaveTracker[[#This Row],[Employee Name]],Employees[[Employee Name]:[Office]],7))</f>
        <v>CHO</v>
      </c>
      <c r="F2633" s="50" t="str">
        <f>IF(ISBLANK(LeaveTracker[[#This Row],[Employee Name]]),"-----",VLOOKUP(LeaveTracker[[#This Row],[Employee Name]],Employees[[Employee Name]:[Office]],6))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809</v>
      </c>
      <c r="E2634" s="50" t="str">
        <f>IF(ISBLANK(LeaveTracker[[#This Row],[Employee Name]]),"-----",VLOOKUP(LeaveTracker[[#This Row],[Employee Name]],Employees[[Employee Name]:[Office]],7))</f>
        <v>CHO</v>
      </c>
      <c r="F2634" s="50" t="str">
        <f>IF(ISBLANK(LeaveTracker[[#This Row],[Employee Name]]),"-----",VLOOKUP(LeaveTracker[[#This Row],[Employee Name]],Employees[[Employee Name]:[Office]],6))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699</v>
      </c>
      <c r="E2635" s="50" t="str">
        <f>IF(ISBLANK(LeaveTracker[[#This Row],[Employee Name]]),"-----",VLOOKUP(LeaveTracker[[#This Row],[Employee Name]],Employees[[Employee Name]:[Office]],7))</f>
        <v>CEO</v>
      </c>
      <c r="F2635" s="50" t="str">
        <f>IF(ISBLANK(LeaveTracker[[#This Row],[Employee Name]]),"-----",VLOOKUP(LeaveTracker[[#This Row],[Employee Name]],Employees[[Employee Name]:[Office]],6))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906</v>
      </c>
      <c r="E2636" s="50" t="str">
        <f>IF(ISBLANK(LeaveTracker[[#This Row],[Employee Name]]),"-----",VLOOKUP(LeaveTracker[[#This Row],[Employee Name]],Employees[[Employee Name]:[Office]],7))</f>
        <v>CEO</v>
      </c>
      <c r="F2636" s="50" t="str">
        <f>IF(ISBLANK(LeaveTracker[[#This Row],[Employee Name]]),"-----",VLOOKUP(LeaveTracker[[#This Row],[Employee Name]],Employees[[Employee Name]:[Office]],6))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906</v>
      </c>
      <c r="E2637" s="50" t="str">
        <f>IF(ISBLANK(LeaveTracker[[#This Row],[Employee Name]]),"-----",VLOOKUP(LeaveTracker[[#This Row],[Employee Name]],Employees[[Employee Name]:[Office]],7))</f>
        <v>CEO</v>
      </c>
      <c r="F2637" s="50" t="str">
        <f>IF(ISBLANK(LeaveTracker[[#This Row],[Employee Name]]),"-----",VLOOKUP(LeaveTracker[[#This Row],[Employee Name]],Employees[[Employee Name]:[Office]],6))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1106</v>
      </c>
      <c r="E2638" s="50" t="str">
        <f>IF(ISBLANK(LeaveTracker[[#This Row],[Employee Name]]),"-----",VLOOKUP(LeaveTracker[[#This Row],[Employee Name]],Employees[[Employee Name]:[Office]],7))</f>
        <v>HSKB</v>
      </c>
      <c r="F2638" s="50" t="str">
        <f>IF(ISBLANK(LeaveTracker[[#This Row],[Employee Name]]),"-----",VLOOKUP(LeaveTracker[[#This Row],[Employee Name]],Employees[[Employee Name]:[Office]],6))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1106</v>
      </c>
      <c r="E2639" s="50" t="str">
        <f>IF(ISBLANK(LeaveTracker[[#This Row],[Employee Name]]),"-----",VLOOKUP(LeaveTracker[[#This Row],[Employee Name]],Employees[[Employee Name]:[Office]],7))</f>
        <v>HSKB</v>
      </c>
      <c r="F2639" s="50" t="str">
        <f>IF(ISBLANK(LeaveTracker[[#This Row],[Employee Name]]),"-----",VLOOKUP(LeaveTracker[[#This Row],[Employee Name]],Employees[[Employee Name]:[Office]],6))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569</v>
      </c>
      <c r="E2640" s="50" t="str">
        <f>IF(ISBLANK(LeaveTracker[[#This Row],[Employee Name]]),"-----",VLOOKUP(LeaveTracker[[#This Row],[Employee Name]],Employees[[Employee Name]:[Office]],7))</f>
        <v>CENRO</v>
      </c>
      <c r="F2640" s="50" t="str">
        <f>IF(ISBLANK(LeaveTracker[[#This Row],[Employee Name]]),"-----",VLOOKUP(LeaveTracker[[#This Row],[Employee Name]],Employees[[Employee Name]:[Office]],6))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564</v>
      </c>
      <c r="E2641" s="50" t="str">
        <f>IF(ISBLANK(LeaveTracker[[#This Row],[Employee Name]]),"-----",VLOOKUP(LeaveTracker[[#This Row],[Employee Name]],Employees[[Employee Name]:[Office]],7))</f>
        <v>CENRO</v>
      </c>
      <c r="F2641" s="50" t="str">
        <f>IF(ISBLANK(LeaveTracker[[#This Row],[Employee Name]]),"-----",VLOOKUP(LeaveTracker[[#This Row],[Employee Name]],Employees[[Employee Name]:[Office]],6))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564</v>
      </c>
      <c r="E2642" s="50" t="str">
        <f>IF(ISBLANK(LeaveTracker[[#This Row],[Employee Name]]),"-----",VLOOKUP(LeaveTracker[[#This Row],[Employee Name]],Employees[[Employee Name]:[Office]],7))</f>
        <v>CENRO</v>
      </c>
      <c r="F2642" s="50" t="str">
        <f>IF(ISBLANK(LeaveTracker[[#This Row],[Employee Name]]),"-----",VLOOKUP(LeaveTracker[[#This Row],[Employee Name]],Employees[[Employee Name]:[Office]],6))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482</v>
      </c>
      <c r="E2643" s="50" t="str">
        <f>IF(ISBLANK(LeaveTracker[[#This Row],[Employee Name]]),"-----",VLOOKUP(LeaveTracker[[#This Row],[Employee Name]],Employees[[Employee Name]:[Office]],7))</f>
        <v>COOPERATIVE OFFICE</v>
      </c>
      <c r="F2643" s="50" t="str">
        <f>IF(ISBLANK(LeaveTracker[[#This Row],[Employee Name]]),"-----",VLOOKUP(LeaveTracker[[#This Row],[Employee Name]],Employees[[Employee Name]:[Office]],6))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671</v>
      </c>
      <c r="E2644" s="50" t="str">
        <f>IF(ISBLANK(LeaveTracker[[#This Row],[Employee Name]]),"-----",VLOOKUP(LeaveTracker[[#This Row],[Employee Name]],Employees[[Employee Name]:[Office]],7))</f>
        <v>SP</v>
      </c>
      <c r="F2644" s="50" t="str">
        <f>IF(ISBLANK(LeaveTracker[[#This Row],[Employee Name]]),"-----",VLOOKUP(LeaveTracker[[#This Row],[Employee Name]],Employees[[Employee Name]:[Office]],6))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730</v>
      </c>
      <c r="E2645" s="50" t="str">
        <f>IF(ISBLANK(LeaveTracker[[#This Row],[Employee Name]]),"-----",VLOOKUP(LeaveTracker[[#This Row],[Employee Name]],Employees[[Employee Name]:[Office]],7))</f>
        <v>SP</v>
      </c>
      <c r="F2645" s="50" t="str">
        <f>IF(ISBLANK(LeaveTracker[[#This Row],[Employee Name]]),"-----",VLOOKUP(LeaveTracker[[#This Row],[Employee Name]],Employees[[Employee Name]:[Office]],6))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362</v>
      </c>
      <c r="E2646" s="50" t="str">
        <f>IF(ISBLANK(LeaveTracker[[#This Row],[Employee Name]]),"-----",VLOOKUP(LeaveTracker[[#This Row],[Employee Name]],Employees[[Employee Name]:[Office]],7))</f>
        <v>SP</v>
      </c>
      <c r="F2646" s="50" t="str">
        <f>IF(ISBLANK(LeaveTracker[[#This Row],[Employee Name]]),"-----",VLOOKUP(LeaveTracker[[#This Row],[Employee Name]],Employees[[Employee Name]:[Office]],6))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358</v>
      </c>
      <c r="E2647" s="50" t="str">
        <f>IF(ISBLANK(LeaveTracker[[#This Row],[Employee Name]]),"-----",VLOOKUP(LeaveTracker[[#This Row],[Employee Name]],Employees[[Employee Name]:[Office]],7))</f>
        <v>VMO</v>
      </c>
      <c r="F2647" s="50" t="str">
        <f>IF(ISBLANK(LeaveTracker[[#This Row],[Employee Name]]),"-----",VLOOKUP(LeaveTracker[[#This Row],[Employee Name]],Employees[[Employee Name]:[Office]],6))</f>
        <v>PERMANENT</v>
      </c>
      <c r="G2647" s="24">
        <v>44781</v>
      </c>
      <c r="H2647" s="24">
        <v>44781</v>
      </c>
      <c r="I2647" s="19" t="s">
        <v>298</v>
      </c>
      <c r="J2647" s="42" t="s">
        <v>1003</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1095</v>
      </c>
      <c r="E2648" s="50" t="str">
        <f>IF(ISBLANK(LeaveTracker[[#This Row],[Employee Name]]),"-----",VLOOKUP(LeaveTracker[[#This Row],[Employee Name]],Employees[[Employee Name]:[Office]],7))</f>
        <v>VMO</v>
      </c>
      <c r="F2648" s="50" t="str">
        <f>IF(ISBLANK(LeaveTracker[[#This Row],[Employee Name]]),"-----",VLOOKUP(LeaveTracker[[#This Row],[Employee Name]],Employees[[Employee Name]:[Office]],6))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730</v>
      </c>
      <c r="E2649" s="50" t="str">
        <f>IF(ISBLANK(LeaveTracker[[#This Row],[Employee Name]]),"-----",VLOOKUP(LeaveTracker[[#This Row],[Employee Name]],Employees[[Employee Name]:[Office]],7))</f>
        <v>SP</v>
      </c>
      <c r="F2649" s="50" t="str">
        <f>IF(ISBLANK(LeaveTracker[[#This Row],[Employee Name]]),"-----",VLOOKUP(LeaveTracker[[#This Row],[Employee Name]],Employees[[Employee Name]:[Office]],6))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591</v>
      </c>
      <c r="E2650" s="50" t="str">
        <f>IF(ISBLANK(LeaveTracker[[#This Row],[Employee Name]]),"-----",VLOOKUP(LeaveTracker[[#This Row],[Employee Name]],Employees[[Employee Name]:[Office]],7))</f>
        <v>MAHOGANY MARKET</v>
      </c>
      <c r="F2650" s="50" t="str">
        <f>IF(ISBLANK(LeaveTracker[[#This Row],[Employee Name]]),"-----",VLOOKUP(LeaveTracker[[#This Row],[Employee Name]],Employees[[Employee Name]:[Office]],6))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1109</v>
      </c>
      <c r="E2651" s="50" t="str">
        <f>IF(ISBLANK(LeaveTracker[[#This Row],[Employee Name]]),"-----",VLOOKUP(LeaveTracker[[#This Row],[Employee Name]],Employees[[Employee Name]:[Office]],7))</f>
        <v>CENRO</v>
      </c>
      <c r="F2651" s="50" t="str">
        <f>IF(ISBLANK(LeaveTracker[[#This Row],[Employee Name]]),"-----",VLOOKUP(LeaveTracker[[#This Row],[Employee Name]],Employees[[Employee Name]:[Office]],6))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904</v>
      </c>
      <c r="E2652" s="50" t="str">
        <f>IF(ISBLANK(LeaveTracker[[#This Row],[Employee Name]]),"-----",VLOOKUP(LeaveTracker[[#This Row],[Employee Name]],Employees[[Employee Name]:[Office]],7))</f>
        <v>ONT</v>
      </c>
      <c r="F2652" s="50" t="str">
        <f>IF(ISBLANK(LeaveTracker[[#This Row],[Employee Name]]),"-----",VLOOKUP(LeaveTracker[[#This Row],[Employee Name]],Employees[[Employee Name]:[Office]],6))</f>
        <v>PERMANENT</v>
      </c>
      <c r="G2652" s="24">
        <v>44811</v>
      </c>
      <c r="H2652" s="24">
        <v>44811</v>
      </c>
      <c r="I2652" s="19" t="s">
        <v>298</v>
      </c>
      <c r="J2652" s="42" t="s">
        <v>1003</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904</v>
      </c>
      <c r="E2653" s="50" t="str">
        <f>IF(ISBLANK(LeaveTracker[[#This Row],[Employee Name]]),"-----",VLOOKUP(LeaveTracker[[#This Row],[Employee Name]],Employees[[Employee Name]:[Office]],7))</f>
        <v>ONT</v>
      </c>
      <c r="F2653" s="50" t="str">
        <f>IF(ISBLANK(LeaveTracker[[#This Row],[Employee Name]]),"-----",VLOOKUP(LeaveTracker[[#This Row],[Employee Name]],Employees[[Employee Name]:[Office]],6))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904</v>
      </c>
      <c r="E2654" s="50" t="str">
        <f>IF(ISBLANK(LeaveTracker[[#This Row],[Employee Name]]),"-----",VLOOKUP(LeaveTracker[[#This Row],[Employee Name]],Employees[[Employee Name]:[Office]],7))</f>
        <v>ONT</v>
      </c>
      <c r="F2654" s="50" t="str">
        <f>IF(ISBLANK(LeaveTracker[[#This Row],[Employee Name]]),"-----",VLOOKUP(LeaveTracker[[#This Row],[Employee Name]],Employees[[Employee Name]:[Office]],6))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255</v>
      </c>
      <c r="E2655" s="50" t="str">
        <f>IF(ISBLANK(LeaveTracker[[#This Row],[Employee Name]]),"-----",VLOOKUP(LeaveTracker[[#This Row],[Employee Name]],Employees[[Employee Name]:[Office]],7))</f>
        <v>DA</v>
      </c>
      <c r="F2655" s="50" t="str">
        <f>IF(ISBLANK(LeaveTracker[[#This Row],[Employee Name]]),"-----",VLOOKUP(LeaveTracker[[#This Row],[Employee Name]],Employees[[Employee Name]:[Office]],6))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246</v>
      </c>
      <c r="E2656" s="50" t="str">
        <f>IF(ISBLANK(LeaveTracker[[#This Row],[Employee Name]]),"-----",VLOOKUP(LeaveTracker[[#This Row],[Employee Name]],Employees[[Employee Name]:[Office]],7))</f>
        <v>TCCH/TICC</v>
      </c>
      <c r="F2656" s="50" t="str">
        <f>IF(ISBLANK(LeaveTracker[[#This Row],[Employee Name]]),"-----",VLOOKUP(LeaveTracker[[#This Row],[Employee Name]],Employees[[Employee Name]:[Office]],6))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50" t="str">
        <f>IF(ISBLANK(LeaveTracker[[#This Row],[Employee Name]]),"-----",VLOOKUP(LeaveTracker[[#This Row],[Employee Name]],Employees[[Employee Name]:[Office]],7))</f>
        <v>DEPED</v>
      </c>
      <c r="F2657" s="50" t="str">
        <f>IF(ISBLANK(LeaveTracker[[#This Row],[Employee Name]]),"-----",VLOOKUP(LeaveTracker[[#This Row],[Employee Name]],Employees[[Employee Name]:[Office]],6))</f>
        <v>CASUAL</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50" t="str">
        <f>IF(ISBLANK(LeaveTracker[[#This Row],[Employee Name]]),"-----",VLOOKUP(LeaveTracker[[#This Row],[Employee Name]],Employees[[Employee Name]:[Office]],7))</f>
        <v>DEPED</v>
      </c>
      <c r="F2658" s="50" t="str">
        <f>IF(ISBLANK(LeaveTracker[[#This Row],[Employee Name]]),"-----",VLOOKUP(LeaveTracker[[#This Row],[Employee Name]],Employees[[Employee Name]:[Office]],6))</f>
        <v>CASUAL</v>
      </c>
      <c r="G2658" s="24">
        <v>44784</v>
      </c>
      <c r="H2658" s="24">
        <v>44784</v>
      </c>
      <c r="I2658" s="19" t="s">
        <v>298</v>
      </c>
      <c r="J2658" s="42" t="s">
        <v>1003</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50" t="str">
        <f>IF(ISBLANK(LeaveTracker[[#This Row],[Employee Name]]),"-----",VLOOKUP(LeaveTracker[[#This Row],[Employee Name]],Employees[[Employee Name]:[Office]],7))</f>
        <v>DEPED</v>
      </c>
      <c r="F2659" s="50" t="str">
        <f>IF(ISBLANK(LeaveTracker[[#This Row],[Employee Name]]),"-----",VLOOKUP(LeaveTracker[[#This Row],[Employee Name]],Employees[[Employee Name]:[Office]],6))</f>
        <v>CASUAL</v>
      </c>
      <c r="G2659" s="24">
        <v>44788</v>
      </c>
      <c r="H2659" s="24">
        <v>44788</v>
      </c>
      <c r="I2659" s="19" t="s">
        <v>298</v>
      </c>
      <c r="J2659" s="42" t="s">
        <v>1003</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402</v>
      </c>
      <c r="E2660" s="50" t="str">
        <f>IF(ISBLANK(LeaveTracker[[#This Row],[Employee Name]]),"-----",VLOOKUP(LeaveTracker[[#This Row],[Employee Name]],Employees[[Employee Name]:[Office]],7))</f>
        <v>CTO</v>
      </c>
      <c r="F2660" s="50" t="str">
        <f>IF(ISBLANK(LeaveTracker[[#This Row],[Employee Name]]),"-----",VLOOKUP(LeaveTracker[[#This Row],[Employee Name]],Employees[[Employee Name]:[Office]],6))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1083</v>
      </c>
      <c r="E2661" s="50" t="str">
        <f>IF(ISBLANK(LeaveTracker[[#This Row],[Employee Name]]),"-----",VLOOKUP(LeaveTracker[[#This Row],[Employee Name]],Employees[[Employee Name]:[Office]],7))</f>
        <v>ACCOUNTING</v>
      </c>
      <c r="F2661" s="50" t="str">
        <f>IF(ISBLANK(LeaveTracker[[#This Row],[Employee Name]]),"-----",VLOOKUP(LeaveTracker[[#This Row],[Employee Name]],Employees[[Employee Name]:[Office]],6))</f>
        <v>PERMANENT</v>
      </c>
      <c r="G2661" s="24">
        <v>44760</v>
      </c>
      <c r="H2661" s="24">
        <v>44761</v>
      </c>
      <c r="I2661" s="19" t="s">
        <v>298</v>
      </c>
      <c r="J2661" s="42" t="s">
        <v>1003</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1083</v>
      </c>
      <c r="E2662" s="50" t="str">
        <f>IF(ISBLANK(LeaveTracker[[#This Row],[Employee Name]]),"-----",VLOOKUP(LeaveTracker[[#This Row],[Employee Name]],Employees[[Employee Name]:[Office]],7))</f>
        <v>ACCOUNTING</v>
      </c>
      <c r="F2662" s="50" t="str">
        <f>IF(ISBLANK(LeaveTracker[[#This Row],[Employee Name]]),"-----",VLOOKUP(LeaveTracker[[#This Row],[Employee Name]],Employees[[Employee Name]:[Office]],6))</f>
        <v>PERMANENT</v>
      </c>
      <c r="G2662" s="24">
        <v>44746</v>
      </c>
      <c r="H2662" s="24">
        <v>44746</v>
      </c>
      <c r="I2662" s="19" t="s">
        <v>298</v>
      </c>
      <c r="J2662" s="42" t="s">
        <v>1004</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1260</v>
      </c>
      <c r="E2663" s="50" t="str">
        <f>IF(ISBLANK(LeaveTracker[[#This Row],[Employee Name]]),"-----",VLOOKUP(LeaveTracker[[#This Row],[Employee Name]],Employees[[Employee Name]:[Office]],7))</f>
        <v>CHO</v>
      </c>
      <c r="F2663" s="50" t="str">
        <f>IF(ISBLANK(LeaveTracker[[#This Row],[Employee Name]]),"-----",VLOOKUP(LeaveTracker[[#This Row],[Employee Name]],Employees[[Employee Name]:[Office]],6))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1260</v>
      </c>
      <c r="E2664" s="50" t="str">
        <f>IF(ISBLANK(LeaveTracker[[#This Row],[Employee Name]]),"-----",VLOOKUP(LeaveTracker[[#This Row],[Employee Name]],Employees[[Employee Name]:[Office]],7))</f>
        <v>CHO</v>
      </c>
      <c r="F2664" s="50" t="str">
        <f>IF(ISBLANK(LeaveTracker[[#This Row],[Employee Name]]),"-----",VLOOKUP(LeaveTracker[[#This Row],[Employee Name]],Employees[[Employee Name]:[Office]],6))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1264</v>
      </c>
      <c r="E2665" s="50" t="str">
        <f>IF(ISBLANK(LeaveTracker[[#This Row],[Employee Name]]),"-----",VLOOKUP(LeaveTracker[[#This Row],[Employee Name]],Employees[[Employee Name]:[Office]],7))</f>
        <v>BUDGET</v>
      </c>
      <c r="F2665" s="50" t="str">
        <f>IF(ISBLANK(LeaveTracker[[#This Row],[Employee Name]]),"-----",VLOOKUP(LeaveTracker[[#This Row],[Employee Name]],Employees[[Employee Name]:[Office]],6))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459</v>
      </c>
      <c r="E2666" s="50" t="str">
        <f>IF(ISBLANK(LeaveTracker[[#This Row],[Employee Name]]),"-----",VLOOKUP(LeaveTracker[[#This Row],[Employee Name]],Employees[[Employee Name]:[Office]],7))</f>
        <v>HRMO</v>
      </c>
      <c r="F2666" s="50" t="str">
        <f>IF(ISBLANK(LeaveTracker[[#This Row],[Employee Name]]),"-----",VLOOKUP(LeaveTracker[[#This Row],[Employee Name]],Employees[[Employee Name]:[Office]],6))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1267</v>
      </c>
      <c r="E2667" s="50" t="str">
        <f>IF(ISBLANK(LeaveTracker[[#This Row],[Employee Name]]),"-----",VLOOKUP(LeaveTracker[[#This Row],[Employee Name]],Employees[[Employee Name]:[Office]],7))</f>
        <v>CHO</v>
      </c>
      <c r="F2667" s="50" t="str">
        <f>IF(ISBLANK(LeaveTracker[[#This Row],[Employee Name]]),"-----",VLOOKUP(LeaveTracker[[#This Row],[Employee Name]],Employees[[Employee Name]:[Office]],6))</f>
        <v>PERMANENT</v>
      </c>
      <c r="G2667" s="24">
        <v>44796</v>
      </c>
      <c r="H2667" s="24">
        <v>44798</v>
      </c>
      <c r="I2667" s="19" t="s">
        <v>298</v>
      </c>
      <c r="J2667" s="42" t="s">
        <v>1004</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798</v>
      </c>
      <c r="E2668" s="50" t="str">
        <f>IF(ISBLANK(LeaveTracker[[#This Row],[Employee Name]]),"-----",VLOOKUP(LeaveTracker[[#This Row],[Employee Name]],Employees[[Employee Name]:[Office]],7))</f>
        <v>ONT</v>
      </c>
      <c r="F2668" s="50" t="str">
        <f>IF(ISBLANK(LeaveTracker[[#This Row],[Employee Name]]),"-----",VLOOKUP(LeaveTracker[[#This Row],[Employee Name]],Employees[[Employee Name]:[Office]],6))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1271</v>
      </c>
      <c r="E2669" s="50" t="str">
        <f>IF(ISBLANK(LeaveTracker[[#This Row],[Employee Name]]),"-----",VLOOKUP(LeaveTracker[[#This Row],[Employee Name]],Employees[[Employee Name]:[Office]],7))</f>
        <v>ONT</v>
      </c>
      <c r="F2669" s="50" t="str">
        <f>IF(ISBLANK(LeaveTracker[[#This Row],[Employee Name]]),"-----",VLOOKUP(LeaveTracker[[#This Row],[Employee Name]],Employees[[Employee Name]:[Office]],6))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473</v>
      </c>
      <c r="E2670" s="50" t="str">
        <f>IF(ISBLANK(LeaveTracker[[#This Row],[Employee Name]]),"-----",VLOOKUP(LeaveTracker[[#This Row],[Employee Name]],Employees[[Employee Name]:[Office]],7))</f>
        <v>ONT</v>
      </c>
      <c r="F2670" s="50" t="str">
        <f>IF(ISBLANK(LeaveTracker[[#This Row],[Employee Name]]),"-----",VLOOKUP(LeaveTracker[[#This Row],[Employee Name]],Employees[[Employee Name]:[Office]],6))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473</v>
      </c>
      <c r="E2671" s="50" t="str">
        <f>IF(ISBLANK(LeaveTracker[[#This Row],[Employee Name]]),"-----",VLOOKUP(LeaveTracker[[#This Row],[Employee Name]],Employees[[Employee Name]:[Office]],7))</f>
        <v>ONT</v>
      </c>
      <c r="F2671" s="50" t="str">
        <f>IF(ISBLANK(LeaveTracker[[#This Row],[Employee Name]]),"-----",VLOOKUP(LeaveTracker[[#This Row],[Employee Name]],Employees[[Employee Name]:[Office]],6))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1049</v>
      </c>
      <c r="E2672" s="50" t="str">
        <f>IF(ISBLANK(LeaveTracker[[#This Row],[Employee Name]]),"-----",VLOOKUP(LeaveTracker[[#This Row],[Employee Name]],Employees[[Employee Name]:[Office]],7))</f>
        <v>PIO</v>
      </c>
      <c r="F2672" s="50" t="str">
        <f>IF(ISBLANK(LeaveTracker[[#This Row],[Employee Name]]),"-----",VLOOKUP(LeaveTracker[[#This Row],[Employee Name]],Employees[[Employee Name]:[Office]],6))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522</v>
      </c>
      <c r="E2673" s="50" t="str">
        <f>IF(ISBLANK(LeaveTracker[[#This Row],[Employee Name]]),"-----",VLOOKUP(LeaveTracker[[#This Row],[Employee Name]],Employees[[Employee Name]:[Office]],7))</f>
        <v>PIO</v>
      </c>
      <c r="F2673" s="50" t="str">
        <f>IF(ISBLANK(LeaveTracker[[#This Row],[Employee Name]]),"-----",VLOOKUP(LeaveTracker[[#This Row],[Employee Name]],Employees[[Employee Name]:[Office]],6))</f>
        <v>PERMANENT</v>
      </c>
      <c r="G2673" s="24">
        <v>44792</v>
      </c>
      <c r="H2673" s="24">
        <v>44792</v>
      </c>
      <c r="I2673" s="19" t="s">
        <v>298</v>
      </c>
      <c r="J2673" s="42" t="s">
        <v>1035</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50" t="str">
        <f>IF(ISBLANK(LeaveTracker[[#This Row],[Employee Name]]),"-----",VLOOKUP(LeaveTracker[[#This Row],[Employee Name]],Employees[[Employee Name]:[Office]],7))</f>
        <v>CHO</v>
      </c>
      <c r="F2674" s="50" t="str">
        <f>IF(ISBLANK(LeaveTracker[[#This Row],[Employee Name]]),"-----",VLOOKUP(LeaveTracker[[#This Row],[Employee Name]],Employees[[Employee Name]:[Office]],6))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1274</v>
      </c>
      <c r="E2675" s="50" t="str">
        <f>IF(ISBLANK(LeaveTracker[[#This Row],[Employee Name]]),"-----",VLOOKUP(LeaveTracker[[#This Row],[Employee Name]],Employees[[Employee Name]:[Office]],7))</f>
        <v>VMO</v>
      </c>
      <c r="F2675" s="50" t="str">
        <f>IF(ISBLANK(LeaveTracker[[#This Row],[Employee Name]]),"-----",VLOOKUP(LeaveTracker[[#This Row],[Employee Name]],Employees[[Employee Name]:[Office]],6))</f>
        <v>PERMANENT</v>
      </c>
      <c r="G2675" s="24"/>
      <c r="H2675" s="24"/>
      <c r="I2675" s="19" t="s">
        <v>298</v>
      </c>
      <c r="J2675" s="42" t="s">
        <v>691</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50" t="str">
        <f>IF(ISBLANK(LeaveTracker[[#This Row],[Employee Name]]),"-----",VLOOKUP(LeaveTracker[[#This Row],[Employee Name]],Employees[[Employee Name]:[Office]],7))</f>
        <v>ADMIN OFFICE</v>
      </c>
      <c r="F2676" s="50" t="str">
        <f>IF(ISBLANK(LeaveTracker[[#This Row],[Employee Name]]),"-----",VLOOKUP(LeaveTracker[[#This Row],[Employee Name]],Employees[[Employee Name]:[Office]],6))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50" t="str">
        <f>IF(ISBLANK(LeaveTracker[[#This Row],[Employee Name]]),"-----",VLOOKUP(LeaveTracker[[#This Row],[Employee Name]],Employees[[Employee Name]:[Office]],7))</f>
        <v>ADMIN OFFICE</v>
      </c>
      <c r="F2677" s="50" t="str">
        <f>IF(ISBLANK(LeaveTracker[[#This Row],[Employee Name]]),"-----",VLOOKUP(LeaveTracker[[#This Row],[Employee Name]],Employees[[Employee Name]:[Office]],6))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287</v>
      </c>
      <c r="E2678" s="50" t="str">
        <f>IF(ISBLANK(LeaveTracker[[#This Row],[Employee Name]]),"-----",VLOOKUP(LeaveTracker[[#This Row],[Employee Name]],Employees[[Employee Name]:[Office]],7))</f>
        <v>ONT</v>
      </c>
      <c r="F2678" s="50" t="str">
        <f>IF(ISBLANK(LeaveTracker[[#This Row],[Employee Name]]),"-----",VLOOKUP(LeaveTracker[[#This Row],[Employee Name]],Employees[[Employee Name]:[Office]],6))</f>
        <v>PERMANENT</v>
      </c>
      <c r="G2678" s="24"/>
      <c r="H2678" s="24"/>
      <c r="I2678" s="19" t="s">
        <v>298</v>
      </c>
      <c r="J2678" s="42" t="s">
        <v>691</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1056</v>
      </c>
      <c r="E2679" s="50" t="str">
        <f>IF(ISBLANK(LeaveTracker[[#This Row],[Employee Name]]),"-----",VLOOKUP(LeaveTracker[[#This Row],[Employee Name]],Employees[[Employee Name]:[Office]],7))</f>
        <v>ONT</v>
      </c>
      <c r="F2679" s="50" t="str">
        <f>IF(ISBLANK(LeaveTracker[[#This Row],[Employee Name]]),"-----",VLOOKUP(LeaveTracker[[#This Row],[Employee Name]],Employees[[Employee Name]:[Office]],6))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394</v>
      </c>
      <c r="E2680" s="50" t="str">
        <f>IF(ISBLANK(LeaveTracker[[#This Row],[Employee Name]]),"-----",VLOOKUP(LeaveTracker[[#This Row],[Employee Name]],Employees[[Employee Name]:[Office]],7))</f>
        <v>CTO</v>
      </c>
      <c r="F2680" s="50" t="str">
        <f>IF(ISBLANK(LeaveTracker[[#This Row],[Employee Name]]),"-----",VLOOKUP(LeaveTracker[[#This Row],[Employee Name]],Employees[[Employee Name]:[Office]],6))</f>
        <v>PERMANENT</v>
      </c>
      <c r="G2680" s="24">
        <v>44792</v>
      </c>
      <c r="H2680" s="24">
        <v>44792</v>
      </c>
      <c r="I2680" s="19" t="s">
        <v>298</v>
      </c>
      <c r="J2680" s="42" t="s">
        <v>1003</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394</v>
      </c>
      <c r="E2681" s="50" t="str">
        <f>IF(ISBLANK(LeaveTracker[[#This Row],[Employee Name]]),"-----",VLOOKUP(LeaveTracker[[#This Row],[Employee Name]],Employees[[Employee Name]:[Office]],7))</f>
        <v>CTO</v>
      </c>
      <c r="F2681" s="50" t="str">
        <f>IF(ISBLANK(LeaveTracker[[#This Row],[Employee Name]]),"-----",VLOOKUP(LeaveTracker[[#This Row],[Employee Name]],Employees[[Employee Name]:[Office]],6))</f>
        <v>PERMANENT</v>
      </c>
      <c r="G2681" s="24">
        <v>44792</v>
      </c>
      <c r="H2681" s="24">
        <v>44792</v>
      </c>
      <c r="I2681" s="19" t="s">
        <v>298</v>
      </c>
      <c r="J2681" s="42" t="s">
        <v>1003</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1078</v>
      </c>
      <c r="E2682" s="50" t="str">
        <f>IF(ISBLANK(LeaveTracker[[#This Row],[Employee Name]]),"-----",VLOOKUP(LeaveTracker[[#This Row],[Employee Name]],Employees[[Employee Name]:[Office]],7))</f>
        <v>CTO</v>
      </c>
      <c r="F2682" s="50" t="str">
        <f>IF(ISBLANK(LeaveTracker[[#This Row],[Employee Name]]),"-----",VLOOKUP(LeaveTracker[[#This Row],[Employee Name]],Employees[[Employee Name]:[Office]],6))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522</v>
      </c>
      <c r="E2683" s="50" t="str">
        <f>IF(ISBLANK(LeaveTracker[[#This Row],[Employee Name]]),"-----",VLOOKUP(LeaveTracker[[#This Row],[Employee Name]],Employees[[Employee Name]:[Office]],7))</f>
        <v>PIO</v>
      </c>
      <c r="F2683" s="50" t="str">
        <f>IF(ISBLANK(LeaveTracker[[#This Row],[Employee Name]]),"-----",VLOOKUP(LeaveTracker[[#This Row],[Employee Name]],Employees[[Employee Name]:[Office]],6))</f>
        <v>PERMANENT</v>
      </c>
      <c r="G2683" s="24">
        <v>44809</v>
      </c>
      <c r="H2683" s="24">
        <v>44809</v>
      </c>
      <c r="I2683" s="19" t="s">
        <v>298</v>
      </c>
      <c r="J2683" s="42" t="s">
        <v>1003</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471</v>
      </c>
      <c r="E2684" s="50" t="str">
        <f>IF(ISBLANK(LeaveTracker[[#This Row],[Employee Name]]),"-----",VLOOKUP(LeaveTracker[[#This Row],[Employee Name]],Employees[[Employee Name]:[Office]],7))</f>
        <v>PIO</v>
      </c>
      <c r="F2684" s="50" t="str">
        <f>IF(ISBLANK(LeaveTracker[[#This Row],[Employee Name]]),"-----",VLOOKUP(LeaveTracker[[#This Row],[Employee Name]],Employees[[Employee Name]:[Office]],6))</f>
        <v>PERMANENT</v>
      </c>
      <c r="G2684" s="24">
        <v>44810</v>
      </c>
      <c r="H2684" s="24">
        <v>44810</v>
      </c>
      <c r="I2684" s="19" t="s">
        <v>298</v>
      </c>
      <c r="J2684" s="42" t="s">
        <v>1003</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471</v>
      </c>
      <c r="E2685" s="50" t="str">
        <f>IF(ISBLANK(LeaveTracker[[#This Row],[Employee Name]]),"-----",VLOOKUP(LeaveTracker[[#This Row],[Employee Name]],Employees[[Employee Name]:[Office]],7))</f>
        <v>PIO</v>
      </c>
      <c r="F2685" s="50" t="str">
        <f>IF(ISBLANK(LeaveTracker[[#This Row],[Employee Name]]),"-----",VLOOKUP(LeaveTracker[[#This Row],[Employee Name]],Employees[[Employee Name]:[Office]],6))</f>
        <v>PERMANENT</v>
      </c>
      <c r="G2685" s="24">
        <v>44803</v>
      </c>
      <c r="H2685" s="24">
        <v>44803</v>
      </c>
      <c r="I2685" s="19" t="s">
        <v>298</v>
      </c>
      <c r="J2685" s="42" t="s">
        <v>1003</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874</v>
      </c>
      <c r="E2686" s="50" t="str">
        <f>IF(ISBLANK(LeaveTracker[[#This Row],[Employee Name]]),"-----",VLOOKUP(LeaveTracker[[#This Row],[Employee Name]],Employees[[Employee Name]:[Office]],7))</f>
        <v>GSO</v>
      </c>
      <c r="F2686" s="50" t="str">
        <f>IF(ISBLANK(LeaveTracker[[#This Row],[Employee Name]]),"-----",VLOOKUP(LeaveTracker[[#This Row],[Employee Name]],Employees[[Employee Name]:[Office]],6))</f>
        <v>PERMANENT</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525</v>
      </c>
      <c r="E2687" s="50" t="str">
        <f>IF(ISBLANK(LeaveTracker[[#This Row],[Employee Name]]),"-----",VLOOKUP(LeaveTracker[[#This Row],[Employee Name]],Employees[[Employee Name]:[Office]],7))</f>
        <v>GSO</v>
      </c>
      <c r="F2687" s="50" t="str">
        <f>IF(ISBLANK(LeaveTracker[[#This Row],[Employee Name]]),"-----",VLOOKUP(LeaveTracker[[#This Row],[Employee Name]],Employees[[Employee Name]:[Office]],6))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776</v>
      </c>
      <c r="E2688" s="50" t="str">
        <f>IF(ISBLANK(LeaveTracker[[#This Row],[Employee Name]]),"-----",VLOOKUP(LeaveTracker[[#This Row],[Employee Name]],Employees[[Employee Name]:[Office]],7))</f>
        <v>GSO</v>
      </c>
      <c r="F2688" s="50" t="str">
        <f>IF(ISBLANK(LeaveTracker[[#This Row],[Employee Name]]),"-----",VLOOKUP(LeaveTracker[[#This Row],[Employee Name]],Employees[[Employee Name]:[Office]],6))</f>
        <v>PERMANENT</v>
      </c>
      <c r="G2688" s="24">
        <v>44791</v>
      </c>
      <c r="H2688" s="24">
        <v>44792</v>
      </c>
      <c r="I2688" s="19" t="s">
        <v>81</v>
      </c>
      <c r="J2688" s="42" t="s">
        <v>1022</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776</v>
      </c>
      <c r="E2689" s="50" t="str">
        <f>IF(ISBLANK(LeaveTracker[[#This Row],[Employee Name]]),"-----",VLOOKUP(LeaveTracker[[#This Row],[Employee Name]],Employees[[Employee Name]:[Office]],7))</f>
        <v>GSO</v>
      </c>
      <c r="F2689" s="50" t="str">
        <f>IF(ISBLANK(LeaveTracker[[#This Row],[Employee Name]]),"-----",VLOOKUP(LeaveTracker[[#This Row],[Employee Name]],Employees[[Employee Name]:[Office]],6))</f>
        <v>PERMANENT</v>
      </c>
      <c r="G2689" s="24">
        <v>44795</v>
      </c>
      <c r="H2689" s="24">
        <v>44796</v>
      </c>
      <c r="I2689" s="19" t="s">
        <v>81</v>
      </c>
      <c r="J2689" s="42" t="s">
        <v>1022</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874</v>
      </c>
      <c r="E2690" s="50" t="str">
        <f>IF(ISBLANK(LeaveTracker[[#This Row],[Employee Name]]),"-----",VLOOKUP(LeaveTracker[[#This Row],[Employee Name]],Employees[[Employee Name]:[Office]],7))</f>
        <v>GSO</v>
      </c>
      <c r="F2690" s="50" t="str">
        <f>IF(ISBLANK(LeaveTracker[[#This Row],[Employee Name]]),"-----",VLOOKUP(LeaveTracker[[#This Row],[Employee Name]],Employees[[Employee Name]:[Office]],6))</f>
        <v>PERMANENT</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874</v>
      </c>
      <c r="E2691" s="50" t="str">
        <f>IF(ISBLANK(LeaveTracker[[#This Row],[Employee Name]]),"-----",VLOOKUP(LeaveTracker[[#This Row],[Employee Name]],Employees[[Employee Name]:[Office]],7))</f>
        <v>GSO</v>
      </c>
      <c r="F2691" s="50" t="str">
        <f>IF(ISBLANK(LeaveTracker[[#This Row],[Employee Name]]),"-----",VLOOKUP(LeaveTracker[[#This Row],[Employee Name]],Employees[[Employee Name]:[Office]],6))</f>
        <v>PERMANENT</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874</v>
      </c>
      <c r="E2692" s="50" t="str">
        <f>IF(ISBLANK(LeaveTracker[[#This Row],[Employee Name]]),"-----",VLOOKUP(LeaveTracker[[#This Row],[Employee Name]],Employees[[Employee Name]:[Office]],7))</f>
        <v>GSO</v>
      </c>
      <c r="F2692" s="50" t="str">
        <f>IF(ISBLANK(LeaveTracker[[#This Row],[Employee Name]]),"-----",VLOOKUP(LeaveTracker[[#This Row],[Employee Name]],Employees[[Employee Name]:[Office]],6))</f>
        <v>PERMANENT</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525</v>
      </c>
      <c r="E2693" s="50" t="str">
        <f>IF(ISBLANK(LeaveTracker[[#This Row],[Employee Name]]),"-----",VLOOKUP(LeaveTracker[[#This Row],[Employee Name]],Employees[[Employee Name]:[Office]],7))</f>
        <v>GSO</v>
      </c>
      <c r="F2693" s="50" t="str">
        <f>IF(ISBLANK(LeaveTracker[[#This Row],[Employee Name]]),"-----",VLOOKUP(LeaveTracker[[#This Row],[Employee Name]],Employees[[Employee Name]:[Office]],6))</f>
        <v>PERMANENT</v>
      </c>
      <c r="G2693" s="24">
        <v>44783</v>
      </c>
      <c r="H2693" s="24">
        <v>44783</v>
      </c>
      <c r="I2693" s="19" t="s">
        <v>298</v>
      </c>
      <c r="J2693" s="42" t="s">
        <v>1003</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776</v>
      </c>
      <c r="E2694" s="50" t="str">
        <f>IF(ISBLANK(LeaveTracker[[#This Row],[Employee Name]]),"-----",VLOOKUP(LeaveTracker[[#This Row],[Employee Name]],Employees[[Employee Name]:[Office]],7))</f>
        <v>GSO</v>
      </c>
      <c r="F2694" s="50" t="str">
        <f>IF(ISBLANK(LeaveTracker[[#This Row],[Employee Name]]),"-----",VLOOKUP(LeaveTracker[[#This Row],[Employee Name]],Employees[[Employee Name]:[Office]],6))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878</v>
      </c>
      <c r="E2695" s="50" t="str">
        <f>IF(ISBLANK(LeaveTracker[[#This Row],[Employee Name]]),"-----",VLOOKUP(LeaveTracker[[#This Row],[Employee Name]],Employees[[Employee Name]:[Office]],7))</f>
        <v>ONT</v>
      </c>
      <c r="F2695" s="50" t="str">
        <f>IF(ISBLANK(LeaveTracker[[#This Row],[Employee Name]]),"-----",VLOOKUP(LeaveTracker[[#This Row],[Employee Name]],Employees[[Employee Name]:[Office]],6))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878</v>
      </c>
      <c r="E2696" s="50" t="str">
        <f>IF(ISBLANK(LeaveTracker[[#This Row],[Employee Name]]),"-----",VLOOKUP(LeaveTracker[[#This Row],[Employee Name]],Employees[[Employee Name]:[Office]],7))</f>
        <v>ONT</v>
      </c>
      <c r="F2696" s="50" t="str">
        <f>IF(ISBLANK(LeaveTracker[[#This Row],[Employee Name]]),"-----",VLOOKUP(LeaveTracker[[#This Row],[Employee Name]],Employees[[Employee Name]:[Office]],6))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874</v>
      </c>
      <c r="E2697" s="50" t="str">
        <f>IF(ISBLANK(LeaveTracker[[#This Row],[Employee Name]]),"-----",VLOOKUP(LeaveTracker[[#This Row],[Employee Name]],Employees[[Employee Name]:[Office]],7))</f>
        <v>GSO</v>
      </c>
      <c r="F2697" s="50" t="str">
        <f>IF(ISBLANK(LeaveTracker[[#This Row],[Employee Name]]),"-----",VLOOKUP(LeaveTracker[[#This Row],[Employee Name]],Employees[[Employee Name]:[Office]],6))</f>
        <v>PERMANENT</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609</v>
      </c>
      <c r="E2698" s="50" t="str">
        <f>IF(ISBLANK(LeaveTracker[[#This Row],[Employee Name]]),"-----",VLOOKUP(LeaveTracker[[#This Row],[Employee Name]],Employees[[Employee Name]:[Office]],7))</f>
        <v>CBO</v>
      </c>
      <c r="F2698" s="50" t="str">
        <f>IF(ISBLANK(LeaveTracker[[#This Row],[Employee Name]]),"-----",VLOOKUP(LeaveTracker[[#This Row],[Employee Name]],Employees[[Employee Name]:[Office]],6))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482</v>
      </c>
      <c r="E2699" s="50" t="str">
        <f>IF(ISBLANK(LeaveTracker[[#This Row],[Employee Name]]),"-----",VLOOKUP(LeaveTracker[[#This Row],[Employee Name]],Employees[[Employee Name]:[Office]],7))</f>
        <v>COOPERATIVE OFFICE</v>
      </c>
      <c r="F2699" s="50" t="str">
        <f>IF(ISBLANK(LeaveTracker[[#This Row],[Employee Name]]),"-----",VLOOKUP(LeaveTracker[[#This Row],[Employee Name]],Employees[[Employee Name]:[Office]],6))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278</v>
      </c>
      <c r="E2700" s="50" t="str">
        <f>IF(ISBLANK(LeaveTracker[[#This Row],[Employee Name]]),"-----",VLOOKUP(LeaveTracker[[#This Row],[Employee Name]],Employees[[Employee Name]:[Office]],7))</f>
        <v>PICNIC GROVE</v>
      </c>
      <c r="F2700" s="50" t="str">
        <f>IF(ISBLANK(LeaveTracker[[#This Row],[Employee Name]]),"-----",VLOOKUP(LeaveTracker[[#This Row],[Employee Name]],Employees[[Employee Name]:[Office]],6))</f>
        <v>PERMANENT</v>
      </c>
      <c r="G2700" s="24">
        <v>44822</v>
      </c>
      <c r="H2700" s="24">
        <v>44822</v>
      </c>
      <c r="I2700" s="19" t="s">
        <v>298</v>
      </c>
      <c r="J2700" s="42" t="s">
        <v>1003</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1278</v>
      </c>
      <c r="E2701" s="50">
        <f>IF(ISBLANK(LeaveTracker[[#This Row],[Employee Name]]),"-----",VLOOKUP(LeaveTracker[[#This Row],[Employee Name]],Employees[[Employee Name]:[Office]],7))</f>
        <v>0</v>
      </c>
      <c r="F2701" s="50" t="str">
        <f>IF(ISBLANK(LeaveTracker[[#This Row],[Employee Name]]),"-----",VLOOKUP(LeaveTracker[[#This Row],[Employee Name]],Employees[[Employee Name]:[Office]],6))</f>
        <v>PERMANENT</v>
      </c>
      <c r="G2701" s="24">
        <v>44804</v>
      </c>
      <c r="H2701" s="24">
        <v>44811</v>
      </c>
      <c r="I2701" s="19" t="s">
        <v>298</v>
      </c>
      <c r="J2701" s="42" t="s">
        <v>1022</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443</v>
      </c>
      <c r="E2702" s="50" t="str">
        <f>IF(ISBLANK(LeaveTracker[[#This Row],[Employee Name]]),"-----",VLOOKUP(LeaveTracker[[#This Row],[Employee Name]],Employees[[Employee Name]:[Office]],7))</f>
        <v>GSO</v>
      </c>
      <c r="F2702" s="50" t="str">
        <f>IF(ISBLANK(LeaveTracker[[#This Row],[Employee Name]]),"-----",VLOOKUP(LeaveTracker[[#This Row],[Employee Name]],Employees[[Employee Name]:[Office]],6))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778</v>
      </c>
      <c r="E2703" s="50" t="str">
        <f>IF(ISBLANK(LeaveTracker[[#This Row],[Employee Name]]),"-----",VLOOKUP(LeaveTracker[[#This Row],[Employee Name]],Employees[[Employee Name]:[Office]],7))</f>
        <v>HRMO</v>
      </c>
      <c r="F2703" s="50" t="str">
        <f>IF(ISBLANK(LeaveTracker[[#This Row],[Employee Name]]),"-----",VLOOKUP(LeaveTracker[[#This Row],[Employee Name]],Employees[[Employee Name]:[Office]],6))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944</v>
      </c>
      <c r="E2704" s="50" t="str">
        <f>IF(ISBLANK(LeaveTracker[[#This Row],[Employee Name]]),"-----",VLOOKUP(LeaveTracker[[#This Row],[Employee Name]],Employees[[Employee Name]:[Office]],7))</f>
        <v>EEO/ CITY MARKET</v>
      </c>
      <c r="F2704" s="50" t="str">
        <f>IF(ISBLANK(LeaveTracker[[#This Row],[Employee Name]]),"-----",VLOOKUP(LeaveTracker[[#This Row],[Employee Name]],Employees[[Employee Name]:[Office]],6))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944</v>
      </c>
      <c r="E2705" s="50" t="str">
        <f>IF(ISBLANK(LeaveTracker[[#This Row],[Employee Name]]),"-----",VLOOKUP(LeaveTracker[[#This Row],[Employee Name]],Employees[[Employee Name]:[Office]],7))</f>
        <v>EEO/ CITY MARKET</v>
      </c>
      <c r="F2705" s="50" t="str">
        <f>IF(ISBLANK(LeaveTracker[[#This Row],[Employee Name]]),"-----",VLOOKUP(LeaveTracker[[#This Row],[Employee Name]],Employees[[Employee Name]:[Office]],6))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944</v>
      </c>
      <c r="E2706" s="50" t="str">
        <f>IF(ISBLANK(LeaveTracker[[#This Row],[Employee Name]]),"-----",VLOOKUP(LeaveTracker[[#This Row],[Employee Name]],Employees[[Employee Name]:[Office]],7))</f>
        <v>EEO/ CITY MARKET</v>
      </c>
      <c r="F2706" s="50" t="str">
        <f>IF(ISBLANK(LeaveTracker[[#This Row],[Employee Name]]),"-----",VLOOKUP(LeaveTracker[[#This Row],[Employee Name]],Employees[[Employee Name]:[Office]],6))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693</v>
      </c>
      <c r="E2707" s="50" t="str">
        <f>IF(ISBLANK(LeaveTracker[[#This Row],[Employee Name]]),"-----",VLOOKUP(LeaveTracker[[#This Row],[Employee Name]],Employees[[Employee Name]:[Office]],7))</f>
        <v>VMO</v>
      </c>
      <c r="F2707" s="50" t="str">
        <f>IF(ISBLANK(LeaveTracker[[#This Row],[Employee Name]]),"-----",VLOOKUP(LeaveTracker[[#This Row],[Employee Name]],Employees[[Employee Name]:[Office]],6))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693</v>
      </c>
      <c r="E2708" s="50" t="str">
        <f>IF(ISBLANK(LeaveTracker[[#This Row],[Employee Name]]),"-----",VLOOKUP(LeaveTracker[[#This Row],[Employee Name]],Employees[[Employee Name]:[Office]],7))</f>
        <v>VMO</v>
      </c>
      <c r="F2708" s="50" t="str">
        <f>IF(ISBLANK(LeaveTracker[[#This Row],[Employee Name]]),"-----",VLOOKUP(LeaveTracker[[#This Row],[Employee Name]],Employees[[Employee Name]:[Office]],6))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50" t="str">
        <f>IF(ISBLANK(LeaveTracker[[#This Row],[Employee Name]]),"-----",VLOOKUP(LeaveTracker[[#This Row],[Employee Name]],Employees[[Employee Name]:[Office]],7))</f>
        <v>DEPED</v>
      </c>
      <c r="F2709" s="50" t="str">
        <f>IF(ISBLANK(LeaveTracker[[#This Row],[Employee Name]]),"-----",VLOOKUP(LeaveTracker[[#This Row],[Employee Name]],Employees[[Employee Name]:[Office]],6))</f>
        <v>CASUAL</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688</v>
      </c>
      <c r="E2710" s="50" t="str">
        <f>IF(ISBLANK(LeaveTracker[[#This Row],[Employee Name]]),"-----",VLOOKUP(LeaveTracker[[#This Row],[Employee Name]],Employees[[Employee Name]:[Office]],7))</f>
        <v>CITY HEALTH OFFICE</v>
      </c>
      <c r="F2710" s="50" t="str">
        <f>IF(ISBLANK(LeaveTracker[[#This Row],[Employee Name]]),"-----",VLOOKUP(LeaveTracker[[#This Row],[Employee Name]],Employees[[Employee Name]:[Office]],6))</f>
        <v>PERMANENT</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826</v>
      </c>
      <c r="E2711" s="50" t="str">
        <f>IF(ISBLANK(LeaveTracker[[#This Row],[Employee Name]]),"-----",VLOOKUP(LeaveTracker[[#This Row],[Employee Name]],Employees[[Employee Name]:[Office]],7))</f>
        <v>CHO</v>
      </c>
      <c r="F2711" s="50" t="str">
        <f>IF(ISBLANK(LeaveTracker[[#This Row],[Employee Name]]),"-----",VLOOKUP(LeaveTracker[[#This Row],[Employee Name]],Employees[[Employee Name]:[Office]],6))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1281</v>
      </c>
      <c r="E2712" s="50" t="str">
        <f>IF(ISBLANK(LeaveTracker[[#This Row],[Employee Name]]),"-----",VLOOKUP(LeaveTracker[[#This Row],[Employee Name]],Employees[[Employee Name]:[Office]],7))</f>
        <v>HRMO</v>
      </c>
      <c r="F2712" s="50" t="str">
        <f>IF(ISBLANK(LeaveTracker[[#This Row],[Employee Name]]),"-----",VLOOKUP(LeaveTracker[[#This Row],[Employee Name]],Employees[[Employee Name]:[Office]],6))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1281</v>
      </c>
      <c r="E2713" s="50" t="str">
        <f>IF(ISBLANK(LeaveTracker[[#This Row],[Employee Name]]),"-----",VLOOKUP(LeaveTracker[[#This Row],[Employee Name]],Employees[[Employee Name]:[Office]],7))</f>
        <v>HRMO</v>
      </c>
      <c r="F2713" s="50" t="str">
        <f>IF(ISBLANK(LeaveTracker[[#This Row],[Employee Name]]),"-----",VLOOKUP(LeaveTracker[[#This Row],[Employee Name]],Employees[[Employee Name]:[Office]],6))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464</v>
      </c>
      <c r="E2714" s="50" t="str">
        <f>IF(ISBLANK(LeaveTracker[[#This Row],[Employee Name]]),"-----",VLOOKUP(LeaveTracker[[#This Row],[Employee Name]],Employees[[Employee Name]:[Office]],7))</f>
        <v>ASSESSORS OFFICE</v>
      </c>
      <c r="F2714" s="50" t="str">
        <f>IF(ISBLANK(LeaveTracker[[#This Row],[Employee Name]]),"-----",VLOOKUP(LeaveTracker[[#This Row],[Employee Name]],Employees[[Employee Name]:[Office]],6))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509</v>
      </c>
      <c r="E2715" s="50" t="str">
        <f>IF(ISBLANK(LeaveTracker[[#This Row],[Employee Name]]),"-----",VLOOKUP(LeaveTracker[[#This Row],[Employee Name]],Employees[[Employee Name]:[Office]],7))</f>
        <v>ACCOUNTING</v>
      </c>
      <c r="F2715" s="50" t="str">
        <f>IF(ISBLANK(LeaveTracker[[#This Row],[Employee Name]]),"-----",VLOOKUP(LeaveTracker[[#This Row],[Employee Name]],Employees[[Employee Name]:[Office]],6))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509</v>
      </c>
      <c r="E2716" s="50" t="str">
        <f>IF(ISBLANK(LeaveTracker[[#This Row],[Employee Name]]),"-----",VLOOKUP(LeaveTracker[[#This Row],[Employee Name]],Employees[[Employee Name]:[Office]],7))</f>
        <v>ACCOUNTING</v>
      </c>
      <c r="F2716" s="50" t="str">
        <f>IF(ISBLANK(LeaveTracker[[#This Row],[Employee Name]]),"-----",VLOOKUP(LeaveTracker[[#This Row],[Employee Name]],Employees[[Employee Name]:[Office]],6))</f>
        <v>PERMANENT</v>
      </c>
      <c r="G2716" s="24">
        <v>44785</v>
      </c>
      <c r="H2716" s="24">
        <v>44785</v>
      </c>
      <c r="I2716" s="19" t="s">
        <v>298</v>
      </c>
      <c r="J2716" s="42" t="s">
        <v>1003</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519</v>
      </c>
      <c r="E2717" s="50" t="str">
        <f>IF(ISBLANK(LeaveTracker[[#This Row],[Employee Name]]),"-----",VLOOKUP(LeaveTracker[[#This Row],[Employee Name]],Employees[[Employee Name]:[Office]],7))</f>
        <v>ACCOUNTING</v>
      </c>
      <c r="F2717" s="50" t="str">
        <f>IF(ISBLANK(LeaveTracker[[#This Row],[Employee Name]]),"-----",VLOOKUP(LeaveTracker[[#This Row],[Employee Name]],Employees[[Employee Name]:[Office]],6))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506</v>
      </c>
      <c r="E2718" s="50" t="str">
        <f>IF(ISBLANK(LeaveTracker[[#This Row],[Employee Name]]),"-----",VLOOKUP(LeaveTracker[[#This Row],[Employee Name]],Employees[[Employee Name]:[Office]],7))</f>
        <v>ACCOUNTING</v>
      </c>
      <c r="F2718" s="50" t="str">
        <f>IF(ISBLANK(LeaveTracker[[#This Row],[Employee Name]]),"-----",VLOOKUP(LeaveTracker[[#This Row],[Employee Name]],Employees[[Employee Name]:[Office]],6))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1092</v>
      </c>
      <c r="E2719" s="50" t="str">
        <f>IF(ISBLANK(LeaveTracker[[#This Row],[Employee Name]]),"-----",VLOOKUP(LeaveTracker[[#This Row],[Employee Name]],Employees[[Employee Name]:[Office]],7))</f>
        <v>ACCOUNTING</v>
      </c>
      <c r="F2719" s="50" t="str">
        <f>IF(ISBLANK(LeaveTracker[[#This Row],[Employee Name]]),"-----",VLOOKUP(LeaveTracker[[#This Row],[Employee Name]],Employees[[Employee Name]:[Office]],6))</f>
        <v>PERMANENT</v>
      </c>
      <c r="G2719" s="24">
        <v>44795</v>
      </c>
      <c r="H2719" s="24">
        <v>44795</v>
      </c>
      <c r="I2719" s="19" t="s">
        <v>298</v>
      </c>
      <c r="J2719" s="42" t="s">
        <v>1003</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470</v>
      </c>
      <c r="E2720" s="50" t="str">
        <f>IF(ISBLANK(LeaveTracker[[#This Row],[Employee Name]]),"-----",VLOOKUP(LeaveTracker[[#This Row],[Employee Name]],Employees[[Employee Name]:[Office]],7))</f>
        <v>ASSESSORS OFFICE</v>
      </c>
      <c r="F2720" s="50" t="str">
        <f>IF(ISBLANK(LeaveTracker[[#This Row],[Employee Name]]),"-----",VLOOKUP(LeaveTracker[[#This Row],[Employee Name]],Employees[[Employee Name]:[Office]],6))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748</v>
      </c>
      <c r="E2721" s="50" t="str">
        <f>IF(ISBLANK(LeaveTracker[[#This Row],[Employee Name]]),"-----",VLOOKUP(LeaveTracker[[#This Row],[Employee Name]],Employees[[Employee Name]:[Office]],7))</f>
        <v>CSWDO</v>
      </c>
      <c r="F2721" s="50" t="str">
        <f>IF(ISBLANK(LeaveTracker[[#This Row],[Employee Name]]),"-----",VLOOKUP(LeaveTracker[[#This Row],[Employee Name]],Employees[[Employee Name]:[Office]],6))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1282</v>
      </c>
      <c r="E2722" s="50" t="str">
        <f>IF(ISBLANK(LeaveTracker[[#This Row],[Employee Name]]),"-----",VLOOKUP(LeaveTracker[[#This Row],[Employee Name]],Employees[[Employee Name]:[Office]],7))</f>
        <v>MO</v>
      </c>
      <c r="F2722" s="50" t="str">
        <f>IF(ISBLANK(LeaveTracker[[#This Row],[Employee Name]]),"-----",VLOOKUP(LeaveTracker[[#This Row],[Employee Name]],Employees[[Employee Name]:[Office]],6))</f>
        <v>PERMANENT</v>
      </c>
      <c r="G2722" s="24">
        <v>44783</v>
      </c>
      <c r="H2722" s="24">
        <v>44783</v>
      </c>
      <c r="I2722" s="19" t="s">
        <v>298</v>
      </c>
      <c r="J2722" s="42" t="s">
        <v>1004</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1282</v>
      </c>
      <c r="E2723" s="50" t="str">
        <f>IF(ISBLANK(LeaveTracker[[#This Row],[Employee Name]]),"-----",VLOOKUP(LeaveTracker[[#This Row],[Employee Name]],Employees[[Employee Name]:[Office]],7))</f>
        <v>MO</v>
      </c>
      <c r="F2723" s="50" t="str">
        <f>IF(ISBLANK(LeaveTracker[[#This Row],[Employee Name]]),"-----",VLOOKUP(LeaveTracker[[#This Row],[Employee Name]],Employees[[Employee Name]:[Office]],6))</f>
        <v>PERMANENT</v>
      </c>
      <c r="G2723" s="24">
        <v>44790</v>
      </c>
      <c r="H2723" s="24">
        <v>44790</v>
      </c>
      <c r="I2723" s="19" t="s">
        <v>298</v>
      </c>
      <c r="J2723" s="42" t="s">
        <v>1004</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960</v>
      </c>
      <c r="E2724" s="50" t="str">
        <f>IF(ISBLANK(LeaveTracker[[#This Row],[Employee Name]]),"-----",VLOOKUP(LeaveTracker[[#This Row],[Employee Name]],Employees[[Employee Name]:[Office]],7))</f>
        <v>ONT</v>
      </c>
      <c r="F2724" s="50" t="str">
        <f>IF(ISBLANK(LeaveTracker[[#This Row],[Employee Name]]),"-----",VLOOKUP(LeaveTracker[[#This Row],[Employee Name]],Employees[[Employee Name]:[Office]],6))</f>
        <v>PERMANENT</v>
      </c>
      <c r="G2724" s="24">
        <v>44803</v>
      </c>
      <c r="H2724" s="24">
        <v>44804</v>
      </c>
      <c r="I2724" s="19" t="s">
        <v>298</v>
      </c>
      <c r="J2724" s="42" t="s">
        <v>1003</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464</v>
      </c>
      <c r="E2725" s="50" t="str">
        <f>IF(ISBLANK(LeaveTracker[[#This Row],[Employee Name]]),"-----",VLOOKUP(LeaveTracker[[#This Row],[Employee Name]],Employees[[Employee Name]:[Office]],7))</f>
        <v>ASSESSORS OFFICE</v>
      </c>
      <c r="F2725" s="50" t="str">
        <f>IF(ISBLANK(LeaveTracker[[#This Row],[Employee Name]]),"-----",VLOOKUP(LeaveTracker[[#This Row],[Employee Name]],Employees[[Employee Name]:[Office]],6))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722</v>
      </c>
      <c r="E2726" s="50" t="str">
        <f>IF(ISBLANK(LeaveTracker[[#This Row],[Employee Name]]),"-----",VLOOKUP(LeaveTracker[[#This Row],[Employee Name]],Employees[[Employee Name]:[Office]],7))</f>
        <v>LCR</v>
      </c>
      <c r="F2726" s="50" t="str">
        <f>IF(ISBLANK(LeaveTracker[[#This Row],[Employee Name]]),"-----",VLOOKUP(LeaveTracker[[#This Row],[Employee Name]],Employees[[Employee Name]:[Office]],6))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722</v>
      </c>
      <c r="E2727" s="50" t="str">
        <f>IF(ISBLANK(LeaveTracker[[#This Row],[Employee Name]]),"-----",VLOOKUP(LeaveTracker[[#This Row],[Employee Name]],Employees[[Employee Name]:[Office]],7))</f>
        <v>LCR</v>
      </c>
      <c r="F2727" s="50" t="str">
        <f>IF(ISBLANK(LeaveTracker[[#This Row],[Employee Name]]),"-----",VLOOKUP(LeaveTracker[[#This Row],[Employee Name]],Employees[[Employee Name]:[Office]],6))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849</v>
      </c>
      <c r="E2728" s="50" t="str">
        <f>IF(ISBLANK(LeaveTracker[[#This Row],[Employee Name]]),"-----",VLOOKUP(LeaveTracker[[#This Row],[Employee Name]],Employees[[Employee Name]:[Office]],7))</f>
        <v>MO</v>
      </c>
      <c r="F2728" s="50" t="str">
        <f>IF(ISBLANK(LeaveTracker[[#This Row],[Employee Name]]),"-----",VLOOKUP(LeaveTracker[[#This Row],[Employee Name]],Employees[[Employee Name]:[Office]],6))</f>
        <v>PERMANENT</v>
      </c>
      <c r="G2728" s="24">
        <v>44788</v>
      </c>
      <c r="H2728" s="24">
        <v>44789</v>
      </c>
      <c r="I2728" s="19" t="s">
        <v>298</v>
      </c>
      <c r="J2728" s="42" t="s">
        <v>1003</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50" t="str">
        <f>IF(ISBLANK(LeaveTracker[[#This Row],[Employee Name]]),"-----",VLOOKUP(LeaveTracker[[#This Row],[Employee Name]],Employees[[Employee Name]:[Office]],7))</f>
        <v>CHARACTER OFFICE</v>
      </c>
      <c r="F2729" s="50" t="str">
        <f>IF(ISBLANK(LeaveTracker[[#This Row],[Employee Name]]),"-----",VLOOKUP(LeaveTracker[[#This Row],[Employee Name]],Employees[[Employee Name]:[Office]],6))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265</v>
      </c>
      <c r="E2730" s="50" t="str">
        <f>IF(ISBLANK(LeaveTracker[[#This Row],[Employee Name]]),"-----",VLOOKUP(LeaveTracker[[#This Row],[Employee Name]],Employees[[Employee Name]:[Office]],7))</f>
        <v>MO</v>
      </c>
      <c r="F2730" s="50" t="str">
        <f>IF(ISBLANK(LeaveTracker[[#This Row],[Employee Name]]),"-----",VLOOKUP(LeaveTracker[[#This Row],[Employee Name]],Employees[[Employee Name]:[Office]],6))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242</v>
      </c>
      <c r="E2731" s="50" t="str">
        <f>IF(ISBLANK(LeaveTracker[[#This Row],[Employee Name]]),"-----",VLOOKUP(LeaveTracker[[#This Row],[Employee Name]],Employees[[Employee Name]:[Office]],7))</f>
        <v>TCCH/TICC</v>
      </c>
      <c r="F2731" s="50" t="str">
        <f>IF(ISBLANK(LeaveTracker[[#This Row],[Employee Name]]),"-----",VLOOKUP(LeaveTracker[[#This Row],[Employee Name]],Employees[[Employee Name]:[Office]],6))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809</v>
      </c>
      <c r="E2732" s="50" t="str">
        <f>IF(ISBLANK(LeaveTracker[[#This Row],[Employee Name]]),"-----",VLOOKUP(LeaveTracker[[#This Row],[Employee Name]],Employees[[Employee Name]:[Office]],7))</f>
        <v>CHO</v>
      </c>
      <c r="F2732" s="50" t="str">
        <f>IF(ISBLANK(LeaveTracker[[#This Row],[Employee Name]]),"-----",VLOOKUP(LeaveTracker[[#This Row],[Employee Name]],Employees[[Employee Name]:[Office]],6))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809</v>
      </c>
      <c r="E2733" s="50" t="str">
        <f>IF(ISBLANK(LeaveTracker[[#This Row],[Employee Name]]),"-----",VLOOKUP(LeaveTracker[[#This Row],[Employee Name]],Employees[[Employee Name]:[Office]],7))</f>
        <v>CHO</v>
      </c>
      <c r="F2733" s="50" t="str">
        <f>IF(ISBLANK(LeaveTracker[[#This Row],[Employee Name]]),"-----",VLOOKUP(LeaveTracker[[#This Row],[Employee Name]],Employees[[Employee Name]:[Office]],6))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809</v>
      </c>
      <c r="E2734" s="50" t="str">
        <f>IF(ISBLANK(LeaveTracker[[#This Row],[Employee Name]]),"-----",VLOOKUP(LeaveTracker[[#This Row],[Employee Name]],Employees[[Employee Name]:[Office]],7))</f>
        <v>CHO</v>
      </c>
      <c r="F2734" s="50" t="str">
        <f>IF(ISBLANK(LeaveTracker[[#This Row],[Employee Name]]),"-----",VLOOKUP(LeaveTracker[[#This Row],[Employee Name]],Employees[[Employee Name]:[Office]],6))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944</v>
      </c>
      <c r="E2735" s="50" t="str">
        <f>IF(ISBLANK(LeaveTracker[[#This Row],[Employee Name]]),"-----",VLOOKUP(LeaveTracker[[#This Row],[Employee Name]],Employees[[Employee Name]:[Office]],7))</f>
        <v>EEO/ CITY MARKET</v>
      </c>
      <c r="F2735" s="50" t="str">
        <f>IF(ISBLANK(LeaveTracker[[#This Row],[Employee Name]]),"-----",VLOOKUP(LeaveTracker[[#This Row],[Employee Name]],Employees[[Employee Name]:[Office]],6))</f>
        <v>PERMANENT</v>
      </c>
      <c r="G2735" s="24">
        <v>44791</v>
      </c>
      <c r="H2735" s="24">
        <v>44791</v>
      </c>
      <c r="I2735" s="19" t="s">
        <v>298</v>
      </c>
      <c r="J2735" s="42" t="s">
        <v>1003</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1223</v>
      </c>
      <c r="E2736" s="50" t="str">
        <f>IF(ISBLANK(LeaveTracker[[#This Row],[Employee Name]]),"-----",VLOOKUP(LeaveTracker[[#This Row],[Employee Name]],Employees[[Employee Name]:[Office]],7))</f>
        <v>PICNIC GROVE</v>
      </c>
      <c r="F2736" s="50" t="str">
        <f>IF(ISBLANK(LeaveTracker[[#This Row],[Employee Name]]),"-----",VLOOKUP(LeaveTracker[[#This Row],[Employee Name]],Employees[[Employee Name]:[Office]],6))</f>
        <v>PERMANENT</v>
      </c>
      <c r="G2736" s="24">
        <v>44788</v>
      </c>
      <c r="H2736" s="24">
        <v>44788</v>
      </c>
      <c r="I2736" s="19" t="s">
        <v>298</v>
      </c>
      <c r="J2736" s="42" t="s">
        <v>1003</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1223</v>
      </c>
      <c r="E2737" s="50" t="str">
        <f>IF(ISBLANK(LeaveTracker[[#This Row],[Employee Name]]),"-----",VLOOKUP(LeaveTracker[[#This Row],[Employee Name]],Employees[[Employee Name]:[Office]],7))</f>
        <v>PICNIC GROVE</v>
      </c>
      <c r="F2737" s="50" t="str">
        <f>IF(ISBLANK(LeaveTracker[[#This Row],[Employee Name]]),"-----",VLOOKUP(LeaveTracker[[#This Row],[Employee Name]],Employees[[Employee Name]:[Office]],6))</f>
        <v>PERMANENT</v>
      </c>
      <c r="G2737" s="24">
        <v>44791</v>
      </c>
      <c r="H2737" s="24">
        <v>44791</v>
      </c>
      <c r="I2737" s="19" t="s">
        <v>298</v>
      </c>
      <c r="J2737" s="42" t="s">
        <v>1003</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1223</v>
      </c>
      <c r="E2738" s="50" t="str">
        <f>IF(ISBLANK(LeaveTracker[[#This Row],[Employee Name]]),"-----",VLOOKUP(LeaveTracker[[#This Row],[Employee Name]],Employees[[Employee Name]:[Office]],7))</f>
        <v>PICNIC GROVE</v>
      </c>
      <c r="F2738" s="50" t="str">
        <f>IF(ISBLANK(LeaveTracker[[#This Row],[Employee Name]]),"-----",VLOOKUP(LeaveTracker[[#This Row],[Employee Name]],Employees[[Employee Name]:[Office]],6))</f>
        <v>PERMANENT</v>
      </c>
      <c r="G2738" s="24">
        <v>44793</v>
      </c>
      <c r="H2738" s="24">
        <v>44793</v>
      </c>
      <c r="I2738" s="19" t="s">
        <v>298</v>
      </c>
      <c r="J2738" s="42" t="s">
        <v>1003</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338</v>
      </c>
      <c r="E2739" s="50" t="str">
        <f>IF(ISBLANK(LeaveTracker[[#This Row],[Employee Name]]),"-----",VLOOKUP(LeaveTracker[[#This Row],[Employee Name]],Employees[[Employee Name]:[Office]],7))</f>
        <v>COMELEC</v>
      </c>
      <c r="F2739" s="50" t="str">
        <f>IF(ISBLANK(LeaveTracker[[#This Row],[Employee Name]]),"-----",VLOOKUP(LeaveTracker[[#This Row],[Employee Name]],Employees[[Employee Name]:[Office]],6))</f>
        <v>PERMANENT</v>
      </c>
      <c r="G2739" s="24">
        <v>44799</v>
      </c>
      <c r="H2739" s="24">
        <v>44799</v>
      </c>
      <c r="I2739" s="19" t="s">
        <v>298</v>
      </c>
      <c r="J2739" s="42" t="s">
        <v>1003</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726</v>
      </c>
      <c r="E2740" s="50" t="str">
        <f>IF(ISBLANK(LeaveTracker[[#This Row],[Employee Name]]),"-----",VLOOKUP(LeaveTracker[[#This Row],[Employee Name]],Employees[[Employee Name]:[Office]],7))</f>
        <v>SP</v>
      </c>
      <c r="F2740" s="50" t="str">
        <f>IF(ISBLANK(LeaveTracker[[#This Row],[Employee Name]]),"-----",VLOOKUP(LeaveTracker[[#This Row],[Employee Name]],Employees[[Employee Name]:[Office]],6))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362</v>
      </c>
      <c r="E2741" s="50" t="str">
        <f>IF(ISBLANK(LeaveTracker[[#This Row],[Employee Name]]),"-----",VLOOKUP(LeaveTracker[[#This Row],[Employee Name]],Employees[[Employee Name]:[Office]],7))</f>
        <v>SP</v>
      </c>
      <c r="F2741" s="50" t="str">
        <f>IF(ISBLANK(LeaveTracker[[#This Row],[Employee Name]]),"-----",VLOOKUP(LeaveTracker[[#This Row],[Employee Name]],Employees[[Employee Name]:[Office]],6))</f>
        <v>PERMANENT</v>
      </c>
      <c r="G2741" s="24">
        <v>44790</v>
      </c>
      <c r="H2741" s="24">
        <v>44792</v>
      </c>
      <c r="I2741" s="19" t="s">
        <v>298</v>
      </c>
      <c r="J2741" s="42" t="s">
        <v>1003</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50" t="str">
        <f>IF(ISBLANK(LeaveTracker[[#This Row],[Employee Name]]),"-----",VLOOKUP(LeaveTracker[[#This Row],[Employee Name]],Employees[[Employee Name]:[Office]],7))</f>
        <v>HRMO</v>
      </c>
      <c r="F2742" s="50" t="str">
        <f>IF(ISBLANK(LeaveTracker[[#This Row],[Employee Name]]),"-----",VLOOKUP(LeaveTracker[[#This Row],[Employee Name]],Employees[[Employee Name]:[Office]],6))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50" t="str">
        <f>IF(ISBLANK(LeaveTracker[[#This Row],[Employee Name]]),"-----",VLOOKUP(LeaveTracker[[#This Row],[Employee Name]],Employees[[Employee Name]:[Office]],7))</f>
        <v>HRMO</v>
      </c>
      <c r="F2743" s="50" t="str">
        <f>IF(ISBLANK(LeaveTracker[[#This Row],[Employee Name]]),"-----",VLOOKUP(LeaveTracker[[#This Row],[Employee Name]],Employees[[Employee Name]:[Office]],6))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615</v>
      </c>
      <c r="E2744" s="50" t="str">
        <f>IF(ISBLANK(LeaveTracker[[#This Row],[Employee Name]]),"-----",VLOOKUP(LeaveTracker[[#This Row],[Employee Name]],Employees[[Employee Name]:[Office]],7))</f>
        <v>CBO</v>
      </c>
      <c r="F2744" s="50" t="str">
        <f>IF(ISBLANK(LeaveTracker[[#This Row],[Employee Name]]),"-----",VLOOKUP(LeaveTracker[[#This Row],[Employee Name]],Employees[[Employee Name]:[Office]],6))</f>
        <v>PERMANENT</v>
      </c>
      <c r="G2744" s="24">
        <v>44795</v>
      </c>
      <c r="H2744" s="24">
        <v>44795</v>
      </c>
      <c r="I2744" s="19" t="s">
        <v>298</v>
      </c>
      <c r="J2744" s="42" t="s">
        <v>1003</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477</v>
      </c>
      <c r="E2745" s="50" t="str">
        <f>IF(ISBLANK(LeaveTracker[[#This Row],[Employee Name]]),"-----",VLOOKUP(LeaveTracker[[#This Row],[Employee Name]],Employees[[Employee Name]:[Office]],7))</f>
        <v>ADMIN OFFICE</v>
      </c>
      <c r="F2745" s="50" t="str">
        <f>IF(ISBLANK(LeaveTracker[[#This Row],[Employee Name]]),"-----",VLOOKUP(LeaveTracker[[#This Row],[Employee Name]],Employees[[Employee Name]:[Office]],6))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477</v>
      </c>
      <c r="E2746" s="50" t="str">
        <f>IF(ISBLANK(LeaveTracker[[#This Row],[Employee Name]]),"-----",VLOOKUP(LeaveTracker[[#This Row],[Employee Name]],Employees[[Employee Name]:[Office]],7))</f>
        <v>ADMIN OFFICE</v>
      </c>
      <c r="F2746" s="50" t="str">
        <f>IF(ISBLANK(LeaveTracker[[#This Row],[Employee Name]]),"-----",VLOOKUP(LeaveTracker[[#This Row],[Employee Name]],Employees[[Employee Name]:[Office]],6))</f>
        <v>PERMANENT</v>
      </c>
      <c r="G2746" s="24">
        <v>44781</v>
      </c>
      <c r="H2746" s="24">
        <v>44781</v>
      </c>
      <c r="I2746" s="19" t="s">
        <v>298</v>
      </c>
      <c r="J2746" s="42" t="s">
        <v>1003</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553</v>
      </c>
      <c r="E2747" s="50" t="str">
        <f>IF(ISBLANK(LeaveTracker[[#This Row],[Employee Name]]),"-----",VLOOKUP(LeaveTracker[[#This Row],[Employee Name]],Employees[[Employee Name]:[Office]],7))</f>
        <v>CENRO</v>
      </c>
      <c r="F2747" s="50" t="str">
        <f>IF(ISBLANK(LeaveTracker[[#This Row],[Employee Name]]),"-----",VLOOKUP(LeaveTracker[[#This Row],[Employee Name]],Employees[[Employee Name]:[Office]],6))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1285</v>
      </c>
      <c r="E2748" s="50" t="str">
        <f>IF(ISBLANK(LeaveTracker[[#This Row],[Employee Name]]),"-----",VLOOKUP(LeaveTracker[[#This Row],[Employee Name]],Employees[[Employee Name]:[Office]],7))</f>
        <v>CTO</v>
      </c>
      <c r="F2748" s="50" t="str">
        <f>IF(ISBLANK(LeaveTracker[[#This Row],[Employee Name]]),"-----",VLOOKUP(LeaveTracker[[#This Row],[Employee Name]],Employees[[Employee Name]:[Office]],6))</f>
        <v>PERMANENT</v>
      </c>
      <c r="G2748" s="24">
        <v>44792</v>
      </c>
      <c r="H2748" s="24">
        <v>44792</v>
      </c>
      <c r="I2748" s="19" t="s">
        <v>298</v>
      </c>
      <c r="J2748" s="42" t="s">
        <v>1003</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1285</v>
      </c>
      <c r="E2749" s="50" t="str">
        <f>IF(ISBLANK(LeaveTracker[[#This Row],[Employee Name]]),"-----",VLOOKUP(LeaveTracker[[#This Row],[Employee Name]],Employees[[Employee Name]:[Office]],7))</f>
        <v>CTO</v>
      </c>
      <c r="F2749" s="50" t="str">
        <f>IF(ISBLANK(LeaveTracker[[#This Row],[Employee Name]]),"-----",VLOOKUP(LeaveTracker[[#This Row],[Employee Name]],Employees[[Employee Name]:[Office]],6))</f>
        <v>PERMANENT</v>
      </c>
      <c r="G2749" s="24">
        <v>44795</v>
      </c>
      <c r="H2749" s="24">
        <v>44795</v>
      </c>
      <c r="I2749" s="19" t="s">
        <v>298</v>
      </c>
      <c r="J2749" s="42" t="s">
        <v>1003</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1294</v>
      </c>
      <c r="E2750" s="50" t="str">
        <f>IF(ISBLANK(LeaveTracker[[#This Row],[Employee Name]]),"-----",VLOOKUP(LeaveTracker[[#This Row],[Employee Name]],Employees[[Employee Name]:[Office]],7))</f>
        <v>EEO/ CITY MARKET</v>
      </c>
      <c r="F2750" s="50" t="str">
        <f>IF(ISBLANK(LeaveTracker[[#This Row],[Employee Name]]),"-----",VLOOKUP(LeaveTracker[[#This Row],[Employee Name]],Employees[[Employee Name]:[Office]],6))</f>
        <v>PERMANENT</v>
      </c>
      <c r="G2750" s="24"/>
      <c r="H2750" s="24"/>
      <c r="I2750" s="19" t="s">
        <v>298</v>
      </c>
      <c r="J2750" s="42" t="s">
        <v>691</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735</v>
      </c>
      <c r="E2751" s="50" t="str">
        <f>IF(ISBLANK(LeaveTracker[[#This Row],[Employee Name]]),"-----",VLOOKUP(LeaveTracker[[#This Row],[Employee Name]],Employees[[Employee Name]:[Office]],7))</f>
        <v>SP</v>
      </c>
      <c r="F2751" s="50" t="str">
        <f>IF(ISBLANK(LeaveTracker[[#This Row],[Employee Name]]),"-----",VLOOKUP(LeaveTracker[[#This Row],[Employee Name]],Employees[[Employee Name]:[Office]],6))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1296</v>
      </c>
      <c r="E2752" s="50" t="str">
        <f>IF(ISBLANK(LeaveTracker[[#This Row],[Employee Name]]),"-----",VLOOKUP(LeaveTracker[[#This Row],[Employee Name]],Employees[[Employee Name]:[Office]],7))</f>
        <v>CTO</v>
      </c>
      <c r="F2752" s="50" t="str">
        <f>IF(ISBLANK(LeaveTracker[[#This Row],[Employee Name]]),"-----",VLOOKUP(LeaveTracker[[#This Row],[Employee Name]],Employees[[Employee Name]:[Office]],6))</f>
        <v>PERMANENT</v>
      </c>
      <c r="G2752" s="24">
        <v>44795</v>
      </c>
      <c r="H2752" s="24">
        <v>44795</v>
      </c>
      <c r="I2752" s="19" t="s">
        <v>298</v>
      </c>
      <c r="J2752" s="42" t="s">
        <v>1003</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385</v>
      </c>
      <c r="E2753" s="50" t="str">
        <f>IF(ISBLANK(LeaveTracker[[#This Row],[Employee Name]]),"-----",VLOOKUP(LeaveTracker[[#This Row],[Employee Name]],Employees[[Employee Name]:[Office]],7))</f>
        <v>ONT</v>
      </c>
      <c r="F2753" s="50" t="str">
        <f>IF(ISBLANK(LeaveTracker[[#This Row],[Employee Name]]),"-----",VLOOKUP(LeaveTracker[[#This Row],[Employee Name]],Employees[[Employee Name]:[Office]],6))</f>
        <v>PERMANENT</v>
      </c>
      <c r="G2753" s="24">
        <v>44803</v>
      </c>
      <c r="H2753" s="24">
        <v>44803</v>
      </c>
      <c r="I2753" s="19" t="s">
        <v>298</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630</v>
      </c>
      <c r="E2754" s="50" t="str">
        <f>IF(ISBLANK(LeaveTracker[[#This Row],[Employee Name]]),"-----",VLOOKUP(LeaveTracker[[#This Row],[Employee Name]],Employees[[Employee Name]:[Office]],7))</f>
        <v>CCT</v>
      </c>
      <c r="F2754" s="50" t="str">
        <f>IF(ISBLANK(LeaveTracker[[#This Row],[Employee Name]]),"-----",VLOOKUP(LeaveTracker[[#This Row],[Employee Name]],Employees[[Employee Name]:[Office]],6))</f>
        <v>PERMANENT</v>
      </c>
      <c r="G2754" s="24">
        <v>44827</v>
      </c>
      <c r="H2754" s="24">
        <v>44827</v>
      </c>
      <c r="I2754" s="19" t="s">
        <v>298</v>
      </c>
      <c r="J2754" s="42" t="s">
        <v>1035</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231</v>
      </c>
      <c r="E2755" s="50" t="str">
        <f>IF(ISBLANK(LeaveTracker[[#This Row],[Employee Name]]),"-----",VLOOKUP(LeaveTracker[[#This Row],[Employee Name]],Employees[[Employee Name]:[Office]],7))</f>
        <v>CSWDO</v>
      </c>
      <c r="F2755" s="50" t="str">
        <f>IF(ISBLANK(LeaveTracker[[#This Row],[Employee Name]]),"-----",VLOOKUP(LeaveTracker[[#This Row],[Employee Name]],Employees[[Employee Name]:[Office]],6))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735</v>
      </c>
      <c r="E2756" s="50" t="str">
        <f>IF(ISBLANK(LeaveTracker[[#This Row],[Employee Name]]),"-----",VLOOKUP(LeaveTracker[[#This Row],[Employee Name]],Employees[[Employee Name]:[Office]],7))</f>
        <v>SP</v>
      </c>
      <c r="F2756" s="50" t="str">
        <f>IF(ISBLANK(LeaveTracker[[#This Row],[Employee Name]]),"-----",VLOOKUP(LeaveTracker[[#This Row],[Employee Name]],Employees[[Employee Name]:[Office]],6))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246</v>
      </c>
      <c r="E2757" s="50" t="str">
        <f>IF(ISBLANK(LeaveTracker[[#This Row],[Employee Name]]),"-----",VLOOKUP(LeaveTracker[[#This Row],[Employee Name]],Employees[[Employee Name]:[Office]],7))</f>
        <v>TCCH/TICC</v>
      </c>
      <c r="F2757" s="50" t="str">
        <f>IF(ISBLANK(LeaveTracker[[#This Row],[Employee Name]]),"-----",VLOOKUP(LeaveTracker[[#This Row],[Employee Name]],Employees[[Employee Name]:[Office]],6))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418</v>
      </c>
      <c r="E2758" s="50" t="str">
        <f>IF(ISBLANK(LeaveTracker[[#This Row],[Employee Name]]),"-----",VLOOKUP(LeaveTracker[[#This Row],[Employee Name]],Employees[[Employee Name]:[Office]],7))</f>
        <v>CTO</v>
      </c>
      <c r="F2758" s="50" t="str">
        <f>IF(ISBLANK(LeaveTracker[[#This Row],[Employee Name]]),"-----",VLOOKUP(LeaveTracker[[#This Row],[Employee Name]],Employees[[Employee Name]:[Office]],6))</f>
        <v>PERMANENT</v>
      </c>
      <c r="G2758" s="24">
        <v>44838</v>
      </c>
      <c r="H2758" s="24">
        <v>44838</v>
      </c>
      <c r="I2758" s="19" t="s">
        <v>298</v>
      </c>
      <c r="J2758" s="42" t="s">
        <v>1004</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1021</v>
      </c>
      <c r="E2759" s="50" t="str">
        <f>IF(ISBLANK(LeaveTracker[[#This Row],[Employee Name]]),"-----",VLOOKUP(LeaveTracker[[#This Row],[Employee Name]],Employees[[Employee Name]:[Office]],7))</f>
        <v>CTO</v>
      </c>
      <c r="F2759" s="50" t="str">
        <f>IF(ISBLANK(LeaveTracker[[#This Row],[Employee Name]]),"-----",VLOOKUP(LeaveTracker[[#This Row],[Employee Name]],Employees[[Employee Name]:[Office]],6))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722</v>
      </c>
      <c r="E2760" s="50" t="str">
        <f>IF(ISBLANK(LeaveTracker[[#This Row],[Employee Name]]),"-----",VLOOKUP(LeaveTracker[[#This Row],[Employee Name]],Employees[[Employee Name]:[Office]],7))</f>
        <v>LCR</v>
      </c>
      <c r="F2760" s="50" t="str">
        <f>IF(ISBLANK(LeaveTracker[[#This Row],[Employee Name]]),"-----",VLOOKUP(LeaveTracker[[#This Row],[Employee Name]],Employees[[Employee Name]:[Office]],6))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722</v>
      </c>
      <c r="E2761" s="50" t="str">
        <f>IF(ISBLANK(LeaveTracker[[#This Row],[Employee Name]]),"-----",VLOOKUP(LeaveTracker[[#This Row],[Employee Name]],Employees[[Employee Name]:[Office]],7))</f>
        <v>LCR</v>
      </c>
      <c r="F2761" s="50" t="str">
        <f>IF(ISBLANK(LeaveTracker[[#This Row],[Employee Name]]),"-----",VLOOKUP(LeaveTracker[[#This Row],[Employee Name]],Employees[[Employee Name]:[Office]],6))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722</v>
      </c>
      <c r="E2762" s="50" t="str">
        <f>IF(ISBLANK(LeaveTracker[[#This Row],[Employee Name]]),"-----",VLOOKUP(LeaveTracker[[#This Row],[Employee Name]],Employees[[Employee Name]:[Office]],7))</f>
        <v>LCR</v>
      </c>
      <c r="F2762" s="50" t="str">
        <f>IF(ISBLANK(LeaveTracker[[#This Row],[Employee Name]]),"-----",VLOOKUP(LeaveTracker[[#This Row],[Employee Name]],Employees[[Employee Name]:[Office]],6))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950</v>
      </c>
      <c r="E2763" s="50" t="str">
        <f>IF(ISBLANK(LeaveTracker[[#This Row],[Employee Name]]),"-----",VLOOKUP(LeaveTracker[[#This Row],[Employee Name]],Employees[[Employee Name]:[Office]],7))</f>
        <v>ACCOUNTING</v>
      </c>
      <c r="F2763" s="50" t="str">
        <f>IF(ISBLANK(LeaveTracker[[#This Row],[Employee Name]]),"-----",VLOOKUP(LeaveTracker[[#This Row],[Employee Name]],Employees[[Employee Name]:[Office]],6))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950</v>
      </c>
      <c r="E2764" s="50" t="str">
        <f>IF(ISBLANK(LeaveTracker[[#This Row],[Employee Name]]),"-----",VLOOKUP(LeaveTracker[[#This Row],[Employee Name]],Employees[[Employee Name]:[Office]],7))</f>
        <v>ACCOUNTING</v>
      </c>
      <c r="F2764" s="50" t="str">
        <f>IF(ISBLANK(LeaveTracker[[#This Row],[Employee Name]]),"-----",VLOOKUP(LeaveTracker[[#This Row],[Employee Name]],Employees[[Employee Name]:[Office]],6))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1299</v>
      </c>
      <c r="E2765" s="50" t="str">
        <f>IF(ISBLANK(LeaveTracker[[#This Row],[Employee Name]]),"-----",VLOOKUP(LeaveTracker[[#This Row],[Employee Name]],Employees[[Employee Name]:[Office]],7))</f>
        <v>ONT</v>
      </c>
      <c r="F2765" s="50" t="str">
        <f>IF(ISBLANK(LeaveTracker[[#This Row],[Employee Name]]),"-----",VLOOKUP(LeaveTracker[[#This Row],[Employee Name]],Employees[[Employee Name]:[Office]],6))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772</v>
      </c>
      <c r="E2766" s="50" t="str">
        <f>IF(ISBLANK(LeaveTracker[[#This Row],[Employee Name]]),"-----",VLOOKUP(LeaveTracker[[#This Row],[Employee Name]],Employees[[Employee Name]:[Office]],7))</f>
        <v>ONT</v>
      </c>
      <c r="F2766" s="50" t="str">
        <f>IF(ISBLANK(LeaveTracker[[#This Row],[Employee Name]]),"-----",VLOOKUP(LeaveTracker[[#This Row],[Employee Name]],Employees[[Employee Name]:[Office]],6))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471</v>
      </c>
      <c r="E2767" s="50" t="str">
        <f>IF(ISBLANK(LeaveTracker[[#This Row],[Employee Name]]),"-----",VLOOKUP(LeaveTracker[[#This Row],[Employee Name]],Employees[[Employee Name]:[Office]],7))</f>
        <v>PIO</v>
      </c>
      <c r="F2767" s="50" t="str">
        <f>IF(ISBLANK(LeaveTracker[[#This Row],[Employee Name]]),"-----",VLOOKUP(LeaveTracker[[#This Row],[Employee Name]],Employees[[Employee Name]:[Office]],6))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855</v>
      </c>
      <c r="E2768" s="50" t="str">
        <f>IF(ISBLANK(LeaveTracker[[#This Row],[Employee Name]]),"-----",VLOOKUP(LeaveTracker[[#This Row],[Employee Name]],Employees[[Employee Name]:[Office]],7))</f>
        <v>LCR</v>
      </c>
      <c r="F2768" s="50" t="str">
        <f>IF(ISBLANK(LeaveTracker[[#This Row],[Employee Name]]),"-----",VLOOKUP(LeaveTracker[[#This Row],[Employee Name]],Employees[[Employee Name]:[Office]],6))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855</v>
      </c>
      <c r="E2769" s="50" t="str">
        <f>IF(ISBLANK(LeaveTracker[[#This Row],[Employee Name]]),"-----",VLOOKUP(LeaveTracker[[#This Row],[Employee Name]],Employees[[Employee Name]:[Office]],7))</f>
        <v>LCR</v>
      </c>
      <c r="F2769" s="50" t="str">
        <f>IF(ISBLANK(LeaveTracker[[#This Row],[Employee Name]]),"-----",VLOOKUP(LeaveTracker[[#This Row],[Employee Name]],Employees[[Employee Name]:[Office]],6))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925</v>
      </c>
      <c r="E2770" s="50" t="str">
        <f>IF(ISBLANK(LeaveTracker[[#This Row],[Employee Name]]),"-----",VLOOKUP(LeaveTracker[[#This Row],[Employee Name]],Employees[[Employee Name]:[Office]],7))</f>
        <v>TCNHS</v>
      </c>
      <c r="F2770" s="50" t="str">
        <f>IF(ISBLANK(LeaveTracker[[#This Row],[Employee Name]]),"-----",VLOOKUP(LeaveTracker[[#This Row],[Employee Name]],Employees[[Employee Name]:[Office]],6))</f>
        <v>PERMANENT</v>
      </c>
      <c r="G2770" s="24">
        <v>44868</v>
      </c>
      <c r="H2770" s="24">
        <v>44869</v>
      </c>
      <c r="I2770" s="19" t="s">
        <v>82</v>
      </c>
      <c r="J2770" s="42" t="s">
        <v>1300</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925</v>
      </c>
      <c r="E2771" s="50" t="str">
        <f>IF(ISBLANK(LeaveTracker[[#This Row],[Employee Name]]),"-----",VLOOKUP(LeaveTracker[[#This Row],[Employee Name]],Employees[[Employee Name]:[Office]],7))</f>
        <v>TCNHS</v>
      </c>
      <c r="F2771" s="50" t="str">
        <f>IF(ISBLANK(LeaveTracker[[#This Row],[Employee Name]]),"-----",VLOOKUP(LeaveTracker[[#This Row],[Employee Name]],Employees[[Employee Name]:[Office]],6))</f>
        <v>PERMANENT</v>
      </c>
      <c r="G2771" s="24">
        <v>44872</v>
      </c>
      <c r="H2771" s="24">
        <v>44876</v>
      </c>
      <c r="I2771" s="19" t="s">
        <v>82</v>
      </c>
      <c r="J2771" s="42" t="s">
        <v>1300</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925</v>
      </c>
      <c r="E2772" s="50" t="str">
        <f>IF(ISBLANK(LeaveTracker[[#This Row],[Employee Name]]),"-----",VLOOKUP(LeaveTracker[[#This Row],[Employee Name]],Employees[[Employee Name]:[Office]],7))</f>
        <v>TCNHS</v>
      </c>
      <c r="F2772" s="50" t="str">
        <f>IF(ISBLANK(LeaveTracker[[#This Row],[Employee Name]]),"-----",VLOOKUP(LeaveTracker[[#This Row],[Employee Name]],Employees[[Employee Name]:[Office]],6))</f>
        <v>PERMANENT</v>
      </c>
      <c r="G2772" s="24">
        <v>44879</v>
      </c>
      <c r="H2772" s="24">
        <v>44880</v>
      </c>
      <c r="I2772" s="19" t="s">
        <v>82</v>
      </c>
      <c r="J2772" s="42" t="s">
        <v>1300</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925</v>
      </c>
      <c r="E2773" s="50" t="str">
        <f>IF(ISBLANK(LeaveTracker[[#This Row],[Employee Name]]),"-----",VLOOKUP(LeaveTracker[[#This Row],[Employee Name]],Employees[[Employee Name]:[Office]],7))</f>
        <v>TCNHS</v>
      </c>
      <c r="F2773" s="50" t="str">
        <f>IF(ISBLANK(LeaveTracker[[#This Row],[Employee Name]]),"-----",VLOOKUP(LeaveTracker[[#This Row],[Employee Name]],Employees[[Employee Name]:[Office]],6))</f>
        <v>PERMANENT</v>
      </c>
      <c r="G2773" s="24">
        <v>44858</v>
      </c>
      <c r="H2773" s="24">
        <v>44862</v>
      </c>
      <c r="I2773" s="19" t="s">
        <v>82</v>
      </c>
      <c r="J2773" s="42" t="s">
        <v>1300</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925</v>
      </c>
      <c r="E2774" s="50" t="str">
        <f>IF(ISBLANK(LeaveTracker[[#This Row],[Employee Name]]),"-----",VLOOKUP(LeaveTracker[[#This Row],[Employee Name]],Employees[[Employee Name]:[Office]],7))</f>
        <v>TCNHS</v>
      </c>
      <c r="F2774" s="50" t="str">
        <f>IF(ISBLANK(LeaveTracker[[#This Row],[Employee Name]]),"-----",VLOOKUP(LeaveTracker[[#This Row],[Employee Name]],Employees[[Employee Name]:[Office]],6))</f>
        <v>PERMANENT</v>
      </c>
      <c r="G2774" s="24">
        <v>44865</v>
      </c>
      <c r="H2774" s="24">
        <v>44865</v>
      </c>
      <c r="I2774" s="19" t="s">
        <v>82</v>
      </c>
      <c r="J2774" s="42" t="s">
        <v>1300</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871</v>
      </c>
      <c r="E2775" s="50" t="str">
        <f>IF(ISBLANK(LeaveTracker[[#This Row],[Employee Name]]),"-----",VLOOKUP(LeaveTracker[[#This Row],[Employee Name]],Employees[[Employee Name]:[Office]],7))</f>
        <v>ACCOUNTING</v>
      </c>
      <c r="F2775" s="50" t="str">
        <f>IF(ISBLANK(LeaveTracker[[#This Row],[Employee Name]]),"-----",VLOOKUP(LeaveTracker[[#This Row],[Employee Name]],Employees[[Employee Name]:[Office]],6))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871</v>
      </c>
      <c r="E2776" s="50" t="str">
        <f>IF(ISBLANK(LeaveTracker[[#This Row],[Employee Name]]),"-----",VLOOKUP(LeaveTracker[[#This Row],[Employee Name]],Employees[[Employee Name]:[Office]],7))</f>
        <v>ACCOUNTING</v>
      </c>
      <c r="F2776" s="50" t="str">
        <f>IF(ISBLANK(LeaveTracker[[#This Row],[Employee Name]]),"-----",VLOOKUP(LeaveTracker[[#This Row],[Employee Name]],Employees[[Employee Name]:[Office]],6))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1092</v>
      </c>
      <c r="E2777" s="50" t="str">
        <f>IF(ISBLANK(LeaveTracker[[#This Row],[Employee Name]]),"-----",VLOOKUP(LeaveTracker[[#This Row],[Employee Name]],Employees[[Employee Name]:[Office]],7))</f>
        <v>ACCOUNTING</v>
      </c>
      <c r="F2777" s="50" t="str">
        <f>IF(ISBLANK(LeaveTracker[[#This Row],[Employee Name]]),"-----",VLOOKUP(LeaveTracker[[#This Row],[Employee Name]],Employees[[Employee Name]:[Office]],6))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950</v>
      </c>
      <c r="E2778" s="50" t="str">
        <f>IF(ISBLANK(LeaveTracker[[#This Row],[Employee Name]]),"-----",VLOOKUP(LeaveTracker[[#This Row],[Employee Name]],Employees[[Employee Name]:[Office]],7))</f>
        <v>ACCOUNTING</v>
      </c>
      <c r="F2778" s="50" t="str">
        <f>IF(ISBLANK(LeaveTracker[[#This Row],[Employee Name]]),"-----",VLOOKUP(LeaveTracker[[#This Row],[Employee Name]],Employees[[Employee Name]:[Office]],6))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950</v>
      </c>
      <c r="E2779" s="50" t="str">
        <f>IF(ISBLANK(LeaveTracker[[#This Row],[Employee Name]]),"-----",VLOOKUP(LeaveTracker[[#This Row],[Employee Name]],Employees[[Employee Name]:[Office]],7))</f>
        <v>ACCOUNTING</v>
      </c>
      <c r="F2779" s="50" t="str">
        <f>IF(ISBLANK(LeaveTracker[[#This Row],[Employee Name]]),"-----",VLOOKUP(LeaveTracker[[#This Row],[Employee Name]],Employees[[Employee Name]:[Office]],6))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519</v>
      </c>
      <c r="E2780" s="50" t="str">
        <f>IF(ISBLANK(LeaveTracker[[#This Row],[Employee Name]]),"-----",VLOOKUP(LeaveTracker[[#This Row],[Employee Name]],Employees[[Employee Name]:[Office]],7))</f>
        <v>ACCOUNTING</v>
      </c>
      <c r="F2780" s="50" t="str">
        <f>IF(ISBLANK(LeaveTracker[[#This Row],[Employee Name]]),"-----",VLOOKUP(LeaveTracker[[#This Row],[Employee Name]],Employees[[Employee Name]:[Office]],6))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1092</v>
      </c>
      <c r="E2781" s="50" t="str">
        <f>IF(ISBLANK(LeaveTracker[[#This Row],[Employee Name]]),"-----",VLOOKUP(LeaveTracker[[#This Row],[Employee Name]],Employees[[Employee Name]:[Office]],7))</f>
        <v>ACCOUNTING</v>
      </c>
      <c r="F2781" s="50" t="str">
        <f>IF(ISBLANK(LeaveTracker[[#This Row],[Employee Name]]),"-----",VLOOKUP(LeaveTracker[[#This Row],[Employee Name]],Employees[[Employee Name]:[Office]],6))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1092</v>
      </c>
      <c r="E2782" s="50" t="str">
        <f>IF(ISBLANK(LeaveTracker[[#This Row],[Employee Name]]),"-----",VLOOKUP(LeaveTracker[[#This Row],[Employee Name]],Employees[[Employee Name]:[Office]],7))</f>
        <v>ACCOUNTING</v>
      </c>
      <c r="F2782" s="50" t="str">
        <f>IF(ISBLANK(LeaveTracker[[#This Row],[Employee Name]]),"-----",VLOOKUP(LeaveTracker[[#This Row],[Employee Name]],Employees[[Employee Name]:[Office]],6))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1164</v>
      </c>
      <c r="E2783" s="50" t="str">
        <f>IF(ISBLANK(LeaveTracker[[#This Row],[Employee Name]]),"-----",VLOOKUP(LeaveTracker[[#This Row],[Employee Name]],Employees[[Employee Name]:[Office]],7))</f>
        <v>CSWDO</v>
      </c>
      <c r="F2783" s="50" t="str">
        <f>IF(ISBLANK(LeaveTracker[[#This Row],[Employee Name]]),"-----",VLOOKUP(LeaveTracker[[#This Row],[Employee Name]],Employees[[Employee Name]:[Office]],6))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1034</v>
      </c>
      <c r="E2784" s="50" t="str">
        <f>IF(ISBLANK(LeaveTracker[[#This Row],[Employee Name]]),"-----",VLOOKUP(LeaveTracker[[#This Row],[Employee Name]],Employees[[Employee Name]:[Office]],7))</f>
        <v>ONT</v>
      </c>
      <c r="F2784" s="50" t="str">
        <f>IF(ISBLANK(LeaveTracker[[#This Row],[Employee Name]]),"-----",VLOOKUP(LeaveTracker[[#This Row],[Employee Name]],Employees[[Employee Name]:[Office]],6))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710</v>
      </c>
      <c r="E2785" s="50" t="str">
        <f>IF(ISBLANK(LeaveTracker[[#This Row],[Employee Name]]),"-----",VLOOKUP(LeaveTracker[[#This Row],[Employee Name]],Employees[[Employee Name]:[Office]],7))</f>
        <v>ONT</v>
      </c>
      <c r="F2785" s="50" t="str">
        <f>IF(ISBLANK(LeaveTracker[[#This Row],[Employee Name]]),"-----",VLOOKUP(LeaveTracker[[#This Row],[Employee Name]],Employees[[Employee Name]:[Office]],6))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710</v>
      </c>
      <c r="E2786" s="50" t="str">
        <f>IF(ISBLANK(LeaveTracker[[#This Row],[Employee Name]]),"-----",VLOOKUP(LeaveTracker[[#This Row],[Employee Name]],Employees[[Employee Name]:[Office]],7))</f>
        <v>ONT</v>
      </c>
      <c r="F2786" s="50" t="str">
        <f>IF(ISBLANK(LeaveTracker[[#This Row],[Employee Name]]),"-----",VLOOKUP(LeaveTracker[[#This Row],[Employee Name]],Employees[[Employee Name]:[Office]],6))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1305</v>
      </c>
      <c r="E2787" s="50" t="str">
        <f>IF(ISBLANK(LeaveTracker[[#This Row],[Employee Name]]),"-----",VLOOKUP(LeaveTracker[[#This Row],[Employee Name]],Employees[[Employee Name]:[Office]],7))</f>
        <v>ONT</v>
      </c>
      <c r="F2787" s="50" t="str">
        <f>IF(ISBLANK(LeaveTracker[[#This Row],[Employee Name]]),"-----",VLOOKUP(LeaveTracker[[#This Row],[Employee Name]],Employees[[Employee Name]:[Office]],6))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1305</v>
      </c>
      <c r="E2788" s="50" t="str">
        <f>IF(ISBLANK(LeaveTracker[[#This Row],[Employee Name]]),"-----",VLOOKUP(LeaveTracker[[#This Row],[Employee Name]],Employees[[Employee Name]:[Office]],7))</f>
        <v>ONT</v>
      </c>
      <c r="F2788" s="50" t="str">
        <f>IF(ISBLANK(LeaveTracker[[#This Row],[Employee Name]]),"-----",VLOOKUP(LeaveTracker[[#This Row],[Employee Name]],Employees[[Employee Name]:[Office]],6))</f>
        <v>PERMANENT</v>
      </c>
      <c r="G2788" s="24">
        <v>44842</v>
      </c>
      <c r="H2788" s="24">
        <v>44843</v>
      </c>
      <c r="I2788" s="19" t="s">
        <v>298</v>
      </c>
      <c r="J2788" s="42" t="s">
        <v>1003</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1039</v>
      </c>
      <c r="E2789" s="50" t="str">
        <f>IF(ISBLANK(LeaveTracker[[#This Row],[Employee Name]]),"-----",VLOOKUP(LeaveTracker[[#This Row],[Employee Name]],Employees[[Employee Name]:[Office]],7))</f>
        <v>ONT</v>
      </c>
      <c r="F2789" s="50" t="str">
        <f>IF(ISBLANK(LeaveTracker[[#This Row],[Employee Name]]),"-----",VLOOKUP(LeaveTracker[[#This Row],[Employee Name]],Employees[[Employee Name]:[Office]],6))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798</v>
      </c>
      <c r="E2790" s="50" t="str">
        <f>IF(ISBLANK(LeaveTracker[[#This Row],[Employee Name]]),"-----",VLOOKUP(LeaveTracker[[#This Row],[Employee Name]],Employees[[Employee Name]:[Office]],7))</f>
        <v>ONT</v>
      </c>
      <c r="F2790" s="50" t="str">
        <f>IF(ISBLANK(LeaveTracker[[#This Row],[Employee Name]]),"-----",VLOOKUP(LeaveTracker[[#This Row],[Employee Name]],Employees[[Employee Name]:[Office]],6))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578</v>
      </c>
      <c r="E2791" s="50" t="str">
        <f>IF(ISBLANK(LeaveTracker[[#This Row],[Employee Name]]),"-----",VLOOKUP(LeaveTracker[[#This Row],[Employee Name]],Employees[[Employee Name]:[Office]],7))</f>
        <v>CCT</v>
      </c>
      <c r="F2791" s="50" t="str">
        <f>IF(ISBLANK(LeaveTracker[[#This Row],[Employee Name]]),"-----",VLOOKUP(LeaveTracker[[#This Row],[Employee Name]],Employees[[Employee Name]:[Office]],6))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578</v>
      </c>
      <c r="E2792" s="50" t="str">
        <f>IF(ISBLANK(LeaveTracker[[#This Row],[Employee Name]]),"-----",VLOOKUP(LeaveTracker[[#This Row],[Employee Name]],Employees[[Employee Name]:[Office]],7))</f>
        <v>CCT</v>
      </c>
      <c r="F2792" s="50" t="str">
        <f>IF(ISBLANK(LeaveTracker[[#This Row],[Employee Name]]),"-----",VLOOKUP(LeaveTracker[[#This Row],[Employee Name]],Employees[[Employee Name]:[Office]],6))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341</v>
      </c>
      <c r="E2793" s="50" t="str">
        <f>IF(ISBLANK(LeaveTracker[[#This Row],[Employee Name]]),"-----",VLOOKUP(LeaveTracker[[#This Row],[Employee Name]],Employees[[Employee Name]:[Office]],7))</f>
        <v>MO</v>
      </c>
      <c r="F2793" s="50" t="str">
        <f>IF(ISBLANK(LeaveTracker[[#This Row],[Employee Name]]),"-----",VLOOKUP(LeaveTracker[[#This Row],[Employee Name]],Employees[[Employee Name]:[Office]],6))</f>
        <v>PERMANENT</v>
      </c>
      <c r="G2793" s="24">
        <v>44825</v>
      </c>
      <c r="H2793" s="24">
        <v>44827</v>
      </c>
      <c r="I2793" s="19" t="s">
        <v>298</v>
      </c>
      <c r="J2793" s="42" t="s">
        <v>1003</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530</v>
      </c>
      <c r="E2794" s="50" t="str">
        <f>IF(ISBLANK(LeaveTracker[[#This Row],[Employee Name]]),"-----",VLOOKUP(LeaveTracker[[#This Row],[Employee Name]],Employees[[Employee Name]:[Office]],7))</f>
        <v>GSO</v>
      </c>
      <c r="F2794" s="50" t="str">
        <f>IF(ISBLANK(LeaveTracker[[#This Row],[Employee Name]]),"-----",VLOOKUP(LeaveTracker[[#This Row],[Employee Name]],Employees[[Employee Name]:[Office]],6))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443</v>
      </c>
      <c r="E2795" s="50" t="str">
        <f>IF(ISBLANK(LeaveTracker[[#This Row],[Employee Name]]),"-----",VLOOKUP(LeaveTracker[[#This Row],[Employee Name]],Employees[[Employee Name]:[Office]],7))</f>
        <v>GSO</v>
      </c>
      <c r="F2795" s="50" t="str">
        <f>IF(ISBLANK(LeaveTracker[[#This Row],[Employee Name]]),"-----",VLOOKUP(LeaveTracker[[#This Row],[Employee Name]],Employees[[Employee Name]:[Office]],6))</f>
        <v>PERMANENT</v>
      </c>
      <c r="G2795" s="24">
        <v>44838</v>
      </c>
      <c r="H2795" s="24">
        <v>44838</v>
      </c>
      <c r="I2795" s="19" t="s">
        <v>298</v>
      </c>
      <c r="J2795" s="42" t="s">
        <v>1004</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50" t="str">
        <f>IF(ISBLANK(LeaveTracker[[#This Row],[Employee Name]]),"-----",VLOOKUP(LeaveTracker[[#This Row],[Employee Name]],Employees[[Employee Name]:[Office]],7))</f>
        <v>CTO</v>
      </c>
      <c r="F2796" s="50" t="str">
        <f>IF(ISBLANK(LeaveTracker[[#This Row],[Employee Name]]),"-----",VLOOKUP(LeaveTracker[[#This Row],[Employee Name]],Employees[[Employee Name]:[Office]],6))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50" t="str">
        <f>IF(ISBLANK(LeaveTracker[[#This Row],[Employee Name]]),"-----",VLOOKUP(LeaveTracker[[#This Row],[Employee Name]],Employees[[Employee Name]:[Office]],7))</f>
        <v>CTO</v>
      </c>
      <c r="F2797" s="50" t="str">
        <f>IF(ISBLANK(LeaveTracker[[#This Row],[Employee Name]]),"-----",VLOOKUP(LeaveTracker[[#This Row],[Employee Name]],Employees[[Employee Name]:[Office]],6))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50" t="str">
        <f>IF(ISBLANK(LeaveTracker[[#This Row],[Employee Name]]),"-----",VLOOKUP(LeaveTracker[[#This Row],[Employee Name]],Employees[[Employee Name]:[Office]],7))</f>
        <v>CTO</v>
      </c>
      <c r="F2798" s="50" t="str">
        <f>IF(ISBLANK(LeaveTracker[[#This Row],[Employee Name]]),"-----",VLOOKUP(LeaveTracker[[#This Row],[Employee Name]],Employees[[Employee Name]:[Office]],6))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1056</v>
      </c>
      <c r="E2799" s="50" t="str">
        <f>IF(ISBLANK(LeaveTracker[[#This Row],[Employee Name]]),"-----",VLOOKUP(LeaveTracker[[#This Row],[Employee Name]],Employees[[Employee Name]:[Office]],7))</f>
        <v>ONT</v>
      </c>
      <c r="F2799" s="50" t="str">
        <f>IF(ISBLANK(LeaveTracker[[#This Row],[Employee Name]]),"-----",VLOOKUP(LeaveTracker[[#This Row],[Employee Name]],Employees[[Employee Name]:[Office]],6))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1060</v>
      </c>
      <c r="E2800" s="50" t="str">
        <f>IF(ISBLANK(LeaveTracker[[#This Row],[Employee Name]]),"-----",VLOOKUP(LeaveTracker[[#This Row],[Employee Name]],Employees[[Employee Name]:[Office]],7))</f>
        <v>CTO</v>
      </c>
      <c r="F2800" s="50" t="str">
        <f>IF(ISBLANK(LeaveTracker[[#This Row],[Employee Name]]),"-----",VLOOKUP(LeaveTracker[[#This Row],[Employee Name]],Employees[[Employee Name]:[Office]],6))</f>
        <v>PERMANENT</v>
      </c>
      <c r="G2800" s="24">
        <v>44824</v>
      </c>
      <c r="H2800" s="24">
        <v>44825</v>
      </c>
      <c r="I2800" s="19" t="s">
        <v>298</v>
      </c>
      <c r="J2800" s="42" t="s">
        <v>1003</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762</v>
      </c>
      <c r="E2801" s="50" t="str">
        <f>IF(ISBLANK(LeaveTracker[[#This Row],[Employee Name]]),"-----",VLOOKUP(LeaveTracker[[#This Row],[Employee Name]],Employees[[Employee Name]:[Office]],7))</f>
        <v>CTO</v>
      </c>
      <c r="F2801" s="50" t="str">
        <f>IF(ISBLANK(LeaveTracker[[#This Row],[Employee Name]]),"-----",VLOOKUP(LeaveTracker[[#This Row],[Employee Name]],Employees[[Employee Name]:[Office]],6))</f>
        <v>PERMANENT</v>
      </c>
      <c r="G2801" s="24">
        <v>44826</v>
      </c>
      <c r="H2801" s="24">
        <v>44826</v>
      </c>
      <c r="I2801" s="19" t="s">
        <v>298</v>
      </c>
      <c r="J2801" s="42" t="s">
        <v>1003</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1017</v>
      </c>
      <c r="E2802" s="50" t="str">
        <f>IF(ISBLANK(LeaveTracker[[#This Row],[Employee Name]]),"-----",VLOOKUP(LeaveTracker[[#This Row],[Employee Name]],Employees[[Employee Name]:[Office]],7))</f>
        <v>LANDTAX</v>
      </c>
      <c r="F2802" s="50" t="str">
        <f>IF(ISBLANK(LeaveTracker[[#This Row],[Employee Name]]),"-----",VLOOKUP(LeaveTracker[[#This Row],[Employee Name]],Employees[[Employee Name]:[Office]],6))</f>
        <v>PERMANENT</v>
      </c>
      <c r="G2802" s="24">
        <v>44826</v>
      </c>
      <c r="H2802" s="24">
        <v>44826</v>
      </c>
      <c r="I2802" s="19" t="s">
        <v>298</v>
      </c>
      <c r="J2802" s="42" t="s">
        <v>1003</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1060</v>
      </c>
      <c r="E2803" s="50" t="str">
        <f>IF(ISBLANK(LeaveTracker[[#This Row],[Employee Name]]),"-----",VLOOKUP(LeaveTracker[[#This Row],[Employee Name]],Employees[[Employee Name]:[Office]],7))</f>
        <v>CTO</v>
      </c>
      <c r="F2803" s="50" t="str">
        <f>IF(ISBLANK(LeaveTracker[[#This Row],[Employee Name]]),"-----",VLOOKUP(LeaveTracker[[#This Row],[Employee Name]],Employees[[Employee Name]:[Office]],6))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1307</v>
      </c>
      <c r="E2804" s="50" t="str">
        <f>IF(ISBLANK(LeaveTracker[[#This Row],[Employee Name]]),"-----",VLOOKUP(LeaveTracker[[#This Row],[Employee Name]],Employees[[Employee Name]:[Office]],7))</f>
        <v>CTO</v>
      </c>
      <c r="F2804" s="50" t="str">
        <f>IF(ISBLANK(LeaveTracker[[#This Row],[Employee Name]]),"-----",VLOOKUP(LeaveTracker[[#This Row],[Employee Name]],Employees[[Employee Name]:[Office]],6))</f>
        <v>PERMANENT</v>
      </c>
      <c r="G2804" s="24">
        <v>44827</v>
      </c>
      <c r="H2804" s="24">
        <v>44827</v>
      </c>
      <c r="I2804" s="19" t="s">
        <v>298</v>
      </c>
      <c r="J2804" s="42" t="s">
        <v>1004</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1285</v>
      </c>
      <c r="E2805" s="50" t="str">
        <f>IF(ISBLANK(LeaveTracker[[#This Row],[Employee Name]]),"-----",VLOOKUP(LeaveTracker[[#This Row],[Employee Name]],Employees[[Employee Name]:[Office]],7))</f>
        <v>CTO</v>
      </c>
      <c r="F2805" s="50" t="str">
        <f>IF(ISBLANK(LeaveTracker[[#This Row],[Employee Name]]),"-----",VLOOKUP(LeaveTracker[[#This Row],[Employee Name]],Employees[[Employee Name]:[Office]],6))</f>
        <v>PERMANENT</v>
      </c>
      <c r="G2805" s="24">
        <v>44833</v>
      </c>
      <c r="H2805" s="24">
        <v>44833</v>
      </c>
      <c r="I2805" s="19" t="s">
        <v>298</v>
      </c>
      <c r="J2805" s="42" t="s">
        <v>1003</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1296</v>
      </c>
      <c r="E2806" s="50" t="str">
        <f>IF(ISBLANK(LeaveTracker[[#This Row],[Employee Name]]),"-----",VLOOKUP(LeaveTracker[[#This Row],[Employee Name]],Employees[[Employee Name]:[Office]],7))</f>
        <v>CTO</v>
      </c>
      <c r="F2806" s="50" t="str">
        <f>IF(ISBLANK(LeaveTracker[[#This Row],[Employee Name]]),"-----",VLOOKUP(LeaveTracker[[#This Row],[Employee Name]],Employees[[Employee Name]:[Office]],6))</f>
        <v>PERMANENT</v>
      </c>
      <c r="G2806" s="24">
        <v>44833</v>
      </c>
      <c r="H2806" s="24">
        <v>44833</v>
      </c>
      <c r="I2806" s="19" t="s">
        <v>298</v>
      </c>
      <c r="J2806" s="42" t="s">
        <v>1004</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1017</v>
      </c>
      <c r="E2807" s="50" t="str">
        <f>IF(ISBLANK(LeaveTracker[[#This Row],[Employee Name]]),"-----",VLOOKUP(LeaveTracker[[#This Row],[Employee Name]],Employees[[Employee Name]:[Office]],7))</f>
        <v>LANDTAX</v>
      </c>
      <c r="F2807" s="50" t="str">
        <f>IF(ISBLANK(LeaveTracker[[#This Row],[Employee Name]]),"-----",VLOOKUP(LeaveTracker[[#This Row],[Employee Name]],Employees[[Employee Name]:[Office]],6))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1310</v>
      </c>
      <c r="E2808" s="50" t="str">
        <f>IF(ISBLANK(LeaveTracker[[#This Row],[Employee Name]]),"-----",VLOOKUP(LeaveTracker[[#This Row],[Employee Name]],Employees[[Employee Name]:[Office]],7))</f>
        <v>CEO</v>
      </c>
      <c r="F2808" s="50" t="str">
        <f>IF(ISBLANK(LeaveTracker[[#This Row],[Employee Name]]),"-----",VLOOKUP(LeaveTracker[[#This Row],[Employee Name]],Employees[[Employee Name]:[Office]],6))</f>
        <v>PERMANENT</v>
      </c>
      <c r="G2808" s="24">
        <v>44833</v>
      </c>
      <c r="H2808" s="24">
        <v>44834</v>
      </c>
      <c r="I2808" s="19" t="s">
        <v>298</v>
      </c>
      <c r="J2808" s="42" t="s">
        <v>1004</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323</v>
      </c>
      <c r="E2809" s="50" t="str">
        <f>IF(ISBLANK(LeaveTracker[[#This Row],[Employee Name]]),"-----",VLOOKUP(LeaveTracker[[#This Row],[Employee Name]],Employees[[Employee Name]:[Office]],7))</f>
        <v>CEO</v>
      </c>
      <c r="F2809" s="50" t="str">
        <f>IF(ISBLANK(LeaveTracker[[#This Row],[Employee Name]]),"-----",VLOOKUP(LeaveTracker[[#This Row],[Employee Name]],Employees[[Employee Name]:[Office]],6))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868</v>
      </c>
      <c r="E2810" s="50" t="str">
        <f>IF(ISBLANK(LeaveTracker[[#This Row],[Employee Name]]),"-----",VLOOKUP(LeaveTracker[[#This Row],[Employee Name]],Employees[[Employee Name]:[Office]],7))</f>
        <v>ACCOUNTING</v>
      </c>
      <c r="F2810" s="50" t="str">
        <f>IF(ISBLANK(LeaveTracker[[#This Row],[Employee Name]]),"-----",VLOOKUP(LeaveTracker[[#This Row],[Employee Name]],Employees[[Employee Name]:[Office]],6))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1008</v>
      </c>
      <c r="E2811" s="50" t="str">
        <f>IF(ISBLANK(LeaveTracker[[#This Row],[Employee Name]]),"-----",VLOOKUP(LeaveTracker[[#This Row],[Employee Name]],Employees[[Employee Name]:[Office]],7))</f>
        <v>ACCOUNTING</v>
      </c>
      <c r="F2811" s="50" t="str">
        <f>IF(ISBLANK(LeaveTracker[[#This Row],[Employee Name]]),"-----",VLOOKUP(LeaveTracker[[#This Row],[Employee Name]],Employees[[Employee Name]:[Office]],6))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776</v>
      </c>
      <c r="E2812" s="50" t="str">
        <f>IF(ISBLANK(LeaveTracker[[#This Row],[Employee Name]]),"-----",VLOOKUP(LeaveTracker[[#This Row],[Employee Name]],Employees[[Employee Name]:[Office]],7))</f>
        <v>GSO</v>
      </c>
      <c r="F2812" s="50" t="str">
        <f>IF(ISBLANK(LeaveTracker[[#This Row],[Employee Name]]),"-----",VLOOKUP(LeaveTracker[[#This Row],[Employee Name]],Employees[[Employee Name]:[Office]],6))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776</v>
      </c>
      <c r="E2813" s="50" t="str">
        <f>IF(ISBLANK(LeaveTracker[[#This Row],[Employee Name]]),"-----",VLOOKUP(LeaveTracker[[#This Row],[Employee Name]],Employees[[Employee Name]:[Office]],7))</f>
        <v>GSO</v>
      </c>
      <c r="F2813" s="50" t="str">
        <f>IF(ISBLANK(LeaveTracker[[#This Row],[Employee Name]]),"-----",VLOOKUP(LeaveTracker[[#This Row],[Employee Name]],Employees[[Employee Name]:[Office]],6))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553</v>
      </c>
      <c r="E2814" s="50" t="str">
        <f>IF(ISBLANK(LeaveTracker[[#This Row],[Employee Name]]),"-----",VLOOKUP(LeaveTracker[[#This Row],[Employee Name]],Employees[[Employee Name]:[Office]],7))</f>
        <v>CENRO</v>
      </c>
      <c r="F2814" s="50" t="str">
        <f>IF(ISBLANK(LeaveTracker[[#This Row],[Employee Name]]),"-----",VLOOKUP(LeaveTracker[[#This Row],[Employee Name]],Employees[[Employee Name]:[Office]],6))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1059</v>
      </c>
      <c r="E2815" s="50" t="str">
        <f>IF(ISBLANK(LeaveTracker[[#This Row],[Employee Name]]),"-----",VLOOKUP(LeaveTracker[[#This Row],[Employee Name]],Employees[[Employee Name]:[Office]],7))</f>
        <v>CTO</v>
      </c>
      <c r="F2815" s="50" t="str">
        <f>IF(ISBLANK(LeaveTracker[[#This Row],[Employee Name]]),"-----",VLOOKUP(LeaveTracker[[#This Row],[Employee Name]],Employees[[Employee Name]:[Office]],6))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1021</v>
      </c>
      <c r="E2816" s="50" t="str">
        <f>IF(ISBLANK(LeaveTracker[[#This Row],[Employee Name]]),"-----",VLOOKUP(LeaveTracker[[#This Row],[Employee Name]],Employees[[Employee Name]:[Office]],7))</f>
        <v>CTO</v>
      </c>
      <c r="F2816" s="50" t="str">
        <f>IF(ISBLANK(LeaveTracker[[#This Row],[Employee Name]]),"-----",VLOOKUP(LeaveTracker[[#This Row],[Employee Name]],Employees[[Employee Name]:[Office]],6))</f>
        <v>PERMANENT</v>
      </c>
      <c r="G2816" s="24">
        <v>44845</v>
      </c>
      <c r="H2816" s="24">
        <v>44845</v>
      </c>
      <c r="I2816" s="19" t="s">
        <v>298</v>
      </c>
      <c r="J2816" s="42" t="s">
        <v>1004</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506</v>
      </c>
      <c r="E2817" s="50" t="str">
        <f>IF(ISBLANK(LeaveTracker[[#This Row],[Employee Name]]),"-----",VLOOKUP(LeaveTracker[[#This Row],[Employee Name]],Employees[[Employee Name]:[Office]],7))</f>
        <v>ACCOUNTING</v>
      </c>
      <c r="F2817" s="50" t="str">
        <f>IF(ISBLANK(LeaveTracker[[#This Row],[Employee Name]]),"-----",VLOOKUP(LeaveTracker[[#This Row],[Employee Name]],Employees[[Employee Name]:[Office]],6))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506</v>
      </c>
      <c r="E2818" s="50" t="str">
        <f>IF(ISBLANK(LeaveTracker[[#This Row],[Employee Name]]),"-----",VLOOKUP(LeaveTracker[[#This Row],[Employee Name]],Employees[[Employee Name]:[Office]],7))</f>
        <v>ACCOUNTING</v>
      </c>
      <c r="F2818" s="50" t="str">
        <f>IF(ISBLANK(LeaveTracker[[#This Row],[Employee Name]]),"-----",VLOOKUP(LeaveTracker[[#This Row],[Employee Name]],Employees[[Employee Name]:[Office]],6))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950</v>
      </c>
      <c r="E2819" s="50" t="str">
        <f>IF(ISBLANK(LeaveTracker[[#This Row],[Employee Name]]),"-----",VLOOKUP(LeaveTracker[[#This Row],[Employee Name]],Employees[[Employee Name]:[Office]],7))</f>
        <v>ACCOUNTING</v>
      </c>
      <c r="F2819" s="50" t="str">
        <f>IF(ISBLANK(LeaveTracker[[#This Row],[Employee Name]]),"-----",VLOOKUP(LeaveTracker[[#This Row],[Employee Name]],Employees[[Employee Name]:[Office]],6))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509</v>
      </c>
      <c r="E2820" s="50" t="str">
        <f>IF(ISBLANK(LeaveTracker[[#This Row],[Employee Name]]),"-----",VLOOKUP(LeaveTracker[[#This Row],[Employee Name]],Employees[[Employee Name]:[Office]],7))</f>
        <v>ACCOUNTING</v>
      </c>
      <c r="F2820" s="50" t="str">
        <f>IF(ISBLANK(LeaveTracker[[#This Row],[Employee Name]]),"-----",VLOOKUP(LeaveTracker[[#This Row],[Employee Name]],Employees[[Employee Name]:[Office]],6))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1083</v>
      </c>
      <c r="E2821" s="50" t="str">
        <f>IF(ISBLANK(LeaveTracker[[#This Row],[Employee Name]]),"-----",VLOOKUP(LeaveTracker[[#This Row],[Employee Name]],Employees[[Employee Name]:[Office]],7))</f>
        <v>ACCOUNTING</v>
      </c>
      <c r="F2821" s="50" t="str">
        <f>IF(ISBLANK(LeaveTracker[[#This Row],[Employee Name]]),"-----",VLOOKUP(LeaveTracker[[#This Row],[Employee Name]],Employees[[Employee Name]:[Office]],6))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863</v>
      </c>
      <c r="E2822" s="50" t="str">
        <f>IF(ISBLANK(LeaveTracker[[#This Row],[Employee Name]]),"-----",VLOOKUP(LeaveTracker[[#This Row],[Employee Name]],Employees[[Employee Name]:[Office]],7))</f>
        <v>ACCOUNTING</v>
      </c>
      <c r="F2822" s="50" t="str">
        <f>IF(ISBLANK(LeaveTracker[[#This Row],[Employee Name]]),"-----",VLOOKUP(LeaveTracker[[#This Row],[Employee Name]],Employees[[Employee Name]:[Office]],6))</f>
        <v>PERMANENT</v>
      </c>
      <c r="G2822" s="24">
        <v>44858</v>
      </c>
      <c r="H2822" s="24">
        <v>44859</v>
      </c>
      <c r="I2822" s="19" t="s">
        <v>298</v>
      </c>
      <c r="J2822" s="42" t="s">
        <v>1004</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304</v>
      </c>
      <c r="E2823" s="50" t="str">
        <f>IF(ISBLANK(LeaveTracker[[#This Row],[Employee Name]]),"-----",VLOOKUP(LeaveTracker[[#This Row],[Employee Name]],Employees[[Employee Name]:[Office]],7))</f>
        <v>TOPS (ADMIN CSU)</v>
      </c>
      <c r="F2823" s="50" t="str">
        <f>IF(ISBLANK(LeaveTracker[[#This Row],[Employee Name]]),"-----",VLOOKUP(LeaveTracker[[#This Row],[Employee Name]],Employees[[Employee Name]:[Office]],6))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231</v>
      </c>
      <c r="E2824" s="50" t="str">
        <f>IF(ISBLANK(LeaveTracker[[#This Row],[Employee Name]]),"-----",VLOOKUP(LeaveTracker[[#This Row],[Employee Name]],Employees[[Employee Name]:[Office]],7))</f>
        <v>CSWDO</v>
      </c>
      <c r="F2824" s="50" t="str">
        <f>IF(ISBLANK(LeaveTracker[[#This Row],[Employee Name]]),"-----",VLOOKUP(LeaveTracker[[#This Row],[Employee Name]],Employees[[Employee Name]:[Office]],6))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1099</v>
      </c>
      <c r="E2825" s="50" t="str">
        <f>IF(ISBLANK(LeaveTracker[[#This Row],[Employee Name]]),"-----",VLOOKUP(LeaveTracker[[#This Row],[Employee Name]],Employees[[Employee Name]:[Office]],7))</f>
        <v>CCT</v>
      </c>
      <c r="F2825" s="50" t="str">
        <f>IF(ISBLANK(LeaveTracker[[#This Row],[Employee Name]]),"-----",VLOOKUP(LeaveTracker[[#This Row],[Employee Name]],Employees[[Employee Name]:[Office]],6))</f>
        <v>PERMANENT</v>
      </c>
      <c r="G2825" s="24"/>
      <c r="H2825" s="24"/>
      <c r="I2825" s="19" t="s">
        <v>298</v>
      </c>
      <c r="J2825" s="42" t="s">
        <v>691</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1320</v>
      </c>
      <c r="E2826" s="50" t="str">
        <f>IF(ISBLANK(LeaveTracker[[#This Row],[Employee Name]]),"-----",VLOOKUP(LeaveTracker[[#This Row],[Employee Name]],Employees[[Employee Name]:[Office]],7))</f>
        <v>CHO</v>
      </c>
      <c r="F2826" s="50" t="str">
        <f>IF(ISBLANK(LeaveTracker[[#This Row],[Employee Name]]),"-----",VLOOKUP(LeaveTracker[[#This Row],[Employee Name]],Employees[[Employee Name]:[Office]],6))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744</v>
      </c>
      <c r="E2827" s="50" t="str">
        <f>IF(ISBLANK(LeaveTracker[[#This Row],[Employee Name]]),"-----",VLOOKUP(LeaveTracker[[#This Row],[Employee Name]],Employees[[Employee Name]:[Office]],7))</f>
        <v>CSWDO</v>
      </c>
      <c r="F2827" s="50" t="str">
        <f>IF(ISBLANK(LeaveTracker[[#This Row],[Employee Name]]),"-----",VLOOKUP(LeaveTracker[[#This Row],[Employee Name]],Employees[[Employee Name]:[Office]],6))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829</v>
      </c>
      <c r="E2828" s="50" t="str">
        <f>IF(ISBLANK(LeaveTracker[[#This Row],[Employee Name]]),"-----",VLOOKUP(LeaveTracker[[#This Row],[Employee Name]],Employees[[Employee Name]:[Office]],7))</f>
        <v>CHO</v>
      </c>
      <c r="F2828" s="50" t="str">
        <f>IF(ISBLANK(LeaveTracker[[#This Row],[Employee Name]]),"-----",VLOOKUP(LeaveTracker[[#This Row],[Employee Name]],Employees[[Employee Name]:[Office]],6))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1325</v>
      </c>
      <c r="E2829" s="50" t="str">
        <f>IF(ISBLANK(LeaveTracker[[#This Row],[Employee Name]]),"-----",VLOOKUP(LeaveTracker[[#This Row],[Employee Name]],Employees[[Employee Name]:[Office]],7))</f>
        <v>CHO</v>
      </c>
      <c r="F2829" s="50" t="str">
        <f>IF(ISBLANK(LeaveTracker[[#This Row],[Employee Name]]),"-----",VLOOKUP(LeaveTracker[[#This Row],[Employee Name]],Employees[[Employee Name]:[Office]],6))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396</v>
      </c>
      <c r="E2830" s="50" t="str">
        <f>IF(ISBLANK(LeaveTracker[[#This Row],[Employee Name]]),"-----",VLOOKUP(LeaveTracker[[#This Row],[Employee Name]],Employees[[Employee Name]:[Office]],7))</f>
        <v>CTO</v>
      </c>
      <c r="F2830" s="50" t="str">
        <f>IF(ISBLANK(LeaveTracker[[#This Row],[Employee Name]]),"-----",VLOOKUP(LeaveTracker[[#This Row],[Employee Name]],Employees[[Employee Name]:[Office]],6))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612</v>
      </c>
      <c r="E2831" s="50" t="str">
        <f>IF(ISBLANK(LeaveTracker[[#This Row],[Employee Name]]),"-----",VLOOKUP(LeaveTracker[[#This Row],[Employee Name]],Employees[[Employee Name]:[Office]],7))</f>
        <v>CBO</v>
      </c>
      <c r="F2831" s="50" t="str">
        <f>IF(ISBLANK(LeaveTracker[[#This Row],[Employee Name]]),"-----",VLOOKUP(LeaveTracker[[#This Row],[Employee Name]],Employees[[Employee Name]:[Office]],6))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327</v>
      </c>
      <c r="E2832" s="50" t="str">
        <f>IF(ISBLANK(LeaveTracker[[#This Row],[Employee Name]]),"-----",VLOOKUP(LeaveTracker[[#This Row],[Employee Name]],Employees[[Employee Name]:[Office]],7))</f>
        <v>LEGAL</v>
      </c>
      <c r="F2832" s="50" t="str">
        <f>IF(ISBLANK(LeaveTracker[[#This Row],[Employee Name]]),"-----",VLOOKUP(LeaveTracker[[#This Row],[Employee Name]],Employees[[Employee Name]:[Office]],6))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327</v>
      </c>
      <c r="E2833" s="50" t="str">
        <f>IF(ISBLANK(LeaveTracker[[#This Row],[Employee Name]]),"-----",VLOOKUP(LeaveTracker[[#This Row],[Employee Name]],Employees[[Employee Name]:[Office]],7))</f>
        <v>LEGAL</v>
      </c>
      <c r="F2833" s="50" t="str">
        <f>IF(ISBLANK(LeaveTracker[[#This Row],[Employee Name]]),"-----",VLOOKUP(LeaveTracker[[#This Row],[Employee Name]],Employees[[Employee Name]:[Office]],6))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1328</v>
      </c>
      <c r="E2834" s="50" t="str">
        <f>IF(ISBLANK(LeaveTracker[[#This Row],[Employee Name]]),"-----",VLOOKUP(LeaveTracker[[#This Row],[Employee Name]],Employees[[Employee Name]:[Office]],7))</f>
        <v>ONT</v>
      </c>
      <c r="F2834" s="50" t="str">
        <f>IF(ISBLANK(LeaveTracker[[#This Row],[Employee Name]]),"-----",VLOOKUP(LeaveTracker[[#This Row],[Employee Name]],Employees[[Employee Name]:[Office]],6))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615</v>
      </c>
      <c r="E2835" s="50" t="str">
        <f>IF(ISBLANK(LeaveTracker[[#This Row],[Employee Name]]),"-----",VLOOKUP(LeaveTracker[[#This Row],[Employee Name]],Employees[[Employee Name]:[Office]],7))</f>
        <v>CBO</v>
      </c>
      <c r="F2835" s="50" t="str">
        <f>IF(ISBLANK(LeaveTracker[[#This Row],[Employee Name]]),"-----",VLOOKUP(LeaveTracker[[#This Row],[Employee Name]],Employees[[Employee Name]:[Office]],6))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519</v>
      </c>
      <c r="E2836" s="50" t="str">
        <f>IF(ISBLANK(LeaveTracker[[#This Row],[Employee Name]]),"-----",VLOOKUP(LeaveTracker[[#This Row],[Employee Name]],Employees[[Employee Name]:[Office]],7))</f>
        <v>ACCOUNTING</v>
      </c>
      <c r="F2836" s="50" t="str">
        <f>IF(ISBLANK(LeaveTracker[[#This Row],[Employee Name]]),"-----",VLOOKUP(LeaveTracker[[#This Row],[Employee Name]],Employees[[Employee Name]:[Office]],6))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1008</v>
      </c>
      <c r="E2837" s="50" t="str">
        <f>IF(ISBLANK(LeaveTracker[[#This Row],[Employee Name]]),"-----",VLOOKUP(LeaveTracker[[#This Row],[Employee Name]],Employees[[Employee Name]:[Office]],7))</f>
        <v>ACCOUNTING</v>
      </c>
      <c r="F2837" s="50" t="str">
        <f>IF(ISBLANK(LeaveTracker[[#This Row],[Employee Name]]),"-----",VLOOKUP(LeaveTracker[[#This Row],[Employee Name]],Employees[[Employee Name]:[Office]],6))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863</v>
      </c>
      <c r="E2838" s="50" t="str">
        <f>IF(ISBLANK(LeaveTracker[[#This Row],[Employee Name]]),"-----",VLOOKUP(LeaveTracker[[#This Row],[Employee Name]],Employees[[Employee Name]:[Office]],7))</f>
        <v>ACCOUNTING</v>
      </c>
      <c r="F2838" s="50" t="str">
        <f>IF(ISBLANK(LeaveTracker[[#This Row],[Employee Name]]),"-----",VLOOKUP(LeaveTracker[[#This Row],[Employee Name]],Employees[[Employee Name]:[Office]],6))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863</v>
      </c>
      <c r="E2839" s="50" t="str">
        <f>IF(ISBLANK(LeaveTracker[[#This Row],[Employee Name]]),"-----",VLOOKUP(LeaveTracker[[#This Row],[Employee Name]],Employees[[Employee Name]:[Office]],7))</f>
        <v>ACCOUNTING</v>
      </c>
      <c r="F2839" s="50" t="str">
        <f>IF(ISBLANK(LeaveTracker[[#This Row],[Employee Name]]),"-----",VLOOKUP(LeaveTracker[[#This Row],[Employee Name]],Employees[[Employee Name]:[Office]],6))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871</v>
      </c>
      <c r="E2840" s="50" t="str">
        <f>IF(ISBLANK(LeaveTracker[[#This Row],[Employee Name]]),"-----",VLOOKUP(LeaveTracker[[#This Row],[Employee Name]],Employees[[Employee Name]:[Office]],7))</f>
        <v>ACCOUNTING</v>
      </c>
      <c r="F2840" s="50" t="str">
        <f>IF(ISBLANK(LeaveTracker[[#This Row],[Employee Name]]),"-----",VLOOKUP(LeaveTracker[[#This Row],[Employee Name]],Employees[[Employee Name]:[Office]],6))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538</v>
      </c>
      <c r="E2841" s="50" t="str">
        <f>IF(ISBLANK(LeaveTracker[[#This Row],[Employee Name]]),"-----",VLOOKUP(LeaveTracker[[#This Row],[Employee Name]],Employees[[Employee Name]:[Office]],7))</f>
        <v>LCR</v>
      </c>
      <c r="F2841" s="50" t="str">
        <f>IF(ISBLANK(LeaveTracker[[#This Row],[Employee Name]]),"-----",VLOOKUP(LeaveTracker[[#This Row],[Employee Name]],Employees[[Employee Name]:[Office]],6))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874</v>
      </c>
      <c r="E2842" s="50" t="str">
        <f>IF(ISBLANK(LeaveTracker[[#This Row],[Employee Name]]),"-----",VLOOKUP(LeaveTracker[[#This Row],[Employee Name]],Employees[[Employee Name]:[Office]],7))</f>
        <v>GSO</v>
      </c>
      <c r="F2842" s="50" t="str">
        <f>IF(ISBLANK(LeaveTracker[[#This Row],[Employee Name]]),"-----",VLOOKUP(LeaveTracker[[#This Row],[Employee Name]],Employees[[Employee Name]:[Office]],6))</f>
        <v>PERMANENT</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1307</v>
      </c>
      <c r="E2843" s="50" t="str">
        <f>IF(ISBLANK(LeaveTracker[[#This Row],[Employee Name]]),"-----",VLOOKUP(LeaveTracker[[#This Row],[Employee Name]],Employees[[Employee Name]:[Office]],7))</f>
        <v>CTO</v>
      </c>
      <c r="F2843" s="50" t="str">
        <f>IF(ISBLANK(LeaveTracker[[#This Row],[Employee Name]]),"-----",VLOOKUP(LeaveTracker[[#This Row],[Employee Name]],Employees[[Employee Name]:[Office]],6))</f>
        <v>PERMANENT</v>
      </c>
      <c r="G2843" s="24">
        <v>44799</v>
      </c>
      <c r="H2843" s="24">
        <v>44799</v>
      </c>
      <c r="I2843" s="19" t="s">
        <v>298</v>
      </c>
      <c r="J2843" s="42" t="s">
        <v>1004</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1017</v>
      </c>
      <c r="E2844" s="50" t="str">
        <f>IF(ISBLANK(LeaveTracker[[#This Row],[Employee Name]]),"-----",VLOOKUP(LeaveTracker[[#This Row],[Employee Name]],Employees[[Employee Name]:[Office]],7))</f>
        <v>LANDTAX</v>
      </c>
      <c r="F2844" s="50" t="str">
        <f>IF(ISBLANK(LeaveTracker[[#This Row],[Employee Name]]),"-----",VLOOKUP(LeaveTracker[[#This Row],[Employee Name]],Employees[[Employee Name]:[Office]],6))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1017</v>
      </c>
      <c r="E2845" s="50" t="str">
        <f>IF(ISBLANK(LeaveTracker[[#This Row],[Employee Name]]),"-----",VLOOKUP(LeaveTracker[[#This Row],[Employee Name]],Employees[[Employee Name]:[Office]],7))</f>
        <v>LANDTAX</v>
      </c>
      <c r="F2845" s="50" t="str">
        <f>IF(ISBLANK(LeaveTracker[[#This Row],[Employee Name]]),"-----",VLOOKUP(LeaveTracker[[#This Row],[Employee Name]],Employees[[Employee Name]:[Office]],6))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762</v>
      </c>
      <c r="E2846" s="50" t="str">
        <f>IF(ISBLANK(LeaveTracker[[#This Row],[Employee Name]]),"-----",VLOOKUP(LeaveTracker[[#This Row],[Employee Name]],Employees[[Employee Name]:[Office]],7))</f>
        <v>CTO</v>
      </c>
      <c r="F2846" s="50" t="str">
        <f>IF(ISBLANK(LeaveTracker[[#This Row],[Employee Name]]),"-----",VLOOKUP(LeaveTracker[[#This Row],[Employee Name]],Employees[[Employee Name]:[Office]],6))</f>
        <v>PERMANENT</v>
      </c>
      <c r="G2846" s="24">
        <v>44798</v>
      </c>
      <c r="H2846" s="24">
        <v>44798</v>
      </c>
      <c r="I2846" s="19" t="s">
        <v>298</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762</v>
      </c>
      <c r="E2847" s="50" t="str">
        <f>IF(ISBLANK(LeaveTracker[[#This Row],[Employee Name]]),"-----",VLOOKUP(LeaveTracker[[#This Row],[Employee Name]],Employees[[Employee Name]:[Office]],7))</f>
        <v>CTO</v>
      </c>
      <c r="F2847" s="50" t="str">
        <f>IF(ISBLANK(LeaveTracker[[#This Row],[Employee Name]]),"-----",VLOOKUP(LeaveTracker[[#This Row],[Employee Name]],Employees[[Employee Name]:[Office]],6))</f>
        <v>PERMANENT</v>
      </c>
      <c r="G2847" s="24">
        <v>44799</v>
      </c>
      <c r="H2847" s="24">
        <v>44799</v>
      </c>
      <c r="I2847" s="19" t="s">
        <v>298</v>
      </c>
      <c r="J2847" s="42" t="s">
        <v>1004</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1332</v>
      </c>
      <c r="E2848" s="50" t="str">
        <f>IF(ISBLANK(LeaveTracker[[#This Row],[Employee Name]]),"-----",VLOOKUP(LeaveTracker[[#This Row],[Employee Name]],Employees[[Employee Name]:[Office]],7))</f>
        <v>CHO</v>
      </c>
      <c r="F2848" s="50" t="str">
        <f>IF(ISBLANK(LeaveTracker[[#This Row],[Employee Name]]),"-----",VLOOKUP(LeaveTracker[[#This Row],[Employee Name]],Employees[[Employee Name]:[Office]],6))</f>
        <v>PERMANENT</v>
      </c>
      <c r="G2848" s="24"/>
      <c r="H2848" s="24"/>
      <c r="I2848" s="19" t="s">
        <v>298</v>
      </c>
      <c r="J2848" s="42" t="s">
        <v>691</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391</v>
      </c>
      <c r="E2849" s="50" t="str">
        <f>IF(ISBLANK(LeaveTracker[[#This Row],[Employee Name]]),"-----",VLOOKUP(LeaveTracker[[#This Row],[Employee Name]],Employees[[Employee Name]:[Office]],7))</f>
        <v>CTO</v>
      </c>
      <c r="F2849" s="50" t="str">
        <f>IF(ISBLANK(LeaveTracker[[#This Row],[Employee Name]]),"-----",VLOOKUP(LeaveTracker[[#This Row],[Employee Name]],Employees[[Employee Name]:[Office]],6))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391</v>
      </c>
      <c r="E2850" s="50" t="str">
        <f>IF(ISBLANK(LeaveTracker[[#This Row],[Employee Name]]),"-----",VLOOKUP(LeaveTracker[[#This Row],[Employee Name]],Employees[[Employee Name]:[Office]],7))</f>
        <v>CTO</v>
      </c>
      <c r="F2850" s="50" t="str">
        <f>IF(ISBLANK(LeaveTracker[[#This Row],[Employee Name]]),"-----",VLOOKUP(LeaveTracker[[#This Row],[Employee Name]],Employees[[Employee Name]:[Office]],6))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1060</v>
      </c>
      <c r="E2851" s="50" t="str">
        <f>IF(ISBLANK(LeaveTracker[[#This Row],[Employee Name]]),"-----",VLOOKUP(LeaveTracker[[#This Row],[Employee Name]],Employees[[Employee Name]:[Office]],7))</f>
        <v>CTO</v>
      </c>
      <c r="F2851" s="50" t="str">
        <f>IF(ISBLANK(LeaveTracker[[#This Row],[Employee Name]]),"-----",VLOOKUP(LeaveTracker[[#This Row],[Employee Name]],Employees[[Employee Name]:[Office]],6))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422</v>
      </c>
      <c r="E2852" s="50" t="str">
        <f>IF(ISBLANK(LeaveTracker[[#This Row],[Employee Name]]),"-----",VLOOKUP(LeaveTracker[[#This Row],[Employee Name]],Employees[[Employee Name]:[Office]],7))</f>
        <v>INTEGRATED CENTRAL TERMINAL</v>
      </c>
      <c r="F2852" s="50" t="str">
        <f>IF(ISBLANK(LeaveTracker[[#This Row],[Employee Name]]),"-----",VLOOKUP(LeaveTracker[[#This Row],[Employee Name]],Employees[[Employee Name]:[Office]],6))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564</v>
      </c>
      <c r="E2853" s="50" t="str">
        <f>IF(ISBLANK(LeaveTracker[[#This Row],[Employee Name]]),"-----",VLOOKUP(LeaveTracker[[#This Row],[Employee Name]],Employees[[Employee Name]:[Office]],7))</f>
        <v>CENRO</v>
      </c>
      <c r="F2853" s="50" t="str">
        <f>IF(ISBLANK(LeaveTracker[[#This Row],[Employee Name]]),"-----",VLOOKUP(LeaveTracker[[#This Row],[Employee Name]],Employees[[Employee Name]:[Office]],6))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564</v>
      </c>
      <c r="E2854" s="50" t="str">
        <f>IF(ISBLANK(LeaveTracker[[#This Row],[Employee Name]]),"-----",VLOOKUP(LeaveTracker[[#This Row],[Employee Name]],Employees[[Employee Name]:[Office]],7))</f>
        <v>CENRO</v>
      </c>
      <c r="F2854" s="50" t="str">
        <f>IF(ISBLANK(LeaveTracker[[#This Row],[Employee Name]]),"-----",VLOOKUP(LeaveTracker[[#This Row],[Employee Name]],Employees[[Employee Name]:[Office]],6))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569</v>
      </c>
      <c r="E2855" s="50" t="str">
        <f>IF(ISBLANK(LeaveTracker[[#This Row],[Employee Name]]),"-----",VLOOKUP(LeaveTracker[[#This Row],[Employee Name]],Employees[[Employee Name]:[Office]],7))</f>
        <v>CENRO</v>
      </c>
      <c r="F2855" s="50" t="str">
        <f>IF(ISBLANK(LeaveTracker[[#This Row],[Employee Name]]),"-----",VLOOKUP(LeaveTracker[[#This Row],[Employee Name]],Employees[[Employee Name]:[Office]],6))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776</v>
      </c>
      <c r="E2856" s="50" t="str">
        <f>IF(ISBLANK(LeaveTracker[[#This Row],[Employee Name]]),"-----",VLOOKUP(LeaveTracker[[#This Row],[Employee Name]],Employees[[Employee Name]:[Office]],7))</f>
        <v>GSO</v>
      </c>
      <c r="F2856" s="50" t="str">
        <f>IF(ISBLANK(LeaveTracker[[#This Row],[Employee Name]]),"-----",VLOOKUP(LeaveTracker[[#This Row],[Employee Name]],Employees[[Employee Name]:[Office]],6))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776</v>
      </c>
      <c r="E2857" s="50" t="str">
        <f>IF(ISBLANK(LeaveTracker[[#This Row],[Employee Name]]),"-----",VLOOKUP(LeaveTracker[[#This Row],[Employee Name]],Employees[[Employee Name]:[Office]],7))</f>
        <v>GSO</v>
      </c>
      <c r="F2857" s="50" t="str">
        <f>IF(ISBLANK(LeaveTracker[[#This Row],[Employee Name]]),"-----",VLOOKUP(LeaveTracker[[#This Row],[Employee Name]],Employees[[Employee Name]:[Office]],6))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1310</v>
      </c>
      <c r="E2858" s="50" t="str">
        <f>IF(ISBLANK(LeaveTracker[[#This Row],[Employee Name]]),"-----",VLOOKUP(LeaveTracker[[#This Row],[Employee Name]],Employees[[Employee Name]:[Office]],7))</f>
        <v>CEO</v>
      </c>
      <c r="F2858" s="50" t="str">
        <f>IF(ISBLANK(LeaveTracker[[#This Row],[Employee Name]]),"-----",VLOOKUP(LeaveTracker[[#This Row],[Employee Name]],Employees[[Employee Name]:[Office]],6))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1264</v>
      </c>
      <c r="E2859" s="50" t="str">
        <f>IF(ISBLANK(LeaveTracker[[#This Row],[Employee Name]]),"-----",VLOOKUP(LeaveTracker[[#This Row],[Employee Name]],Employees[[Employee Name]:[Office]],7))</f>
        <v>BUDGET</v>
      </c>
      <c r="F2859" s="50" t="str">
        <f>IF(ISBLANK(LeaveTracker[[#This Row],[Employee Name]]),"-----",VLOOKUP(LeaveTracker[[#This Row],[Employee Name]],Employees[[Employee Name]:[Office]],6))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1296</v>
      </c>
      <c r="E2860" s="50" t="str">
        <f>IF(ISBLANK(LeaveTracker[[#This Row],[Employee Name]]),"-----",VLOOKUP(LeaveTracker[[#This Row],[Employee Name]],Employees[[Employee Name]:[Office]],7))</f>
        <v>CTO</v>
      </c>
      <c r="F2860" s="50" t="str">
        <f>IF(ISBLANK(LeaveTracker[[#This Row],[Employee Name]]),"-----",VLOOKUP(LeaveTracker[[#This Row],[Employee Name]],Employees[[Employee Name]:[Office]],6))</f>
        <v>PERMANENT</v>
      </c>
      <c r="G2860" s="24">
        <v>44739</v>
      </c>
      <c r="H2860" s="24">
        <v>44739</v>
      </c>
      <c r="I2860" s="19" t="s">
        <v>298</v>
      </c>
      <c r="J2860" s="42" t="s">
        <v>1003</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1296</v>
      </c>
      <c r="E2861" s="50" t="str">
        <f>IF(ISBLANK(LeaveTracker[[#This Row],[Employee Name]]),"-----",VLOOKUP(LeaveTracker[[#This Row],[Employee Name]],Employees[[Employee Name]:[Office]],7))</f>
        <v>CTO</v>
      </c>
      <c r="F2861" s="50" t="str">
        <f>IF(ISBLANK(LeaveTracker[[#This Row],[Employee Name]]),"-----",VLOOKUP(LeaveTracker[[#This Row],[Employee Name]],Employees[[Employee Name]:[Office]],6))</f>
        <v>PERMANENT</v>
      </c>
      <c r="G2861" s="24">
        <v>44770</v>
      </c>
      <c r="H2861" s="24">
        <v>44770</v>
      </c>
      <c r="I2861" s="19" t="s">
        <v>298</v>
      </c>
      <c r="J2861" s="42" t="s">
        <v>1004</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1296</v>
      </c>
      <c r="E2862" s="50" t="str">
        <f>IF(ISBLANK(LeaveTracker[[#This Row],[Employee Name]]),"-----",VLOOKUP(LeaveTracker[[#This Row],[Employee Name]],Employees[[Employee Name]:[Office]],7))</f>
        <v>CTO</v>
      </c>
      <c r="F2862" s="50" t="str">
        <f>IF(ISBLANK(LeaveTracker[[#This Row],[Employee Name]]),"-----",VLOOKUP(LeaveTracker[[#This Row],[Employee Name]],Employees[[Employee Name]:[Office]],6))</f>
        <v>PERMANENT</v>
      </c>
      <c r="G2862" s="24">
        <v>44781</v>
      </c>
      <c r="H2862" s="24">
        <v>44781</v>
      </c>
      <c r="I2862" s="19" t="s">
        <v>298</v>
      </c>
      <c r="J2862" s="42" t="s">
        <v>1004</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1307</v>
      </c>
      <c r="E2863" s="50" t="str">
        <f>IF(ISBLANK(LeaveTracker[[#This Row],[Employee Name]]),"-----",VLOOKUP(LeaveTracker[[#This Row],[Employee Name]],Employees[[Employee Name]:[Office]],7))</f>
        <v>CTO</v>
      </c>
      <c r="F2863" s="50" t="str">
        <f>IF(ISBLANK(LeaveTracker[[#This Row],[Employee Name]]),"-----",VLOOKUP(LeaveTracker[[#This Row],[Employee Name]],Employees[[Employee Name]:[Office]],6))</f>
        <v>PERMANENT</v>
      </c>
      <c r="G2863" s="24">
        <v>44749</v>
      </c>
      <c r="H2863" s="24">
        <v>44749</v>
      </c>
      <c r="I2863" s="19" t="s">
        <v>298</v>
      </c>
      <c r="J2863" s="42" t="s">
        <v>1004</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1307</v>
      </c>
      <c r="E2864" s="50" t="str">
        <f>IF(ISBLANK(LeaveTracker[[#This Row],[Employee Name]]),"-----",VLOOKUP(LeaveTracker[[#This Row],[Employee Name]],Employees[[Employee Name]:[Office]],7))</f>
        <v>CTO</v>
      </c>
      <c r="F2864" s="50" t="str">
        <f>IF(ISBLANK(LeaveTracker[[#This Row],[Employee Name]]),"-----",VLOOKUP(LeaveTracker[[#This Row],[Employee Name]],Employees[[Employee Name]:[Office]],6))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1060</v>
      </c>
      <c r="E2865" s="50" t="str">
        <f>IF(ISBLANK(LeaveTracker[[#This Row],[Employee Name]]),"-----",VLOOKUP(LeaveTracker[[#This Row],[Employee Name]],Employees[[Employee Name]:[Office]],7))</f>
        <v>CTO</v>
      </c>
      <c r="F2865" s="50" t="str">
        <f>IF(ISBLANK(LeaveTracker[[#This Row],[Employee Name]]),"-----",VLOOKUP(LeaveTracker[[#This Row],[Employee Name]],Employees[[Employee Name]:[Office]],6))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1285</v>
      </c>
      <c r="E2866" s="50" t="str">
        <f>IF(ISBLANK(LeaveTracker[[#This Row],[Employee Name]]),"-----",VLOOKUP(LeaveTracker[[#This Row],[Employee Name]],Employees[[Employee Name]:[Office]],7))</f>
        <v>CTO</v>
      </c>
      <c r="F2866" s="50" t="str">
        <f>IF(ISBLANK(LeaveTracker[[#This Row],[Employee Name]]),"-----",VLOOKUP(LeaveTracker[[#This Row],[Employee Name]],Employees[[Employee Name]:[Office]],6))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1285</v>
      </c>
      <c r="E2867" s="50" t="str">
        <f>IF(ISBLANK(LeaveTracker[[#This Row],[Employee Name]]),"-----",VLOOKUP(LeaveTracker[[#This Row],[Employee Name]],Employees[[Employee Name]:[Office]],7))</f>
        <v>CTO</v>
      </c>
      <c r="F2867" s="50" t="str">
        <f>IF(ISBLANK(LeaveTracker[[#This Row],[Employee Name]]),"-----",VLOOKUP(LeaveTracker[[#This Row],[Employee Name]],Employees[[Employee Name]:[Office]],6))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1285</v>
      </c>
      <c r="E2868" s="50" t="str">
        <f>IF(ISBLANK(LeaveTracker[[#This Row],[Employee Name]]),"-----",VLOOKUP(LeaveTracker[[#This Row],[Employee Name]],Employees[[Employee Name]:[Office]],7))</f>
        <v>CTO</v>
      </c>
      <c r="F2868" s="50" t="str">
        <f>IF(ISBLANK(LeaveTracker[[#This Row],[Employee Name]]),"-----",VLOOKUP(LeaveTracker[[#This Row],[Employee Name]],Employees[[Employee Name]:[Office]],6))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1294</v>
      </c>
      <c r="E2869" s="50" t="str">
        <f>IF(ISBLANK(LeaveTracker[[#This Row],[Employee Name]]),"-----",VLOOKUP(LeaveTracker[[#This Row],[Employee Name]],Employees[[Employee Name]:[Office]],7))</f>
        <v>EEO/ CITY MARKET</v>
      </c>
      <c r="F2869" s="50" t="str">
        <f>IF(ISBLANK(LeaveTracker[[#This Row],[Employee Name]]),"-----",VLOOKUP(LeaveTracker[[#This Row],[Employee Name]],Employees[[Employee Name]:[Office]],6))</f>
        <v>PERMANENT</v>
      </c>
      <c r="G2869" s="24">
        <v>44830</v>
      </c>
      <c r="H2869" s="24">
        <v>44834</v>
      </c>
      <c r="I2869" s="19" t="s">
        <v>298</v>
      </c>
      <c r="J2869" s="42" t="s">
        <v>691</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1294</v>
      </c>
      <c r="E2870" s="50" t="str">
        <f>IF(ISBLANK(LeaveTracker[[#This Row],[Employee Name]]),"-----",VLOOKUP(LeaveTracker[[#This Row],[Employee Name]],Employees[[Employee Name]:[Office]],7))</f>
        <v>EEO/ CITY MARKET</v>
      </c>
      <c r="F2870" s="50" t="str">
        <f>IF(ISBLANK(LeaveTracker[[#This Row],[Employee Name]]),"-----",VLOOKUP(LeaveTracker[[#This Row],[Employee Name]],Employees[[Employee Name]:[Office]],6))</f>
        <v>PERMANENT</v>
      </c>
      <c r="G2870" s="24">
        <v>44837</v>
      </c>
      <c r="H2870" s="24">
        <v>44841</v>
      </c>
      <c r="I2870" s="19" t="s">
        <v>298</v>
      </c>
      <c r="J2870" s="42" t="s">
        <v>691</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1294</v>
      </c>
      <c r="E2871" s="50" t="str">
        <f>IF(ISBLANK(LeaveTracker[[#This Row],[Employee Name]]),"-----",VLOOKUP(LeaveTracker[[#This Row],[Employee Name]],Employees[[Employee Name]:[Office]],7))</f>
        <v>EEO/ CITY MARKET</v>
      </c>
      <c r="F2871" s="50" t="str">
        <f>IF(ISBLANK(LeaveTracker[[#This Row],[Employee Name]]),"-----",VLOOKUP(LeaveTracker[[#This Row],[Employee Name]],Employees[[Employee Name]:[Office]],6))</f>
        <v>PERMANENT</v>
      </c>
      <c r="G2871" s="24">
        <v>44844</v>
      </c>
      <c r="H2871" s="24">
        <v>44848</v>
      </c>
      <c r="I2871" s="19" t="s">
        <v>298</v>
      </c>
      <c r="J2871" s="42" t="s">
        <v>691</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1294</v>
      </c>
      <c r="E2872" s="50" t="str">
        <f>IF(ISBLANK(LeaveTracker[[#This Row],[Employee Name]]),"-----",VLOOKUP(LeaveTracker[[#This Row],[Employee Name]],Employees[[Employee Name]:[Office]],7))</f>
        <v>EEO/ CITY MARKET</v>
      </c>
      <c r="F2872" s="50" t="str">
        <f>IF(ISBLANK(LeaveTracker[[#This Row],[Employee Name]]),"-----",VLOOKUP(LeaveTracker[[#This Row],[Employee Name]],Employees[[Employee Name]:[Office]],6))</f>
        <v>PERMANENT</v>
      </c>
      <c r="G2872" s="24">
        <v>44851</v>
      </c>
      <c r="H2872" s="24">
        <v>44855</v>
      </c>
      <c r="I2872" s="19" t="s">
        <v>298</v>
      </c>
      <c r="J2872" s="42" t="s">
        <v>691</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1294</v>
      </c>
      <c r="E2873" s="50" t="str">
        <f>IF(ISBLANK(LeaveTracker[[#This Row],[Employee Name]]),"-----",VLOOKUP(LeaveTracker[[#This Row],[Employee Name]],Employees[[Employee Name]:[Office]],7))</f>
        <v>EEO/ CITY MARKET</v>
      </c>
      <c r="F2873" s="50" t="str">
        <f>IF(ISBLANK(LeaveTracker[[#This Row],[Employee Name]]),"-----",VLOOKUP(LeaveTracker[[#This Row],[Employee Name]],Employees[[Employee Name]:[Office]],6))</f>
        <v>PERMANENT</v>
      </c>
      <c r="G2873" s="24">
        <v>44858</v>
      </c>
      <c r="H2873" s="24">
        <v>44862</v>
      </c>
      <c r="I2873" s="19" t="s">
        <v>298</v>
      </c>
      <c r="J2873" s="42" t="s">
        <v>691</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459</v>
      </c>
      <c r="E2874" s="50" t="str">
        <f>IF(ISBLANK(LeaveTracker[[#This Row],[Employee Name]]),"-----",VLOOKUP(LeaveTracker[[#This Row],[Employee Name]],Employees[[Employee Name]:[Office]],7))</f>
        <v>HRMO</v>
      </c>
      <c r="F2874" s="50" t="str">
        <f>IF(ISBLANK(LeaveTracker[[#This Row],[Employee Name]]),"-----",VLOOKUP(LeaveTracker[[#This Row],[Employee Name]],Employees[[Employee Name]:[Office]],6))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778</v>
      </c>
      <c r="E2875" s="50" t="str">
        <f>IF(ISBLANK(LeaveTracker[[#This Row],[Employee Name]]),"-----",VLOOKUP(LeaveTracker[[#This Row],[Employee Name]],Employees[[Employee Name]:[Office]],7))</f>
        <v>HRMO</v>
      </c>
      <c r="F2875" s="50" t="str">
        <f>IF(ISBLANK(LeaveTracker[[#This Row],[Employee Name]]),"-----",VLOOKUP(LeaveTracker[[#This Row],[Employee Name]],Employees[[Employee Name]:[Office]],6))</f>
        <v>PERMANENT</v>
      </c>
      <c r="G2875" s="24">
        <v>44810</v>
      </c>
      <c r="H2875" s="24">
        <v>44810</v>
      </c>
      <c r="I2875" s="19" t="s">
        <v>298</v>
      </c>
      <c r="J2875" s="42" t="s">
        <v>1003</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1282</v>
      </c>
      <c r="E2876" s="50" t="str">
        <f>IF(ISBLANK(LeaveTracker[[#This Row],[Employee Name]]),"-----",VLOOKUP(LeaveTracker[[#This Row],[Employee Name]],Employees[[Employee Name]:[Office]],7))</f>
        <v>MO</v>
      </c>
      <c r="F2876" s="50" t="str">
        <f>IF(ISBLANK(LeaveTracker[[#This Row],[Employee Name]]),"-----",VLOOKUP(LeaveTracker[[#This Row],[Employee Name]],Employees[[Employee Name]:[Office]],6))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1282</v>
      </c>
      <c r="E2877" s="50" t="str">
        <f>IF(ISBLANK(LeaveTracker[[#This Row],[Employee Name]]),"-----",VLOOKUP(LeaveTracker[[#This Row],[Employee Name]],Employees[[Employee Name]:[Office]],7))</f>
        <v>MO</v>
      </c>
      <c r="F2877" s="50" t="str">
        <f>IF(ISBLANK(LeaveTracker[[#This Row],[Employee Name]]),"-----",VLOOKUP(LeaveTracker[[#This Row],[Employee Name]],Employees[[Employee Name]:[Office]],6))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50" t="str">
        <f>IF(ISBLANK(LeaveTracker[[#This Row],[Employee Name]]),"-----",VLOOKUP(LeaveTracker[[#This Row],[Employee Name]],Employees[[Employee Name]:[Office]],7))</f>
        <v>CHARACTER OFFICE</v>
      </c>
      <c r="F2878" s="50" t="str">
        <f>IF(ISBLANK(LeaveTracker[[#This Row],[Employee Name]]),"-----",VLOOKUP(LeaveTracker[[#This Row],[Employee Name]],Employees[[Employee Name]:[Office]],6))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50" t="str">
        <f>IF(ISBLANK(LeaveTracker[[#This Row],[Employee Name]]),"-----",VLOOKUP(LeaveTracker[[#This Row],[Employee Name]],Employees[[Employee Name]:[Office]],7))</f>
        <v>CHARACTER OFFICE</v>
      </c>
      <c r="F2879" s="50" t="str">
        <f>IF(ISBLANK(LeaveTracker[[#This Row],[Employee Name]]),"-----",VLOOKUP(LeaveTracker[[#This Row],[Employee Name]],Employees[[Employee Name]:[Office]],6))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268</v>
      </c>
      <c r="E2880" s="50" t="str">
        <f>IF(ISBLANK(LeaveTracker[[#This Row],[Employee Name]]),"-----",VLOOKUP(LeaveTracker[[#This Row],[Employee Name]],Employees[[Employee Name]:[Office]],7))</f>
        <v>PICNIC GROVE</v>
      </c>
      <c r="F2880" s="50" t="str">
        <f>IF(ISBLANK(LeaveTracker[[#This Row],[Employee Name]]),"-----",VLOOKUP(LeaveTracker[[#This Row],[Employee Name]],Employees[[Employee Name]:[Office]],6))</f>
        <v>PERMANENT</v>
      </c>
      <c r="G2880" s="24">
        <v>44795</v>
      </c>
      <c r="H2880" s="24">
        <v>44797</v>
      </c>
      <c r="I2880" s="19" t="s">
        <v>298</v>
      </c>
      <c r="J2880" s="42" t="s">
        <v>1035</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1335</v>
      </c>
      <c r="E2881" s="50" t="str">
        <f>IF(ISBLANK(LeaveTracker[[#This Row],[Employee Name]]),"-----",VLOOKUP(LeaveTracker[[#This Row],[Employee Name]],Employees[[Employee Name]:[Office]],7))</f>
        <v>BPLO</v>
      </c>
      <c r="F2881" s="50" t="str">
        <f>IF(ISBLANK(LeaveTracker[[#This Row],[Employee Name]]),"-----",VLOOKUP(LeaveTracker[[#This Row],[Employee Name]],Employees[[Employee Name]:[Office]],6))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778</v>
      </c>
      <c r="E2882" s="50" t="str">
        <f>IF(ISBLANK(LeaveTracker[[#This Row],[Employee Name]]),"-----",VLOOKUP(LeaveTracker[[#This Row],[Employee Name]],Employees[[Employee Name]:[Office]],7))</f>
        <v>HRMO</v>
      </c>
      <c r="F2882" s="50" t="str">
        <f>IF(ISBLANK(LeaveTracker[[#This Row],[Employee Name]]),"-----",VLOOKUP(LeaveTracker[[#This Row],[Employee Name]],Employees[[Employee Name]:[Office]],6))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778</v>
      </c>
      <c r="E2883" s="50" t="str">
        <f>IF(ISBLANK(LeaveTracker[[#This Row],[Employee Name]]),"-----",VLOOKUP(LeaveTracker[[#This Row],[Employee Name]],Employees[[Employee Name]:[Office]],7))</f>
        <v>HRMO</v>
      </c>
      <c r="F2883" s="50" t="str">
        <f>IF(ISBLANK(LeaveTracker[[#This Row],[Employee Name]]),"-----",VLOOKUP(LeaveTracker[[#This Row],[Employee Name]],Employees[[Employee Name]:[Office]],6))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778</v>
      </c>
      <c r="E2884" s="50" t="str">
        <f>IF(ISBLANK(LeaveTracker[[#This Row],[Employee Name]]),"-----",VLOOKUP(LeaveTracker[[#This Row],[Employee Name]],Employees[[Employee Name]:[Office]],7))</f>
        <v>HRMO</v>
      </c>
      <c r="F2884" s="50" t="str">
        <f>IF(ISBLANK(LeaveTracker[[#This Row],[Employee Name]]),"-----",VLOOKUP(LeaveTracker[[#This Row],[Employee Name]],Employees[[Employee Name]:[Office]],6))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459</v>
      </c>
      <c r="E2885" s="50" t="str">
        <f>IF(ISBLANK(LeaveTracker[[#This Row],[Employee Name]]),"-----",VLOOKUP(LeaveTracker[[#This Row],[Employee Name]],Employees[[Employee Name]:[Office]],7))</f>
        <v>HRMO</v>
      </c>
      <c r="F2885" s="50" t="str">
        <f>IF(ISBLANK(LeaveTracker[[#This Row],[Employee Name]]),"-----",VLOOKUP(LeaveTracker[[#This Row],[Employee Name]],Employees[[Employee Name]:[Office]],6))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459</v>
      </c>
      <c r="E2886" s="50" t="str">
        <f>IF(ISBLANK(LeaveTracker[[#This Row],[Employee Name]]),"-----",VLOOKUP(LeaveTracker[[#This Row],[Employee Name]],Employees[[Employee Name]:[Office]],7))</f>
        <v>HRMO</v>
      </c>
      <c r="F2886" s="50" t="str">
        <f>IF(ISBLANK(LeaveTracker[[#This Row],[Employee Name]]),"-----",VLOOKUP(LeaveTracker[[#This Row],[Employee Name]],Employees[[Employee Name]:[Office]],6))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1264</v>
      </c>
      <c r="E2887" s="50" t="str">
        <f>IF(ISBLANK(LeaveTracker[[#This Row],[Employee Name]]),"-----",VLOOKUP(LeaveTracker[[#This Row],[Employee Name]],Employees[[Employee Name]:[Office]],7))</f>
        <v>BUDGET</v>
      </c>
      <c r="F2887" s="50" t="str">
        <f>IF(ISBLANK(LeaveTracker[[#This Row],[Employee Name]]),"-----",VLOOKUP(LeaveTracker[[#This Row],[Employee Name]],Employees[[Employee Name]:[Office]],6))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1264</v>
      </c>
      <c r="E2888" s="50" t="str">
        <f>IF(ISBLANK(LeaveTracker[[#This Row],[Employee Name]]),"-----",VLOOKUP(LeaveTracker[[#This Row],[Employee Name]],Employees[[Employee Name]:[Office]],7))</f>
        <v>BUDGET</v>
      </c>
      <c r="F2888" s="50" t="str">
        <f>IF(ISBLANK(LeaveTracker[[#This Row],[Employee Name]]),"-----",VLOOKUP(LeaveTracker[[#This Row],[Employee Name]],Employees[[Employee Name]:[Office]],6))</f>
        <v>PERMANENT</v>
      </c>
      <c r="G2888" s="24">
        <v>44887</v>
      </c>
      <c r="H2888" s="24">
        <v>44887</v>
      </c>
      <c r="I2888" s="19" t="s">
        <v>298</v>
      </c>
      <c r="J2888" s="42" t="s">
        <v>1003</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615</v>
      </c>
      <c r="E2889" s="50" t="str">
        <f>IF(ISBLANK(LeaveTracker[[#This Row],[Employee Name]]),"-----",VLOOKUP(LeaveTracker[[#This Row],[Employee Name]],Employees[[Employee Name]:[Office]],7))</f>
        <v>CBO</v>
      </c>
      <c r="F2889" s="50" t="str">
        <f>IF(ISBLANK(LeaveTracker[[#This Row],[Employee Name]]),"-----",VLOOKUP(LeaveTracker[[#This Row],[Employee Name]],Employees[[Employee Name]:[Office]],6))</f>
        <v>PERMANENT</v>
      </c>
      <c r="G2889" s="24">
        <v>44894</v>
      </c>
      <c r="H2889" s="24">
        <v>44894</v>
      </c>
      <c r="I2889" s="19" t="s">
        <v>82</v>
      </c>
      <c r="J2889" s="42" t="s">
        <v>1004</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615</v>
      </c>
      <c r="E2890" s="50" t="str">
        <f>IF(ISBLANK(LeaveTracker[[#This Row],[Employee Name]]),"-----",VLOOKUP(LeaveTracker[[#This Row],[Employee Name]],Employees[[Employee Name]:[Office]],7))</f>
        <v>CBO</v>
      </c>
      <c r="F2890" s="50" t="str">
        <f>IF(ISBLANK(LeaveTracker[[#This Row],[Employee Name]]),"-----",VLOOKUP(LeaveTracker[[#This Row],[Employee Name]],Employees[[Employee Name]:[Office]],6))</f>
        <v>PERMANENT</v>
      </c>
      <c r="G2890" s="24">
        <v>44911</v>
      </c>
      <c r="H2890" s="24">
        <v>44911</v>
      </c>
      <c r="I2890" s="19" t="s">
        <v>82</v>
      </c>
      <c r="J2890" s="42" t="s">
        <v>1004</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615</v>
      </c>
      <c r="E2891" s="50" t="str">
        <f>IF(ISBLANK(LeaveTracker[[#This Row],[Employee Name]]),"-----",VLOOKUP(LeaveTracker[[#This Row],[Employee Name]],Employees[[Employee Name]:[Office]],7))</f>
        <v>CBO</v>
      </c>
      <c r="F2891" s="50" t="str">
        <f>IF(ISBLANK(LeaveTracker[[#This Row],[Employee Name]]),"-----",VLOOKUP(LeaveTracker[[#This Row],[Employee Name]],Employees[[Employee Name]:[Office]],6))</f>
        <v>PERMANENT</v>
      </c>
      <c r="G2891" s="24">
        <v>44921</v>
      </c>
      <c r="H2891" s="24">
        <v>44921</v>
      </c>
      <c r="I2891" s="19" t="s">
        <v>82</v>
      </c>
      <c r="J2891" s="42" t="s">
        <v>1004</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615</v>
      </c>
      <c r="E2892" s="50" t="str">
        <f>IF(ISBLANK(LeaveTracker[[#This Row],[Employee Name]]),"-----",VLOOKUP(LeaveTracker[[#This Row],[Employee Name]],Employees[[Employee Name]:[Office]],7))</f>
        <v>CBO</v>
      </c>
      <c r="F2892" s="50" t="str">
        <f>IF(ISBLANK(LeaveTracker[[#This Row],[Employee Name]]),"-----",VLOOKUP(LeaveTracker[[#This Row],[Employee Name]],Employees[[Employee Name]:[Office]],6))</f>
        <v>PERMANENT</v>
      </c>
      <c r="G2892" s="24">
        <v>44876</v>
      </c>
      <c r="H2892" s="24">
        <v>44876</v>
      </c>
      <c r="I2892" s="19" t="s">
        <v>298</v>
      </c>
      <c r="J2892" s="42" t="s">
        <v>1003</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612</v>
      </c>
      <c r="E2893" s="50" t="str">
        <f>IF(ISBLANK(LeaveTracker[[#This Row],[Employee Name]]),"-----",VLOOKUP(LeaveTracker[[#This Row],[Employee Name]],Employees[[Employee Name]:[Office]],7))</f>
        <v>CBO</v>
      </c>
      <c r="F2893" s="50" t="str">
        <f>IF(ISBLANK(LeaveTracker[[#This Row],[Employee Name]]),"-----",VLOOKUP(LeaveTracker[[#This Row],[Employee Name]],Employees[[Employee Name]:[Office]],6))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612</v>
      </c>
      <c r="E2894" s="50" t="str">
        <f>IF(ISBLANK(LeaveTracker[[#This Row],[Employee Name]]),"-----",VLOOKUP(LeaveTracker[[#This Row],[Employee Name]],Employees[[Employee Name]:[Office]],7))</f>
        <v>CBO</v>
      </c>
      <c r="F2894" s="50" t="str">
        <f>IF(ISBLANK(LeaveTracker[[#This Row],[Employee Name]]),"-----",VLOOKUP(LeaveTracker[[#This Row],[Employee Name]],Employees[[Employee Name]:[Office]],6))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609</v>
      </c>
      <c r="E2895" s="50" t="str">
        <f>IF(ISBLANK(LeaveTracker[[#This Row],[Employee Name]]),"-----",VLOOKUP(LeaveTracker[[#This Row],[Employee Name]],Employees[[Employee Name]:[Office]],7))</f>
        <v>CBO</v>
      </c>
      <c r="F2895" s="50" t="str">
        <f>IF(ISBLANK(LeaveTracker[[#This Row],[Employee Name]]),"-----",VLOOKUP(LeaveTracker[[#This Row],[Employee Name]],Employees[[Employee Name]:[Office]],6))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609</v>
      </c>
      <c r="E2896" s="50" t="str">
        <f>IF(ISBLANK(LeaveTracker[[#This Row],[Employee Name]]),"-----",VLOOKUP(LeaveTracker[[#This Row],[Employee Name]],Employees[[Employee Name]:[Office]],7))</f>
        <v>CBO</v>
      </c>
      <c r="F2896" s="50" t="str">
        <f>IF(ISBLANK(LeaveTracker[[#This Row],[Employee Name]]),"-----",VLOOKUP(LeaveTracker[[#This Row],[Employee Name]],Employees[[Employee Name]:[Office]],6))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609</v>
      </c>
      <c r="E2897" s="50" t="str">
        <f>IF(ISBLANK(LeaveTracker[[#This Row],[Employee Name]]),"-----",VLOOKUP(LeaveTracker[[#This Row],[Employee Name]],Employees[[Employee Name]:[Office]],7))</f>
        <v>CBO</v>
      </c>
      <c r="F2897" s="50" t="str">
        <f>IF(ISBLANK(LeaveTracker[[#This Row],[Employee Name]]),"-----",VLOOKUP(LeaveTracker[[#This Row],[Employee Name]],Employees[[Employee Name]:[Office]],6))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609</v>
      </c>
      <c r="E2898" s="50" t="str">
        <f>IF(ISBLANK(LeaveTracker[[#This Row],[Employee Name]]),"-----",VLOOKUP(LeaveTracker[[#This Row],[Employee Name]],Employees[[Employee Name]:[Office]],7))</f>
        <v>CBO</v>
      </c>
      <c r="F2898" s="50" t="str">
        <f>IF(ISBLANK(LeaveTracker[[#This Row],[Employee Name]]),"-----",VLOOKUP(LeaveTracker[[#This Row],[Employee Name]],Employees[[Employee Name]:[Office]],6))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186</v>
      </c>
      <c r="E2899" s="50" t="str">
        <f>IF(ISBLANK(LeaveTracker[[#This Row],[Employee Name]]),"-----",VLOOKUP(LeaveTracker[[#This Row],[Employee Name]],Employees[[Employee Name]:[Office]],7))</f>
        <v>CBO</v>
      </c>
      <c r="F2899" s="50" t="str">
        <f>IF(ISBLANK(LeaveTracker[[#This Row],[Employee Name]]),"-----",VLOOKUP(LeaveTracker[[#This Row],[Employee Name]],Employees[[Employee Name]:[Office]],6))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186</v>
      </c>
      <c r="E2900" s="50" t="str">
        <f>IF(ISBLANK(LeaveTracker[[#This Row],[Employee Name]]),"-----",VLOOKUP(LeaveTracker[[#This Row],[Employee Name]],Employees[[Employee Name]:[Office]],7))</f>
        <v>CBO</v>
      </c>
      <c r="F2900" s="50" t="str">
        <f>IF(ISBLANK(LeaveTracker[[#This Row],[Employee Name]]),"-----",VLOOKUP(LeaveTracker[[#This Row],[Employee Name]],Employees[[Employee Name]:[Office]],6))</f>
        <v>PERMANENT</v>
      </c>
      <c r="G2900" s="24">
        <v>44889</v>
      </c>
      <c r="H2900" s="24">
        <v>44889</v>
      </c>
      <c r="I2900" s="19" t="s">
        <v>298</v>
      </c>
      <c r="J2900" s="42" t="s">
        <v>1003</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186</v>
      </c>
      <c r="E2901" s="50" t="str">
        <f>IF(ISBLANK(LeaveTracker[[#This Row],[Employee Name]]),"-----",VLOOKUP(LeaveTracker[[#This Row],[Employee Name]],Employees[[Employee Name]:[Office]],7))</f>
        <v>CBO</v>
      </c>
      <c r="F2901" s="50" t="str">
        <f>IF(ISBLANK(LeaveTracker[[#This Row],[Employee Name]]),"-----",VLOOKUP(LeaveTracker[[#This Row],[Employee Name]],Employees[[Employee Name]:[Office]],6))</f>
        <v>PERMANENT</v>
      </c>
      <c r="G2901" s="24">
        <v>44894</v>
      </c>
      <c r="H2901" s="24">
        <v>44894</v>
      </c>
      <c r="I2901" s="19" t="s">
        <v>298</v>
      </c>
      <c r="J2901" s="42" t="s">
        <v>1003</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186</v>
      </c>
      <c r="E2902" s="50" t="str">
        <f>IF(ISBLANK(LeaveTracker[[#This Row],[Employee Name]]),"-----",VLOOKUP(LeaveTracker[[#This Row],[Employee Name]],Employees[[Employee Name]:[Office]],7))</f>
        <v>CBO</v>
      </c>
      <c r="F2902" s="50" t="str">
        <f>IF(ISBLANK(LeaveTracker[[#This Row],[Employee Name]]),"-----",VLOOKUP(LeaveTracker[[#This Row],[Employee Name]],Employees[[Employee Name]:[Office]],6))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714</v>
      </c>
      <c r="E2903" s="50" t="str">
        <f>IF(ISBLANK(LeaveTracker[[#This Row],[Employee Name]]),"-----",VLOOKUP(LeaveTracker[[#This Row],[Employee Name]],Employees[[Employee Name]:[Office]],7))</f>
        <v>CBO</v>
      </c>
      <c r="F2903" s="50" t="str">
        <f>IF(ISBLANK(LeaveTracker[[#This Row],[Employee Name]]),"-----",VLOOKUP(LeaveTracker[[#This Row],[Employee Name]],Employees[[Employee Name]:[Office]],6))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714</v>
      </c>
      <c r="E2904" s="50" t="str">
        <f>IF(ISBLANK(LeaveTracker[[#This Row],[Employee Name]]),"-----",VLOOKUP(LeaveTracker[[#This Row],[Employee Name]],Employees[[Employee Name]:[Office]],7))</f>
        <v>CBO</v>
      </c>
      <c r="F2904" s="50" t="str">
        <f>IF(ISBLANK(LeaveTracker[[#This Row],[Employee Name]]),"-----",VLOOKUP(LeaveTracker[[#This Row],[Employee Name]],Employees[[Employee Name]:[Office]],6))</f>
        <v>PERMANENT</v>
      </c>
      <c r="G2904" s="24">
        <v>44879</v>
      </c>
      <c r="H2904" s="24">
        <v>44879</v>
      </c>
      <c r="I2904" s="19" t="s">
        <v>298</v>
      </c>
      <c r="J2904" s="42" t="s">
        <v>1003</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714</v>
      </c>
      <c r="E2905" s="50" t="str">
        <f>IF(ISBLANK(LeaveTracker[[#This Row],[Employee Name]]),"-----",VLOOKUP(LeaveTracker[[#This Row],[Employee Name]],Employees[[Employee Name]:[Office]],7))</f>
        <v>CBO</v>
      </c>
      <c r="F2905" s="50" t="str">
        <f>IF(ISBLANK(LeaveTracker[[#This Row],[Employee Name]]),"-----",VLOOKUP(LeaveTracker[[#This Row],[Employee Name]],Employees[[Employee Name]:[Office]],6))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711</v>
      </c>
      <c r="E2906" s="50" t="str">
        <f>IF(ISBLANK(LeaveTracker[[#This Row],[Employee Name]]),"-----",VLOOKUP(LeaveTracker[[#This Row],[Employee Name]],Employees[[Employee Name]:[Office]],7))</f>
        <v>CBO</v>
      </c>
      <c r="F2906" s="50" t="str">
        <f>IF(ISBLANK(LeaveTracker[[#This Row],[Employee Name]]),"-----",VLOOKUP(LeaveTracker[[#This Row],[Employee Name]],Employees[[Employee Name]:[Office]],6))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711</v>
      </c>
      <c r="E2907" s="50" t="str">
        <f>IF(ISBLANK(LeaveTracker[[#This Row],[Employee Name]]),"-----",VLOOKUP(LeaveTracker[[#This Row],[Employee Name]],Employees[[Employee Name]:[Office]],7))</f>
        <v>CBO</v>
      </c>
      <c r="F2907" s="50" t="str">
        <f>IF(ISBLANK(LeaveTracker[[#This Row],[Employee Name]]),"-----",VLOOKUP(LeaveTracker[[#This Row],[Employee Name]],Employees[[Employee Name]:[Office]],6))</f>
        <v>PERMANENT</v>
      </c>
      <c r="G2907" s="24">
        <v>44890</v>
      </c>
      <c r="H2907" s="24">
        <v>44890</v>
      </c>
      <c r="I2907" s="19" t="s">
        <v>82</v>
      </c>
      <c r="J2907" s="42" t="s">
        <v>1004</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711</v>
      </c>
      <c r="E2908" s="50" t="str">
        <f>IF(ISBLANK(LeaveTracker[[#This Row],[Employee Name]]),"-----",VLOOKUP(LeaveTracker[[#This Row],[Employee Name]],Employees[[Employee Name]:[Office]],7))</f>
        <v>CBO</v>
      </c>
      <c r="F2908" s="50" t="str">
        <f>IF(ISBLANK(LeaveTracker[[#This Row],[Employee Name]]),"-----",VLOOKUP(LeaveTracker[[#This Row],[Employee Name]],Employees[[Employee Name]:[Office]],6))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615</v>
      </c>
      <c r="E2909" s="50" t="str">
        <f>IF(ISBLANK(LeaveTracker[[#This Row],[Employee Name]]),"-----",VLOOKUP(LeaveTracker[[#This Row],[Employee Name]],Employees[[Employee Name]:[Office]],7))</f>
        <v>CBO</v>
      </c>
      <c r="F2909" s="50" t="str">
        <f>IF(ISBLANK(LeaveTracker[[#This Row],[Employee Name]]),"-----",VLOOKUP(LeaveTracker[[#This Row],[Employee Name]],Employees[[Employee Name]:[Office]],6))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714</v>
      </c>
      <c r="E2910" s="50" t="str">
        <f>IF(ISBLANK(LeaveTracker[[#This Row],[Employee Name]]),"-----",VLOOKUP(LeaveTracker[[#This Row],[Employee Name]],Employees[[Employee Name]:[Office]],7))</f>
        <v>CBO</v>
      </c>
      <c r="F2910" s="50" t="str">
        <f>IF(ISBLANK(LeaveTracker[[#This Row],[Employee Name]]),"-----",VLOOKUP(LeaveTracker[[#This Row],[Employee Name]],Employees[[Employee Name]:[Office]],6))</f>
        <v>PERMANENT</v>
      </c>
      <c r="G2910" s="24">
        <v>44816</v>
      </c>
      <c r="H2910" s="24">
        <v>44816</v>
      </c>
      <c r="I2910" s="19" t="s">
        <v>298</v>
      </c>
      <c r="J2910" s="42" t="s">
        <v>1003</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186</v>
      </c>
      <c r="E2911" s="50" t="str">
        <f>IF(ISBLANK(LeaveTracker[[#This Row],[Employee Name]]),"-----",VLOOKUP(LeaveTracker[[#This Row],[Employee Name]],Employees[[Employee Name]:[Office]],7))</f>
        <v>CBO</v>
      </c>
      <c r="F2911" s="50" t="str">
        <f>IF(ISBLANK(LeaveTracker[[#This Row],[Employee Name]]),"-----",VLOOKUP(LeaveTracker[[#This Row],[Employee Name]],Employees[[Employee Name]:[Office]],6))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186</v>
      </c>
      <c r="E2912" s="50" t="str">
        <f>IF(ISBLANK(LeaveTracker[[#This Row],[Employee Name]]),"-----",VLOOKUP(LeaveTracker[[#This Row],[Employee Name]],Employees[[Employee Name]:[Office]],7))</f>
        <v>CBO</v>
      </c>
      <c r="F2912" s="50" t="str">
        <f>IF(ISBLANK(LeaveTracker[[#This Row],[Employee Name]]),"-----",VLOOKUP(LeaveTracker[[#This Row],[Employee Name]],Employees[[Employee Name]:[Office]],6))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612</v>
      </c>
      <c r="E2913" s="50" t="str">
        <f>IF(ISBLANK(LeaveTracker[[#This Row],[Employee Name]]),"-----",VLOOKUP(LeaveTracker[[#This Row],[Employee Name]],Employees[[Employee Name]:[Office]],7))</f>
        <v>CBO</v>
      </c>
      <c r="F2913" s="50" t="str">
        <f>IF(ISBLANK(LeaveTracker[[#This Row],[Employee Name]]),"-----",VLOOKUP(LeaveTracker[[#This Row],[Employee Name]],Employees[[Employee Name]:[Office]],6))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612</v>
      </c>
      <c r="E2914" s="50" t="str">
        <f>IF(ISBLANK(LeaveTracker[[#This Row],[Employee Name]]),"-----",VLOOKUP(LeaveTracker[[#This Row],[Employee Name]],Employees[[Employee Name]:[Office]],7))</f>
        <v>CBO</v>
      </c>
      <c r="F2914" s="50" t="str">
        <f>IF(ISBLANK(LeaveTracker[[#This Row],[Employee Name]]),"-----",VLOOKUP(LeaveTracker[[#This Row],[Employee Name]],Employees[[Employee Name]:[Office]],6))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1264</v>
      </c>
      <c r="E2915" s="50" t="str">
        <f>IF(ISBLANK(LeaveTracker[[#This Row],[Employee Name]]),"-----",VLOOKUP(LeaveTracker[[#This Row],[Employee Name]],Employees[[Employee Name]:[Office]],7))</f>
        <v>BUDGET</v>
      </c>
      <c r="F2915" s="50" t="str">
        <f>IF(ISBLANK(LeaveTracker[[#This Row],[Employee Name]]),"-----",VLOOKUP(LeaveTracker[[#This Row],[Employee Name]],Employees[[Employee Name]:[Office]],6))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459</v>
      </c>
      <c r="E2916" s="50" t="str">
        <f>IF(ISBLANK(LeaveTracker[[#This Row],[Employee Name]]),"-----",VLOOKUP(LeaveTracker[[#This Row],[Employee Name]],Employees[[Employee Name]:[Office]],7))</f>
        <v>HRMO</v>
      </c>
      <c r="F2916" s="50" t="str">
        <f>IF(ISBLANK(LeaveTracker[[#This Row],[Employee Name]]),"-----",VLOOKUP(LeaveTracker[[#This Row],[Employee Name]],Employees[[Employee Name]:[Office]],6))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459</v>
      </c>
      <c r="E2917" s="50" t="str">
        <f>IF(ISBLANK(LeaveTracker[[#This Row],[Employee Name]]),"-----",VLOOKUP(LeaveTracker[[#This Row],[Employee Name]],Employees[[Employee Name]:[Office]],7))</f>
        <v>HRMO</v>
      </c>
      <c r="F2917" s="50" t="str">
        <f>IF(ISBLANK(LeaveTracker[[#This Row],[Employee Name]]),"-----",VLOOKUP(LeaveTracker[[#This Row],[Employee Name]],Employees[[Employee Name]:[Office]],6))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1056</v>
      </c>
      <c r="E2918" s="50" t="str">
        <f>IF(ISBLANK(LeaveTracker[[#This Row],[Employee Name]]),"-----",VLOOKUP(LeaveTracker[[#This Row],[Employee Name]],Employees[[Employee Name]:[Office]],7))</f>
        <v>ONT</v>
      </c>
      <c r="F2918" s="50" t="str">
        <f>IF(ISBLANK(LeaveTracker[[#This Row],[Employee Name]]),"-----",VLOOKUP(LeaveTracker[[#This Row],[Employee Name]],Employees[[Employee Name]:[Office]],6))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1056</v>
      </c>
      <c r="E2919" s="50" t="str">
        <f>IF(ISBLANK(LeaveTracker[[#This Row],[Employee Name]]),"-----",VLOOKUP(LeaveTracker[[#This Row],[Employee Name]],Employees[[Employee Name]:[Office]],7))</f>
        <v>ONT</v>
      </c>
      <c r="F2919" s="50" t="str">
        <f>IF(ISBLANK(LeaveTracker[[#This Row],[Employee Name]]),"-----",VLOOKUP(LeaveTracker[[#This Row],[Employee Name]],Employees[[Employee Name]:[Office]],6))</f>
        <v>PERMANENT</v>
      </c>
      <c r="G2919" s="24">
        <v>44862</v>
      </c>
      <c r="H2919" s="24">
        <v>44862</v>
      </c>
      <c r="I2919" s="19" t="s">
        <v>82</v>
      </c>
      <c r="J2919" s="42" t="s">
        <v>1004</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777</v>
      </c>
      <c r="E2920" s="50" t="str">
        <f>IF(ISBLANK(LeaveTracker[[#This Row],[Employee Name]]),"-----",VLOOKUP(LeaveTracker[[#This Row],[Employee Name]],Employees[[Employee Name]:[Office]],7))</f>
        <v>PICNIC GROVE</v>
      </c>
      <c r="F2920" s="50" t="str">
        <f>IF(ISBLANK(LeaveTracker[[#This Row],[Employee Name]]),"-----",VLOOKUP(LeaveTracker[[#This Row],[Employee Name]],Employees[[Employee Name]:[Office]],6))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777</v>
      </c>
      <c r="E2921" s="50" t="str">
        <f>IF(ISBLANK(LeaveTracker[[#This Row],[Employee Name]]),"-----",VLOOKUP(LeaveTracker[[#This Row],[Employee Name]],Employees[[Employee Name]:[Office]],7))</f>
        <v>PICNIC GROVE</v>
      </c>
      <c r="F2921" s="50" t="str">
        <f>IF(ISBLANK(LeaveTracker[[#This Row],[Employee Name]]),"-----",VLOOKUP(LeaveTracker[[#This Row],[Employee Name]],Employees[[Employee Name]:[Office]],6))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283</v>
      </c>
      <c r="E2922" s="50" t="str">
        <f>IF(ISBLANK(LeaveTracker[[#This Row],[Employee Name]]),"-----",VLOOKUP(LeaveTracker[[#This Row],[Employee Name]],Employees[[Employee Name]:[Office]],7))</f>
        <v>PICNIC GROVE</v>
      </c>
      <c r="F2922" s="50" t="str">
        <f>IF(ISBLANK(LeaveTracker[[#This Row],[Employee Name]]),"-----",VLOOKUP(LeaveTracker[[#This Row],[Employee Name]],Employees[[Employee Name]:[Office]],6))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283</v>
      </c>
      <c r="E2923" s="50" t="str">
        <f>IF(ISBLANK(LeaveTracker[[#This Row],[Employee Name]]),"-----",VLOOKUP(LeaveTracker[[#This Row],[Employee Name]],Employees[[Employee Name]:[Office]],7))</f>
        <v>PICNIC GROVE</v>
      </c>
      <c r="F2923" s="50" t="str">
        <f>IF(ISBLANK(LeaveTracker[[#This Row],[Employee Name]]),"-----",VLOOKUP(LeaveTracker[[#This Row],[Employee Name]],Employees[[Employee Name]:[Office]],6))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283</v>
      </c>
      <c r="E2924" s="50" t="str">
        <f>IF(ISBLANK(LeaveTracker[[#This Row],[Employee Name]]),"-----",VLOOKUP(LeaveTracker[[#This Row],[Employee Name]],Employees[[Employee Name]:[Office]],7))</f>
        <v>PICNIC GROVE</v>
      </c>
      <c r="F2924" s="50" t="str">
        <f>IF(ISBLANK(LeaveTracker[[#This Row],[Employee Name]]),"-----",VLOOKUP(LeaveTracker[[#This Row],[Employee Name]],Employees[[Employee Name]:[Office]],6))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283</v>
      </c>
      <c r="E2925" s="50" t="str">
        <f>IF(ISBLANK(LeaveTracker[[#This Row],[Employee Name]]),"-----",VLOOKUP(LeaveTracker[[#This Row],[Employee Name]],Employees[[Employee Name]:[Office]],7))</f>
        <v>PICNIC GROVE</v>
      </c>
      <c r="F2925" s="50" t="str">
        <f>IF(ISBLANK(LeaveTracker[[#This Row],[Employee Name]]),"-----",VLOOKUP(LeaveTracker[[#This Row],[Employee Name]],Employees[[Employee Name]:[Office]],6))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283</v>
      </c>
      <c r="E2926" s="50" t="str">
        <f>IF(ISBLANK(LeaveTracker[[#This Row],[Employee Name]]),"-----",VLOOKUP(LeaveTracker[[#This Row],[Employee Name]],Employees[[Employee Name]:[Office]],7))</f>
        <v>PICNIC GROVE</v>
      </c>
      <c r="F2926" s="50" t="str">
        <f>IF(ISBLANK(LeaveTracker[[#This Row],[Employee Name]]),"-----",VLOOKUP(LeaveTracker[[#This Row],[Employee Name]],Employees[[Employee Name]:[Office]],6))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283</v>
      </c>
      <c r="E2927" s="50" t="str">
        <f>IF(ISBLANK(LeaveTracker[[#This Row],[Employee Name]]),"-----",VLOOKUP(LeaveTracker[[#This Row],[Employee Name]],Employees[[Employee Name]:[Office]],7))</f>
        <v>PICNIC GROVE</v>
      </c>
      <c r="F2927" s="50" t="str">
        <f>IF(ISBLANK(LeaveTracker[[#This Row],[Employee Name]]),"-----",VLOOKUP(LeaveTracker[[#This Row],[Employee Name]],Employees[[Employee Name]:[Office]],6))</f>
        <v>PERMANENT</v>
      </c>
      <c r="G2927" s="24">
        <v>44897</v>
      </c>
      <c r="H2927" s="24">
        <v>44897</v>
      </c>
      <c r="I2927" s="19" t="s">
        <v>298</v>
      </c>
      <c r="J2927" s="42" t="s">
        <v>1003</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283</v>
      </c>
      <c r="E2928" s="50" t="str">
        <f>IF(ISBLANK(LeaveTracker[[#This Row],[Employee Name]]),"-----",VLOOKUP(LeaveTracker[[#This Row],[Employee Name]],Employees[[Employee Name]:[Office]],7))</f>
        <v>PICNIC GROVE</v>
      </c>
      <c r="F2928" s="50" t="str">
        <f>IF(ISBLANK(LeaveTracker[[#This Row],[Employee Name]]),"-----",VLOOKUP(LeaveTracker[[#This Row],[Employee Name]],Employees[[Employee Name]:[Office]],6))</f>
        <v>PERMANENT</v>
      </c>
      <c r="G2928" s="24">
        <v>44918</v>
      </c>
      <c r="H2928" s="24">
        <v>44918</v>
      </c>
      <c r="I2928" s="19" t="s">
        <v>298</v>
      </c>
      <c r="J2928" s="42" t="s">
        <v>1003</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547</v>
      </c>
      <c r="E2929" s="50" t="str">
        <f>IF(ISBLANK(LeaveTracker[[#This Row],[Employee Name]]),"-----",VLOOKUP(LeaveTracker[[#This Row],[Employee Name]],Employees[[Employee Name]:[Office]],7))</f>
        <v>ONT</v>
      </c>
      <c r="F2929" s="50" t="str">
        <f>IF(ISBLANK(LeaveTracker[[#This Row],[Employee Name]]),"-----",VLOOKUP(LeaveTracker[[#This Row],[Employee Name]],Employees[[Employee Name]:[Office]],6))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547</v>
      </c>
      <c r="E2930" s="50" t="str">
        <f>IF(ISBLANK(LeaveTracker[[#This Row],[Employee Name]]),"-----",VLOOKUP(LeaveTracker[[#This Row],[Employee Name]],Employees[[Employee Name]:[Office]],7))</f>
        <v>ONT</v>
      </c>
      <c r="F2930" s="50" t="str">
        <f>IF(ISBLANK(LeaveTracker[[#This Row],[Employee Name]]),"-----",VLOOKUP(LeaveTracker[[#This Row],[Employee Name]],Employees[[Employee Name]:[Office]],6))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278</v>
      </c>
      <c r="E2931" s="50" t="str">
        <f>IF(ISBLANK(LeaveTracker[[#This Row],[Employee Name]]),"-----",VLOOKUP(LeaveTracker[[#This Row],[Employee Name]],Employees[[Employee Name]:[Office]],7))</f>
        <v>PICNIC GROVE</v>
      </c>
      <c r="F2931" s="50" t="str">
        <f>IF(ISBLANK(LeaveTracker[[#This Row],[Employee Name]]),"-----",VLOOKUP(LeaveTracker[[#This Row],[Employee Name]],Employees[[Employee Name]:[Office]],6))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547</v>
      </c>
      <c r="E2932" s="50" t="str">
        <f>IF(ISBLANK(LeaveTracker[[#This Row],[Employee Name]]),"-----",VLOOKUP(LeaveTracker[[#This Row],[Employee Name]],Employees[[Employee Name]:[Office]],7))</f>
        <v>ONT</v>
      </c>
      <c r="F2932" s="50" t="str">
        <f>IF(ISBLANK(LeaveTracker[[#This Row],[Employee Name]]),"-----",VLOOKUP(LeaveTracker[[#This Row],[Employee Name]],Employees[[Employee Name]:[Office]],6))</f>
        <v>PERMANENT</v>
      </c>
      <c r="G2932" s="24">
        <v>44873</v>
      </c>
      <c r="H2932" s="24">
        <v>44873</v>
      </c>
      <c r="I2932" s="19" t="s">
        <v>298</v>
      </c>
      <c r="J2932" s="42" t="s">
        <v>1003</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547</v>
      </c>
      <c r="E2933" s="50" t="str">
        <f>IF(ISBLANK(LeaveTracker[[#This Row],[Employee Name]]),"-----",VLOOKUP(LeaveTracker[[#This Row],[Employee Name]],Employees[[Employee Name]:[Office]],7))</f>
        <v>ONT</v>
      </c>
      <c r="F2933" s="50" t="str">
        <f>IF(ISBLANK(LeaveTracker[[#This Row],[Employee Name]]),"-----",VLOOKUP(LeaveTracker[[#This Row],[Employee Name]],Employees[[Employee Name]:[Office]],6))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547</v>
      </c>
      <c r="E2934" s="50" t="str">
        <f>IF(ISBLANK(LeaveTracker[[#This Row],[Employee Name]]),"-----",VLOOKUP(LeaveTracker[[#This Row],[Employee Name]],Employees[[Employee Name]:[Office]],7))</f>
        <v>ONT</v>
      </c>
      <c r="F2934" s="50" t="str">
        <f>IF(ISBLANK(LeaveTracker[[#This Row],[Employee Name]]),"-----",VLOOKUP(LeaveTracker[[#This Row],[Employee Name]],Employees[[Employee Name]:[Office]],6))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280</v>
      </c>
      <c r="E2935" s="50" t="str">
        <f>IF(ISBLANK(LeaveTracker[[#This Row],[Employee Name]]),"-----",VLOOKUP(LeaveTracker[[#This Row],[Employee Name]],Employees[[Employee Name]:[Office]],7))</f>
        <v>PICNIC GROVE</v>
      </c>
      <c r="F2935" s="50" t="str">
        <f>IF(ISBLANK(LeaveTracker[[#This Row],[Employee Name]]),"-----",VLOOKUP(LeaveTracker[[#This Row],[Employee Name]],Employees[[Employee Name]:[Office]],6))</f>
        <v>PERMANENT</v>
      </c>
      <c r="G2935" s="24">
        <v>44851</v>
      </c>
      <c r="H2935" s="24">
        <v>44852</v>
      </c>
      <c r="I2935" s="19" t="s">
        <v>82</v>
      </c>
      <c r="J2935" s="42" t="s">
        <v>1004</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280</v>
      </c>
      <c r="E2936" s="50" t="str">
        <f>IF(ISBLANK(LeaveTracker[[#This Row],[Employee Name]]),"-----",VLOOKUP(LeaveTracker[[#This Row],[Employee Name]],Employees[[Employee Name]:[Office]],7))</f>
        <v>PICNIC GROVE</v>
      </c>
      <c r="F2936" s="50" t="str">
        <f>IF(ISBLANK(LeaveTracker[[#This Row],[Employee Name]]),"-----",VLOOKUP(LeaveTracker[[#This Row],[Employee Name]],Employees[[Employee Name]:[Office]],6))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347</v>
      </c>
      <c r="E2937" s="50" t="str">
        <f>IF(ISBLANK(LeaveTracker[[#This Row],[Employee Name]]),"-----",VLOOKUP(LeaveTracker[[#This Row],[Employee Name]],Employees[[Employee Name]:[Office]],7))</f>
        <v>PICNIC GROVE</v>
      </c>
      <c r="F2937" s="50" t="str">
        <f>IF(ISBLANK(LeaveTracker[[#This Row],[Employee Name]]),"-----",VLOOKUP(LeaveTracker[[#This Row],[Employee Name]],Employees[[Employee Name]:[Office]],6))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347</v>
      </c>
      <c r="E2938" s="50" t="str">
        <f>IF(ISBLANK(LeaveTracker[[#This Row],[Employee Name]]),"-----",VLOOKUP(LeaveTracker[[#This Row],[Employee Name]],Employees[[Employee Name]:[Office]],7))</f>
        <v>PICNIC GROVE</v>
      </c>
      <c r="F2938" s="50" t="str">
        <f>IF(ISBLANK(LeaveTracker[[#This Row],[Employee Name]]),"-----",VLOOKUP(LeaveTracker[[#This Row],[Employee Name]],Employees[[Employee Name]:[Office]],6))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347</v>
      </c>
      <c r="E2939" s="50" t="str">
        <f>IF(ISBLANK(LeaveTracker[[#This Row],[Employee Name]]),"-----",VLOOKUP(LeaveTracker[[#This Row],[Employee Name]],Employees[[Employee Name]:[Office]],7))</f>
        <v>PICNIC GROVE</v>
      </c>
      <c r="F2939" s="50" t="str">
        <f>IF(ISBLANK(LeaveTracker[[#This Row],[Employee Name]]),"-----",VLOOKUP(LeaveTracker[[#This Row],[Employee Name]],Employees[[Employee Name]:[Office]],6))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676</v>
      </c>
      <c r="E2940" s="50" t="str">
        <f>IF(ISBLANK(LeaveTracker[[#This Row],[Employee Name]]),"-----",VLOOKUP(LeaveTracker[[#This Row],[Employee Name]],Employees[[Employee Name]:[Office]],7))</f>
        <v>ONT</v>
      </c>
      <c r="F2940" s="50" t="str">
        <f>IF(ISBLANK(LeaveTracker[[#This Row],[Employee Name]]),"-----",VLOOKUP(LeaveTracker[[#This Row],[Employee Name]],Employees[[Employee Name]:[Office]],6))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676</v>
      </c>
      <c r="E2941" s="50" t="str">
        <f>IF(ISBLANK(LeaveTracker[[#This Row],[Employee Name]]),"-----",VLOOKUP(LeaveTracker[[#This Row],[Employee Name]],Employees[[Employee Name]:[Office]],7))</f>
        <v>ONT</v>
      </c>
      <c r="F2941" s="50" t="str">
        <f>IF(ISBLANK(LeaveTracker[[#This Row],[Employee Name]]),"-----",VLOOKUP(LeaveTracker[[#This Row],[Employee Name]],Employees[[Employee Name]:[Office]],6))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676</v>
      </c>
      <c r="E2942" s="50" t="str">
        <f>IF(ISBLANK(LeaveTracker[[#This Row],[Employee Name]]),"-----",VLOOKUP(LeaveTracker[[#This Row],[Employee Name]],Employees[[Employee Name]:[Office]],7))</f>
        <v>ONT</v>
      </c>
      <c r="F2942" s="50" t="str">
        <f>IF(ISBLANK(LeaveTracker[[#This Row],[Employee Name]]),"-----",VLOOKUP(LeaveTracker[[#This Row],[Employee Name]],Employees[[Employee Name]:[Office]],6))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268</v>
      </c>
      <c r="E2943" s="50" t="str">
        <f>IF(ISBLANK(LeaveTracker[[#This Row],[Employee Name]]),"-----",VLOOKUP(LeaveTracker[[#This Row],[Employee Name]],Employees[[Employee Name]:[Office]],7))</f>
        <v>PICNIC GROVE</v>
      </c>
      <c r="F2943" s="50" t="str">
        <f>IF(ISBLANK(LeaveTracker[[#This Row],[Employee Name]]),"-----",VLOOKUP(LeaveTracker[[#This Row],[Employee Name]],Employees[[Employee Name]:[Office]],6))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268</v>
      </c>
      <c r="E2944" s="50" t="str">
        <f>IF(ISBLANK(LeaveTracker[[#This Row],[Employee Name]]),"-----",VLOOKUP(LeaveTracker[[#This Row],[Employee Name]],Employees[[Employee Name]:[Office]],7))</f>
        <v>PICNIC GROVE</v>
      </c>
      <c r="F2944" s="50" t="str">
        <f>IF(ISBLANK(LeaveTracker[[#This Row],[Employee Name]]),"-----",VLOOKUP(LeaveTracker[[#This Row],[Employee Name]],Employees[[Employee Name]:[Office]],6))</f>
        <v>PERMANENT</v>
      </c>
      <c r="G2944" s="24">
        <v>44861</v>
      </c>
      <c r="H2944" s="24">
        <v>44864</v>
      </c>
      <c r="I2944" s="19" t="s">
        <v>298</v>
      </c>
      <c r="J2944" s="42" t="s">
        <v>1035</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268</v>
      </c>
      <c r="E2945" s="50" t="str">
        <f>IF(ISBLANK(LeaveTracker[[#This Row],[Employee Name]]),"-----",VLOOKUP(LeaveTracker[[#This Row],[Employee Name]],Employees[[Employee Name]:[Office]],7))</f>
        <v>PICNIC GROVE</v>
      </c>
      <c r="F2945" s="50" t="str">
        <f>IF(ISBLANK(LeaveTracker[[#This Row],[Employee Name]]),"-----",VLOOKUP(LeaveTracker[[#This Row],[Employee Name]],Employees[[Employee Name]:[Office]],6))</f>
        <v>PERMANENT</v>
      </c>
      <c r="G2945" s="24">
        <v>44903</v>
      </c>
      <c r="H2945" s="24">
        <v>44903</v>
      </c>
      <c r="I2945" s="19" t="s">
        <v>298</v>
      </c>
      <c r="J2945" s="42" t="s">
        <v>1003</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268</v>
      </c>
      <c r="E2946" s="50" t="str">
        <f>IF(ISBLANK(LeaveTracker[[#This Row],[Employee Name]]),"-----",VLOOKUP(LeaveTracker[[#This Row],[Employee Name]],Employees[[Employee Name]:[Office]],7))</f>
        <v>PICNIC GROVE</v>
      </c>
      <c r="F2946" s="50" t="str">
        <f>IF(ISBLANK(LeaveTracker[[#This Row],[Employee Name]]),"-----",VLOOKUP(LeaveTracker[[#This Row],[Employee Name]],Employees[[Employee Name]:[Office]],6))</f>
        <v>PERMANENT</v>
      </c>
      <c r="G2946" s="24">
        <v>44864</v>
      </c>
      <c r="H2946" s="24">
        <v>44864</v>
      </c>
      <c r="I2946" s="19" t="s">
        <v>298</v>
      </c>
      <c r="J2946" s="42" t="s">
        <v>1003</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624</v>
      </c>
      <c r="E2947" s="50" t="str">
        <f>IF(ISBLANK(LeaveTracker[[#This Row],[Employee Name]]),"-----",VLOOKUP(LeaveTracker[[#This Row],[Employee Name]],Employees[[Employee Name]:[Office]],7))</f>
        <v>CTO</v>
      </c>
      <c r="F2947" s="50" t="str">
        <f>IF(ISBLANK(LeaveTracker[[#This Row],[Employee Name]]),"-----",VLOOKUP(LeaveTracker[[#This Row],[Employee Name]],Employees[[Employee Name]:[Office]],6))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624</v>
      </c>
      <c r="E2948" s="50" t="str">
        <f>IF(ISBLANK(LeaveTracker[[#This Row],[Employee Name]]),"-----",VLOOKUP(LeaveTracker[[#This Row],[Employee Name]],Employees[[Employee Name]:[Office]],7))</f>
        <v>CTO</v>
      </c>
      <c r="F2948" s="50" t="str">
        <f>IF(ISBLANK(LeaveTracker[[#This Row],[Employee Name]]),"-----",VLOOKUP(LeaveTracker[[#This Row],[Employee Name]],Employees[[Employee Name]:[Office]],6))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624</v>
      </c>
      <c r="E2949" s="50" t="str">
        <f>IF(ISBLANK(LeaveTracker[[#This Row],[Employee Name]]),"-----",VLOOKUP(LeaveTracker[[#This Row],[Employee Name]],Employees[[Employee Name]:[Office]],7))</f>
        <v>CTO</v>
      </c>
      <c r="F2949" s="50" t="str">
        <f>IF(ISBLANK(LeaveTracker[[#This Row],[Employee Name]]),"-----",VLOOKUP(LeaveTracker[[#This Row],[Employee Name]],Employees[[Employee Name]:[Office]],6))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624</v>
      </c>
      <c r="E2950" s="50" t="str">
        <f>IF(ISBLANK(LeaveTracker[[#This Row],[Employee Name]]),"-----",VLOOKUP(LeaveTracker[[#This Row],[Employee Name]],Employees[[Employee Name]:[Office]],7))</f>
        <v>CTO</v>
      </c>
      <c r="F2950" s="50" t="str">
        <f>IF(ISBLANK(LeaveTracker[[#This Row],[Employee Name]]),"-----",VLOOKUP(LeaveTracker[[#This Row],[Employee Name]],Employees[[Employee Name]:[Office]],6))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624</v>
      </c>
      <c r="E2951" s="50" t="str">
        <f>IF(ISBLANK(LeaveTracker[[#This Row],[Employee Name]]),"-----",VLOOKUP(LeaveTracker[[#This Row],[Employee Name]],Employees[[Employee Name]:[Office]],7))</f>
        <v>CTO</v>
      </c>
      <c r="F2951" s="50" t="str">
        <f>IF(ISBLANK(LeaveTracker[[#This Row],[Employee Name]]),"-----",VLOOKUP(LeaveTracker[[#This Row],[Employee Name]],Employees[[Employee Name]:[Office]],6))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624</v>
      </c>
      <c r="E2952" s="50" t="str">
        <f>IF(ISBLANK(LeaveTracker[[#This Row],[Employee Name]]),"-----",VLOOKUP(LeaveTracker[[#This Row],[Employee Name]],Employees[[Employee Name]:[Office]],7))</f>
        <v>CTO</v>
      </c>
      <c r="F2952" s="50" t="str">
        <f>IF(ISBLANK(LeaveTracker[[#This Row],[Employee Name]]),"-----",VLOOKUP(LeaveTracker[[#This Row],[Employee Name]],Employees[[Employee Name]:[Office]],6))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396</v>
      </c>
      <c r="E2953" s="50" t="str">
        <f>IF(ISBLANK(LeaveTracker[[#This Row],[Employee Name]]),"-----",VLOOKUP(LeaveTracker[[#This Row],[Employee Name]],Employees[[Employee Name]:[Office]],7))</f>
        <v>CTO</v>
      </c>
      <c r="F2953" s="50" t="str">
        <f>IF(ISBLANK(LeaveTracker[[#This Row],[Employee Name]]),"-----",VLOOKUP(LeaveTracker[[#This Row],[Employee Name]],Employees[[Employee Name]:[Office]],6))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396</v>
      </c>
      <c r="E2954" s="50" t="str">
        <f>IF(ISBLANK(LeaveTracker[[#This Row],[Employee Name]]),"-----",VLOOKUP(LeaveTracker[[#This Row],[Employee Name]],Employees[[Employee Name]:[Office]],7))</f>
        <v>CTO</v>
      </c>
      <c r="F2954" s="50" t="str">
        <f>IF(ISBLANK(LeaveTracker[[#This Row],[Employee Name]]),"-----",VLOOKUP(LeaveTracker[[#This Row],[Employee Name]],Employees[[Employee Name]:[Office]],6))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422</v>
      </c>
      <c r="E2955" s="50" t="str">
        <f>IF(ISBLANK(LeaveTracker[[#This Row],[Employee Name]]),"-----",VLOOKUP(LeaveTracker[[#This Row],[Employee Name]],Employees[[Employee Name]:[Office]],7))</f>
        <v>INTEGRATED CENTRAL TERMINAL</v>
      </c>
      <c r="F2955" s="50" t="str">
        <f>IF(ISBLANK(LeaveTracker[[#This Row],[Employee Name]]),"-----",VLOOKUP(LeaveTracker[[#This Row],[Employee Name]],Employees[[Employee Name]:[Office]],6))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396</v>
      </c>
      <c r="E2956" s="50" t="str">
        <f>IF(ISBLANK(LeaveTracker[[#This Row],[Employee Name]]),"-----",VLOOKUP(LeaveTracker[[#This Row],[Employee Name]],Employees[[Employee Name]:[Office]],7))</f>
        <v>CTO</v>
      </c>
      <c r="F2956" s="50" t="str">
        <f>IF(ISBLANK(LeaveTracker[[#This Row],[Employee Name]]),"-----",VLOOKUP(LeaveTracker[[#This Row],[Employee Name]],Employees[[Employee Name]:[Office]],6))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396</v>
      </c>
      <c r="E2957" s="50" t="str">
        <f>IF(ISBLANK(LeaveTracker[[#This Row],[Employee Name]]),"-----",VLOOKUP(LeaveTracker[[#This Row],[Employee Name]],Employees[[Employee Name]:[Office]],7))</f>
        <v>CTO</v>
      </c>
      <c r="F2957" s="50" t="str">
        <f>IF(ISBLANK(LeaveTracker[[#This Row],[Employee Name]]),"-----",VLOOKUP(LeaveTracker[[#This Row],[Employee Name]],Employees[[Employee Name]:[Office]],6))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396</v>
      </c>
      <c r="E2958" s="50" t="str">
        <f>IF(ISBLANK(LeaveTracker[[#This Row],[Employee Name]]),"-----",VLOOKUP(LeaveTracker[[#This Row],[Employee Name]],Employees[[Employee Name]:[Office]],7))</f>
        <v>CTO</v>
      </c>
      <c r="F2958" s="50" t="str">
        <f>IF(ISBLANK(LeaveTracker[[#This Row],[Employee Name]]),"-----",VLOOKUP(LeaveTracker[[#This Row],[Employee Name]],Employees[[Employee Name]:[Office]],6))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714</v>
      </c>
      <c r="E2959" s="50" t="str">
        <f>IF(ISBLANK(LeaveTracker[[#This Row],[Employee Name]]),"-----",VLOOKUP(LeaveTracker[[#This Row],[Employee Name]],Employees[[Employee Name]:[Office]],7))</f>
        <v>CBO</v>
      </c>
      <c r="F2959" s="50" t="str">
        <f>IF(ISBLANK(LeaveTracker[[#This Row],[Employee Name]]),"-----",VLOOKUP(LeaveTracker[[#This Row],[Employee Name]],Employees[[Employee Name]:[Office]],6))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1056</v>
      </c>
      <c r="E2960" s="50" t="str">
        <f>IF(ISBLANK(LeaveTracker[[#This Row],[Employee Name]]),"-----",VLOOKUP(LeaveTracker[[#This Row],[Employee Name]],Employees[[Employee Name]:[Office]],7))</f>
        <v>ONT</v>
      </c>
      <c r="F2960" s="50" t="str">
        <f>IF(ISBLANK(LeaveTracker[[#This Row],[Employee Name]]),"-----",VLOOKUP(LeaveTracker[[#This Row],[Employee Name]],Employees[[Employee Name]:[Office]],6))</f>
        <v>PERMANENT</v>
      </c>
      <c r="G2960" s="24">
        <v>44882</v>
      </c>
      <c r="H2960" s="24">
        <v>44882</v>
      </c>
      <c r="I2960" s="19" t="s">
        <v>298</v>
      </c>
      <c r="J2960" s="42" t="s">
        <v>1003</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1056</v>
      </c>
      <c r="E2961" s="50" t="str">
        <f>IF(ISBLANK(LeaveTracker[[#This Row],[Employee Name]]),"-----",VLOOKUP(LeaveTracker[[#This Row],[Employee Name]],Employees[[Employee Name]:[Office]],7))</f>
        <v>ONT</v>
      </c>
      <c r="F2961" s="50" t="str">
        <f>IF(ISBLANK(LeaveTracker[[#This Row],[Employee Name]]),"-----",VLOOKUP(LeaveTracker[[#This Row],[Employee Name]],Employees[[Employee Name]:[Office]],6))</f>
        <v>PERMANENT</v>
      </c>
      <c r="G2961" s="24">
        <v>44858</v>
      </c>
      <c r="H2961" s="24">
        <v>44858</v>
      </c>
      <c r="I2961" s="19" t="s">
        <v>82</v>
      </c>
      <c r="J2961" s="42" t="s">
        <v>1004</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394</v>
      </c>
      <c r="E2962" s="50" t="str">
        <f>IF(ISBLANK(LeaveTracker[[#This Row],[Employee Name]]),"-----",VLOOKUP(LeaveTracker[[#This Row],[Employee Name]],Employees[[Employee Name]:[Office]],7))</f>
        <v>CTO</v>
      </c>
      <c r="F2962" s="50" t="str">
        <f>IF(ISBLANK(LeaveTracker[[#This Row],[Employee Name]]),"-----",VLOOKUP(LeaveTracker[[#This Row],[Employee Name]],Employees[[Employee Name]:[Office]],6))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394</v>
      </c>
      <c r="E2963" s="50" t="str">
        <f>IF(ISBLANK(LeaveTracker[[#This Row],[Employee Name]]),"-----",VLOOKUP(LeaveTracker[[#This Row],[Employee Name]],Employees[[Employee Name]:[Office]],7))</f>
        <v>CTO</v>
      </c>
      <c r="F2963" s="50" t="str">
        <f>IF(ISBLANK(LeaveTracker[[#This Row],[Employee Name]]),"-----",VLOOKUP(LeaveTracker[[#This Row],[Employee Name]],Employees[[Employee Name]:[Office]],6))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394</v>
      </c>
      <c r="E2964" s="50" t="str">
        <f>IF(ISBLANK(LeaveTracker[[#This Row],[Employee Name]]),"-----",VLOOKUP(LeaveTracker[[#This Row],[Employee Name]],Employees[[Employee Name]:[Office]],7))</f>
        <v>CTO</v>
      </c>
      <c r="F2964" s="50" t="str">
        <f>IF(ISBLANK(LeaveTracker[[#This Row],[Employee Name]]),"-----",VLOOKUP(LeaveTracker[[#This Row],[Employee Name]],Employees[[Employee Name]:[Office]],6))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422</v>
      </c>
      <c r="E2965" s="50" t="str">
        <f>IF(ISBLANK(LeaveTracker[[#This Row],[Employee Name]]),"-----",VLOOKUP(LeaveTracker[[#This Row],[Employee Name]],Employees[[Employee Name]:[Office]],7))</f>
        <v>INTEGRATED CENTRAL TERMINAL</v>
      </c>
      <c r="F2965" s="50" t="str">
        <f>IF(ISBLANK(LeaveTracker[[#This Row],[Employee Name]]),"-----",VLOOKUP(LeaveTracker[[#This Row],[Employee Name]],Employees[[Employee Name]:[Office]],6))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422</v>
      </c>
      <c r="E2966" s="50" t="str">
        <f>IF(ISBLANK(LeaveTracker[[#This Row],[Employee Name]]),"-----",VLOOKUP(LeaveTracker[[#This Row],[Employee Name]],Employees[[Employee Name]:[Office]],7))</f>
        <v>INTEGRATED CENTRAL TERMINAL</v>
      </c>
      <c r="F2966" s="50" t="str">
        <f>IF(ISBLANK(LeaveTracker[[#This Row],[Employee Name]]),"-----",VLOOKUP(LeaveTracker[[#This Row],[Employee Name]],Employees[[Employee Name]:[Office]],6))</f>
        <v>PERMANENT</v>
      </c>
      <c r="G2966" s="24">
        <v>44832</v>
      </c>
      <c r="H2966" s="24">
        <v>44832</v>
      </c>
      <c r="I2966" s="19" t="s">
        <v>82</v>
      </c>
      <c r="J2966" s="42" t="s">
        <v>1004</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422</v>
      </c>
      <c r="E2967" s="50" t="str">
        <f>IF(ISBLANK(LeaveTracker[[#This Row],[Employee Name]]),"-----",VLOOKUP(LeaveTracker[[#This Row],[Employee Name]],Employees[[Employee Name]:[Office]],7))</f>
        <v>INTEGRATED CENTRAL TERMINAL</v>
      </c>
      <c r="F2967" s="50" t="str">
        <f>IF(ISBLANK(LeaveTracker[[#This Row],[Employee Name]]),"-----",VLOOKUP(LeaveTracker[[#This Row],[Employee Name]],Employees[[Employee Name]:[Office]],6))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1059</v>
      </c>
      <c r="E2968" s="50" t="str">
        <f>IF(ISBLANK(LeaveTracker[[#This Row],[Employee Name]]),"-----",VLOOKUP(LeaveTracker[[#This Row],[Employee Name]],Employees[[Employee Name]:[Office]],7))</f>
        <v>CTO</v>
      </c>
      <c r="F2968" s="50" t="str">
        <f>IF(ISBLANK(LeaveTracker[[#This Row],[Employee Name]]),"-----",VLOOKUP(LeaveTracker[[#This Row],[Employee Name]],Employees[[Employee Name]:[Office]],6))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1059</v>
      </c>
      <c r="E2969" s="50" t="str">
        <f>IF(ISBLANK(LeaveTracker[[#This Row],[Employee Name]]),"-----",VLOOKUP(LeaveTracker[[#This Row],[Employee Name]],Employees[[Employee Name]:[Office]],7))</f>
        <v>CTO</v>
      </c>
      <c r="F2969" s="50" t="str">
        <f>IF(ISBLANK(LeaveTracker[[#This Row],[Employee Name]]),"-----",VLOOKUP(LeaveTracker[[#This Row],[Employee Name]],Employees[[Employee Name]:[Office]],6))</f>
        <v>PERMANENT</v>
      </c>
      <c r="G2969" s="24">
        <v>44890</v>
      </c>
      <c r="H2969" s="24">
        <v>44890</v>
      </c>
      <c r="I2969" s="19" t="s">
        <v>82</v>
      </c>
      <c r="J2969" s="42" t="s">
        <v>1004</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1059</v>
      </c>
      <c r="E2970" s="50" t="str">
        <f>IF(ISBLANK(LeaveTracker[[#This Row],[Employee Name]]),"-----",VLOOKUP(LeaveTracker[[#This Row],[Employee Name]],Employees[[Employee Name]:[Office]],7))</f>
        <v>CTO</v>
      </c>
      <c r="F2970" s="50" t="str">
        <f>IF(ISBLANK(LeaveTracker[[#This Row],[Employee Name]]),"-----",VLOOKUP(LeaveTracker[[#This Row],[Employee Name]],Employees[[Employee Name]:[Office]],6))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1059</v>
      </c>
      <c r="E2971" s="50" t="str">
        <f>IF(ISBLANK(LeaveTracker[[#This Row],[Employee Name]]),"-----",VLOOKUP(LeaveTracker[[#This Row],[Employee Name]],Employees[[Employee Name]:[Office]],7))</f>
        <v>CTO</v>
      </c>
      <c r="F2971" s="50" t="str">
        <f>IF(ISBLANK(LeaveTracker[[#This Row],[Employee Name]]),"-----",VLOOKUP(LeaveTracker[[#This Row],[Employee Name]],Employees[[Employee Name]:[Office]],6))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1059</v>
      </c>
      <c r="E2972" s="50" t="str">
        <f>IF(ISBLANK(LeaveTracker[[#This Row],[Employee Name]]),"-----",VLOOKUP(LeaveTracker[[#This Row],[Employee Name]],Employees[[Employee Name]:[Office]],7))</f>
        <v>CTO</v>
      </c>
      <c r="F2972" s="50" t="str">
        <f>IF(ISBLANK(LeaveTracker[[#This Row],[Employee Name]]),"-----",VLOOKUP(LeaveTracker[[#This Row],[Employee Name]],Employees[[Employee Name]:[Office]],6))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407</v>
      </c>
      <c r="E2973" s="50" t="str">
        <f>IF(ISBLANK(LeaveTracker[[#This Row],[Employee Name]]),"-----",VLOOKUP(LeaveTracker[[#This Row],[Employee Name]],Employees[[Employee Name]:[Office]],7))</f>
        <v>CTO</v>
      </c>
      <c r="F2973" s="50" t="str">
        <f>IF(ISBLANK(LeaveTracker[[#This Row],[Employee Name]]),"-----",VLOOKUP(LeaveTracker[[#This Row],[Employee Name]],Employees[[Employee Name]:[Office]],6))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407</v>
      </c>
      <c r="E2974" s="50" t="str">
        <f>IF(ISBLANK(LeaveTracker[[#This Row],[Employee Name]]),"-----",VLOOKUP(LeaveTracker[[#This Row],[Employee Name]],Employees[[Employee Name]:[Office]],7))</f>
        <v>CTO</v>
      </c>
      <c r="F2974" s="50" t="str">
        <f>IF(ISBLANK(LeaveTracker[[#This Row],[Employee Name]]),"-----",VLOOKUP(LeaveTracker[[#This Row],[Employee Name]],Employees[[Employee Name]:[Office]],6))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407</v>
      </c>
      <c r="E2975" s="50" t="str">
        <f>IF(ISBLANK(LeaveTracker[[#This Row],[Employee Name]]),"-----",VLOOKUP(LeaveTracker[[#This Row],[Employee Name]],Employees[[Employee Name]:[Office]],7))</f>
        <v>CTO</v>
      </c>
      <c r="F2975" s="50" t="str">
        <f>IF(ISBLANK(LeaveTracker[[#This Row],[Employee Name]]),"-----",VLOOKUP(LeaveTracker[[#This Row],[Employee Name]],Employees[[Employee Name]:[Office]],6))</f>
        <v>PERMANENT</v>
      </c>
      <c r="G2975" s="24">
        <v>44806</v>
      </c>
      <c r="H2975" s="24">
        <v>44806</v>
      </c>
      <c r="I2975" s="19" t="s">
        <v>82</v>
      </c>
      <c r="J2975" s="42" t="s">
        <v>1004</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624</v>
      </c>
      <c r="E2976" s="50" t="str">
        <f>IF(ISBLANK(LeaveTracker[[#This Row],[Employee Name]]),"-----",VLOOKUP(LeaveTracker[[#This Row],[Employee Name]],Employees[[Employee Name]:[Office]],7))</f>
        <v>CTO</v>
      </c>
      <c r="F2976" s="50" t="str">
        <f>IF(ISBLANK(LeaveTracker[[#This Row],[Employee Name]]),"-----",VLOOKUP(LeaveTracker[[#This Row],[Employee Name]],Employees[[Employee Name]:[Office]],6))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1080</v>
      </c>
      <c r="E2977" s="50" t="str">
        <f>IF(ISBLANK(LeaveTracker[[#This Row],[Employee Name]]),"-----",VLOOKUP(LeaveTracker[[#This Row],[Employee Name]],Employees[[Employee Name]:[Office]],7))</f>
        <v>CTO</v>
      </c>
      <c r="F2977" s="50" t="str">
        <f>IF(ISBLANK(LeaveTracker[[#This Row],[Employee Name]]),"-----",VLOOKUP(LeaveTracker[[#This Row],[Employee Name]],Employees[[Employee Name]:[Office]],6))</f>
        <v>PERMANENT</v>
      </c>
      <c r="G2977" s="24">
        <v>44887</v>
      </c>
      <c r="H2977" s="24">
        <v>44887</v>
      </c>
      <c r="I2977" s="19" t="s">
        <v>82</v>
      </c>
      <c r="J2977" s="42" t="s">
        <v>1004</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1080</v>
      </c>
      <c r="E2978" s="50" t="str">
        <f>IF(ISBLANK(LeaveTracker[[#This Row],[Employee Name]]),"-----",VLOOKUP(LeaveTracker[[#This Row],[Employee Name]],Employees[[Employee Name]:[Office]],7))</f>
        <v>CTO</v>
      </c>
      <c r="F2978" s="50" t="str">
        <f>IF(ISBLANK(LeaveTracker[[#This Row],[Employee Name]]),"-----",VLOOKUP(LeaveTracker[[#This Row],[Employee Name]],Employees[[Employee Name]:[Office]],6))</f>
        <v>PERMANENT</v>
      </c>
      <c r="G2978" s="24">
        <v>44824</v>
      </c>
      <c r="H2978" s="24">
        <v>44824</v>
      </c>
      <c r="I2978" s="19" t="s">
        <v>298</v>
      </c>
      <c r="J2978" s="42" t="s">
        <v>1003</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833</v>
      </c>
      <c r="E2979" s="50" t="str">
        <f>IF(ISBLANK(LeaveTracker[[#This Row],[Employee Name]]),"-----",VLOOKUP(LeaveTracker[[#This Row],[Employee Name]],Employees[[Employee Name]:[Office]],7))</f>
        <v>CTO</v>
      </c>
      <c r="F2979" s="50" t="str">
        <f>IF(ISBLANK(LeaveTracker[[#This Row],[Employee Name]]),"-----",VLOOKUP(LeaveTracker[[#This Row],[Employee Name]],Employees[[Employee Name]:[Office]],6))</f>
        <v>PERMANENT</v>
      </c>
      <c r="G2979" s="24">
        <v>44858</v>
      </c>
      <c r="H2979" s="24">
        <v>44858</v>
      </c>
      <c r="I2979" s="19" t="s">
        <v>298</v>
      </c>
      <c r="J2979" s="42" t="s">
        <v>1003</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415</v>
      </c>
      <c r="E2980" s="50" t="str">
        <f>IF(ISBLANK(LeaveTracker[[#This Row],[Employee Name]]),"-----",VLOOKUP(LeaveTracker[[#This Row],[Employee Name]],Employees[[Employee Name]:[Office]],7))</f>
        <v>CTO</v>
      </c>
      <c r="F2980" s="50" t="str">
        <f>IF(ISBLANK(LeaveTracker[[#This Row],[Employee Name]]),"-----",VLOOKUP(LeaveTracker[[#This Row],[Employee Name]],Employees[[Employee Name]:[Office]],6))</f>
        <v>PERMANENT</v>
      </c>
      <c r="G2980" s="24">
        <v>44861</v>
      </c>
      <c r="H2980" s="24">
        <v>44862</v>
      </c>
      <c r="I2980" s="19" t="s">
        <v>82</v>
      </c>
      <c r="J2980" s="42" t="s">
        <v>1004</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418</v>
      </c>
      <c r="E2981" s="50" t="str">
        <f>IF(ISBLANK(LeaveTracker[[#This Row],[Employee Name]]),"-----",VLOOKUP(LeaveTracker[[#This Row],[Employee Name]],Employees[[Employee Name]:[Office]],7))</f>
        <v>CTO</v>
      </c>
      <c r="F2981" s="50" t="str">
        <f>IF(ISBLANK(LeaveTracker[[#This Row],[Employee Name]]),"-----",VLOOKUP(LeaveTracker[[#This Row],[Employee Name]],Employees[[Employee Name]:[Office]],6))</f>
        <v>PERMANENT</v>
      </c>
      <c r="G2981" s="24">
        <v>44862</v>
      </c>
      <c r="H2981" s="24">
        <v>44862</v>
      </c>
      <c r="I2981" s="19" t="s">
        <v>82</v>
      </c>
      <c r="J2981" s="42" t="s">
        <v>1004</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418</v>
      </c>
      <c r="E2982" s="50" t="str">
        <f>IF(ISBLANK(LeaveTracker[[#This Row],[Employee Name]]),"-----",VLOOKUP(LeaveTracker[[#This Row],[Employee Name]],Employees[[Employee Name]:[Office]],7))</f>
        <v>CTO</v>
      </c>
      <c r="F2982" s="50" t="str">
        <f>IF(ISBLANK(LeaveTracker[[#This Row],[Employee Name]]),"-----",VLOOKUP(LeaveTracker[[#This Row],[Employee Name]],Employees[[Employee Name]:[Office]],6))</f>
        <v>PERMANENT</v>
      </c>
      <c r="G2982" s="24">
        <v>44867</v>
      </c>
      <c r="H2982" s="24">
        <v>44867</v>
      </c>
      <c r="I2982" s="19" t="s">
        <v>82</v>
      </c>
      <c r="J2982" s="42" t="s">
        <v>1004</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371</v>
      </c>
      <c r="E2983" s="50" t="str">
        <f>IF(ISBLANK(LeaveTracker[[#This Row],[Employee Name]]),"-----",VLOOKUP(LeaveTracker[[#This Row],[Employee Name]],Employees[[Employee Name]:[Office]],7))</f>
        <v>LIBRARY</v>
      </c>
      <c r="F2983" s="50" t="str">
        <f>IF(ISBLANK(LeaveTracker[[#This Row],[Employee Name]]),"-----",VLOOKUP(LeaveTracker[[#This Row],[Employee Name]],Employees[[Employee Name]:[Office]],6))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371</v>
      </c>
      <c r="E2984" s="50" t="str">
        <f>IF(ISBLANK(LeaveTracker[[#This Row],[Employee Name]]),"-----",VLOOKUP(LeaveTracker[[#This Row],[Employee Name]],Employees[[Employee Name]:[Office]],7))</f>
        <v>LIBRARY</v>
      </c>
      <c r="F2984" s="50" t="str">
        <f>IF(ISBLANK(LeaveTracker[[#This Row],[Employee Name]]),"-----",VLOOKUP(LeaveTracker[[#This Row],[Employee Name]],Employees[[Employee Name]:[Office]],6))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1060</v>
      </c>
      <c r="E2985" s="50" t="str">
        <f>IF(ISBLANK(LeaveTracker[[#This Row],[Employee Name]]),"-----",VLOOKUP(LeaveTracker[[#This Row],[Employee Name]],Employees[[Employee Name]:[Office]],7))</f>
        <v>CTO</v>
      </c>
      <c r="F2985" s="50" t="str">
        <f>IF(ISBLANK(LeaveTracker[[#This Row],[Employee Name]]),"-----",VLOOKUP(LeaveTracker[[#This Row],[Employee Name]],Employees[[Employee Name]:[Office]],6))</f>
        <v>PERMANENT</v>
      </c>
      <c r="G2985" s="24">
        <v>44858</v>
      </c>
      <c r="H2985" s="24">
        <v>44858</v>
      </c>
      <c r="I2985" s="19" t="s">
        <v>82</v>
      </c>
      <c r="J2985" s="42" t="s">
        <v>1004</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1060</v>
      </c>
      <c r="E2986" s="50" t="str">
        <f>IF(ISBLANK(LeaveTracker[[#This Row],[Employee Name]]),"-----",VLOOKUP(LeaveTracker[[#This Row],[Employee Name]],Employees[[Employee Name]:[Office]],7))</f>
        <v>CTO</v>
      </c>
      <c r="F2986" s="50" t="str">
        <f>IF(ISBLANK(LeaveTracker[[#This Row],[Employee Name]]),"-----",VLOOKUP(LeaveTracker[[#This Row],[Employee Name]],Employees[[Employee Name]:[Office]],6))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411</v>
      </c>
      <c r="E2987" s="50" t="str">
        <f>IF(ISBLANK(LeaveTracker[[#This Row],[Employee Name]]),"-----",VLOOKUP(LeaveTracker[[#This Row],[Employee Name]],Employees[[Employee Name]:[Office]],7))</f>
        <v>CTO</v>
      </c>
      <c r="F2987" s="50" t="str">
        <f>IF(ISBLANK(LeaveTracker[[#This Row],[Employee Name]]),"-----",VLOOKUP(LeaveTracker[[#This Row],[Employee Name]],Employees[[Employee Name]:[Office]],6))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411</v>
      </c>
      <c r="E2988" s="50" t="str">
        <f>IF(ISBLANK(LeaveTracker[[#This Row],[Employee Name]]),"-----",VLOOKUP(LeaveTracker[[#This Row],[Employee Name]],Employees[[Employee Name]:[Office]],7))</f>
        <v>CTO</v>
      </c>
      <c r="F2988" s="50" t="str">
        <f>IF(ISBLANK(LeaveTracker[[#This Row],[Employee Name]]),"-----",VLOOKUP(LeaveTracker[[#This Row],[Employee Name]],Employees[[Employee Name]:[Office]],6))</f>
        <v>PERMANENT</v>
      </c>
      <c r="G2988" s="24">
        <v>44854</v>
      </c>
      <c r="H2988" s="24">
        <v>44854</v>
      </c>
      <c r="I2988" s="19" t="s">
        <v>298</v>
      </c>
      <c r="J2988" s="42" t="s">
        <v>1003</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405</v>
      </c>
      <c r="E2989" s="50" t="str">
        <f>IF(ISBLANK(LeaveTracker[[#This Row],[Employee Name]]),"-----",VLOOKUP(LeaveTracker[[#This Row],[Employee Name]],Employees[[Employee Name]:[Office]],7))</f>
        <v>CTO</v>
      </c>
      <c r="F2989" s="50" t="str">
        <f>IF(ISBLANK(LeaveTracker[[#This Row],[Employee Name]]),"-----",VLOOKUP(LeaveTracker[[#This Row],[Employee Name]],Employees[[Employee Name]:[Office]],6))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405</v>
      </c>
      <c r="E2990" s="50" t="str">
        <f>IF(ISBLANK(LeaveTracker[[#This Row],[Employee Name]]),"-----",VLOOKUP(LeaveTracker[[#This Row],[Employee Name]],Employees[[Employee Name]:[Office]],7))</f>
        <v>CTO</v>
      </c>
      <c r="F2990" s="50" t="str">
        <f>IF(ISBLANK(LeaveTracker[[#This Row],[Employee Name]]),"-----",VLOOKUP(LeaveTracker[[#This Row],[Employee Name]],Employees[[Employee Name]:[Office]],6))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405</v>
      </c>
      <c r="E2991" s="50" t="str">
        <f>IF(ISBLANK(LeaveTracker[[#This Row],[Employee Name]]),"-----",VLOOKUP(LeaveTracker[[#This Row],[Employee Name]],Employees[[Employee Name]:[Office]],7))</f>
        <v>CTO</v>
      </c>
      <c r="F2991" s="50" t="str">
        <f>IF(ISBLANK(LeaveTracker[[#This Row],[Employee Name]]),"-----",VLOOKUP(LeaveTracker[[#This Row],[Employee Name]],Employees[[Employee Name]:[Office]],6))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1307</v>
      </c>
      <c r="E2992" s="50" t="str">
        <f>IF(ISBLANK(LeaveTracker[[#This Row],[Employee Name]]),"-----",VLOOKUP(LeaveTracker[[#This Row],[Employee Name]],Employees[[Employee Name]:[Office]],7))</f>
        <v>CTO</v>
      </c>
      <c r="F2992" s="50" t="str">
        <f>IF(ISBLANK(LeaveTracker[[#This Row],[Employee Name]]),"-----",VLOOKUP(LeaveTracker[[#This Row],[Employee Name]],Employees[[Employee Name]:[Office]],6))</f>
        <v>PERMANENT</v>
      </c>
      <c r="G2992" s="24">
        <v>44867</v>
      </c>
      <c r="H2992" s="24">
        <v>44867</v>
      </c>
      <c r="I2992" s="19" t="s">
        <v>298</v>
      </c>
      <c r="J2992" s="42" t="s">
        <v>1003</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398</v>
      </c>
      <c r="E2993" s="50" t="str">
        <f>IF(ISBLANK(LeaveTracker[[#This Row],[Employee Name]]),"-----",VLOOKUP(LeaveTracker[[#This Row],[Employee Name]],Employees[[Employee Name]:[Office]],7))</f>
        <v>CTO</v>
      </c>
      <c r="F2993" s="50" t="str">
        <f>IF(ISBLANK(LeaveTracker[[#This Row],[Employee Name]]),"-----",VLOOKUP(LeaveTracker[[#This Row],[Employee Name]],Employees[[Employee Name]:[Office]],6))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398</v>
      </c>
      <c r="E2994" s="50" t="str">
        <f>IF(ISBLANK(LeaveTracker[[#This Row],[Employee Name]]),"-----",VLOOKUP(LeaveTracker[[#This Row],[Employee Name]],Employees[[Employee Name]:[Office]],7))</f>
        <v>CTO</v>
      </c>
      <c r="F2994" s="50" t="str">
        <f>IF(ISBLANK(LeaveTracker[[#This Row],[Employee Name]]),"-----",VLOOKUP(LeaveTracker[[#This Row],[Employee Name]],Employees[[Employee Name]:[Office]],6))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411</v>
      </c>
      <c r="E2995" s="50" t="str">
        <f>IF(ISBLANK(LeaveTracker[[#This Row],[Employee Name]]),"-----",VLOOKUP(LeaveTracker[[#This Row],[Employee Name]],Employees[[Employee Name]:[Office]],7))</f>
        <v>CTO</v>
      </c>
      <c r="F2995" s="50" t="str">
        <f>IF(ISBLANK(LeaveTracker[[#This Row],[Employee Name]]),"-----",VLOOKUP(LeaveTracker[[#This Row],[Employee Name]],Employees[[Employee Name]:[Office]],6))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411</v>
      </c>
      <c r="E2996" s="50" t="str">
        <f>IF(ISBLANK(LeaveTracker[[#This Row],[Employee Name]]),"-----",VLOOKUP(LeaveTracker[[#This Row],[Employee Name]],Employees[[Employee Name]:[Office]],7))</f>
        <v>CTO</v>
      </c>
      <c r="F2996" s="50" t="str">
        <f>IF(ISBLANK(LeaveTracker[[#This Row],[Employee Name]]),"-----",VLOOKUP(LeaveTracker[[#This Row],[Employee Name]],Employees[[Employee Name]:[Office]],6))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411</v>
      </c>
      <c r="E2997" s="50" t="str">
        <f>IF(ISBLANK(LeaveTracker[[#This Row],[Employee Name]]),"-----",VLOOKUP(LeaveTracker[[#This Row],[Employee Name]],Employees[[Employee Name]:[Office]],7))</f>
        <v>CTO</v>
      </c>
      <c r="F2997" s="50" t="str">
        <f>IF(ISBLANK(LeaveTracker[[#This Row],[Employee Name]]),"-----",VLOOKUP(LeaveTracker[[#This Row],[Employee Name]],Employees[[Employee Name]:[Office]],6))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411</v>
      </c>
      <c r="E2998" s="50" t="str">
        <f>IF(ISBLANK(LeaveTracker[[#This Row],[Employee Name]]),"-----",VLOOKUP(LeaveTracker[[#This Row],[Employee Name]],Employees[[Employee Name]:[Office]],7))</f>
        <v>CTO</v>
      </c>
      <c r="F2998" s="50" t="str">
        <f>IF(ISBLANK(LeaveTracker[[#This Row],[Employee Name]]),"-----",VLOOKUP(LeaveTracker[[#This Row],[Employee Name]],Employees[[Employee Name]:[Office]],6))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394</v>
      </c>
      <c r="E2999" s="50" t="str">
        <f>IF(ISBLANK(LeaveTracker[[#This Row],[Employee Name]]),"-----",VLOOKUP(LeaveTracker[[#This Row],[Employee Name]],Employees[[Employee Name]:[Office]],7))</f>
        <v>CTO</v>
      </c>
      <c r="F2999" s="50" t="str">
        <f>IF(ISBLANK(LeaveTracker[[#This Row],[Employee Name]]),"-----",VLOOKUP(LeaveTracker[[#This Row],[Employee Name]],Employees[[Employee Name]:[Office]],6))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394</v>
      </c>
      <c r="E3000" s="50" t="str">
        <f>IF(ISBLANK(LeaveTracker[[#This Row],[Employee Name]]),"-----",VLOOKUP(LeaveTracker[[#This Row],[Employee Name]],Employees[[Employee Name]:[Office]],7))</f>
        <v>CTO</v>
      </c>
      <c r="F3000" s="50" t="str">
        <f>IF(ISBLANK(LeaveTracker[[#This Row],[Employee Name]]),"-----",VLOOKUP(LeaveTracker[[#This Row],[Employee Name]],Employees[[Employee Name]:[Office]],6))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394</v>
      </c>
      <c r="E3001" s="50" t="str">
        <f>IF(ISBLANK(LeaveTracker[[#This Row],[Employee Name]]),"-----",VLOOKUP(LeaveTracker[[#This Row],[Employee Name]],Employees[[Employee Name]:[Office]],7))</f>
        <v>CTO</v>
      </c>
      <c r="F3001" s="50" t="str">
        <f>IF(ISBLANK(LeaveTracker[[#This Row],[Employee Name]]),"-----",VLOOKUP(LeaveTracker[[#This Row],[Employee Name]],Employees[[Employee Name]:[Office]],6))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422</v>
      </c>
      <c r="E3002" s="50" t="str">
        <f>IF(ISBLANK(LeaveTracker[[#This Row],[Employee Name]]),"-----",VLOOKUP(LeaveTracker[[#This Row],[Employee Name]],Employees[[Employee Name]:[Office]],7))</f>
        <v>INTEGRATED CENTRAL TERMINAL</v>
      </c>
      <c r="F3002" s="50" t="str">
        <f>IF(ISBLANK(LeaveTracker[[#This Row],[Employee Name]]),"-----",VLOOKUP(LeaveTracker[[#This Row],[Employee Name]],Employees[[Employee Name]:[Office]],6))</f>
        <v>PERMANENT</v>
      </c>
      <c r="G3002" s="24">
        <v>44788</v>
      </c>
      <c r="H3002" s="24">
        <v>44788</v>
      </c>
      <c r="I3002" s="19" t="s">
        <v>82</v>
      </c>
      <c r="J3002" s="42" t="s">
        <v>1004</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422</v>
      </c>
      <c r="E3003" s="50" t="str">
        <f>IF(ISBLANK(LeaveTracker[[#This Row],[Employee Name]]),"-----",VLOOKUP(LeaveTracker[[#This Row],[Employee Name]],Employees[[Employee Name]:[Office]],7))</f>
        <v>INTEGRATED CENTRAL TERMINAL</v>
      </c>
      <c r="F3003" s="50" t="str">
        <f>IF(ISBLANK(LeaveTracker[[#This Row],[Employee Name]]),"-----",VLOOKUP(LeaveTracker[[#This Row],[Employee Name]],Employees[[Employee Name]:[Office]],6))</f>
        <v>PERMANENT</v>
      </c>
      <c r="G3003" s="24">
        <v>44795</v>
      </c>
      <c r="H3003" s="24">
        <v>44795</v>
      </c>
      <c r="I3003" s="19" t="s">
        <v>82</v>
      </c>
      <c r="J3003" s="42" t="s">
        <v>1004</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1285</v>
      </c>
      <c r="E3004" s="50" t="str">
        <f>IF(ISBLANK(LeaveTracker[[#This Row],[Employee Name]]),"-----",VLOOKUP(LeaveTracker[[#This Row],[Employee Name]],Employees[[Employee Name]:[Office]],7))</f>
        <v>CTO</v>
      </c>
      <c r="F3004" s="50" t="str">
        <f>IF(ISBLANK(LeaveTracker[[#This Row],[Employee Name]]),"-----",VLOOKUP(LeaveTracker[[#This Row],[Employee Name]],Employees[[Employee Name]:[Office]],6))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660</v>
      </c>
      <c r="E3005" s="50" t="str">
        <f>IF(ISBLANK(LeaveTracker[[#This Row],[Employee Name]]),"-----",VLOOKUP(LeaveTracker[[#This Row],[Employee Name]],Employees[[Employee Name]:[Office]],7))</f>
        <v>CTO</v>
      </c>
      <c r="F3005" s="50" t="str">
        <f>IF(ISBLANK(LeaveTracker[[#This Row],[Employee Name]]),"-----",VLOOKUP(LeaveTracker[[#This Row],[Employee Name]],Employees[[Employee Name]:[Office]],6))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837</v>
      </c>
      <c r="E3006" s="50" t="str">
        <f>IF(ISBLANK(LeaveTracker[[#This Row],[Employee Name]]),"-----",VLOOKUP(LeaveTracker[[#This Row],[Employee Name]],Employees[[Employee Name]:[Office]],7))</f>
        <v>CTO</v>
      </c>
      <c r="F3006" s="50" t="str">
        <f>IF(ISBLANK(LeaveTracker[[#This Row],[Employee Name]]),"-----",VLOOKUP(LeaveTracker[[#This Row],[Employee Name]],Employees[[Employee Name]:[Office]],6))</f>
        <v>PERMANENT</v>
      </c>
      <c r="G3006" s="24">
        <v>44799</v>
      </c>
      <c r="H3006" s="24">
        <v>44799</v>
      </c>
      <c r="I3006" s="19" t="s">
        <v>298</v>
      </c>
      <c r="J3006" s="42" t="s">
        <v>1003</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837</v>
      </c>
      <c r="E3007" s="50" t="str">
        <f>IF(ISBLANK(LeaveTracker[[#This Row],[Employee Name]]),"-----",VLOOKUP(LeaveTracker[[#This Row],[Employee Name]],Employees[[Employee Name]:[Office]],7))</f>
        <v>CTO</v>
      </c>
      <c r="F3007" s="50" t="str">
        <f>IF(ISBLANK(LeaveTracker[[#This Row],[Employee Name]]),"-----",VLOOKUP(LeaveTracker[[#This Row],[Employee Name]],Employees[[Employee Name]:[Office]],6))</f>
        <v>PERMANENT</v>
      </c>
      <c r="G3007" s="24">
        <v>44805</v>
      </c>
      <c r="H3007" s="24">
        <v>44805</v>
      </c>
      <c r="I3007" s="19" t="s">
        <v>298</v>
      </c>
      <c r="J3007" s="42" t="s">
        <v>1003</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837</v>
      </c>
      <c r="E3008" s="50" t="str">
        <f>IF(ISBLANK(LeaveTracker[[#This Row],[Employee Name]]),"-----",VLOOKUP(LeaveTracker[[#This Row],[Employee Name]],Employees[[Employee Name]:[Office]],7))</f>
        <v>CTO</v>
      </c>
      <c r="F3008" s="50" t="str">
        <f>IF(ISBLANK(LeaveTracker[[#This Row],[Employee Name]]),"-----",VLOOKUP(LeaveTracker[[#This Row],[Employee Name]],Employees[[Employee Name]:[Office]],6))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759</v>
      </c>
      <c r="E3009" s="50" t="str">
        <f>IF(ISBLANK(LeaveTracker[[#This Row],[Employee Name]]),"-----",VLOOKUP(LeaveTracker[[#This Row],[Employee Name]],Employees[[Employee Name]:[Office]],7))</f>
        <v>CTO</v>
      </c>
      <c r="F3009" s="50" t="str">
        <f>IF(ISBLANK(LeaveTracker[[#This Row],[Employee Name]]),"-----",VLOOKUP(LeaveTracker[[#This Row],[Employee Name]],Employees[[Employee Name]:[Office]],6))</f>
        <v>PERMANENT</v>
      </c>
      <c r="G3009" s="24">
        <v>44907</v>
      </c>
      <c r="H3009" s="24">
        <v>44907</v>
      </c>
      <c r="I3009" s="19" t="s">
        <v>298</v>
      </c>
      <c r="J3009" s="42" t="s">
        <v>1003</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398</v>
      </c>
      <c r="E3010" s="50" t="str">
        <f>IF(ISBLANK(LeaveTracker[[#This Row],[Employee Name]]),"-----",VLOOKUP(LeaveTracker[[#This Row],[Employee Name]],Employees[[Employee Name]:[Office]],7))</f>
        <v>CTO</v>
      </c>
      <c r="F3010" s="50" t="str">
        <f>IF(ISBLANK(LeaveTracker[[#This Row],[Employee Name]]),"-----",VLOOKUP(LeaveTracker[[#This Row],[Employee Name]],Employees[[Employee Name]:[Office]],6))</f>
        <v>PERMANENT</v>
      </c>
      <c r="G3010" s="24">
        <v>44922</v>
      </c>
      <c r="H3010" s="24">
        <v>44924</v>
      </c>
      <c r="I3010" s="19" t="s">
        <v>82</v>
      </c>
      <c r="J3010" s="42" t="s">
        <v>1004</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398</v>
      </c>
      <c r="E3011" s="50" t="str">
        <f>IF(ISBLANK(LeaveTracker[[#This Row],[Employee Name]]),"-----",VLOOKUP(LeaveTracker[[#This Row],[Employee Name]],Employees[[Employee Name]:[Office]],7))</f>
        <v>CTO</v>
      </c>
      <c r="F3011" s="50" t="str">
        <f>IF(ISBLANK(LeaveTracker[[#This Row],[Employee Name]]),"-----",VLOOKUP(LeaveTracker[[#This Row],[Employee Name]],Employees[[Employee Name]:[Office]],6))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398</v>
      </c>
      <c r="E3012" s="50" t="str">
        <f>IF(ISBLANK(LeaveTracker[[#This Row],[Employee Name]]),"-----",VLOOKUP(LeaveTracker[[#This Row],[Employee Name]],Employees[[Employee Name]:[Office]],7))</f>
        <v>CTO</v>
      </c>
      <c r="F3012" s="50" t="str">
        <f>IF(ISBLANK(LeaveTracker[[#This Row],[Employee Name]]),"-----",VLOOKUP(LeaveTracker[[#This Row],[Employee Name]],Employees[[Employee Name]:[Office]],6))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391</v>
      </c>
      <c r="E3013" s="50" t="str">
        <f>IF(ISBLANK(LeaveTracker[[#This Row],[Employee Name]]),"-----",VLOOKUP(LeaveTracker[[#This Row],[Employee Name]],Employees[[Employee Name]:[Office]],7))</f>
        <v>CTO</v>
      </c>
      <c r="F3013" s="50" t="str">
        <f>IF(ISBLANK(LeaveTracker[[#This Row],[Employee Name]]),"-----",VLOOKUP(LeaveTracker[[#This Row],[Employee Name]],Employees[[Employee Name]:[Office]],6))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391</v>
      </c>
      <c r="E3014" s="50" t="str">
        <f>IF(ISBLANK(LeaveTracker[[#This Row],[Employee Name]]),"-----",VLOOKUP(LeaveTracker[[#This Row],[Employee Name]],Employees[[Employee Name]:[Office]],7))</f>
        <v>CTO</v>
      </c>
      <c r="F3014" s="50" t="str">
        <f>IF(ISBLANK(LeaveTracker[[#This Row],[Employee Name]]),"-----",VLOOKUP(LeaveTracker[[#This Row],[Employee Name]],Employees[[Employee Name]:[Office]],6))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50" t="str">
        <f>IF(ISBLANK(LeaveTracker[[#This Row],[Employee Name]]),"-----",VLOOKUP(LeaveTracker[[#This Row],[Employee Name]],Employees[[Employee Name]:[Office]],7))</f>
        <v>CTO</v>
      </c>
      <c r="F3015" s="50" t="str">
        <f>IF(ISBLANK(LeaveTracker[[#This Row],[Employee Name]]),"-----",VLOOKUP(LeaveTracker[[#This Row],[Employee Name]],Employees[[Employee Name]:[Office]],6))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50" t="str">
        <f>IF(ISBLANK(LeaveTracker[[#This Row],[Employee Name]]),"-----",VLOOKUP(LeaveTracker[[#This Row],[Employee Name]],Employees[[Employee Name]:[Office]],7))</f>
        <v>CTO</v>
      </c>
      <c r="F3016" s="50" t="str">
        <f>IF(ISBLANK(LeaveTracker[[#This Row],[Employee Name]]),"-----",VLOOKUP(LeaveTracker[[#This Row],[Employee Name]],Employees[[Employee Name]:[Office]],6))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834</v>
      </c>
      <c r="E3017" s="50" t="str">
        <f>IF(ISBLANK(LeaveTracker[[#This Row],[Employee Name]]),"-----",VLOOKUP(LeaveTracker[[#This Row],[Employee Name]],Employees[[Employee Name]:[Office]],7))</f>
        <v>CTO</v>
      </c>
      <c r="F3017" s="50" t="str">
        <f>IF(ISBLANK(LeaveTracker[[#This Row],[Employee Name]]),"-----",VLOOKUP(LeaveTracker[[#This Row],[Employee Name]],Employees[[Employee Name]:[Office]],6))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837</v>
      </c>
      <c r="E3018" s="50" t="str">
        <f>IF(ISBLANK(LeaveTracker[[#This Row],[Employee Name]]),"-----",VLOOKUP(LeaveTracker[[#This Row],[Employee Name]],Employees[[Employee Name]:[Office]],7))</f>
        <v>CTO</v>
      </c>
      <c r="F3018" s="50" t="str">
        <f>IF(ISBLANK(LeaveTracker[[#This Row],[Employee Name]]),"-----",VLOOKUP(LeaveTracker[[#This Row],[Employee Name]],Employees[[Employee Name]:[Office]],6))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834</v>
      </c>
      <c r="E3019" s="50" t="str">
        <f>IF(ISBLANK(LeaveTracker[[#This Row],[Employee Name]]),"-----",VLOOKUP(LeaveTracker[[#This Row],[Employee Name]],Employees[[Employee Name]:[Office]],7))</f>
        <v>CTO</v>
      </c>
      <c r="F3019" s="50" t="str">
        <f>IF(ISBLANK(LeaveTracker[[#This Row],[Employee Name]]),"-----",VLOOKUP(LeaveTracker[[#This Row],[Employee Name]],Employees[[Employee Name]:[Office]],6))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660</v>
      </c>
      <c r="E3020" s="50" t="str">
        <f>IF(ISBLANK(LeaveTracker[[#This Row],[Employee Name]]),"-----",VLOOKUP(LeaveTracker[[#This Row],[Employee Name]],Employees[[Employee Name]:[Office]],7))</f>
        <v>CTO</v>
      </c>
      <c r="F3020" s="50" t="str">
        <f>IF(ISBLANK(LeaveTracker[[#This Row],[Employee Name]]),"-----",VLOOKUP(LeaveTracker[[#This Row],[Employee Name]],Employees[[Employee Name]:[Office]],6))</f>
        <v>PERMANENT</v>
      </c>
      <c r="G3020" s="24">
        <v>44876</v>
      </c>
      <c r="H3020" s="24">
        <v>44876</v>
      </c>
      <c r="I3020" s="19" t="s">
        <v>82</v>
      </c>
      <c r="J3020" s="42" t="s">
        <v>1004</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1080</v>
      </c>
      <c r="E3021" s="50" t="str">
        <f>IF(ISBLANK(LeaveTracker[[#This Row],[Employee Name]]),"-----",VLOOKUP(LeaveTracker[[#This Row],[Employee Name]],Employees[[Employee Name]:[Office]],7))</f>
        <v>CTO</v>
      </c>
      <c r="F3021" s="50" t="str">
        <f>IF(ISBLANK(LeaveTracker[[#This Row],[Employee Name]]),"-----",VLOOKUP(LeaveTracker[[#This Row],[Employee Name]],Employees[[Employee Name]:[Office]],6))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1080</v>
      </c>
      <c r="E3022" s="50" t="str">
        <f>IF(ISBLANK(LeaveTracker[[#This Row],[Employee Name]]),"-----",VLOOKUP(LeaveTracker[[#This Row],[Employee Name]],Employees[[Employee Name]:[Office]],7))</f>
        <v>CTO</v>
      </c>
      <c r="F3022" s="50" t="str">
        <f>IF(ISBLANK(LeaveTracker[[#This Row],[Employee Name]]),"-----",VLOOKUP(LeaveTracker[[#This Row],[Employee Name]],Employees[[Employee Name]:[Office]],6))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1080</v>
      </c>
      <c r="E3023" s="50" t="str">
        <f>IF(ISBLANK(LeaveTracker[[#This Row],[Employee Name]]),"-----",VLOOKUP(LeaveTracker[[#This Row],[Employee Name]],Employees[[Employee Name]:[Office]],7))</f>
        <v>CTO</v>
      </c>
      <c r="F3023" s="50" t="str">
        <f>IF(ISBLANK(LeaveTracker[[#This Row],[Employee Name]]),"-----",VLOOKUP(LeaveTracker[[#This Row],[Employee Name]],Employees[[Employee Name]:[Office]],6))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1264</v>
      </c>
      <c r="E3024" s="50" t="str">
        <f>IF(ISBLANK(LeaveTracker[[#This Row],[Employee Name]]),"-----",VLOOKUP(LeaveTracker[[#This Row],[Employee Name]],Employees[[Employee Name]:[Office]],7))</f>
        <v>BUDGET</v>
      </c>
      <c r="F3024" s="50" t="str">
        <f>IF(ISBLANK(LeaveTracker[[#This Row],[Employee Name]]),"-----",VLOOKUP(LeaveTracker[[#This Row],[Employee Name]],Employees[[Employee Name]:[Office]],6))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1017</v>
      </c>
      <c r="E3025" s="50" t="str">
        <f>IF(ISBLANK(LeaveTracker[[#This Row],[Employee Name]]),"-----",VLOOKUP(LeaveTracker[[#This Row],[Employee Name]],Employees[[Employee Name]:[Office]],7))</f>
        <v>LANDTAX</v>
      </c>
      <c r="F3025" s="50" t="str">
        <f>IF(ISBLANK(LeaveTracker[[#This Row],[Employee Name]]),"-----",VLOOKUP(LeaveTracker[[#This Row],[Employee Name]],Employees[[Employee Name]:[Office]],6))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1017</v>
      </c>
      <c r="E3026" s="50" t="str">
        <f>IF(ISBLANK(LeaveTracker[[#This Row],[Employee Name]]),"-----",VLOOKUP(LeaveTracker[[#This Row],[Employee Name]],Employees[[Employee Name]:[Office]],7))</f>
        <v>LANDTAX</v>
      </c>
      <c r="F3026" s="50" t="str">
        <f>IF(ISBLANK(LeaveTracker[[#This Row],[Employee Name]]),"-----",VLOOKUP(LeaveTracker[[#This Row],[Employee Name]],Employees[[Employee Name]:[Office]],6))</f>
        <v>PERMANENT</v>
      </c>
      <c r="G3026" s="24">
        <v>44826</v>
      </c>
      <c r="H3026" s="24">
        <v>44826</v>
      </c>
      <c r="I3026" s="19" t="s">
        <v>298</v>
      </c>
      <c r="J3026" s="42" t="s">
        <v>1003</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1307</v>
      </c>
      <c r="E3027" s="50" t="str">
        <f>IF(ISBLANK(LeaveTracker[[#This Row],[Employee Name]]),"-----",VLOOKUP(LeaveTracker[[#This Row],[Employee Name]],Employees[[Employee Name]:[Office]],7))</f>
        <v>CTO</v>
      </c>
      <c r="F3027" s="50" t="str">
        <f>IF(ISBLANK(LeaveTracker[[#This Row],[Employee Name]]),"-----",VLOOKUP(LeaveTracker[[#This Row],[Employee Name]],Employees[[Employee Name]:[Office]],6))</f>
        <v>PERMANENT</v>
      </c>
      <c r="G3027" s="24">
        <v>44749</v>
      </c>
      <c r="H3027" s="24">
        <v>44749</v>
      </c>
      <c r="I3027" s="19" t="s">
        <v>82</v>
      </c>
      <c r="J3027" s="42" t="s">
        <v>1004</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1307</v>
      </c>
      <c r="E3028" s="50" t="str">
        <f>IF(ISBLANK(LeaveTracker[[#This Row],[Employee Name]]),"-----",VLOOKUP(LeaveTracker[[#This Row],[Employee Name]],Employees[[Employee Name]:[Office]],7))</f>
        <v>CTO</v>
      </c>
      <c r="F3028" s="50" t="str">
        <f>IF(ISBLANK(LeaveTracker[[#This Row],[Employee Name]]),"-----",VLOOKUP(LeaveTracker[[#This Row],[Employee Name]],Employees[[Employee Name]:[Office]],6))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1307</v>
      </c>
      <c r="E3029" s="50" t="str">
        <f>IF(ISBLANK(LeaveTracker[[#This Row],[Employee Name]]),"-----",VLOOKUP(LeaveTracker[[#This Row],[Employee Name]],Employees[[Employee Name]:[Office]],7))</f>
        <v>CTO</v>
      </c>
      <c r="F3029" s="50" t="str">
        <f>IF(ISBLANK(LeaveTracker[[#This Row],[Employee Name]]),"-----",VLOOKUP(LeaveTracker[[#This Row],[Employee Name]],Employees[[Employee Name]:[Office]],6))</f>
        <v>PERMANENT</v>
      </c>
      <c r="G3029" s="24">
        <v>44799</v>
      </c>
      <c r="H3029" s="24">
        <v>44799</v>
      </c>
      <c r="I3029" s="19" t="s">
        <v>82</v>
      </c>
      <c r="J3029" s="42" t="s">
        <v>1004</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1307</v>
      </c>
      <c r="E3030" s="50" t="str">
        <f>IF(ISBLANK(LeaveTracker[[#This Row],[Employee Name]]),"-----",VLOOKUP(LeaveTracker[[#This Row],[Employee Name]],Employees[[Employee Name]:[Office]],7))</f>
        <v>CTO</v>
      </c>
      <c r="F3030" s="50" t="str">
        <f>IF(ISBLANK(LeaveTracker[[#This Row],[Employee Name]]),"-----",VLOOKUP(LeaveTracker[[#This Row],[Employee Name]],Employees[[Employee Name]:[Office]],6))</f>
        <v>PERMANENT</v>
      </c>
      <c r="G3030" s="24">
        <v>44796</v>
      </c>
      <c r="H3030" s="24">
        <v>44796</v>
      </c>
      <c r="I3030" s="19" t="s">
        <v>82</v>
      </c>
      <c r="J3030" s="42" t="s">
        <v>1004</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1059</v>
      </c>
      <c r="E3031" s="50" t="str">
        <f>IF(ISBLANK(LeaveTracker[[#This Row],[Employee Name]]),"-----",VLOOKUP(LeaveTracker[[#This Row],[Employee Name]],Employees[[Employee Name]:[Office]],7))</f>
        <v>CTO</v>
      </c>
      <c r="F3031" s="50" t="str">
        <f>IF(ISBLANK(LeaveTracker[[#This Row],[Employee Name]]),"-----",VLOOKUP(LeaveTracker[[#This Row],[Employee Name]],Employees[[Employee Name]:[Office]],6))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523</v>
      </c>
      <c r="E3032" s="50" t="str">
        <f>IF(ISBLANK(LeaveTracker[[#This Row],[Employee Name]]),"-----",VLOOKUP(LeaveTracker[[#This Row],[Employee Name]],Employees[[Employee Name]:[Office]],7))</f>
        <v>HRMO</v>
      </c>
      <c r="F3032" s="50" t="str">
        <f>IF(ISBLANK(LeaveTracker[[#This Row],[Employee Name]]),"-----",VLOOKUP(LeaveTracker[[#This Row],[Employee Name]],Employees[[Employee Name]:[Office]],6))</f>
        <v>PERMANENT</v>
      </c>
      <c r="G3032" s="24">
        <v>44907</v>
      </c>
      <c r="H3032" s="24">
        <v>44911</v>
      </c>
      <c r="I3032" s="19" t="s">
        <v>82</v>
      </c>
      <c r="J3032" s="42" t="s">
        <v>1004</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523</v>
      </c>
      <c r="E3033" s="50" t="str">
        <f>IF(ISBLANK(LeaveTracker[[#This Row],[Employee Name]]),"-----",VLOOKUP(LeaveTracker[[#This Row],[Employee Name]],Employees[[Employee Name]:[Office]],7))</f>
        <v>HRMO</v>
      </c>
      <c r="F3033" s="50" t="str">
        <f>IF(ISBLANK(LeaveTracker[[#This Row],[Employee Name]]),"-----",VLOOKUP(LeaveTracker[[#This Row],[Employee Name]],Employees[[Employee Name]:[Office]],6))</f>
        <v>PERMANENT</v>
      </c>
      <c r="G3033" s="24">
        <v>44900</v>
      </c>
      <c r="H3033" s="24">
        <v>44904</v>
      </c>
      <c r="I3033" s="19" t="s">
        <v>298</v>
      </c>
      <c r="J3033" s="42" t="s">
        <v>274</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1337</v>
      </c>
      <c r="E3034" s="50" t="str">
        <f>IF(ISBLANK(LeaveTracker[[#This Row],[Employee Name]]),"-----",VLOOKUP(LeaveTracker[[#This Row],[Employee Name]],Employees[[Employee Name]:[Office]],7))</f>
        <v>SP</v>
      </c>
      <c r="F3034" s="50" t="str">
        <f>IF(ISBLANK(LeaveTracker[[#This Row],[Employee Name]]),"-----",VLOOKUP(LeaveTracker[[#This Row],[Employee Name]],Employees[[Employee Name]:[Office]],6))</f>
        <v>PERMANENT</v>
      </c>
      <c r="G3034" s="24"/>
      <c r="H3034" s="24"/>
      <c r="I3034" s="19" t="s">
        <v>298</v>
      </c>
      <c r="J3034" s="42" t="s">
        <v>691</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1340</v>
      </c>
      <c r="E3035" s="50" t="str">
        <f>IF(ISBLANK(LeaveTracker[[#This Row],[Employee Name]]),"-----",VLOOKUP(LeaveTracker[[#This Row],[Employee Name]],Employees[[Employee Name]:[Office]],7))</f>
        <v>SP</v>
      </c>
      <c r="F3035" s="50" t="str">
        <f>IF(ISBLANK(LeaveTracker[[#This Row],[Employee Name]]),"-----",VLOOKUP(LeaveTracker[[#This Row],[Employee Name]],Employees[[Employee Name]:[Office]],6))</f>
        <v>PERMANENT</v>
      </c>
      <c r="G3035" s="24"/>
      <c r="H3035" s="24"/>
      <c r="I3035" s="19" t="s">
        <v>298</v>
      </c>
      <c r="J3035" s="42" t="s">
        <v>691</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1344</v>
      </c>
      <c r="E3036" s="50" t="str">
        <f>IF(ISBLANK(LeaveTracker[[#This Row],[Employee Name]]),"-----",VLOOKUP(LeaveTracker[[#This Row],[Employee Name]],Employees[[Employee Name]:[Office]],7))</f>
        <v>SP</v>
      </c>
      <c r="F3036" s="50" t="str">
        <f>IF(ISBLANK(LeaveTracker[[#This Row],[Employee Name]]),"-----",VLOOKUP(LeaveTracker[[#This Row],[Employee Name]],Employees[[Employee Name]:[Office]],6))</f>
        <v>PERMANENT</v>
      </c>
      <c r="G3036" s="24"/>
      <c r="H3036" s="24"/>
      <c r="I3036" s="19" t="s">
        <v>298</v>
      </c>
      <c r="J3036" s="42" t="s">
        <v>691</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1347</v>
      </c>
      <c r="E3037" s="50" t="str">
        <f>IF(ISBLANK(LeaveTracker[[#This Row],[Employee Name]]),"-----",VLOOKUP(LeaveTracker[[#This Row],[Employee Name]],Employees[[Employee Name]:[Office]],7))</f>
        <v>SP</v>
      </c>
      <c r="F3037" s="50" t="str">
        <f>IF(ISBLANK(LeaveTracker[[#This Row],[Employee Name]]),"-----",VLOOKUP(LeaveTracker[[#This Row],[Employee Name]],Employees[[Employee Name]:[Office]],6))</f>
        <v>PERMANENT</v>
      </c>
      <c r="G3037" s="24"/>
      <c r="H3037" s="24"/>
      <c r="I3037" s="19" t="s">
        <v>298</v>
      </c>
      <c r="J3037" s="42" t="s">
        <v>691</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1349</v>
      </c>
      <c r="E3038" s="50" t="str">
        <f>IF(ISBLANK(LeaveTracker[[#This Row],[Employee Name]]),"-----",VLOOKUP(LeaveTracker[[#This Row],[Employee Name]],Employees[[Employee Name]:[Office]],7))</f>
        <v>SP</v>
      </c>
      <c r="F3038" s="50" t="str">
        <f>IF(ISBLANK(LeaveTracker[[#This Row],[Employee Name]]),"-----",VLOOKUP(LeaveTracker[[#This Row],[Employee Name]],Employees[[Employee Name]:[Office]],6))</f>
        <v>PERMANENT</v>
      </c>
      <c r="G3038" s="24"/>
      <c r="H3038" s="24"/>
      <c r="I3038" s="19" t="s">
        <v>298</v>
      </c>
      <c r="J3038" s="42" t="s">
        <v>691</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1328</v>
      </c>
      <c r="E3039" s="50" t="str">
        <f>IF(ISBLANK(LeaveTracker[[#This Row],[Employee Name]]),"-----",VLOOKUP(LeaveTracker[[#This Row],[Employee Name]],Employees[[Employee Name]:[Office]],7))</f>
        <v>ONT</v>
      </c>
      <c r="F3039" s="50" t="str">
        <f>IF(ISBLANK(LeaveTracker[[#This Row],[Employee Name]]),"-----",VLOOKUP(LeaveTracker[[#This Row],[Employee Name]],Employees[[Employee Name]:[Office]],6))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683</v>
      </c>
      <c r="E3040" s="50" t="str">
        <f>IF(ISBLANK(LeaveTracker[[#This Row],[Employee Name]]),"-----",VLOOKUP(LeaveTracker[[#This Row],[Employee Name]],Employees[[Employee Name]:[Office]],7))</f>
        <v>CEO</v>
      </c>
      <c r="F3040" s="50" t="str">
        <f>IF(ISBLANK(LeaveTracker[[#This Row],[Employee Name]]),"-----",VLOOKUP(LeaveTracker[[#This Row],[Employee Name]],Employees[[Employee Name]:[Office]],6))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525</v>
      </c>
      <c r="E3041" s="50" t="str">
        <f>IF(ISBLANK(LeaveTracker[[#This Row],[Employee Name]]),"-----",VLOOKUP(LeaveTracker[[#This Row],[Employee Name]],Employees[[Employee Name]:[Office]],7))</f>
        <v>GSO</v>
      </c>
      <c r="F3041" s="50" t="str">
        <f>IF(ISBLANK(LeaveTracker[[#This Row],[Employee Name]]),"-----",VLOOKUP(LeaveTracker[[#This Row],[Employee Name]],Employees[[Employee Name]:[Office]],6))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878</v>
      </c>
      <c r="E3042" s="50" t="str">
        <f>IF(ISBLANK(LeaveTracker[[#This Row],[Employee Name]]),"-----",VLOOKUP(LeaveTracker[[#This Row],[Employee Name]],Employees[[Employee Name]:[Office]],7))</f>
        <v>ONT</v>
      </c>
      <c r="F3042" s="50" t="str">
        <f>IF(ISBLANK(LeaveTracker[[#This Row],[Employee Name]]),"-----",VLOOKUP(LeaveTracker[[#This Row],[Employee Name]],Employees[[Employee Name]:[Office]],6))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1759</v>
      </c>
      <c r="E3043" s="50" t="str">
        <f>IF(ISBLANK(LeaveTracker[[#This Row],[Employee Name]]),"-----",VLOOKUP(LeaveTracker[[#This Row],[Employee Name]],Employees[[Employee Name]:[Office]],7))</f>
        <v>GSO</v>
      </c>
      <c r="F3043" s="50" t="str">
        <f>IF(ISBLANK(LeaveTracker[[#This Row],[Employee Name]]),"-----",VLOOKUP(LeaveTracker[[#This Row],[Employee Name]],Employees[[Employee Name]:[Office]],6))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1759</v>
      </c>
      <c r="E3044" s="50" t="str">
        <f>IF(ISBLANK(LeaveTracker[[#This Row],[Employee Name]]),"-----",VLOOKUP(LeaveTracker[[#This Row],[Employee Name]],Employees[[Employee Name]:[Office]],7))</f>
        <v>GSO</v>
      </c>
      <c r="F3044" s="50" t="str">
        <f>IF(ISBLANK(LeaveTracker[[#This Row],[Employee Name]]),"-----",VLOOKUP(LeaveTracker[[#This Row],[Employee Name]],Employees[[Employee Name]:[Office]],6))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776</v>
      </c>
      <c r="E3045" s="50" t="str">
        <f>IF(ISBLANK(LeaveTracker[[#This Row],[Employee Name]]),"-----",VLOOKUP(LeaveTracker[[#This Row],[Employee Name]],Employees[[Employee Name]:[Office]],7))</f>
        <v>GSO</v>
      </c>
      <c r="F3045" s="50" t="str">
        <f>IF(ISBLANK(LeaveTracker[[#This Row],[Employee Name]]),"-----",VLOOKUP(LeaveTracker[[#This Row],[Employee Name]],Employees[[Employee Name]:[Office]],6))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776</v>
      </c>
      <c r="E3046" s="50" t="str">
        <f>IF(ISBLANK(LeaveTracker[[#This Row],[Employee Name]]),"-----",VLOOKUP(LeaveTracker[[#This Row],[Employee Name]],Employees[[Employee Name]:[Office]],7))</f>
        <v>GSO</v>
      </c>
      <c r="F3046" s="50" t="str">
        <f>IF(ISBLANK(LeaveTracker[[#This Row],[Employee Name]]),"-----",VLOOKUP(LeaveTracker[[#This Row],[Employee Name]],Employees[[Employee Name]:[Office]],6))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874</v>
      </c>
      <c r="E3047" s="50" t="str">
        <f>IF(ISBLANK(LeaveTracker[[#This Row],[Employee Name]]),"-----",VLOOKUP(LeaveTracker[[#This Row],[Employee Name]],Employees[[Employee Name]:[Office]],7))</f>
        <v>GSO</v>
      </c>
      <c r="F3047" s="50" t="str">
        <f>IF(ISBLANK(LeaveTracker[[#This Row],[Employee Name]]),"-----",VLOOKUP(LeaveTracker[[#This Row],[Employee Name]],Employees[[Employee Name]:[Office]],6))</f>
        <v>PERMANENT</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874</v>
      </c>
      <c r="E3048" s="50" t="str">
        <f>IF(ISBLANK(LeaveTracker[[#This Row],[Employee Name]]),"-----",VLOOKUP(LeaveTracker[[#This Row],[Employee Name]],Employees[[Employee Name]:[Office]],7))</f>
        <v>GSO</v>
      </c>
      <c r="F3048" s="50" t="str">
        <f>IF(ISBLANK(LeaveTracker[[#This Row],[Employee Name]]),"-----",VLOOKUP(LeaveTracker[[#This Row],[Employee Name]],Employees[[Employee Name]:[Office]],6))</f>
        <v>PERMANENT</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874</v>
      </c>
      <c r="E3049" s="50" t="str">
        <f>IF(ISBLANK(LeaveTracker[[#This Row],[Employee Name]]),"-----",VLOOKUP(LeaveTracker[[#This Row],[Employee Name]],Employees[[Employee Name]:[Office]],7))</f>
        <v>GSO</v>
      </c>
      <c r="F3049" s="50" t="str">
        <f>IF(ISBLANK(LeaveTracker[[#This Row],[Employee Name]]),"-----",VLOOKUP(LeaveTracker[[#This Row],[Employee Name]],Employees[[Employee Name]:[Office]],6))</f>
        <v>PERMANENT</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1759</v>
      </c>
      <c r="E3050" s="50" t="str">
        <f>IF(ISBLANK(LeaveTracker[[#This Row],[Employee Name]]),"-----",VLOOKUP(LeaveTracker[[#This Row],[Employee Name]],Employees[[Employee Name]:[Office]],7))</f>
        <v>GSO</v>
      </c>
      <c r="F3050" s="50" t="str">
        <f>IF(ISBLANK(LeaveTracker[[#This Row],[Employee Name]]),"-----",VLOOKUP(LeaveTracker[[#This Row],[Employee Name]],Employees[[Employee Name]:[Office]],6))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874</v>
      </c>
      <c r="E3051" s="50" t="str">
        <f>IF(ISBLANK(LeaveTracker[[#This Row],[Employee Name]]),"-----",VLOOKUP(LeaveTracker[[#This Row],[Employee Name]],Employees[[Employee Name]:[Office]],7))</f>
        <v>GSO</v>
      </c>
      <c r="F3051" s="50" t="str">
        <f>IF(ISBLANK(LeaveTracker[[#This Row],[Employee Name]]),"-----",VLOOKUP(LeaveTracker[[#This Row],[Employee Name]],Employees[[Employee Name]:[Office]],6))</f>
        <v>PERMANENT</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874</v>
      </c>
      <c r="E3052" s="50" t="str">
        <f>IF(ISBLANK(LeaveTracker[[#This Row],[Employee Name]]),"-----",VLOOKUP(LeaveTracker[[#This Row],[Employee Name]],Employees[[Employee Name]:[Office]],7))</f>
        <v>GSO</v>
      </c>
      <c r="F3052" s="50" t="str">
        <f>IF(ISBLANK(LeaveTracker[[#This Row],[Employee Name]]),"-----",VLOOKUP(LeaveTracker[[#This Row],[Employee Name]],Employees[[Employee Name]:[Office]],6))</f>
        <v>PERMANENT</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878</v>
      </c>
      <c r="E3053" s="50" t="str">
        <f>IF(ISBLANK(LeaveTracker[[#This Row],[Employee Name]]),"-----",VLOOKUP(LeaveTracker[[#This Row],[Employee Name]],Employees[[Employee Name]:[Office]],7))</f>
        <v>ONT</v>
      </c>
      <c r="F3053" s="50" t="str">
        <f>IF(ISBLANK(LeaveTracker[[#This Row],[Employee Name]]),"-----",VLOOKUP(LeaveTracker[[#This Row],[Employee Name]],Employees[[Employee Name]:[Office]],6))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530</v>
      </c>
      <c r="E3054" s="50" t="str">
        <f>IF(ISBLANK(LeaveTracker[[#This Row],[Employee Name]]),"-----",VLOOKUP(LeaveTracker[[#This Row],[Employee Name]],Employees[[Employee Name]:[Office]],7))</f>
        <v>GSO</v>
      </c>
      <c r="F3054" s="50" t="str">
        <f>IF(ISBLANK(LeaveTracker[[#This Row],[Employee Name]]),"-----",VLOOKUP(LeaveTracker[[#This Row],[Employee Name]],Employees[[Employee Name]:[Office]],6))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875</v>
      </c>
      <c r="E3055" s="50" t="str">
        <f>IF(ISBLANK(LeaveTracker[[#This Row],[Employee Name]]),"-----",VLOOKUP(LeaveTracker[[#This Row],[Employee Name]],Employees[[Employee Name]:[Office]],7))</f>
        <v>GSO</v>
      </c>
      <c r="F3055" s="50" t="str">
        <f>IF(ISBLANK(LeaveTracker[[#This Row],[Employee Name]]),"-----",VLOOKUP(LeaveTracker[[#This Row],[Employee Name]],Employees[[Employee Name]:[Office]],6))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443</v>
      </c>
      <c r="E3056" s="50" t="str">
        <f>IF(ISBLANK(LeaveTracker[[#This Row],[Employee Name]]),"-----",VLOOKUP(LeaveTracker[[#This Row],[Employee Name]],Employees[[Employee Name]:[Office]],7))</f>
        <v>GSO</v>
      </c>
      <c r="F3056" s="50" t="str">
        <f>IF(ISBLANK(LeaveTracker[[#This Row],[Employee Name]]),"-----",VLOOKUP(LeaveTracker[[#This Row],[Employee Name]],Employees[[Employee Name]:[Office]],6))</f>
        <v>PERMANENT</v>
      </c>
      <c r="G3056" s="24">
        <v>44880</v>
      </c>
      <c r="H3056" s="24">
        <v>44880</v>
      </c>
      <c r="I3056" s="19" t="s">
        <v>82</v>
      </c>
      <c r="J3056" s="42" t="s">
        <v>1004</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367</v>
      </c>
      <c r="E3057" s="50" t="str">
        <f>IF(ISBLANK(LeaveTracker[[#This Row],[Employee Name]]),"-----",VLOOKUP(LeaveTracker[[#This Row],[Employee Name]],Employees[[Employee Name]:[Office]],7))</f>
        <v>CCT</v>
      </c>
      <c r="F3057" s="50" t="str">
        <f>IF(ISBLANK(LeaveTracker[[#This Row],[Employee Name]]),"-----",VLOOKUP(LeaveTracker[[#This Row],[Employee Name]],Employees[[Employee Name]:[Office]],6))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375</v>
      </c>
      <c r="E3058" s="50" t="str">
        <f>IF(ISBLANK(LeaveTracker[[#This Row],[Employee Name]]),"-----",VLOOKUP(LeaveTracker[[#This Row],[Employee Name]],Employees[[Employee Name]:[Office]],7))</f>
        <v>CCT</v>
      </c>
      <c r="F3058" s="50" t="str">
        <f>IF(ISBLANK(LeaveTracker[[#This Row],[Employee Name]]),"-----",VLOOKUP(LeaveTracker[[#This Row],[Employee Name]],Employees[[Employee Name]:[Office]],6))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375</v>
      </c>
      <c r="E3059" s="50" t="str">
        <f>IF(ISBLANK(LeaveTracker[[#This Row],[Employee Name]]),"-----",VLOOKUP(LeaveTracker[[#This Row],[Employee Name]],Employees[[Employee Name]:[Office]],7))</f>
        <v>CCT</v>
      </c>
      <c r="F3059" s="50" t="str">
        <f>IF(ISBLANK(LeaveTracker[[#This Row],[Employee Name]]),"-----",VLOOKUP(LeaveTracker[[#This Row],[Employee Name]],Employees[[Employee Name]:[Office]],6))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578</v>
      </c>
      <c r="E3060" s="50" t="str">
        <f>IF(ISBLANK(LeaveTracker[[#This Row],[Employee Name]]),"-----",VLOOKUP(LeaveTracker[[#This Row],[Employee Name]],Employees[[Employee Name]:[Office]],7))</f>
        <v>CCT</v>
      </c>
      <c r="F3060" s="50" t="str">
        <f>IF(ISBLANK(LeaveTracker[[#This Row],[Employee Name]]),"-----",VLOOKUP(LeaveTracker[[#This Row],[Employee Name]],Employees[[Employee Name]:[Office]],6))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583</v>
      </c>
      <c r="E3061" s="50" t="str">
        <f>IF(ISBLANK(LeaveTracker[[#This Row],[Employee Name]]),"-----",VLOOKUP(LeaveTracker[[#This Row],[Employee Name]],Employees[[Employee Name]:[Office]],7))</f>
        <v>CCT</v>
      </c>
      <c r="F3061" s="50" t="str">
        <f>IF(ISBLANK(LeaveTracker[[#This Row],[Employee Name]]),"-----",VLOOKUP(LeaveTracker[[#This Row],[Employee Name]],Employees[[Employee Name]:[Office]],6))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578</v>
      </c>
      <c r="E3062" s="50" t="str">
        <f>IF(ISBLANK(LeaveTracker[[#This Row],[Employee Name]]),"-----",VLOOKUP(LeaveTracker[[#This Row],[Employee Name]],Employees[[Employee Name]:[Office]],7))</f>
        <v>CCT</v>
      </c>
      <c r="F3062" s="50" t="str">
        <f>IF(ISBLANK(LeaveTracker[[#This Row],[Employee Name]]),"-----",VLOOKUP(LeaveTracker[[#This Row],[Employee Name]],Employees[[Employee Name]:[Office]],6))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1970</v>
      </c>
      <c r="E3063" s="50" t="str">
        <f>IF(ISBLANK(LeaveTracker[[#This Row],[Employee Name]]),"-----",VLOOKUP(LeaveTracker[[#This Row],[Employee Name]],Employees[[Employee Name]:[Office]],7))</f>
        <v>ONT</v>
      </c>
      <c r="F3063" s="50" t="str">
        <f>IF(ISBLANK(LeaveTracker[[#This Row],[Employee Name]]),"-----",VLOOKUP(LeaveTracker[[#This Row],[Employee Name]],Employees[[Employee Name]:[Office]],6))</f>
        <v>PERMANENT</v>
      </c>
      <c r="G3063" s="24"/>
      <c r="H3063" s="24"/>
      <c r="I3063" s="19" t="s">
        <v>298</v>
      </c>
      <c r="J3063" s="42" t="s">
        <v>691</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583</v>
      </c>
      <c r="E3064" s="50" t="str">
        <f>IF(ISBLANK(LeaveTracker[[#This Row],[Employee Name]]),"-----",VLOOKUP(LeaveTracker[[#This Row],[Employee Name]],Employees[[Employee Name]:[Office]],7))</f>
        <v>CCT</v>
      </c>
      <c r="F3064" s="50" t="str">
        <f>IF(ISBLANK(LeaveTracker[[#This Row],[Employee Name]]),"-----",VLOOKUP(LeaveTracker[[#This Row],[Employee Name]],Employees[[Employee Name]:[Office]],6))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572</v>
      </c>
      <c r="E3065" s="50" t="str">
        <f>IF(ISBLANK(LeaveTracker[[#This Row],[Employee Name]]),"-----",VLOOKUP(LeaveTracker[[#This Row],[Employee Name]],Employees[[Employee Name]:[Office]],7))</f>
        <v>CCT</v>
      </c>
      <c r="F3065" s="50" t="str">
        <f>IF(ISBLANK(LeaveTracker[[#This Row],[Employee Name]]),"-----",VLOOKUP(LeaveTracker[[#This Row],[Employee Name]],Employees[[Employee Name]:[Office]],6))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583</v>
      </c>
      <c r="E3066" s="50" t="str">
        <f>IF(ISBLANK(LeaveTracker[[#This Row],[Employee Name]]),"-----",VLOOKUP(LeaveTracker[[#This Row],[Employee Name]],Employees[[Employee Name]:[Office]],7))</f>
        <v>CCT</v>
      </c>
      <c r="F3066" s="50" t="str">
        <f>IF(ISBLANK(LeaveTracker[[#This Row],[Employee Name]]),"-----",VLOOKUP(LeaveTracker[[#This Row],[Employee Name]],Employees[[Employee Name]:[Office]],6))</f>
        <v>PERMANENT</v>
      </c>
      <c r="G3066" s="24">
        <v>44845</v>
      </c>
      <c r="H3066" s="24">
        <v>44847</v>
      </c>
      <c r="I3066" s="19" t="s">
        <v>298</v>
      </c>
      <c r="J3066" s="42" t="s">
        <v>274</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578</v>
      </c>
      <c r="E3067" s="50" t="str">
        <f>IF(ISBLANK(LeaveTracker[[#This Row],[Employee Name]]),"-----",VLOOKUP(LeaveTracker[[#This Row],[Employee Name]],Employees[[Employee Name]:[Office]],7))</f>
        <v>CCT</v>
      </c>
      <c r="F3067" s="50" t="str">
        <f>IF(ISBLANK(LeaveTracker[[#This Row],[Employee Name]]),"-----",VLOOKUP(LeaveTracker[[#This Row],[Employee Name]],Employees[[Employee Name]:[Office]],6))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380</v>
      </c>
      <c r="E3068" s="50" t="str">
        <f>IF(ISBLANK(LeaveTracker[[#This Row],[Employee Name]]),"-----",VLOOKUP(LeaveTracker[[#This Row],[Employee Name]],Employees[[Employee Name]:[Office]],7))</f>
        <v>CCT</v>
      </c>
      <c r="F3068" s="50" t="str">
        <f>IF(ISBLANK(LeaveTracker[[#This Row],[Employee Name]]),"-----",VLOOKUP(LeaveTracker[[#This Row],[Employee Name]],Employees[[Employee Name]:[Office]],6))</f>
        <v>PERMANENT</v>
      </c>
      <c r="G3068" s="24">
        <v>44777</v>
      </c>
      <c r="H3068" s="24">
        <v>44777</v>
      </c>
      <c r="I3068" s="19" t="s">
        <v>298</v>
      </c>
      <c r="J3068" s="42" t="s">
        <v>1003</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578</v>
      </c>
      <c r="E3069" s="50" t="str">
        <f>IF(ISBLANK(LeaveTracker[[#This Row],[Employee Name]]),"-----",VLOOKUP(LeaveTracker[[#This Row],[Employee Name]],Employees[[Employee Name]:[Office]],7))</f>
        <v>CCT</v>
      </c>
      <c r="F3069" s="50" t="str">
        <f>IF(ISBLANK(LeaveTracker[[#This Row],[Employee Name]]),"-----",VLOOKUP(LeaveTracker[[#This Row],[Employee Name]],Employees[[Employee Name]:[Office]],6))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375</v>
      </c>
      <c r="E3070" s="50" t="str">
        <f>IF(ISBLANK(LeaveTracker[[#This Row],[Employee Name]]),"-----",VLOOKUP(LeaveTracker[[#This Row],[Employee Name]],Employees[[Employee Name]:[Office]],7))</f>
        <v>CCT</v>
      </c>
      <c r="F3070" s="50" t="str">
        <f>IF(ISBLANK(LeaveTracker[[#This Row],[Employee Name]]),"-----",VLOOKUP(LeaveTracker[[#This Row],[Employee Name]],Employees[[Employee Name]:[Office]],6))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597</v>
      </c>
      <c r="E3071" s="50" t="str">
        <f>IF(ISBLANK(LeaveTracker[[#This Row],[Employee Name]]),"-----",VLOOKUP(LeaveTracker[[#This Row],[Employee Name]],Employees[[Employee Name]:[Office]],7))</f>
        <v>MAHOGANY MARKET</v>
      </c>
      <c r="F3071" s="50" t="str">
        <f>IF(ISBLANK(LeaveTracker[[#This Row],[Employee Name]]),"-----",VLOOKUP(LeaveTracker[[#This Row],[Employee Name]],Employees[[Employee Name]:[Office]],6))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599</v>
      </c>
      <c r="E3072" s="50" t="str">
        <f>IF(ISBLANK(LeaveTracker[[#This Row],[Employee Name]]),"-----",VLOOKUP(LeaveTracker[[#This Row],[Employee Name]],Employees[[Employee Name]:[Office]],7))</f>
        <v>EEO/ CITY MARKET</v>
      </c>
      <c r="F3072" s="50" t="str">
        <f>IF(ISBLANK(LeaveTracker[[#This Row],[Employee Name]]),"-----",VLOOKUP(LeaveTracker[[#This Row],[Employee Name]],Employees[[Employee Name]:[Office]],6))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591</v>
      </c>
      <c r="E3073" s="50" t="str">
        <f>IF(ISBLANK(LeaveTracker[[#This Row],[Employee Name]]),"-----",VLOOKUP(LeaveTracker[[#This Row],[Employee Name]],Employees[[Employee Name]:[Office]],7))</f>
        <v>MAHOGANY MARKET</v>
      </c>
      <c r="F3073" s="50" t="str">
        <f>IF(ISBLANK(LeaveTracker[[#This Row],[Employee Name]]),"-----",VLOOKUP(LeaveTracker[[#This Row],[Employee Name]],Employees[[Employee Name]:[Office]],6))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601</v>
      </c>
      <c r="E3074" s="50" t="str">
        <f>IF(ISBLANK(LeaveTracker[[#This Row],[Employee Name]]),"-----",VLOOKUP(LeaveTracker[[#This Row],[Employee Name]],Employees[[Employee Name]:[Office]],7))</f>
        <v>ONT</v>
      </c>
      <c r="F3074" s="50" t="str">
        <f>IF(ISBLANK(LeaveTracker[[#This Row],[Employee Name]]),"-----",VLOOKUP(LeaveTracker[[#This Row],[Employee Name]],Employees[[Employee Name]:[Office]],6))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591</v>
      </c>
      <c r="E3075" s="50" t="str">
        <f>IF(ISBLANK(LeaveTracker[[#This Row],[Employee Name]]),"-----",VLOOKUP(LeaveTracker[[#This Row],[Employee Name]],Employees[[Employee Name]:[Office]],7))</f>
        <v>MAHOGANY MARKET</v>
      </c>
      <c r="F3075" s="50" t="str">
        <f>IF(ISBLANK(LeaveTracker[[#This Row],[Employee Name]]),"-----",VLOOKUP(LeaveTracker[[#This Row],[Employee Name]],Employees[[Employee Name]:[Office]],6))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601</v>
      </c>
      <c r="E3076" s="50" t="str">
        <f>IF(ISBLANK(LeaveTracker[[#This Row],[Employee Name]]),"-----",VLOOKUP(LeaveTracker[[#This Row],[Employee Name]],Employees[[Employee Name]:[Office]],7))</f>
        <v>ONT</v>
      </c>
      <c r="F3076" s="50" t="str">
        <f>IF(ISBLANK(LeaveTracker[[#This Row],[Employee Name]]),"-----",VLOOKUP(LeaveTracker[[#This Row],[Employee Name]],Employees[[Employee Name]:[Office]],6))</f>
        <v>PERMANENT</v>
      </c>
      <c r="G3076" s="24">
        <v>44858</v>
      </c>
      <c r="H3076" s="24">
        <v>44860</v>
      </c>
      <c r="I3076" s="19" t="s">
        <v>82</v>
      </c>
      <c r="J3076" s="42" t="s">
        <v>1004</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618</v>
      </c>
      <c r="E3077" s="50" t="str">
        <f>IF(ISBLANK(LeaveTracker[[#This Row],[Employee Name]]),"-----",VLOOKUP(LeaveTracker[[#This Row],[Employee Name]],Employees[[Employee Name]:[Office]],7))</f>
        <v>EEO/ CITY MARKET</v>
      </c>
      <c r="F3077" s="50" t="str">
        <f>IF(ISBLANK(LeaveTracker[[#This Row],[Employee Name]]),"-----",VLOOKUP(LeaveTracker[[#This Row],[Employee Name]],Employees[[Employee Name]:[Office]],6))</f>
        <v>PERMANENT</v>
      </c>
      <c r="G3077" s="24">
        <v>44854</v>
      </c>
      <c r="H3077" s="24">
        <v>44854</v>
      </c>
      <c r="I3077" s="19" t="s">
        <v>298</v>
      </c>
      <c r="J3077" s="42" t="s">
        <v>1003</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618</v>
      </c>
      <c r="E3078" s="50" t="str">
        <f>IF(ISBLANK(LeaveTracker[[#This Row],[Employee Name]]),"-----",VLOOKUP(LeaveTracker[[#This Row],[Employee Name]],Employees[[Employee Name]:[Office]],7))</f>
        <v>EEO/ CITY MARKET</v>
      </c>
      <c r="F3078" s="50" t="str">
        <f>IF(ISBLANK(LeaveTracker[[#This Row],[Employee Name]]),"-----",VLOOKUP(LeaveTracker[[#This Row],[Employee Name]],Employees[[Employee Name]:[Office]],6))</f>
        <v>PERMANENT</v>
      </c>
      <c r="G3078" s="24">
        <v>44840</v>
      </c>
      <c r="H3078" s="24">
        <v>44840</v>
      </c>
      <c r="I3078" s="19" t="s">
        <v>298</v>
      </c>
      <c r="J3078" s="42" t="s">
        <v>1003</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597</v>
      </c>
      <c r="E3079" s="50" t="str">
        <f>IF(ISBLANK(LeaveTracker[[#This Row],[Employee Name]]),"-----",VLOOKUP(LeaveTracker[[#This Row],[Employee Name]],Employees[[Employee Name]:[Office]],7))</f>
        <v>MAHOGANY MARKET</v>
      </c>
      <c r="F3079" s="50" t="str">
        <f>IF(ISBLANK(LeaveTracker[[#This Row],[Employee Name]]),"-----",VLOOKUP(LeaveTracker[[#This Row],[Employee Name]],Employees[[Employee Name]:[Office]],6))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1823</v>
      </c>
      <c r="E3080" s="50" t="str">
        <f>IF(ISBLANK(LeaveTracker[[#This Row],[Employee Name]]),"-----",VLOOKUP(LeaveTracker[[#This Row],[Employee Name]],Employees[[Employee Name]:[Office]],7))</f>
        <v>EEO/CITY MARKET</v>
      </c>
      <c r="F3080" s="50" t="str">
        <f>IF(ISBLANK(LeaveTracker[[#This Row],[Employee Name]]),"-----",VLOOKUP(LeaveTracker[[#This Row],[Employee Name]],Employees[[Employee Name]:[Office]],6))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1046</v>
      </c>
      <c r="E3081" s="50" t="str">
        <f>IF(ISBLANK(LeaveTracker[[#This Row],[Employee Name]]),"-----",VLOOKUP(LeaveTracker[[#This Row],[Employee Name]],Employees[[Employee Name]:[Office]],7))</f>
        <v>CENRO</v>
      </c>
      <c r="F3081" s="50" t="str">
        <f>IF(ISBLANK(LeaveTracker[[#This Row],[Employee Name]]),"-----",VLOOKUP(LeaveTracker[[#This Row],[Employee Name]],Employees[[Employee Name]:[Office]],6))</f>
        <v>PERMANENT</v>
      </c>
      <c r="G3081" s="24">
        <v>44877</v>
      </c>
      <c r="H3081" s="24">
        <v>44879</v>
      </c>
      <c r="I3081" s="19" t="s">
        <v>82</v>
      </c>
      <c r="J3081" s="42" t="s">
        <v>1004</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1109</v>
      </c>
      <c r="E3082" s="50" t="str">
        <f>IF(ISBLANK(LeaveTracker[[#This Row],[Employee Name]]),"-----",VLOOKUP(LeaveTracker[[#This Row],[Employee Name]],Employees[[Employee Name]:[Office]],7))</f>
        <v>CENRO</v>
      </c>
      <c r="F3082" s="50" t="str">
        <f>IF(ISBLANK(LeaveTracker[[#This Row],[Employee Name]]),"-----",VLOOKUP(LeaveTracker[[#This Row],[Employee Name]],Employees[[Employee Name]:[Office]],6))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683</v>
      </c>
      <c r="E3083" s="50" t="str">
        <f>IF(ISBLANK(LeaveTracker[[#This Row],[Employee Name]]),"-----",VLOOKUP(LeaveTracker[[#This Row],[Employee Name]],Employees[[Employee Name]:[Office]],7))</f>
        <v>CEO</v>
      </c>
      <c r="F3083" s="50" t="str">
        <f>IF(ISBLANK(LeaveTracker[[#This Row],[Employee Name]]),"-----",VLOOKUP(LeaveTracker[[#This Row],[Employee Name]],Employees[[Employee Name]:[Office]],6))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683</v>
      </c>
      <c r="E3084" s="50" t="str">
        <f>IF(ISBLANK(LeaveTracker[[#This Row],[Employee Name]]),"-----",VLOOKUP(LeaveTracker[[#This Row],[Employee Name]],Employees[[Employee Name]:[Office]],7))</f>
        <v>CEO</v>
      </c>
      <c r="F3084" s="50" t="str">
        <f>IF(ISBLANK(LeaveTracker[[#This Row],[Employee Name]]),"-----",VLOOKUP(LeaveTracker[[#This Row],[Employee Name]],Employees[[Employee Name]:[Office]],6))</f>
        <v>PERMANENT</v>
      </c>
      <c r="G3084" s="24">
        <v>44908</v>
      </c>
      <c r="H3084" s="24">
        <v>44908</v>
      </c>
      <c r="I3084" s="19" t="s">
        <v>298</v>
      </c>
      <c r="J3084" s="42" t="s">
        <v>1003</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591</v>
      </c>
      <c r="E3085" s="50" t="str">
        <f>IF(ISBLANK(LeaveTracker[[#This Row],[Employee Name]]),"-----",VLOOKUP(LeaveTracker[[#This Row],[Employee Name]],Employees[[Employee Name]:[Office]],7))</f>
        <v>MAHOGANY MARKET</v>
      </c>
      <c r="F3085" s="50" t="str">
        <f>IF(ISBLANK(LeaveTracker[[#This Row],[Employee Name]]),"-----",VLOOKUP(LeaveTracker[[#This Row],[Employee Name]],Employees[[Employee Name]:[Office]],6))</f>
        <v>PERMANENT</v>
      </c>
      <c r="G3085" s="24">
        <v>44915</v>
      </c>
      <c r="H3085" s="24">
        <v>44917</v>
      </c>
      <c r="I3085" s="19" t="s">
        <v>82</v>
      </c>
      <c r="J3085" s="42" t="s">
        <v>1004</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595</v>
      </c>
      <c r="E3086" s="50" t="str">
        <f>IF(ISBLANK(LeaveTracker[[#This Row],[Employee Name]]),"-----",VLOOKUP(LeaveTracker[[#This Row],[Employee Name]],Employees[[Employee Name]:[Office]],7))</f>
        <v>MAHOGANY MARKET</v>
      </c>
      <c r="F3086" s="50" t="str">
        <f>IF(ISBLANK(LeaveTracker[[#This Row],[Employee Name]]),"-----",VLOOKUP(LeaveTracker[[#This Row],[Employee Name]],Employees[[Employee Name]:[Office]],6))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591</v>
      </c>
      <c r="E3087" s="50" t="str">
        <f>IF(ISBLANK(LeaveTracker[[#This Row],[Employee Name]]),"-----",VLOOKUP(LeaveTracker[[#This Row],[Employee Name]],Employees[[Employee Name]:[Office]],7))</f>
        <v>MAHOGANY MARKET</v>
      </c>
      <c r="F3087" s="50" t="str">
        <f>IF(ISBLANK(LeaveTracker[[#This Row],[Employee Name]]),"-----",VLOOKUP(LeaveTracker[[#This Row],[Employee Name]],Employees[[Employee Name]:[Office]],6))</f>
        <v>PERMANENT</v>
      </c>
      <c r="G3087" s="24">
        <v>44901</v>
      </c>
      <c r="H3087" s="24">
        <v>44901</v>
      </c>
      <c r="I3087" s="19" t="s">
        <v>298</v>
      </c>
      <c r="J3087" s="42" t="s">
        <v>1003</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618</v>
      </c>
      <c r="E3088" s="50" t="str">
        <f>IF(ISBLANK(LeaveTracker[[#This Row],[Employee Name]]),"-----",VLOOKUP(LeaveTracker[[#This Row],[Employee Name]],Employees[[Employee Name]:[Office]],7))</f>
        <v>EEO/ CITY MARKET</v>
      </c>
      <c r="F3088" s="50" t="str">
        <f>IF(ISBLANK(LeaveTracker[[#This Row],[Employee Name]]),"-----",VLOOKUP(LeaveTracker[[#This Row],[Employee Name]],Employees[[Employee Name]:[Office]],6))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618</v>
      </c>
      <c r="E3089" s="50" t="str">
        <f>IF(ISBLANK(LeaveTracker[[#This Row],[Employee Name]]),"-----",VLOOKUP(LeaveTracker[[#This Row],[Employee Name]],Employees[[Employee Name]:[Office]],7))</f>
        <v>EEO/ CITY MARKET</v>
      </c>
      <c r="F3089" s="50" t="str">
        <f>IF(ISBLANK(LeaveTracker[[#This Row],[Employee Name]]),"-----",VLOOKUP(LeaveTracker[[#This Row],[Employee Name]],Employees[[Employee Name]:[Office]],6))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618</v>
      </c>
      <c r="E3090" s="50" t="str">
        <f>IF(ISBLANK(LeaveTracker[[#This Row],[Employee Name]]),"-----",VLOOKUP(LeaveTracker[[#This Row],[Employee Name]],Employees[[Employee Name]:[Office]],7))</f>
        <v>EEO/ CITY MARKET</v>
      </c>
      <c r="F3090" s="50" t="str">
        <f>IF(ISBLANK(LeaveTracker[[#This Row],[Employee Name]]),"-----",VLOOKUP(LeaveTracker[[#This Row],[Employee Name]],Employees[[Employee Name]:[Office]],6))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710</v>
      </c>
      <c r="E3091" s="50" t="str">
        <f>IF(ISBLANK(LeaveTracker[[#This Row],[Employee Name]]),"-----",VLOOKUP(LeaveTracker[[#This Row],[Employee Name]],Employees[[Employee Name]:[Office]],7))</f>
        <v>ONT</v>
      </c>
      <c r="F3091" s="50" t="str">
        <f>IF(ISBLANK(LeaveTracker[[#This Row],[Employee Name]]),"-----",VLOOKUP(LeaveTracker[[#This Row],[Employee Name]],Employees[[Employee Name]:[Office]],6))</f>
        <v>PERMANENT</v>
      </c>
      <c r="G3091" s="24">
        <v>44890</v>
      </c>
      <c r="H3091" s="24">
        <v>44891</v>
      </c>
      <c r="I3091" s="19" t="s">
        <v>82</v>
      </c>
      <c r="J3091" s="42" t="s">
        <v>1004</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893</v>
      </c>
      <c r="E3092" s="50" t="str">
        <f>IF(ISBLANK(LeaveTracker[[#This Row],[Employee Name]]),"-----",VLOOKUP(LeaveTracker[[#This Row],[Employee Name]],Employees[[Employee Name]:[Office]],7))</f>
        <v>ONT</v>
      </c>
      <c r="F3092" s="50" t="str">
        <f>IF(ISBLANK(LeaveTracker[[#This Row],[Employee Name]]),"-----",VLOOKUP(LeaveTracker[[#This Row],[Employee Name]],Employees[[Employee Name]:[Office]],6))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50" t="str">
        <f>IF(ISBLANK(LeaveTracker[[#This Row],[Employee Name]]),"-----",VLOOKUP(LeaveTracker[[#This Row],[Employee Name]],Employees[[Employee Name]:[Office]],7))</f>
        <v>ONT</v>
      </c>
      <c r="F3093" s="50" t="str">
        <f>IF(ISBLANK(LeaveTracker[[#This Row],[Employee Name]]),"-----",VLOOKUP(LeaveTracker[[#This Row],[Employee Name]],Employees[[Employee Name]:[Office]],6))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50" t="str">
        <f>IF(ISBLANK(LeaveTracker[[#This Row],[Employee Name]]),"-----",VLOOKUP(LeaveTracker[[#This Row],[Employee Name]],Employees[[Employee Name]:[Office]],7))</f>
        <v>ONT</v>
      </c>
      <c r="F3094" s="50" t="str">
        <f>IF(ISBLANK(LeaveTracker[[#This Row],[Employee Name]]),"-----",VLOOKUP(LeaveTracker[[#This Row],[Employee Name]],Employees[[Employee Name]:[Office]],6))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50" t="str">
        <f>IF(ISBLANK(LeaveTracker[[#This Row],[Employee Name]]),"-----",VLOOKUP(LeaveTracker[[#This Row],[Employee Name]],Employees[[Employee Name]:[Office]],7))</f>
        <v>ONT</v>
      </c>
      <c r="F3095" s="50" t="str">
        <f>IF(ISBLANK(LeaveTracker[[#This Row],[Employee Name]]),"-----",VLOOKUP(LeaveTracker[[#This Row],[Employee Name]],Employees[[Employee Name]:[Office]],6))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1973</v>
      </c>
      <c r="E3096" s="50" t="str">
        <f>IF(ISBLANK(LeaveTracker[[#This Row],[Employee Name]]),"-----",VLOOKUP(LeaveTracker[[#This Row],[Employee Name]],Employees[[Employee Name]:[Office]],7))</f>
        <v>ONT</v>
      </c>
      <c r="F3096" s="50" t="str">
        <f>IF(ISBLANK(LeaveTracker[[#This Row],[Employee Name]]),"-----",VLOOKUP(LeaveTracker[[#This Row],[Employee Name]],Employees[[Employee Name]:[Office]],6))</f>
        <v>PERMANENT</v>
      </c>
      <c r="G3096" s="24">
        <v>44855</v>
      </c>
      <c r="H3096" s="24">
        <v>44857</v>
      </c>
      <c r="I3096" s="19" t="s">
        <v>298</v>
      </c>
      <c r="J3096" s="42" t="s">
        <v>1003</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1189</v>
      </c>
      <c r="E3097" s="50" t="str">
        <f>IF(ISBLANK(LeaveTracker[[#This Row],[Employee Name]]),"-----",VLOOKUP(LeaveTracker[[#This Row],[Employee Name]],Employees[[Employee Name]:[Office]],7))</f>
        <v>ONT</v>
      </c>
      <c r="F3097" s="50" t="str">
        <f>IF(ISBLANK(LeaveTracker[[#This Row],[Employee Name]]),"-----",VLOOKUP(LeaveTracker[[#This Row],[Employee Name]],Employees[[Employee Name]:[Office]],6))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464</v>
      </c>
      <c r="E3098" s="50" t="str">
        <f>IF(ISBLANK(LeaveTracker[[#This Row],[Employee Name]]),"-----",VLOOKUP(LeaveTracker[[#This Row],[Employee Name]],Employees[[Employee Name]:[Office]],7))</f>
        <v>ASSESSORS OFFICE</v>
      </c>
      <c r="F3098" s="50" t="str">
        <f>IF(ISBLANK(LeaveTracker[[#This Row],[Employee Name]]),"-----",VLOOKUP(LeaveTracker[[#This Row],[Employee Name]],Employees[[Employee Name]:[Office]],6))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443</v>
      </c>
      <c r="E3099" s="50" t="str">
        <f>IF(ISBLANK(LeaveTracker[[#This Row],[Employee Name]]),"-----",VLOOKUP(LeaveTracker[[#This Row],[Employee Name]],Employees[[Employee Name]:[Office]],7))</f>
        <v>GSO</v>
      </c>
      <c r="F3099" s="50" t="str">
        <f>IF(ISBLANK(LeaveTracker[[#This Row],[Employee Name]]),"-----",VLOOKUP(LeaveTracker[[#This Row],[Employee Name]],Employees[[Employee Name]:[Office]],6))</f>
        <v>PERMANENT</v>
      </c>
      <c r="G3099" s="24">
        <v>44859</v>
      </c>
      <c r="H3099" s="24">
        <v>44859</v>
      </c>
      <c r="I3099" s="19" t="s">
        <v>82</v>
      </c>
      <c r="J3099" s="42" t="s">
        <v>1004</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574</v>
      </c>
      <c r="E3100" s="50" t="str">
        <f>IF(ISBLANK(LeaveTracker[[#This Row],[Employee Name]]),"-----",VLOOKUP(LeaveTracker[[#This Row],[Employee Name]],Employees[[Employee Name]:[Office]],7))</f>
        <v>CCT</v>
      </c>
      <c r="F3100" s="50" t="str">
        <f>IF(ISBLANK(LeaveTracker[[#This Row],[Employee Name]]),"-----",VLOOKUP(LeaveTracker[[#This Row],[Employee Name]],Employees[[Employee Name]:[Office]],6))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574</v>
      </c>
      <c r="E3101" s="50" t="str">
        <f>IF(ISBLANK(LeaveTracker[[#This Row],[Employee Name]]),"-----",VLOOKUP(LeaveTracker[[#This Row],[Employee Name]],Employees[[Employee Name]:[Office]],7))</f>
        <v>CCT</v>
      </c>
      <c r="F3101" s="50" t="str">
        <f>IF(ISBLANK(LeaveTracker[[#This Row],[Employee Name]]),"-----",VLOOKUP(LeaveTracker[[#This Row],[Employee Name]],Employees[[Employee Name]:[Office]],6))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925</v>
      </c>
      <c r="E3102" s="50" t="str">
        <f>IF(ISBLANK(LeaveTracker[[#This Row],[Employee Name]]),"-----",VLOOKUP(LeaveTracker[[#This Row],[Employee Name]],Employees[[Employee Name]:[Office]],7))</f>
        <v>TCNHS</v>
      </c>
      <c r="F3102" s="50" t="str">
        <f>IF(ISBLANK(LeaveTracker[[#This Row],[Employee Name]]),"-----",VLOOKUP(LeaveTracker[[#This Row],[Employee Name]],Employees[[Employee Name]:[Office]],6))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925</v>
      </c>
      <c r="E3103" s="50" t="str">
        <f>IF(ISBLANK(LeaveTracker[[#This Row],[Employee Name]]),"-----",VLOOKUP(LeaveTracker[[#This Row],[Employee Name]],Employees[[Employee Name]:[Office]],7))</f>
        <v>TCNHS</v>
      </c>
      <c r="F3103" s="50" t="str">
        <f>IF(ISBLANK(LeaveTracker[[#This Row],[Employee Name]]),"-----",VLOOKUP(LeaveTracker[[#This Row],[Employee Name]],Employees[[Employee Name]:[Office]],6))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559</v>
      </c>
      <c r="E3104" s="50" t="str">
        <f>IF(ISBLANK(LeaveTracker[[#This Row],[Employee Name]]),"-----",VLOOKUP(LeaveTracker[[#This Row],[Employee Name]],Employees[[Employee Name]:[Office]],7))</f>
        <v>CENRO</v>
      </c>
      <c r="F3104" s="50" t="str">
        <f>IF(ISBLANK(LeaveTracker[[#This Row],[Employee Name]]),"-----",VLOOKUP(LeaveTracker[[#This Row],[Employee Name]],Employees[[Employee Name]:[Office]],6))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336</v>
      </c>
      <c r="E3105" s="50" t="str">
        <f>IF(ISBLANK(LeaveTracker[[#This Row],[Employee Name]]),"-----",VLOOKUP(LeaveTracker[[#This Row],[Employee Name]],Employees[[Employee Name]:[Office]],7))</f>
        <v>COMELEC</v>
      </c>
      <c r="F3105" s="50" t="str">
        <f>IF(ISBLANK(LeaveTracker[[#This Row],[Employee Name]]),"-----",VLOOKUP(LeaveTracker[[#This Row],[Employee Name]],Employees[[Employee Name]:[Office]],6))</f>
        <v>PERMANENT</v>
      </c>
      <c r="G3105" s="24">
        <v>44803</v>
      </c>
      <c r="H3105" s="24">
        <v>44803</v>
      </c>
      <c r="I3105" s="19" t="s">
        <v>298</v>
      </c>
      <c r="J3105" s="42" t="s">
        <v>1003</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574</v>
      </c>
      <c r="E3106" s="50" t="str">
        <f>IF(ISBLANK(LeaveTracker[[#This Row],[Employee Name]]),"-----",VLOOKUP(LeaveTracker[[#This Row],[Employee Name]],Employees[[Employee Name]:[Office]],7))</f>
        <v>CCT</v>
      </c>
      <c r="F3106" s="50" t="str">
        <f>IF(ISBLANK(LeaveTracker[[#This Row],[Employee Name]]),"-----",VLOOKUP(LeaveTracker[[#This Row],[Employee Name]],Employees[[Employee Name]:[Office]],6))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632</v>
      </c>
      <c r="E3107" s="50" t="str">
        <f>IF(ISBLANK(LeaveTracker[[#This Row],[Employee Name]]),"-----",VLOOKUP(LeaveTracker[[#This Row],[Employee Name]],Employees[[Employee Name]:[Office]],7))</f>
        <v>LIBRARY</v>
      </c>
      <c r="F3107" s="50" t="str">
        <f>IF(ISBLANK(LeaveTracker[[#This Row],[Employee Name]]),"-----",VLOOKUP(LeaveTracker[[#This Row],[Employee Name]],Employees[[Employee Name]:[Office]],6))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464</v>
      </c>
      <c r="E3108" s="50" t="str">
        <f>IF(ISBLANK(LeaveTracker[[#This Row],[Employee Name]]),"-----",VLOOKUP(LeaveTracker[[#This Row],[Employee Name]],Employees[[Employee Name]:[Office]],7))</f>
        <v>ASSESSORS OFFICE</v>
      </c>
      <c r="F3108" s="50" t="str">
        <f>IF(ISBLANK(LeaveTracker[[#This Row],[Employee Name]]),"-----",VLOOKUP(LeaveTracker[[#This Row],[Employee Name]],Employees[[Employee Name]:[Office]],6))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464</v>
      </c>
      <c r="E3109" s="50" t="str">
        <f>IF(ISBLANK(LeaveTracker[[#This Row],[Employee Name]]),"-----",VLOOKUP(LeaveTracker[[#This Row],[Employee Name]],Employees[[Employee Name]:[Office]],7))</f>
        <v>ASSESSORS OFFICE</v>
      </c>
      <c r="F3109" s="50" t="str">
        <f>IF(ISBLANK(LeaveTracker[[#This Row],[Employee Name]]),"-----",VLOOKUP(LeaveTracker[[#This Row],[Employee Name]],Employees[[Employee Name]:[Office]],6))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470</v>
      </c>
      <c r="E3110" s="50" t="str">
        <f>IF(ISBLANK(LeaveTracker[[#This Row],[Employee Name]]),"-----",VLOOKUP(LeaveTracker[[#This Row],[Employee Name]],Employees[[Employee Name]:[Office]],7))</f>
        <v>ASSESSORS OFFICE</v>
      </c>
      <c r="F3110" s="50" t="str">
        <f>IF(ISBLANK(LeaveTracker[[#This Row],[Employee Name]]),"-----",VLOOKUP(LeaveTracker[[#This Row],[Employee Name]],Employees[[Employee Name]:[Office]],6))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466</v>
      </c>
      <c r="E3111" s="50" t="str">
        <f>IF(ISBLANK(LeaveTracker[[#This Row],[Employee Name]]),"-----",VLOOKUP(LeaveTracker[[#This Row],[Employee Name]],Employees[[Employee Name]:[Office]],7))</f>
        <v>ASSESSORS OFFICE</v>
      </c>
      <c r="F3111" s="50" t="str">
        <f>IF(ISBLANK(LeaveTracker[[#This Row],[Employee Name]]),"-----",VLOOKUP(LeaveTracker[[#This Row],[Employee Name]],Employees[[Employee Name]:[Office]],6))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466</v>
      </c>
      <c r="E3112" s="50" t="str">
        <f>IF(ISBLANK(LeaveTracker[[#This Row],[Employee Name]]),"-----",VLOOKUP(LeaveTracker[[#This Row],[Employee Name]],Employees[[Employee Name]:[Office]],7))</f>
        <v>ASSESSORS OFFICE</v>
      </c>
      <c r="F3112" s="50" t="str">
        <f>IF(ISBLANK(LeaveTracker[[#This Row],[Employee Name]]),"-----",VLOOKUP(LeaveTracker[[#This Row],[Employee Name]],Employees[[Employee Name]:[Office]],6))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464</v>
      </c>
      <c r="E3113" s="50" t="str">
        <f>IF(ISBLANK(LeaveTracker[[#This Row],[Employee Name]]),"-----",VLOOKUP(LeaveTracker[[#This Row],[Employee Name]],Employees[[Employee Name]:[Office]],7))</f>
        <v>ASSESSORS OFFICE</v>
      </c>
      <c r="F3113" s="50" t="str">
        <f>IF(ISBLANK(LeaveTracker[[#This Row],[Employee Name]]),"-----",VLOOKUP(LeaveTracker[[#This Row],[Employee Name]],Employees[[Employee Name]:[Office]],6))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464</v>
      </c>
      <c r="E3114" s="50" t="str">
        <f>IF(ISBLANK(LeaveTracker[[#This Row],[Employee Name]]),"-----",VLOOKUP(LeaveTracker[[#This Row],[Employee Name]],Employees[[Employee Name]:[Office]],7))</f>
        <v>ASSESSORS OFFICE</v>
      </c>
      <c r="F3114" s="50" t="str">
        <f>IF(ISBLANK(LeaveTracker[[#This Row],[Employee Name]]),"-----",VLOOKUP(LeaveTracker[[#This Row],[Employee Name]],Employees[[Employee Name]:[Office]],6))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464</v>
      </c>
      <c r="E3115" s="50" t="str">
        <f>IF(ISBLANK(LeaveTracker[[#This Row],[Employee Name]]),"-----",VLOOKUP(LeaveTracker[[#This Row],[Employee Name]],Employees[[Employee Name]:[Office]],7))</f>
        <v>ASSESSORS OFFICE</v>
      </c>
      <c r="F3115" s="50" t="str">
        <f>IF(ISBLANK(LeaveTracker[[#This Row],[Employee Name]]),"-----",VLOOKUP(LeaveTracker[[#This Row],[Employee Name]],Employees[[Employee Name]:[Office]],6))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470</v>
      </c>
      <c r="E3116" s="50" t="str">
        <f>IF(ISBLANK(LeaveTracker[[#This Row],[Employee Name]]),"-----",VLOOKUP(LeaveTracker[[#This Row],[Employee Name]],Employees[[Employee Name]:[Office]],7))</f>
        <v>ASSESSORS OFFICE</v>
      </c>
      <c r="F3116" s="50" t="str">
        <f>IF(ISBLANK(LeaveTracker[[#This Row],[Employee Name]]),"-----",VLOOKUP(LeaveTracker[[#This Row],[Employee Name]],Employees[[Employee Name]:[Office]],6))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466</v>
      </c>
      <c r="E3117" s="50" t="str">
        <f>IF(ISBLANK(LeaveTracker[[#This Row],[Employee Name]]),"-----",VLOOKUP(LeaveTracker[[#This Row],[Employee Name]],Employees[[Employee Name]:[Office]],7))</f>
        <v>ASSESSORS OFFICE</v>
      </c>
      <c r="F3117" s="50" t="str">
        <f>IF(ISBLANK(LeaveTracker[[#This Row],[Employee Name]]),"-----",VLOOKUP(LeaveTracker[[#This Row],[Employee Name]],Employees[[Employee Name]:[Office]],6))</f>
        <v>PERMANENT</v>
      </c>
      <c r="G3117" s="24">
        <v>44848</v>
      </c>
      <c r="H3117" s="24">
        <v>44848</v>
      </c>
      <c r="I3117" s="19" t="s">
        <v>298</v>
      </c>
      <c r="J3117" s="42" t="s">
        <v>1003</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683</v>
      </c>
      <c r="E3118" s="50" t="str">
        <f>IF(ISBLANK(LeaveTracker[[#This Row],[Employee Name]]),"-----",VLOOKUP(LeaveTracker[[#This Row],[Employee Name]],Employees[[Employee Name]:[Office]],7))</f>
        <v>CEO</v>
      </c>
      <c r="F3118" s="50" t="str">
        <f>IF(ISBLANK(LeaveTracker[[#This Row],[Employee Name]]),"-----",VLOOKUP(LeaveTracker[[#This Row],[Employee Name]],Employees[[Employee Name]:[Office]],6))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683</v>
      </c>
      <c r="E3119" s="50" t="str">
        <f>IF(ISBLANK(LeaveTracker[[#This Row],[Employee Name]]),"-----",VLOOKUP(LeaveTracker[[#This Row],[Employee Name]],Employees[[Employee Name]:[Office]],7))</f>
        <v>CEO</v>
      </c>
      <c r="F3119" s="50" t="str">
        <f>IF(ISBLANK(LeaveTracker[[#This Row],[Employee Name]]),"-----",VLOOKUP(LeaveTracker[[#This Row],[Employee Name]],Employees[[Employee Name]:[Office]],6))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683</v>
      </c>
      <c r="E3120" s="50" t="str">
        <f>IF(ISBLANK(LeaveTracker[[#This Row],[Employee Name]]),"-----",VLOOKUP(LeaveTracker[[#This Row],[Employee Name]],Employees[[Employee Name]:[Office]],7))</f>
        <v>CEO</v>
      </c>
      <c r="F3120" s="50" t="str">
        <f>IF(ISBLANK(LeaveTracker[[#This Row],[Employee Name]]),"-----",VLOOKUP(LeaveTracker[[#This Row],[Employee Name]],Employees[[Employee Name]:[Office]],6))</f>
        <v>PERMANENT</v>
      </c>
      <c r="G3120" s="24">
        <v>44806</v>
      </c>
      <c r="H3120" s="24">
        <v>44806</v>
      </c>
      <c r="I3120" s="19" t="s">
        <v>298</v>
      </c>
      <c r="J3120" s="42" t="s">
        <v>1003</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1021</v>
      </c>
      <c r="E3121" s="50" t="str">
        <f>IF(ISBLANK(LeaveTracker[[#This Row],[Employee Name]]),"-----",VLOOKUP(LeaveTracker[[#This Row],[Employee Name]],Employees[[Employee Name]:[Office]],7))</f>
        <v>CTO</v>
      </c>
      <c r="F3121" s="50" t="str">
        <f>IF(ISBLANK(LeaveTracker[[#This Row],[Employee Name]]),"-----",VLOOKUP(LeaveTracker[[#This Row],[Employee Name]],Employees[[Employee Name]:[Office]],6))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1021</v>
      </c>
      <c r="E3122" s="50" t="str">
        <f>IF(ISBLANK(LeaveTracker[[#This Row],[Employee Name]]),"-----",VLOOKUP(LeaveTracker[[#This Row],[Employee Name]],Employees[[Employee Name]:[Office]],7))</f>
        <v>CTO</v>
      </c>
      <c r="F3122" s="50" t="str">
        <f>IF(ISBLANK(LeaveTracker[[#This Row],[Employee Name]]),"-----",VLOOKUP(LeaveTracker[[#This Row],[Employee Name]],Employees[[Employee Name]:[Office]],6))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1021</v>
      </c>
      <c r="E3123" s="50" t="str">
        <f>IF(ISBLANK(LeaveTracker[[#This Row],[Employee Name]]),"-----",VLOOKUP(LeaveTracker[[#This Row],[Employee Name]],Employees[[Employee Name]:[Office]],7))</f>
        <v>CTO</v>
      </c>
      <c r="F3123" s="50" t="str">
        <f>IF(ISBLANK(LeaveTracker[[#This Row],[Employee Name]]),"-----",VLOOKUP(LeaveTracker[[#This Row],[Employee Name]],Employees[[Employee Name]:[Office]],6))</f>
        <v>PERMANENT</v>
      </c>
      <c r="G3123" s="24">
        <v>44852</v>
      </c>
      <c r="H3123" s="24">
        <v>44853</v>
      </c>
      <c r="I3123" s="19" t="s">
        <v>82</v>
      </c>
      <c r="J3123" s="42" t="s">
        <v>1004</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1021</v>
      </c>
      <c r="E3124" s="50" t="str">
        <f>IF(ISBLANK(LeaveTracker[[#This Row],[Employee Name]]),"-----",VLOOKUP(LeaveTracker[[#This Row],[Employee Name]],Employees[[Employee Name]:[Office]],7))</f>
        <v>CTO</v>
      </c>
      <c r="F3124" s="50" t="str">
        <f>IF(ISBLANK(LeaveTracker[[#This Row],[Employee Name]]),"-----",VLOOKUP(LeaveTracker[[#This Row],[Employee Name]],Employees[[Employee Name]:[Office]],6))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1021</v>
      </c>
      <c r="E3125" s="50" t="str">
        <f>IF(ISBLANK(LeaveTracker[[#This Row],[Employee Name]]),"-----",VLOOKUP(LeaveTracker[[#This Row],[Employee Name]],Employees[[Employee Name]:[Office]],7))</f>
        <v>CTO</v>
      </c>
      <c r="F3125" s="50" t="str">
        <f>IF(ISBLANK(LeaveTracker[[#This Row],[Employee Name]]),"-----",VLOOKUP(LeaveTracker[[#This Row],[Employee Name]],Employees[[Employee Name]:[Office]],6))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1843</v>
      </c>
      <c r="E3126" s="50" t="str">
        <f>IF(ISBLANK(LeaveTracker[[#This Row],[Employee Name]]),"-----",VLOOKUP(LeaveTracker[[#This Row],[Employee Name]],Employees[[Employee Name]:[Office]],7))</f>
        <v>EEO/CITY MARKET</v>
      </c>
      <c r="F3126" s="50" t="str">
        <f>IF(ISBLANK(LeaveTracker[[#This Row],[Employee Name]]),"-----",VLOOKUP(LeaveTracker[[#This Row],[Employee Name]],Employees[[Employee Name]:[Office]],6))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1858</v>
      </c>
      <c r="E3127" s="50" t="str">
        <f>IF(ISBLANK(LeaveTracker[[#This Row],[Employee Name]]),"-----",VLOOKUP(LeaveTracker[[#This Row],[Employee Name]],Employees[[Employee Name]:[Office]],7))</f>
        <v>CHO</v>
      </c>
      <c r="F3127" s="50" t="str">
        <f>IF(ISBLANK(LeaveTracker[[#This Row],[Employee Name]]),"-----",VLOOKUP(LeaveTracker[[#This Row],[Employee Name]],Employees[[Employee Name]:[Office]],6))</f>
        <v>CASUAL</v>
      </c>
      <c r="G3127" s="24">
        <v>44874</v>
      </c>
      <c r="H3127" s="24">
        <v>44876</v>
      </c>
      <c r="I3127" s="19" t="s">
        <v>298</v>
      </c>
      <c r="J3127" s="52" t="s">
        <v>1945</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1109</v>
      </c>
      <c r="E3128" s="50" t="str">
        <f>IF(ISBLANK(LeaveTracker[[#This Row],[Employee Name]]),"-----",VLOOKUP(LeaveTracker[[#This Row],[Employee Name]],Employees[[Employee Name]:[Office]],7))</f>
        <v>CENRO</v>
      </c>
      <c r="F3128" s="50" t="str">
        <f>IF(ISBLANK(LeaveTracker[[#This Row],[Employee Name]]),"-----",VLOOKUP(LeaveTracker[[#This Row],[Employee Name]],Employees[[Employee Name]:[Office]],6))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1109</v>
      </c>
      <c r="E3129" s="50" t="str">
        <f>IF(ISBLANK(LeaveTracker[[#This Row],[Employee Name]]),"-----",VLOOKUP(LeaveTracker[[#This Row],[Employee Name]],Employees[[Employee Name]:[Office]],7))</f>
        <v>CENRO</v>
      </c>
      <c r="F3129" s="50" t="str">
        <f>IF(ISBLANK(LeaveTracker[[#This Row],[Employee Name]]),"-----",VLOOKUP(LeaveTracker[[#This Row],[Employee Name]],Employees[[Employee Name]:[Office]],6))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1109</v>
      </c>
      <c r="E3130" s="50" t="str">
        <f>IF(ISBLANK(LeaveTracker[[#This Row],[Employee Name]]),"-----",VLOOKUP(LeaveTracker[[#This Row],[Employee Name]],Employees[[Employee Name]:[Office]],7))</f>
        <v>CENRO</v>
      </c>
      <c r="F3130" s="50" t="str">
        <f>IF(ISBLANK(LeaveTracker[[#This Row],[Employee Name]]),"-----",VLOOKUP(LeaveTracker[[#This Row],[Employee Name]],Employees[[Employee Name]:[Office]],6))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1109</v>
      </c>
      <c r="E3131" s="50" t="str">
        <f>IF(ISBLANK(LeaveTracker[[#This Row],[Employee Name]]),"-----",VLOOKUP(LeaveTracker[[#This Row],[Employee Name]],Employees[[Employee Name]:[Office]],7))</f>
        <v>CENRO</v>
      </c>
      <c r="F3131" s="50" t="str">
        <f>IF(ISBLANK(LeaveTracker[[#This Row],[Employee Name]]),"-----",VLOOKUP(LeaveTracker[[#This Row],[Employee Name]],Employees[[Employee Name]:[Office]],6))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1046</v>
      </c>
      <c r="E3132" s="50" t="str">
        <f>IF(ISBLANK(LeaveTracker[[#This Row],[Employee Name]]),"-----",VLOOKUP(LeaveTracker[[#This Row],[Employee Name]],Employees[[Employee Name]:[Office]],7))</f>
        <v>CENRO</v>
      </c>
      <c r="F3132" s="50" t="str">
        <f>IF(ISBLANK(LeaveTracker[[#This Row],[Employee Name]]),"-----",VLOOKUP(LeaveTracker[[#This Row],[Employee Name]],Employees[[Employee Name]:[Office]],6))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569</v>
      </c>
      <c r="E3133" s="50" t="str">
        <f>IF(ISBLANK(LeaveTracker[[#This Row],[Employee Name]]),"-----",VLOOKUP(LeaveTracker[[#This Row],[Employee Name]],Employees[[Employee Name]:[Office]],7))</f>
        <v>CENRO</v>
      </c>
      <c r="F3133" s="50" t="str">
        <f>IF(ISBLANK(LeaveTracker[[#This Row],[Employee Name]]),"-----",VLOOKUP(LeaveTracker[[#This Row],[Employee Name]],Employees[[Employee Name]:[Office]],6))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569</v>
      </c>
      <c r="E3134" s="50" t="str">
        <f>IF(ISBLANK(LeaveTracker[[#This Row],[Employee Name]]),"-----",VLOOKUP(LeaveTracker[[#This Row],[Employee Name]],Employees[[Employee Name]:[Office]],7))</f>
        <v>CENRO</v>
      </c>
      <c r="F3134" s="50" t="str">
        <f>IF(ISBLANK(LeaveTracker[[#This Row],[Employee Name]]),"-----",VLOOKUP(LeaveTracker[[#This Row],[Employee Name]],Employees[[Employee Name]:[Office]],6))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553</v>
      </c>
      <c r="E3135" s="50" t="str">
        <f>IF(ISBLANK(LeaveTracker[[#This Row],[Employee Name]]),"-----",VLOOKUP(LeaveTracker[[#This Row],[Employee Name]],Employees[[Employee Name]:[Office]],7))</f>
        <v>CENRO</v>
      </c>
      <c r="F3135" s="50" t="str">
        <f>IF(ISBLANK(LeaveTracker[[#This Row],[Employee Name]]),"-----",VLOOKUP(LeaveTracker[[#This Row],[Employee Name]],Employees[[Employee Name]:[Office]],6))</f>
        <v>PERMANENT</v>
      </c>
      <c r="G3135" s="24">
        <v>44818</v>
      </c>
      <c r="H3135" s="24">
        <v>44820</v>
      </c>
      <c r="I3135" s="19" t="s">
        <v>82</v>
      </c>
      <c r="J3135" s="42" t="s">
        <v>1004</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553</v>
      </c>
      <c r="E3136" s="50" t="str">
        <f>IF(ISBLANK(LeaveTracker[[#This Row],[Employee Name]]),"-----",VLOOKUP(LeaveTracker[[#This Row],[Employee Name]],Employees[[Employee Name]:[Office]],7))</f>
        <v>CENRO</v>
      </c>
      <c r="F3136" s="50" t="str">
        <f>IF(ISBLANK(LeaveTracker[[#This Row],[Employee Name]]),"-----",VLOOKUP(LeaveTracker[[#This Row],[Employee Name]],Employees[[Employee Name]:[Office]],6))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559</v>
      </c>
      <c r="E3137" s="50" t="str">
        <f>IF(ISBLANK(LeaveTracker[[#This Row],[Employee Name]]),"-----",VLOOKUP(LeaveTracker[[#This Row],[Employee Name]],Employees[[Employee Name]:[Office]],7))</f>
        <v>CENRO</v>
      </c>
      <c r="F3137" s="50" t="str">
        <f>IF(ISBLANK(LeaveTracker[[#This Row],[Employee Name]]),"-----",VLOOKUP(LeaveTracker[[#This Row],[Employee Name]],Employees[[Employee Name]:[Office]],6))</f>
        <v>PERMANENT</v>
      </c>
      <c r="G3137" s="24">
        <v>44803</v>
      </c>
      <c r="H3137" s="24">
        <v>44804</v>
      </c>
      <c r="I3137" s="19" t="s">
        <v>82</v>
      </c>
      <c r="J3137" s="42" t="s">
        <v>1004</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195</v>
      </c>
      <c r="E3138" s="50" t="str">
        <f>IF(ISBLANK(LeaveTracker[[#This Row],[Employee Name]]),"-----",VLOOKUP(LeaveTracker[[#This Row],[Employee Name]],Employees[[Employee Name]:[Office]],7))</f>
        <v>CCT</v>
      </c>
      <c r="F3138" s="50" t="str">
        <f>IF(ISBLANK(LeaveTracker[[#This Row],[Employee Name]]),"-----",VLOOKUP(LeaveTracker[[#This Row],[Employee Name]],Employees[[Employee Name]:[Office]],6))</f>
        <v>PERMANENT</v>
      </c>
      <c r="G3138" s="24">
        <v>44858</v>
      </c>
      <c r="H3138" s="24">
        <v>44858</v>
      </c>
      <c r="I3138" s="19" t="s">
        <v>82</v>
      </c>
      <c r="J3138" s="42" t="s">
        <v>1004</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595</v>
      </c>
      <c r="E3139" s="50" t="str">
        <f>IF(ISBLANK(LeaveTracker[[#This Row],[Employee Name]]),"-----",VLOOKUP(LeaveTracker[[#This Row],[Employee Name]],Employees[[Employee Name]:[Office]],7))</f>
        <v>MAHOGANY MARKET</v>
      </c>
      <c r="F3139" s="50" t="str">
        <f>IF(ISBLANK(LeaveTracker[[#This Row],[Employee Name]]),"-----",VLOOKUP(LeaveTracker[[#This Row],[Employee Name]],Employees[[Employee Name]:[Office]],6))</f>
        <v>PERMANENT</v>
      </c>
      <c r="G3139" s="24">
        <v>44832</v>
      </c>
      <c r="H3139" s="24">
        <v>44832</v>
      </c>
      <c r="I3139" s="19" t="s">
        <v>298</v>
      </c>
      <c r="J3139" s="42" t="s">
        <v>1003</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626</v>
      </c>
      <c r="E3140" s="50" t="str">
        <f>IF(ISBLANK(LeaveTracker[[#This Row],[Employee Name]]),"-----",VLOOKUP(LeaveTracker[[#This Row],[Employee Name]],Employees[[Employee Name]:[Office]],7))</f>
        <v>EEO/ CITY MARKET</v>
      </c>
      <c r="F3140" s="50" t="str">
        <f>IF(ISBLANK(LeaveTracker[[#This Row],[Employee Name]]),"-----",VLOOKUP(LeaveTracker[[#This Row],[Employee Name]],Employees[[Employee Name]:[Office]],6))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599</v>
      </c>
      <c r="E3141" s="50" t="str">
        <f>IF(ISBLANK(LeaveTracker[[#This Row],[Employee Name]]),"-----",VLOOKUP(LeaveTracker[[#This Row],[Employee Name]],Employees[[Employee Name]:[Office]],7))</f>
        <v>EEO/ CITY MARKET</v>
      </c>
      <c r="F3141" s="50" t="str">
        <f>IF(ISBLANK(LeaveTracker[[#This Row],[Employee Name]]),"-----",VLOOKUP(LeaveTracker[[#This Row],[Employee Name]],Employees[[Employee Name]:[Office]],6))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595</v>
      </c>
      <c r="E3142" s="50" t="str">
        <f>IF(ISBLANK(LeaveTracker[[#This Row],[Employee Name]]),"-----",VLOOKUP(LeaveTracker[[#This Row],[Employee Name]],Employees[[Employee Name]:[Office]],7))</f>
        <v>MAHOGANY MARKET</v>
      </c>
      <c r="F3142" s="50" t="str">
        <f>IF(ISBLANK(LeaveTracker[[#This Row],[Employee Name]]),"-----",VLOOKUP(LeaveTracker[[#This Row],[Employee Name]],Employees[[Employee Name]:[Office]],6))</f>
        <v>PERMANENT</v>
      </c>
      <c r="G3142" s="24">
        <v>44806</v>
      </c>
      <c r="H3142" s="24">
        <v>44806</v>
      </c>
      <c r="I3142" s="19" t="s">
        <v>298</v>
      </c>
      <c r="J3142" s="42" t="s">
        <v>1003</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595</v>
      </c>
      <c r="E3143" s="50" t="str">
        <f>IF(ISBLANK(LeaveTracker[[#This Row],[Employee Name]]),"-----",VLOOKUP(LeaveTracker[[#This Row],[Employee Name]],Employees[[Employee Name]:[Office]],7))</f>
        <v>MAHOGANY MARKET</v>
      </c>
      <c r="F3143" s="50" t="str">
        <f>IF(ISBLANK(LeaveTracker[[#This Row],[Employee Name]]),"-----",VLOOKUP(LeaveTracker[[#This Row],[Employee Name]],Employees[[Employee Name]:[Office]],6))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829</v>
      </c>
      <c r="E3144" s="50" t="str">
        <f>IF(ISBLANK(LeaveTracker[[#This Row],[Employee Name]]),"-----",VLOOKUP(LeaveTracker[[#This Row],[Employee Name]],Employees[[Employee Name]:[Office]],7))</f>
        <v>CHO</v>
      </c>
      <c r="F3144" s="50" t="str">
        <f>IF(ISBLANK(LeaveTracker[[#This Row],[Employee Name]]),"-----",VLOOKUP(LeaveTracker[[#This Row],[Employee Name]],Employees[[Employee Name]:[Office]],6))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1976</v>
      </c>
      <c r="E3145" s="50" t="str">
        <f>IF(ISBLANK(LeaveTracker[[#This Row],[Employee Name]]),"-----",VLOOKUP(LeaveTracker[[#This Row],[Employee Name]],Employees[[Employee Name]:[Office]],7))</f>
        <v>CHO</v>
      </c>
      <c r="F3145" s="50" t="str">
        <f>IF(ISBLANK(LeaveTracker[[#This Row],[Employee Name]]),"-----",VLOOKUP(LeaveTracker[[#This Row],[Employee Name]],Employees[[Employee Name]:[Office]],6))</f>
        <v>PERMANENT</v>
      </c>
      <c r="G3145" s="24">
        <v>44810</v>
      </c>
      <c r="H3145" s="24">
        <v>44810</v>
      </c>
      <c r="I3145" s="19" t="s">
        <v>298</v>
      </c>
      <c r="J3145" s="42" t="s">
        <v>1003</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50" t="str">
        <f>IF(ISBLANK(LeaveTracker[[#This Row],[Employee Name]]),"-----",VLOOKUP(LeaveTracker[[#This Row],[Employee Name]],Employees[[Employee Name]:[Office]],7))</f>
        <v>INTEGRATED CENTRAL TERMINAL</v>
      </c>
      <c r="F3146" s="50" t="str">
        <f>IF(ISBLANK(LeaveTracker[[#This Row],[Employee Name]]),"-----",VLOOKUP(LeaveTracker[[#This Row],[Employee Name]],Employees[[Employee Name]:[Office]],6))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826</v>
      </c>
      <c r="E3147" s="50" t="str">
        <f>IF(ISBLANK(LeaveTracker[[#This Row],[Employee Name]]),"-----",VLOOKUP(LeaveTracker[[#This Row],[Employee Name]],Employees[[Employee Name]:[Office]],7))</f>
        <v>CHO</v>
      </c>
      <c r="F3147" s="50" t="str">
        <f>IF(ISBLANK(LeaveTracker[[#This Row],[Employee Name]]),"-----",VLOOKUP(LeaveTracker[[#This Row],[Employee Name]],Employees[[Employee Name]:[Office]],6))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826</v>
      </c>
      <c r="E3148" s="50" t="str">
        <f>IF(ISBLANK(LeaveTracker[[#This Row],[Employee Name]]),"-----",VLOOKUP(LeaveTracker[[#This Row],[Employee Name]],Employees[[Employee Name]:[Office]],7))</f>
        <v>CHO</v>
      </c>
      <c r="F3148" s="50" t="str">
        <f>IF(ISBLANK(LeaveTracker[[#This Row],[Employee Name]]),"-----",VLOOKUP(LeaveTracker[[#This Row],[Employee Name]],Employees[[Employee Name]:[Office]],6))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688</v>
      </c>
      <c r="E3149" s="50" t="str">
        <f>IF(ISBLANK(LeaveTracker[[#This Row],[Employee Name]]),"-----",VLOOKUP(LeaveTracker[[#This Row],[Employee Name]],Employees[[Employee Name]:[Office]],7))</f>
        <v>CITY HEALTH OFFICE</v>
      </c>
      <c r="F3149" s="50" t="str">
        <f>IF(ISBLANK(LeaveTracker[[#This Row],[Employee Name]]),"-----",VLOOKUP(LeaveTracker[[#This Row],[Employee Name]],Employees[[Employee Name]:[Office]],6))</f>
        <v>PERMANENT</v>
      </c>
      <c r="G3149" s="24">
        <v>44922</v>
      </c>
      <c r="H3149" s="24">
        <v>44924</v>
      </c>
      <c r="I3149" s="19" t="s">
        <v>82</v>
      </c>
      <c r="J3149" s="42" t="s">
        <v>1004</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688</v>
      </c>
      <c r="E3150" s="50" t="str">
        <f>IF(ISBLANK(LeaveTracker[[#This Row],[Employee Name]]),"-----",VLOOKUP(LeaveTracker[[#This Row],[Employee Name]],Employees[[Employee Name]:[Office]],7))</f>
        <v>CITY HEALTH OFFICE</v>
      </c>
      <c r="F3150" s="50" t="str">
        <f>IF(ISBLANK(LeaveTracker[[#This Row],[Employee Name]]),"-----",VLOOKUP(LeaveTracker[[#This Row],[Employee Name]],Employees[[Employee Name]:[Office]],6))</f>
        <v>PERMANENT</v>
      </c>
      <c r="G3150" s="24">
        <v>44921</v>
      </c>
      <c r="H3150" s="24">
        <v>44921</v>
      </c>
      <c r="I3150" s="19" t="s">
        <v>298</v>
      </c>
      <c r="J3150" s="42" t="s">
        <v>1003</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826</v>
      </c>
      <c r="E3151" s="50" t="str">
        <f>IF(ISBLANK(LeaveTracker[[#This Row],[Employee Name]]),"-----",VLOOKUP(LeaveTracker[[#This Row],[Employee Name]],Employees[[Employee Name]:[Office]],7))</f>
        <v>CHO</v>
      </c>
      <c r="F3151" s="50" t="str">
        <f>IF(ISBLANK(LeaveTracker[[#This Row],[Employee Name]]),"-----",VLOOKUP(LeaveTracker[[#This Row],[Employee Name]],Employees[[Employee Name]:[Office]],6))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826</v>
      </c>
      <c r="E3152" s="50" t="str">
        <f>IF(ISBLANK(LeaveTracker[[#This Row],[Employee Name]]),"-----",VLOOKUP(LeaveTracker[[#This Row],[Employee Name]],Employees[[Employee Name]:[Office]],7))</f>
        <v>CHO</v>
      </c>
      <c r="F3152" s="50" t="str">
        <f>IF(ISBLANK(LeaveTracker[[#This Row],[Employee Name]]),"-----",VLOOKUP(LeaveTracker[[#This Row],[Employee Name]],Employees[[Employee Name]:[Office]],6))</f>
        <v>PERMANENT</v>
      </c>
      <c r="G3152" s="24">
        <v>44844</v>
      </c>
      <c r="H3152" s="24">
        <v>44849</v>
      </c>
      <c r="I3152" s="19" t="s">
        <v>298</v>
      </c>
      <c r="J3152" s="52" t="s">
        <v>1945</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809</v>
      </c>
      <c r="E3153" s="50" t="str">
        <f>IF(ISBLANK(LeaveTracker[[#This Row],[Employee Name]]),"-----",VLOOKUP(LeaveTracker[[#This Row],[Employee Name]],Employees[[Employee Name]:[Office]],7))</f>
        <v>CHO</v>
      </c>
      <c r="F3153" s="50" t="str">
        <f>IF(ISBLANK(LeaveTracker[[#This Row],[Employee Name]]),"-----",VLOOKUP(LeaveTracker[[#This Row],[Employee Name]],Employees[[Employee Name]:[Office]],6))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688</v>
      </c>
      <c r="E3154" s="50" t="str">
        <f>IF(ISBLANK(LeaveTracker[[#This Row],[Employee Name]]),"-----",VLOOKUP(LeaveTracker[[#This Row],[Employee Name]],Employees[[Employee Name]:[Office]],7))</f>
        <v>CITY HEALTH OFFICE</v>
      </c>
      <c r="F3154" s="50" t="str">
        <f>IF(ISBLANK(LeaveTracker[[#This Row],[Employee Name]]),"-----",VLOOKUP(LeaveTracker[[#This Row],[Employee Name]],Employees[[Employee Name]:[Office]],6))</f>
        <v>PERMANENT</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344</v>
      </c>
      <c r="E3155" s="50" t="str">
        <f>IF(ISBLANK(LeaveTracker[[#This Row],[Employee Name]]),"-----",VLOOKUP(LeaveTracker[[#This Row],[Employee Name]],Employees[[Employee Name]:[Office]],7))</f>
        <v>ONT</v>
      </c>
      <c r="F3155" s="50" t="str">
        <f>IF(ISBLANK(LeaveTracker[[#This Row],[Employee Name]]),"-----",VLOOKUP(LeaveTracker[[#This Row],[Employee Name]],Employees[[Employee Name]:[Office]],6))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1044</v>
      </c>
      <c r="E3156" s="50" t="str">
        <f>IF(ISBLANK(LeaveTracker[[#This Row],[Employee Name]]),"-----",VLOOKUP(LeaveTracker[[#This Row],[Employee Name]],Employees[[Employee Name]:[Office]],7))</f>
        <v>ONT</v>
      </c>
      <c r="F3156" s="50" t="str">
        <f>IF(ISBLANK(LeaveTracker[[#This Row],[Employee Name]]),"-----",VLOOKUP(LeaveTracker[[#This Row],[Employee Name]],Employees[[Employee Name]:[Office]],6))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896</v>
      </c>
      <c r="E3157" s="50" t="str">
        <f>IF(ISBLANK(LeaveTracker[[#This Row],[Employee Name]]),"-----",VLOOKUP(LeaveTracker[[#This Row],[Employee Name]],Employees[[Employee Name]:[Office]],7))</f>
        <v>ONT</v>
      </c>
      <c r="F3157" s="50" t="str">
        <f>IF(ISBLANK(LeaveTracker[[#This Row],[Employee Name]]),"-----",VLOOKUP(LeaveTracker[[#This Row],[Employee Name]],Employees[[Employee Name]:[Office]],6))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896</v>
      </c>
      <c r="E3158" s="50" t="str">
        <f>IF(ISBLANK(LeaveTracker[[#This Row],[Employee Name]]),"-----",VLOOKUP(LeaveTracker[[#This Row],[Employee Name]],Employees[[Employee Name]:[Office]],7))</f>
        <v>ONT</v>
      </c>
      <c r="F3158" s="50" t="str">
        <f>IF(ISBLANK(LeaveTracker[[#This Row],[Employee Name]]),"-----",VLOOKUP(LeaveTracker[[#This Row],[Employee Name]],Employees[[Employee Name]:[Office]],6))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382</v>
      </c>
      <c r="E3159" s="50" t="str">
        <f>IF(ISBLANK(LeaveTracker[[#This Row],[Employee Name]]),"-----",VLOOKUP(LeaveTracker[[#This Row],[Employee Name]],Employees[[Employee Name]:[Office]],7))</f>
        <v>ONT</v>
      </c>
      <c r="F3159" s="50" t="str">
        <f>IF(ISBLANK(LeaveTracker[[#This Row],[Employee Name]]),"-----",VLOOKUP(LeaveTracker[[#This Row],[Employee Name]],Employees[[Employee Name]:[Office]],6))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1973</v>
      </c>
      <c r="E3160" s="50" t="str">
        <f>IF(ISBLANK(LeaveTracker[[#This Row],[Employee Name]]),"-----",VLOOKUP(LeaveTracker[[#This Row],[Employee Name]],Employees[[Employee Name]:[Office]],7))</f>
        <v>ONT</v>
      </c>
      <c r="F3160" s="50" t="str">
        <f>IF(ISBLANK(LeaveTracker[[#This Row],[Employee Name]]),"-----",VLOOKUP(LeaveTracker[[#This Row],[Employee Name]],Employees[[Employee Name]:[Office]],6))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1973</v>
      </c>
      <c r="E3161" s="50" t="str">
        <f>IF(ISBLANK(LeaveTracker[[#This Row],[Employee Name]]),"-----",VLOOKUP(LeaveTracker[[#This Row],[Employee Name]],Employees[[Employee Name]:[Office]],7))</f>
        <v>ONT</v>
      </c>
      <c r="F3161" s="50" t="str">
        <f>IF(ISBLANK(LeaveTracker[[#This Row],[Employee Name]]),"-----",VLOOKUP(LeaveTracker[[#This Row],[Employee Name]],Employees[[Employee Name]:[Office]],6))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772</v>
      </c>
      <c r="E3162" s="50" t="str">
        <f>IF(ISBLANK(LeaveTracker[[#This Row],[Employee Name]]),"-----",VLOOKUP(LeaveTracker[[#This Row],[Employee Name]],Employees[[Employee Name]:[Office]],7))</f>
        <v>ONT</v>
      </c>
      <c r="F3162" s="50" t="str">
        <f>IF(ISBLANK(LeaveTracker[[#This Row],[Employee Name]]),"-----",VLOOKUP(LeaveTracker[[#This Row],[Employee Name]],Employees[[Employee Name]:[Office]],6))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772</v>
      </c>
      <c r="E3163" s="50" t="str">
        <f>IF(ISBLANK(LeaveTracker[[#This Row],[Employee Name]]),"-----",VLOOKUP(LeaveTracker[[#This Row],[Employee Name]],Employees[[Employee Name]:[Office]],7))</f>
        <v>ONT</v>
      </c>
      <c r="F3163" s="50" t="str">
        <f>IF(ISBLANK(LeaveTracker[[#This Row],[Employee Name]]),"-----",VLOOKUP(LeaveTracker[[#This Row],[Employee Name]],Employees[[Employee Name]:[Office]],6))</f>
        <v>PERMANENT</v>
      </c>
      <c r="G3163" s="24">
        <v>44878</v>
      </c>
      <c r="H3163" s="24">
        <v>44878</v>
      </c>
      <c r="I3163" s="19" t="s">
        <v>298</v>
      </c>
      <c r="J3163" s="42" t="s">
        <v>1003</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189</v>
      </c>
      <c r="E3164" s="50" t="str">
        <f>IF(ISBLANK(LeaveTracker[[#This Row],[Employee Name]]),"-----",VLOOKUP(LeaveTracker[[#This Row],[Employee Name]],Employees[[Employee Name]:[Office]],7))</f>
        <v>ONT</v>
      </c>
      <c r="F3164" s="50" t="str">
        <f>IF(ISBLANK(LeaveTracker[[#This Row],[Employee Name]]),"-----",VLOOKUP(LeaveTracker[[#This Row],[Employee Name]],Employees[[Employee Name]:[Office]],6))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708</v>
      </c>
      <c r="E3165" s="50" t="str">
        <f>IF(ISBLANK(LeaveTracker[[#This Row],[Employee Name]]),"-----",VLOOKUP(LeaveTracker[[#This Row],[Employee Name]],Employees[[Employee Name]:[Office]],7))</f>
        <v>ONT</v>
      </c>
      <c r="F3165" s="50" t="str">
        <f>IF(ISBLANK(LeaveTracker[[#This Row],[Employee Name]]),"-----",VLOOKUP(LeaveTracker[[#This Row],[Employee Name]],Employees[[Employee Name]:[Office]],6))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1825</v>
      </c>
      <c r="E3166" s="50" t="str">
        <f>IF(ISBLANK(LeaveTracker[[#This Row],[Employee Name]]),"-----",VLOOKUP(LeaveTracker[[#This Row],[Employee Name]],Employees[[Employee Name]:[Office]],7))</f>
        <v>GSO</v>
      </c>
      <c r="F3166" s="50" t="str">
        <f>IF(ISBLANK(LeaveTracker[[#This Row],[Employee Name]]),"-----",VLOOKUP(LeaveTracker[[#This Row],[Employee Name]],Employees[[Employee Name]:[Office]],6))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1056</v>
      </c>
      <c r="E3167" s="50" t="str">
        <f>IF(ISBLANK(LeaveTracker[[#This Row],[Employee Name]]),"-----",VLOOKUP(LeaveTracker[[#This Row],[Employee Name]],Employees[[Employee Name]:[Office]],7))</f>
        <v>ONT</v>
      </c>
      <c r="F3167" s="50" t="str">
        <f>IF(ISBLANK(LeaveTracker[[#This Row],[Employee Name]]),"-----",VLOOKUP(LeaveTracker[[#This Row],[Employee Name]],Employees[[Employee Name]:[Office]],6))</f>
        <v>PERMANENT</v>
      </c>
      <c r="G3167" s="24">
        <v>44894</v>
      </c>
      <c r="H3167" s="24">
        <v>44894</v>
      </c>
      <c r="I3167" s="19" t="s">
        <v>82</v>
      </c>
      <c r="J3167" s="42" t="s">
        <v>1004</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1056</v>
      </c>
      <c r="E3168" s="50" t="str">
        <f>IF(ISBLANK(LeaveTracker[[#This Row],[Employee Name]]),"-----",VLOOKUP(LeaveTracker[[#This Row],[Employee Name]],Employees[[Employee Name]:[Office]],7))</f>
        <v>ONT</v>
      </c>
      <c r="F3168" s="50" t="str">
        <f>IF(ISBLANK(LeaveTracker[[#This Row],[Employee Name]]),"-----",VLOOKUP(LeaveTracker[[#This Row],[Employee Name]],Employees[[Employee Name]:[Office]],6))</f>
        <v>PERMANENT</v>
      </c>
      <c r="G3168" s="24">
        <v>44902</v>
      </c>
      <c r="H3168" s="24">
        <v>44902</v>
      </c>
      <c r="I3168" s="19" t="s">
        <v>82</v>
      </c>
      <c r="J3168" s="42" t="s">
        <v>1004</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1056</v>
      </c>
      <c r="E3169" s="50" t="str">
        <f>IF(ISBLANK(LeaveTracker[[#This Row],[Employee Name]]),"-----",VLOOKUP(LeaveTracker[[#This Row],[Employee Name]],Employees[[Employee Name]:[Office]],7))</f>
        <v>ONT</v>
      </c>
      <c r="F3169" s="50" t="str">
        <f>IF(ISBLANK(LeaveTracker[[#This Row],[Employee Name]]),"-----",VLOOKUP(LeaveTracker[[#This Row],[Employee Name]],Employees[[Employee Name]:[Office]],6))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396</v>
      </c>
      <c r="E3170" s="50" t="str">
        <f>IF(ISBLANK(LeaveTracker[[#This Row],[Employee Name]]),"-----",VLOOKUP(LeaveTracker[[#This Row],[Employee Name]],Employees[[Employee Name]:[Office]],7))</f>
        <v>CTO</v>
      </c>
      <c r="F3170" s="50" t="str">
        <f>IF(ISBLANK(LeaveTracker[[#This Row],[Employee Name]]),"-----",VLOOKUP(LeaveTracker[[#This Row],[Employee Name]],Employees[[Employee Name]:[Office]],6))</f>
        <v>PERMANENT</v>
      </c>
      <c r="G3170" s="24">
        <v>44902</v>
      </c>
      <c r="H3170" s="24">
        <v>44904</v>
      </c>
      <c r="I3170" s="19" t="s">
        <v>82</v>
      </c>
      <c r="J3170" s="42" t="s">
        <v>1004</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50" t="str">
        <f>IF(ISBLANK(LeaveTracker[[#This Row],[Employee Name]]),"-----",VLOOKUP(LeaveTracker[[#This Row],[Employee Name]],Employees[[Employee Name]:[Office]],7))</f>
        <v>CTO</v>
      </c>
      <c r="F3171" s="50" t="str">
        <f>IF(ISBLANK(LeaveTracker[[#This Row],[Employee Name]]),"-----",VLOOKUP(LeaveTracker[[#This Row],[Employee Name]],Employees[[Employee Name]:[Office]],6))</f>
        <v>PERMANENT</v>
      </c>
      <c r="G3171" s="24">
        <v>44911</v>
      </c>
      <c r="H3171" s="24">
        <v>44911</v>
      </c>
      <c r="I3171" s="19" t="s">
        <v>82</v>
      </c>
      <c r="J3171" s="42" t="s">
        <v>1004</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50" t="str">
        <f>IF(ISBLANK(LeaveTracker[[#This Row],[Employee Name]]),"-----",VLOOKUP(LeaveTracker[[#This Row],[Employee Name]],Employees[[Employee Name]:[Office]],7))</f>
        <v>CTO</v>
      </c>
      <c r="F3172" s="50" t="str">
        <f>IF(ISBLANK(LeaveTracker[[#This Row],[Employee Name]]),"-----",VLOOKUP(LeaveTracker[[#This Row],[Employee Name]],Employees[[Employee Name]:[Office]],6))</f>
        <v>PERMANENT</v>
      </c>
      <c r="G3172" s="24">
        <v>44921</v>
      </c>
      <c r="H3172" s="24">
        <v>44921</v>
      </c>
      <c r="I3172" s="19" t="s">
        <v>82</v>
      </c>
      <c r="J3172" s="42" t="s">
        <v>1004</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50" t="str">
        <f>IF(ISBLANK(LeaveTracker[[#This Row],[Employee Name]]),"-----",VLOOKUP(LeaveTracker[[#This Row],[Employee Name]],Employees[[Employee Name]:[Office]],7))</f>
        <v>CTO</v>
      </c>
      <c r="F3173" s="50" t="str">
        <f>IF(ISBLANK(LeaveTracker[[#This Row],[Employee Name]]),"-----",VLOOKUP(LeaveTracker[[#This Row],[Employee Name]],Employees[[Employee Name]:[Office]],6))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411</v>
      </c>
      <c r="E3174" s="50" t="str">
        <f>IF(ISBLANK(LeaveTracker[[#This Row],[Employee Name]]),"-----",VLOOKUP(LeaveTracker[[#This Row],[Employee Name]],Employees[[Employee Name]:[Office]],7))</f>
        <v>CTO</v>
      </c>
      <c r="F3174" s="50" t="str">
        <f>IF(ISBLANK(LeaveTracker[[#This Row],[Employee Name]]),"-----",VLOOKUP(LeaveTracker[[#This Row],[Employee Name]],Employees[[Employee Name]:[Office]],6))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371</v>
      </c>
      <c r="E3175" s="50" t="str">
        <f>IF(ISBLANK(LeaveTracker[[#This Row],[Employee Name]]),"-----",VLOOKUP(LeaveTracker[[#This Row],[Employee Name]],Employees[[Employee Name]:[Office]],7))</f>
        <v>LIBRARY</v>
      </c>
      <c r="F3175" s="50" t="str">
        <f>IF(ISBLANK(LeaveTracker[[#This Row],[Employee Name]]),"-----",VLOOKUP(LeaveTracker[[#This Row],[Employee Name]],Employees[[Employee Name]:[Office]],6))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762</v>
      </c>
      <c r="E3176" s="50" t="str">
        <f>IF(ISBLANK(LeaveTracker[[#This Row],[Employee Name]]),"-----",VLOOKUP(LeaveTracker[[#This Row],[Employee Name]],Employees[[Employee Name]:[Office]],7))</f>
        <v>CTO</v>
      </c>
      <c r="F3176" s="50" t="str">
        <f>IF(ISBLANK(LeaveTracker[[#This Row],[Employee Name]]),"-----",VLOOKUP(LeaveTracker[[#This Row],[Employee Name]],Employees[[Employee Name]:[Office]],6))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762</v>
      </c>
      <c r="E3177" s="50" t="str">
        <f>IF(ISBLANK(LeaveTracker[[#This Row],[Employee Name]]),"-----",VLOOKUP(LeaveTracker[[#This Row],[Employee Name]],Employees[[Employee Name]:[Office]],7))</f>
        <v>CTO</v>
      </c>
      <c r="F3177" s="50" t="str">
        <f>IF(ISBLANK(LeaveTracker[[#This Row],[Employee Name]]),"-----",VLOOKUP(LeaveTracker[[#This Row],[Employee Name]],Employees[[Employee Name]:[Office]],6))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711</v>
      </c>
      <c r="E3178" s="50" t="str">
        <f>IF(ISBLANK(LeaveTracker[[#This Row],[Employee Name]]),"-----",VLOOKUP(LeaveTracker[[#This Row],[Employee Name]],Employees[[Employee Name]:[Office]],7))</f>
        <v>CBO</v>
      </c>
      <c r="F3178" s="50" t="str">
        <f>IF(ISBLANK(LeaveTracker[[#This Row],[Employee Name]]),"-----",VLOOKUP(LeaveTracker[[#This Row],[Employee Name]],Employees[[Employee Name]:[Office]],6))</f>
        <v>PERMANENT</v>
      </c>
      <c r="G3178" s="24">
        <v>44909</v>
      </c>
      <c r="H3178" s="24">
        <v>44909</v>
      </c>
      <c r="I3178" s="19" t="s">
        <v>298</v>
      </c>
      <c r="J3178" s="42" t="s">
        <v>1003</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714</v>
      </c>
      <c r="E3179" s="50" t="str">
        <f>IF(ISBLANK(LeaveTracker[[#This Row],[Employee Name]]),"-----",VLOOKUP(LeaveTracker[[#This Row],[Employee Name]],Employees[[Employee Name]:[Office]],7))</f>
        <v>CBO</v>
      </c>
      <c r="F3179" s="50" t="str">
        <f>IF(ISBLANK(LeaveTracker[[#This Row],[Employee Name]]),"-----",VLOOKUP(LeaveTracker[[#This Row],[Employee Name]],Employees[[Employee Name]:[Office]],6))</f>
        <v>PERMANENT</v>
      </c>
      <c r="G3179" s="24">
        <v>44910</v>
      </c>
      <c r="H3179" s="24">
        <v>44910</v>
      </c>
      <c r="I3179" s="19" t="s">
        <v>82</v>
      </c>
      <c r="J3179" s="42" t="s">
        <v>1004</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714</v>
      </c>
      <c r="E3180" s="50" t="str">
        <f>IF(ISBLANK(LeaveTracker[[#This Row],[Employee Name]]),"-----",VLOOKUP(LeaveTracker[[#This Row],[Employee Name]],Employees[[Employee Name]:[Office]],7))</f>
        <v>CBO</v>
      </c>
      <c r="F3180" s="50" t="str">
        <f>IF(ISBLANK(LeaveTracker[[#This Row],[Employee Name]]),"-----",VLOOKUP(LeaveTracker[[#This Row],[Employee Name]],Employees[[Employee Name]:[Office]],6))</f>
        <v>PERMANENT</v>
      </c>
      <c r="G3180" s="24">
        <v>44896</v>
      </c>
      <c r="H3180" s="24">
        <v>44896</v>
      </c>
      <c r="I3180" s="19" t="s">
        <v>82</v>
      </c>
      <c r="J3180" s="42" t="s">
        <v>1004</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186</v>
      </c>
      <c r="E3181" s="50" t="str">
        <f>IF(ISBLANK(LeaveTracker[[#This Row],[Employee Name]]),"-----",VLOOKUP(LeaveTracker[[#This Row],[Employee Name]],Employees[[Employee Name]:[Office]],7))</f>
        <v>CBO</v>
      </c>
      <c r="F3181" s="50" t="str">
        <f>IF(ISBLANK(LeaveTracker[[#This Row],[Employee Name]]),"-----",VLOOKUP(LeaveTracker[[#This Row],[Employee Name]],Employees[[Employee Name]:[Office]],6))</f>
        <v>PERMANENT</v>
      </c>
      <c r="G3181" s="24">
        <v>44904</v>
      </c>
      <c r="H3181" s="24">
        <v>44904</v>
      </c>
      <c r="I3181" s="19" t="s">
        <v>82</v>
      </c>
      <c r="J3181" s="42" t="s">
        <v>1004</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186</v>
      </c>
      <c r="E3182" s="50" t="str">
        <f>IF(ISBLANK(LeaveTracker[[#This Row],[Employee Name]]),"-----",VLOOKUP(LeaveTracker[[#This Row],[Employee Name]],Employees[[Employee Name]:[Office]],7))</f>
        <v>CBO</v>
      </c>
      <c r="F3182" s="50" t="str">
        <f>IF(ISBLANK(LeaveTracker[[#This Row],[Employee Name]]),"-----",VLOOKUP(LeaveTracker[[#This Row],[Employee Name]],Employees[[Employee Name]:[Office]],6))</f>
        <v>PERMANENT</v>
      </c>
      <c r="G3182" s="24">
        <v>44911</v>
      </c>
      <c r="H3182" s="24">
        <v>44911</v>
      </c>
      <c r="I3182" s="19" t="s">
        <v>82</v>
      </c>
      <c r="J3182" s="42" t="s">
        <v>1004</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186</v>
      </c>
      <c r="E3183" s="50" t="str">
        <f>IF(ISBLANK(LeaveTracker[[#This Row],[Employee Name]]),"-----",VLOOKUP(LeaveTracker[[#This Row],[Employee Name]],Employees[[Employee Name]:[Office]],7))</f>
        <v>CBO</v>
      </c>
      <c r="F3183" s="50" t="str">
        <f>IF(ISBLANK(LeaveTracker[[#This Row],[Employee Name]]),"-----",VLOOKUP(LeaveTracker[[#This Row],[Employee Name]],Employees[[Employee Name]:[Office]],6))</f>
        <v>PERMANENT</v>
      </c>
      <c r="G3183" s="24">
        <v>44916</v>
      </c>
      <c r="H3183" s="24">
        <v>44916</v>
      </c>
      <c r="I3183" s="19" t="s">
        <v>82</v>
      </c>
      <c r="J3183" s="42" t="s">
        <v>1004</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186</v>
      </c>
      <c r="E3184" s="50" t="str">
        <f>IF(ISBLANK(LeaveTracker[[#This Row],[Employee Name]]),"-----",VLOOKUP(LeaveTracker[[#This Row],[Employee Name]],Employees[[Employee Name]:[Office]],7))</f>
        <v>CBO</v>
      </c>
      <c r="F3184" s="50" t="str">
        <f>IF(ISBLANK(LeaveTracker[[#This Row],[Employee Name]]),"-----",VLOOKUP(LeaveTracker[[#This Row],[Employee Name]],Employees[[Employee Name]:[Office]],6))</f>
        <v>PERMANENT</v>
      </c>
      <c r="G3184" s="24">
        <v>44921</v>
      </c>
      <c r="H3184" s="24">
        <v>44921</v>
      </c>
      <c r="I3184" s="19" t="s">
        <v>82</v>
      </c>
      <c r="J3184" s="42" t="s">
        <v>1004</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1264</v>
      </c>
      <c r="E3185" s="50" t="str">
        <f>IF(ISBLANK(LeaveTracker[[#This Row],[Employee Name]]),"-----",VLOOKUP(LeaveTracker[[#This Row],[Employee Name]],Employees[[Employee Name]:[Office]],7))</f>
        <v>BUDGET</v>
      </c>
      <c r="F3185" s="50" t="str">
        <f>IF(ISBLANK(LeaveTracker[[#This Row],[Employee Name]]),"-----",VLOOKUP(LeaveTracker[[#This Row],[Employee Name]],Employees[[Employee Name]:[Office]],6))</f>
        <v>PERMANENT</v>
      </c>
      <c r="G3185" s="24">
        <v>44893</v>
      </c>
      <c r="H3185" s="24">
        <v>44893</v>
      </c>
      <c r="I3185" s="19" t="s">
        <v>82</v>
      </c>
      <c r="J3185" s="42" t="s">
        <v>1004</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1264</v>
      </c>
      <c r="E3186" s="50" t="str">
        <f>IF(ISBLANK(LeaveTracker[[#This Row],[Employee Name]]),"-----",VLOOKUP(LeaveTracker[[#This Row],[Employee Name]],Employees[[Employee Name]:[Office]],7))</f>
        <v>BUDGET</v>
      </c>
      <c r="F3186" s="50" t="str">
        <f>IF(ISBLANK(LeaveTracker[[#This Row],[Employee Name]]),"-----",VLOOKUP(LeaveTracker[[#This Row],[Employee Name]],Employees[[Employee Name]:[Office]],6))</f>
        <v>PERMANENT</v>
      </c>
      <c r="G3186" s="24">
        <v>44907</v>
      </c>
      <c r="H3186" s="24">
        <v>44907</v>
      </c>
      <c r="I3186" s="19" t="s">
        <v>82</v>
      </c>
      <c r="J3186" s="42" t="s">
        <v>1004</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1264</v>
      </c>
      <c r="E3187" s="50" t="str">
        <f>IF(ISBLANK(LeaveTracker[[#This Row],[Employee Name]]),"-----",VLOOKUP(LeaveTracker[[#This Row],[Employee Name]],Employees[[Employee Name]:[Office]],7))</f>
        <v>BUDGET</v>
      </c>
      <c r="F3187" s="50" t="str">
        <f>IF(ISBLANK(LeaveTracker[[#This Row],[Employee Name]]),"-----",VLOOKUP(LeaveTracker[[#This Row],[Employee Name]],Employees[[Employee Name]:[Office]],6))</f>
        <v>PERMANENT</v>
      </c>
      <c r="G3187" s="24">
        <v>44917</v>
      </c>
      <c r="H3187" s="24">
        <v>44917</v>
      </c>
      <c r="I3187" s="19" t="s">
        <v>82</v>
      </c>
      <c r="J3187" s="42" t="s">
        <v>1004</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1264</v>
      </c>
      <c r="E3188" s="50" t="str">
        <f>IF(ISBLANK(LeaveTracker[[#This Row],[Employee Name]]),"-----",VLOOKUP(LeaveTracker[[#This Row],[Employee Name]],Employees[[Employee Name]:[Office]],7))</f>
        <v>BUDGET</v>
      </c>
      <c r="F3188" s="50" t="str">
        <f>IF(ISBLANK(LeaveTracker[[#This Row],[Employee Name]]),"-----",VLOOKUP(LeaveTracker[[#This Row],[Employee Name]],Employees[[Employee Name]:[Office]],6))</f>
        <v>PERMANENT</v>
      </c>
      <c r="G3188" s="24">
        <v>44914</v>
      </c>
      <c r="H3188" s="24">
        <v>44914</v>
      </c>
      <c r="I3188" s="19" t="s">
        <v>82</v>
      </c>
      <c r="J3188" s="42" t="s">
        <v>1004</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1264</v>
      </c>
      <c r="E3189" s="50" t="str">
        <f>IF(ISBLANK(LeaveTracker[[#This Row],[Employee Name]]),"-----",VLOOKUP(LeaveTracker[[#This Row],[Employee Name]],Employees[[Employee Name]:[Office]],7))</f>
        <v>BUDGET</v>
      </c>
      <c r="F3189" s="50" t="str">
        <f>IF(ISBLANK(LeaveTracker[[#This Row],[Employee Name]]),"-----",VLOOKUP(LeaveTracker[[#This Row],[Employee Name]],Employees[[Employee Name]:[Office]],6))</f>
        <v>PERMANENT</v>
      </c>
      <c r="G3189" s="24">
        <v>44924</v>
      </c>
      <c r="H3189" s="24">
        <v>44924</v>
      </c>
      <c r="I3189" s="19" t="s">
        <v>82</v>
      </c>
      <c r="J3189" s="42" t="s">
        <v>1004</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612</v>
      </c>
      <c r="E3190" s="50" t="str">
        <f>IF(ISBLANK(LeaveTracker[[#This Row],[Employee Name]]),"-----",VLOOKUP(LeaveTracker[[#This Row],[Employee Name]],Employees[[Employee Name]:[Office]],7))</f>
        <v>CBO</v>
      </c>
      <c r="F3190" s="50" t="str">
        <f>IF(ISBLANK(LeaveTracker[[#This Row],[Employee Name]]),"-----",VLOOKUP(LeaveTracker[[#This Row],[Employee Name]],Employees[[Employee Name]:[Office]],6))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612</v>
      </c>
      <c r="E3191" s="50" t="str">
        <f>IF(ISBLANK(LeaveTracker[[#This Row],[Employee Name]]),"-----",VLOOKUP(LeaveTracker[[#This Row],[Employee Name]],Employees[[Employee Name]:[Office]],7))</f>
        <v>CBO</v>
      </c>
      <c r="F3191" s="50" t="str">
        <f>IF(ISBLANK(LeaveTracker[[#This Row],[Employee Name]]),"-----",VLOOKUP(LeaveTracker[[#This Row],[Employee Name]],Employees[[Employee Name]:[Office]],6))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612</v>
      </c>
      <c r="E3192" s="50" t="str">
        <f>IF(ISBLANK(LeaveTracker[[#This Row],[Employee Name]]),"-----",VLOOKUP(LeaveTracker[[#This Row],[Employee Name]],Employees[[Employee Name]:[Office]],7))</f>
        <v>CBO</v>
      </c>
      <c r="F3192" s="50" t="str">
        <f>IF(ISBLANK(LeaveTracker[[#This Row],[Employee Name]]),"-----",VLOOKUP(LeaveTracker[[#This Row],[Employee Name]],Employees[[Employee Name]:[Office]],6))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382</v>
      </c>
      <c r="E3193" s="50" t="str">
        <f>IF(ISBLANK(LeaveTracker[[#This Row],[Employee Name]]),"-----",VLOOKUP(LeaveTracker[[#This Row],[Employee Name]],Employees[[Employee Name]:[Office]],7))</f>
        <v>ONT</v>
      </c>
      <c r="F3193" s="50" t="str">
        <f>IF(ISBLANK(LeaveTracker[[#This Row],[Employee Name]]),"-----",VLOOKUP(LeaveTracker[[#This Row],[Employee Name]],Employees[[Employee Name]:[Office]],6))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1979</v>
      </c>
      <c r="E3194" s="50" t="str">
        <f>IF(ISBLANK(LeaveTracker[[#This Row],[Employee Name]]),"-----",VLOOKUP(LeaveTracker[[#This Row],[Employee Name]],Employees[[Employee Name]:[Office]],7))</f>
        <v>ONT</v>
      </c>
      <c r="F3194" s="50" t="str">
        <f>IF(ISBLANK(LeaveTracker[[#This Row],[Employee Name]]),"-----",VLOOKUP(LeaveTracker[[#This Row],[Employee Name]],Employees[[Employee Name]:[Office]],6))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896</v>
      </c>
      <c r="E3195" s="50" t="str">
        <f>IF(ISBLANK(LeaveTracker[[#This Row],[Employee Name]]),"-----",VLOOKUP(LeaveTracker[[#This Row],[Employee Name]],Employees[[Employee Name]:[Office]],7))</f>
        <v>ONT</v>
      </c>
      <c r="F3195" s="50" t="str">
        <f>IF(ISBLANK(LeaveTracker[[#This Row],[Employee Name]]),"-----",VLOOKUP(LeaveTracker[[#This Row],[Employee Name]],Employees[[Employee Name]:[Office]],6))</f>
        <v>PERMANENT</v>
      </c>
      <c r="G3195" s="24">
        <v>44894</v>
      </c>
      <c r="H3195" s="24">
        <v>44894</v>
      </c>
      <c r="I3195" s="19" t="s">
        <v>298</v>
      </c>
      <c r="J3195" s="42" t="s">
        <v>1003</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896</v>
      </c>
      <c r="E3196" s="50" t="str">
        <f>IF(ISBLANK(LeaveTracker[[#This Row],[Employee Name]]),"-----",VLOOKUP(LeaveTracker[[#This Row],[Employee Name]],Employees[[Employee Name]:[Office]],7))</f>
        <v>ONT</v>
      </c>
      <c r="F3196" s="50" t="str">
        <f>IF(ISBLANK(LeaveTracker[[#This Row],[Employee Name]]),"-----",VLOOKUP(LeaveTracker[[#This Row],[Employee Name]],Employees[[Employee Name]:[Office]],6))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189</v>
      </c>
      <c r="E3197" s="50" t="str">
        <f>IF(ISBLANK(LeaveTracker[[#This Row],[Employee Name]]),"-----",VLOOKUP(LeaveTracker[[#This Row],[Employee Name]],Employees[[Employee Name]:[Office]],7))</f>
        <v>ONT</v>
      </c>
      <c r="F3197" s="50" t="str">
        <f>IF(ISBLANK(LeaveTracker[[#This Row],[Employee Name]]),"-----",VLOOKUP(LeaveTracker[[#This Row],[Employee Name]],Employees[[Employee Name]:[Office]],6))</f>
        <v>PERMANENT</v>
      </c>
      <c r="G3197" s="24">
        <v>44923</v>
      </c>
      <c r="H3197" s="24">
        <v>44923</v>
      </c>
      <c r="I3197" s="19" t="s">
        <v>298</v>
      </c>
      <c r="J3197" s="42" t="s">
        <v>1003</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189</v>
      </c>
      <c r="E3198" s="50" t="str">
        <f>IF(ISBLANK(LeaveTracker[[#This Row],[Employee Name]]),"-----",VLOOKUP(LeaveTracker[[#This Row],[Employee Name]],Employees[[Employee Name]:[Office]],7))</f>
        <v>ONT</v>
      </c>
      <c r="F3198" s="50" t="str">
        <f>IF(ISBLANK(LeaveTracker[[#This Row],[Employee Name]]),"-----",VLOOKUP(LeaveTracker[[#This Row],[Employee Name]],Employees[[Employee Name]:[Office]],6))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189</v>
      </c>
      <c r="E3199" s="50" t="str">
        <f>IF(ISBLANK(LeaveTracker[[#This Row],[Employee Name]]),"-----",VLOOKUP(LeaveTracker[[#This Row],[Employee Name]],Employees[[Employee Name]:[Office]],7))</f>
        <v>ONT</v>
      </c>
      <c r="F3199" s="50" t="str">
        <f>IF(ISBLANK(LeaveTracker[[#This Row],[Employee Name]]),"-----",VLOOKUP(LeaveTracker[[#This Row],[Employee Name]],Employees[[Employee Name]:[Office]],6))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189</v>
      </c>
      <c r="E3200" s="50" t="str">
        <f>IF(ISBLANK(LeaveTracker[[#This Row],[Employee Name]]),"-----",VLOOKUP(LeaveTracker[[#This Row],[Employee Name]],Employees[[Employee Name]:[Office]],7))</f>
        <v>ONT</v>
      </c>
      <c r="F3200" s="50" t="str">
        <f>IF(ISBLANK(LeaveTracker[[#This Row],[Employee Name]]),"-----",VLOOKUP(LeaveTracker[[#This Row],[Employee Name]],Employees[[Employee Name]:[Office]],6))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189</v>
      </c>
      <c r="E3201" s="50" t="str">
        <f>IF(ISBLANK(LeaveTracker[[#This Row],[Employee Name]]),"-----",VLOOKUP(LeaveTracker[[#This Row],[Employee Name]],Employees[[Employee Name]:[Office]],7))</f>
        <v>ONT</v>
      </c>
      <c r="F3201" s="50" t="str">
        <f>IF(ISBLANK(LeaveTracker[[#This Row],[Employee Name]]),"-----",VLOOKUP(LeaveTracker[[#This Row],[Employee Name]],Employees[[Employee Name]:[Office]],6))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676</v>
      </c>
      <c r="E3202" s="50" t="str">
        <f>IF(ISBLANK(LeaveTracker[[#This Row],[Employee Name]]),"-----",VLOOKUP(LeaveTracker[[#This Row],[Employee Name]],Employees[[Employee Name]:[Office]],7))</f>
        <v>ONT</v>
      </c>
      <c r="F3202" s="50" t="str">
        <f>IF(ISBLANK(LeaveTracker[[#This Row],[Employee Name]]),"-----",VLOOKUP(LeaveTracker[[#This Row],[Employee Name]],Employees[[Employee Name]:[Office]],6))</f>
        <v>PERMANENT</v>
      </c>
      <c r="G3202" s="24">
        <v>44904</v>
      </c>
      <c r="H3202" s="24">
        <v>44905</v>
      </c>
      <c r="I3202" s="19" t="s">
        <v>298</v>
      </c>
      <c r="J3202" s="42" t="s">
        <v>1003</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587</v>
      </c>
      <c r="E3203" s="50" t="str">
        <f>IF(ISBLANK(LeaveTracker[[#This Row],[Employee Name]]),"-----",VLOOKUP(LeaveTracker[[#This Row],[Employee Name]],Employees[[Employee Name]:[Office]],7))</f>
        <v>PICNIC GROVE</v>
      </c>
      <c r="F3203" s="50" t="str">
        <f>IF(ISBLANK(LeaveTracker[[#This Row],[Employee Name]]),"-----",VLOOKUP(LeaveTracker[[#This Row],[Employee Name]],Employees[[Employee Name]:[Office]],6))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280</v>
      </c>
      <c r="E3204" s="50" t="str">
        <f>IF(ISBLANK(LeaveTracker[[#This Row],[Employee Name]]),"-----",VLOOKUP(LeaveTracker[[#This Row],[Employee Name]],Employees[[Employee Name]:[Office]],7))</f>
        <v>PICNIC GROVE</v>
      </c>
      <c r="F3204" s="50" t="str">
        <f>IF(ISBLANK(LeaveTracker[[#This Row],[Employee Name]]),"-----",VLOOKUP(LeaveTracker[[#This Row],[Employee Name]],Employees[[Employee Name]:[Office]],6))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680</v>
      </c>
      <c r="E3205" s="50" t="str">
        <f>IF(ISBLANK(LeaveTracker[[#This Row],[Employee Name]]),"-----",VLOOKUP(LeaveTracker[[#This Row],[Employee Name]],Employees[[Employee Name]:[Office]],7))</f>
        <v>PICNIC GROVE</v>
      </c>
      <c r="F3205" s="50" t="str">
        <f>IF(ISBLANK(LeaveTracker[[#This Row],[Employee Name]]),"-----",VLOOKUP(LeaveTracker[[#This Row],[Employee Name]],Employees[[Employee Name]:[Office]],6))</f>
        <v>PERMANENT</v>
      </c>
      <c r="G3205" s="24">
        <v>44888</v>
      </c>
      <c r="H3205" s="24">
        <v>44894</v>
      </c>
      <c r="I3205" s="19" t="s">
        <v>82</v>
      </c>
      <c r="J3205" s="42" t="s">
        <v>1004</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680</v>
      </c>
      <c r="E3206" s="50" t="str">
        <f>IF(ISBLANK(LeaveTracker[[#This Row],[Employee Name]]),"-----",VLOOKUP(LeaveTracker[[#This Row],[Employee Name]],Employees[[Employee Name]:[Office]],7))</f>
        <v>PICNIC GROVE</v>
      </c>
      <c r="F3206" s="50" t="str">
        <f>IF(ISBLANK(LeaveTracker[[#This Row],[Employee Name]]),"-----",VLOOKUP(LeaveTracker[[#This Row],[Employee Name]],Employees[[Employee Name]:[Office]],6))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680</v>
      </c>
      <c r="E3207" s="50" t="str">
        <f>IF(ISBLANK(LeaveTracker[[#This Row],[Employee Name]]),"-----",VLOOKUP(LeaveTracker[[#This Row],[Employee Name]],Employees[[Employee Name]:[Office]],7))</f>
        <v>PICNIC GROVE</v>
      </c>
      <c r="F3207" s="50" t="str">
        <f>IF(ISBLANK(LeaveTracker[[#This Row],[Employee Name]]),"-----",VLOOKUP(LeaveTracker[[#This Row],[Employee Name]],Employees[[Employee Name]:[Office]],6))</f>
        <v>PERMANENT</v>
      </c>
      <c r="G3207" s="24">
        <v>44878</v>
      </c>
      <c r="H3207" s="24">
        <v>44880</v>
      </c>
      <c r="I3207" s="19" t="s">
        <v>298</v>
      </c>
      <c r="J3207" s="42" t="s">
        <v>1003</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583</v>
      </c>
      <c r="E3208" s="50" t="str">
        <f>IF(ISBLANK(LeaveTracker[[#This Row],[Employee Name]]),"-----",VLOOKUP(LeaveTracker[[#This Row],[Employee Name]],Employees[[Employee Name]:[Office]],7))</f>
        <v>CCT</v>
      </c>
      <c r="F3208" s="50" t="str">
        <f>IF(ISBLANK(LeaveTracker[[#This Row],[Employee Name]]),"-----",VLOOKUP(LeaveTracker[[#This Row],[Employee Name]],Employees[[Employee Name]:[Office]],6))</f>
        <v>PERMANENT</v>
      </c>
      <c r="G3208" s="24">
        <v>44914</v>
      </c>
      <c r="H3208" s="24">
        <v>44914</v>
      </c>
      <c r="I3208" s="19" t="s">
        <v>82</v>
      </c>
      <c r="J3208" s="42" t="s">
        <v>1004</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583</v>
      </c>
      <c r="E3209" s="50" t="str">
        <f>IF(ISBLANK(LeaveTracker[[#This Row],[Employee Name]]),"-----",VLOOKUP(LeaveTracker[[#This Row],[Employee Name]],Employees[[Employee Name]:[Office]],7))</f>
        <v>CCT</v>
      </c>
      <c r="F3209" s="50" t="str">
        <f>IF(ISBLANK(LeaveTracker[[#This Row],[Employee Name]]),"-----",VLOOKUP(LeaveTracker[[#This Row],[Employee Name]],Employees[[Employee Name]:[Office]],6))</f>
        <v>PERMANENT</v>
      </c>
      <c r="G3209" s="24">
        <v>44916</v>
      </c>
      <c r="H3209" s="24">
        <v>44916</v>
      </c>
      <c r="I3209" s="19" t="s">
        <v>82</v>
      </c>
      <c r="J3209" s="42" t="s">
        <v>1004</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583</v>
      </c>
      <c r="E3210" s="50" t="str">
        <f>IF(ISBLANK(LeaveTracker[[#This Row],[Employee Name]]),"-----",VLOOKUP(LeaveTracker[[#This Row],[Employee Name]],Employees[[Employee Name]:[Office]],7))</f>
        <v>CCT</v>
      </c>
      <c r="F3210" s="50" t="str">
        <f>IF(ISBLANK(LeaveTracker[[#This Row],[Employee Name]]),"-----",VLOOKUP(LeaveTracker[[#This Row],[Employee Name]],Employees[[Employee Name]:[Office]],6))</f>
        <v>PERMANENT</v>
      </c>
      <c r="G3210" s="24">
        <v>44918</v>
      </c>
      <c r="H3210" s="24">
        <v>44918</v>
      </c>
      <c r="I3210" s="19" t="s">
        <v>82</v>
      </c>
      <c r="J3210" s="42" t="s">
        <v>1004</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583</v>
      </c>
      <c r="E3211" s="50" t="str">
        <f>IF(ISBLANK(LeaveTracker[[#This Row],[Employee Name]]),"-----",VLOOKUP(LeaveTracker[[#This Row],[Employee Name]],Employees[[Employee Name]:[Office]],7))</f>
        <v>CCT</v>
      </c>
      <c r="F3211" s="50" t="str">
        <f>IF(ISBLANK(LeaveTracker[[#This Row],[Employee Name]]),"-----",VLOOKUP(LeaveTracker[[#This Row],[Employee Name]],Employees[[Employee Name]:[Office]],6))</f>
        <v>PERMANENT</v>
      </c>
      <c r="G3211" s="24">
        <v>44922</v>
      </c>
      <c r="H3211" s="24">
        <v>44922</v>
      </c>
      <c r="I3211" s="19" t="s">
        <v>82</v>
      </c>
      <c r="J3211" s="42" t="s">
        <v>1004</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583</v>
      </c>
      <c r="E3212" s="50" t="str">
        <f>IF(ISBLANK(LeaveTracker[[#This Row],[Employee Name]]),"-----",VLOOKUP(LeaveTracker[[#This Row],[Employee Name]],Employees[[Employee Name]:[Office]],7))</f>
        <v>CCT</v>
      </c>
      <c r="F3212" s="50" t="str">
        <f>IF(ISBLANK(LeaveTracker[[#This Row],[Employee Name]]),"-----",VLOOKUP(LeaveTracker[[#This Row],[Employee Name]],Employees[[Employee Name]:[Office]],6))</f>
        <v>PERMANENT</v>
      </c>
      <c r="G3212" s="24">
        <v>44923</v>
      </c>
      <c r="H3212" s="24">
        <v>44923</v>
      </c>
      <c r="I3212" s="19" t="s">
        <v>82</v>
      </c>
      <c r="J3212" s="42" t="s">
        <v>1004</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578</v>
      </c>
      <c r="E3213" s="50" t="str">
        <f>IF(ISBLANK(LeaveTracker[[#This Row],[Employee Name]]),"-----",VLOOKUP(LeaveTracker[[#This Row],[Employee Name]],Employees[[Employee Name]:[Office]],7))</f>
        <v>CCT</v>
      </c>
      <c r="F3213" s="50" t="str">
        <f>IF(ISBLANK(LeaveTracker[[#This Row],[Employee Name]]),"-----",VLOOKUP(LeaveTracker[[#This Row],[Employee Name]],Employees[[Employee Name]:[Office]],6))</f>
        <v>PERMANENT</v>
      </c>
      <c r="G3213" s="24">
        <v>44908</v>
      </c>
      <c r="H3213" s="24">
        <v>44908</v>
      </c>
      <c r="I3213" s="19" t="s">
        <v>82</v>
      </c>
      <c r="J3213" s="42" t="s">
        <v>1004</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578</v>
      </c>
      <c r="E3214" s="50" t="str">
        <f>IF(ISBLANK(LeaveTracker[[#This Row],[Employee Name]]),"-----",VLOOKUP(LeaveTracker[[#This Row],[Employee Name]],Employees[[Employee Name]:[Office]],7))</f>
        <v>CCT</v>
      </c>
      <c r="F3214" s="50" t="str">
        <f>IF(ISBLANK(LeaveTracker[[#This Row],[Employee Name]]),"-----",VLOOKUP(LeaveTracker[[#This Row],[Employee Name]],Employees[[Employee Name]:[Office]],6))</f>
        <v>PERMANENT</v>
      </c>
      <c r="G3214" s="24">
        <v>44921</v>
      </c>
      <c r="H3214" s="24">
        <v>44924</v>
      </c>
      <c r="I3214" s="19" t="s">
        <v>82</v>
      </c>
      <c r="J3214" s="42" t="s">
        <v>1004</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578</v>
      </c>
      <c r="E3215" s="50" t="str">
        <f>IF(ISBLANK(LeaveTracker[[#This Row],[Employee Name]]),"-----",VLOOKUP(LeaveTracker[[#This Row],[Employee Name]],Employees[[Employee Name]:[Office]],7))</f>
        <v>CCT</v>
      </c>
      <c r="F3215" s="50" t="str">
        <f>IF(ISBLANK(LeaveTracker[[#This Row],[Employee Name]]),"-----",VLOOKUP(LeaveTracker[[#This Row],[Employee Name]],Employees[[Employee Name]:[Office]],6))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578</v>
      </c>
      <c r="E3216" s="50" t="str">
        <f>IF(ISBLANK(LeaveTracker[[#This Row],[Employee Name]]),"-----",VLOOKUP(LeaveTracker[[#This Row],[Employee Name]],Employees[[Employee Name]:[Office]],7))</f>
        <v>CCT</v>
      </c>
      <c r="F3216" s="50" t="str">
        <f>IF(ISBLANK(LeaveTracker[[#This Row],[Employee Name]]),"-----",VLOOKUP(LeaveTracker[[#This Row],[Employee Name]],Employees[[Employee Name]:[Office]],6))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375</v>
      </c>
      <c r="E3217" s="50" t="str">
        <f>IF(ISBLANK(LeaveTracker[[#This Row],[Employee Name]]),"-----",VLOOKUP(LeaveTracker[[#This Row],[Employee Name]],Employees[[Employee Name]:[Office]],7))</f>
        <v>CCT</v>
      </c>
      <c r="F3217" s="50" t="str">
        <f>IF(ISBLANK(LeaveTracker[[#This Row],[Employee Name]]),"-----",VLOOKUP(LeaveTracker[[#This Row],[Employee Name]],Employees[[Employee Name]:[Office]],6))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367</v>
      </c>
      <c r="E3218" s="50" t="str">
        <f>IF(ISBLANK(LeaveTracker[[#This Row],[Employee Name]]),"-----",VLOOKUP(LeaveTracker[[#This Row],[Employee Name]],Employees[[Employee Name]:[Office]],7))</f>
        <v>CCT</v>
      </c>
      <c r="F3218" s="50" t="str">
        <f>IF(ISBLANK(LeaveTracker[[#This Row],[Employee Name]]),"-----",VLOOKUP(LeaveTracker[[#This Row],[Employee Name]],Employees[[Employee Name]:[Office]],6))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380</v>
      </c>
      <c r="E3219" s="50" t="str">
        <f>IF(ISBLANK(LeaveTracker[[#This Row],[Employee Name]]),"-----",VLOOKUP(LeaveTracker[[#This Row],[Employee Name]],Employees[[Employee Name]:[Office]],7))</f>
        <v>CCT</v>
      </c>
      <c r="F3219" s="50" t="str">
        <f>IF(ISBLANK(LeaveTracker[[#This Row],[Employee Name]]),"-----",VLOOKUP(LeaveTracker[[#This Row],[Employee Name]],Employees[[Employee Name]:[Office]],6))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572</v>
      </c>
      <c r="E3220" s="50" t="str">
        <f>IF(ISBLANK(LeaveTracker[[#This Row],[Employee Name]]),"-----",VLOOKUP(LeaveTracker[[#This Row],[Employee Name]],Employees[[Employee Name]:[Office]],7))</f>
        <v>CCT</v>
      </c>
      <c r="F3220" s="50" t="str">
        <f>IF(ISBLANK(LeaveTracker[[#This Row],[Employee Name]]),"-----",VLOOKUP(LeaveTracker[[#This Row],[Employee Name]],Employees[[Employee Name]:[Office]],6))</f>
        <v>PERMANENT</v>
      </c>
      <c r="G3220" s="24">
        <v>44922</v>
      </c>
      <c r="H3220" s="24">
        <v>44922</v>
      </c>
      <c r="I3220" s="19" t="s">
        <v>298</v>
      </c>
      <c r="J3220" s="42" t="s">
        <v>1003</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572</v>
      </c>
      <c r="E3221" s="50" t="str">
        <f>IF(ISBLANK(LeaveTracker[[#This Row],[Employee Name]]),"-----",VLOOKUP(LeaveTracker[[#This Row],[Employee Name]],Employees[[Employee Name]:[Office]],7))</f>
        <v>CCT</v>
      </c>
      <c r="F3221" s="50" t="str">
        <f>IF(ISBLANK(LeaveTracker[[#This Row],[Employee Name]]),"-----",VLOOKUP(LeaveTracker[[#This Row],[Employee Name]],Employees[[Employee Name]:[Office]],6))</f>
        <v>PERMANENT</v>
      </c>
      <c r="G3221" s="24">
        <v>44923</v>
      </c>
      <c r="H3221" s="24">
        <v>44924</v>
      </c>
      <c r="I3221" s="19" t="s">
        <v>82</v>
      </c>
      <c r="J3221" s="42" t="s">
        <v>1004</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367</v>
      </c>
      <c r="E3222" s="50" t="str">
        <f>IF(ISBLANK(LeaveTracker[[#This Row],[Employee Name]]),"-----",VLOOKUP(LeaveTracker[[#This Row],[Employee Name]],Employees[[Employee Name]:[Office]],7))</f>
        <v>CCT</v>
      </c>
      <c r="F3222" s="50" t="str">
        <f>IF(ISBLANK(LeaveTracker[[#This Row],[Employee Name]]),"-----",VLOOKUP(LeaveTracker[[#This Row],[Employee Name]],Employees[[Employee Name]:[Office]],6))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367</v>
      </c>
      <c r="E3223" s="50" t="str">
        <f>IF(ISBLANK(LeaveTracker[[#This Row],[Employee Name]]),"-----",VLOOKUP(LeaveTracker[[#This Row],[Employee Name]],Employees[[Employee Name]:[Office]],7))</f>
        <v>CCT</v>
      </c>
      <c r="F3223" s="50" t="str">
        <f>IF(ISBLANK(LeaveTracker[[#This Row],[Employee Name]]),"-----",VLOOKUP(LeaveTracker[[#This Row],[Employee Name]],Employees[[Employee Name]:[Office]],6))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367</v>
      </c>
      <c r="E3224" s="50" t="str">
        <f>IF(ISBLANK(LeaveTracker[[#This Row],[Employee Name]]),"-----",VLOOKUP(LeaveTracker[[#This Row],[Employee Name]],Employees[[Employee Name]:[Office]],7))</f>
        <v>CCT</v>
      </c>
      <c r="F3224" s="50" t="str">
        <f>IF(ISBLANK(LeaveTracker[[#This Row],[Employee Name]]),"-----",VLOOKUP(LeaveTracker[[#This Row],[Employee Name]],Employees[[Employee Name]:[Office]],6))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583</v>
      </c>
      <c r="E3225" s="50" t="str">
        <f>IF(ISBLANK(LeaveTracker[[#This Row],[Employee Name]]),"-----",VLOOKUP(LeaveTracker[[#This Row],[Employee Name]],Employees[[Employee Name]:[Office]],7))</f>
        <v>CCT</v>
      </c>
      <c r="F3225" s="50" t="str">
        <f>IF(ISBLANK(LeaveTracker[[#This Row],[Employee Name]]),"-----",VLOOKUP(LeaveTracker[[#This Row],[Employee Name]],Employees[[Employee Name]:[Office]],6))</f>
        <v>PERMANENT</v>
      </c>
      <c r="G3225" s="24">
        <v>44893</v>
      </c>
      <c r="H3225" s="24">
        <v>44893</v>
      </c>
      <c r="I3225" s="19" t="s">
        <v>298</v>
      </c>
      <c r="J3225" s="42" t="s">
        <v>274</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466</v>
      </c>
      <c r="E3226" s="50" t="str">
        <f>IF(ISBLANK(LeaveTracker[[#This Row],[Employee Name]]),"-----",VLOOKUP(LeaveTracker[[#This Row],[Employee Name]],Employees[[Employee Name]:[Office]],7))</f>
        <v>ASSESSORS OFFICE</v>
      </c>
      <c r="F3226" s="50" t="str">
        <f>IF(ISBLANK(LeaveTracker[[#This Row],[Employee Name]]),"-----",VLOOKUP(LeaveTracker[[#This Row],[Employee Name]],Employees[[Employee Name]:[Office]],6))</f>
        <v>PERMANENT</v>
      </c>
      <c r="G3226" s="24">
        <v>44890</v>
      </c>
      <c r="H3226" s="24">
        <v>44890</v>
      </c>
      <c r="I3226" s="19" t="s">
        <v>298</v>
      </c>
      <c r="J3226" s="42" t="s">
        <v>1003</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657</v>
      </c>
      <c r="E3227" s="50" t="str">
        <f>IF(ISBLANK(LeaveTracker[[#This Row],[Employee Name]]),"-----",VLOOKUP(LeaveTracker[[#This Row],[Employee Name]],Employees[[Employee Name]:[Office]],7))</f>
        <v>ONT</v>
      </c>
      <c r="F3227" s="50" t="str">
        <f>IF(ISBLANK(LeaveTracker[[#This Row],[Employee Name]]),"-----",VLOOKUP(LeaveTracker[[#This Row],[Employee Name]],Employees[[Employee Name]:[Office]],6))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470</v>
      </c>
      <c r="E3228" s="50" t="str">
        <f>IF(ISBLANK(LeaveTracker[[#This Row],[Employee Name]]),"-----",VLOOKUP(LeaveTracker[[#This Row],[Employee Name]],Employees[[Employee Name]:[Office]],7))</f>
        <v>ASSESSORS OFFICE</v>
      </c>
      <c r="F3228" s="50" t="str">
        <f>IF(ISBLANK(LeaveTracker[[#This Row],[Employee Name]]),"-----",VLOOKUP(LeaveTracker[[#This Row],[Employee Name]],Employees[[Employee Name]:[Office]],6))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443</v>
      </c>
      <c r="E3229" s="50" t="str">
        <f>IF(ISBLANK(LeaveTracker[[#This Row],[Employee Name]]),"-----",VLOOKUP(LeaveTracker[[#This Row],[Employee Name]],Employees[[Employee Name]:[Office]],7))</f>
        <v>GSO</v>
      </c>
      <c r="F3229" s="50" t="str">
        <f>IF(ISBLANK(LeaveTracker[[#This Row],[Employee Name]]),"-----",VLOOKUP(LeaveTracker[[#This Row],[Employee Name]],Employees[[Employee Name]:[Office]],6))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530</v>
      </c>
      <c r="E3230" s="50" t="str">
        <f>IF(ISBLANK(LeaveTracker[[#This Row],[Employee Name]]),"-----",VLOOKUP(LeaveTracker[[#This Row],[Employee Name]],Employees[[Employee Name]:[Office]],7))</f>
        <v>GSO</v>
      </c>
      <c r="F3230" s="50" t="str">
        <f>IF(ISBLANK(LeaveTracker[[#This Row],[Employee Name]]),"-----",VLOOKUP(LeaveTracker[[#This Row],[Employee Name]],Employees[[Employee Name]:[Office]],6))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878</v>
      </c>
      <c r="E3231" s="50" t="str">
        <f>IF(ISBLANK(LeaveTracker[[#This Row],[Employee Name]]),"-----",VLOOKUP(LeaveTracker[[#This Row],[Employee Name]],Employees[[Employee Name]:[Office]],7))</f>
        <v>ONT</v>
      </c>
      <c r="F3231" s="50" t="str">
        <f>IF(ISBLANK(LeaveTracker[[#This Row],[Employee Name]]),"-----",VLOOKUP(LeaveTracker[[#This Row],[Employee Name]],Employees[[Employee Name]:[Office]],6))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875</v>
      </c>
      <c r="E3232" s="50" t="str">
        <f>IF(ISBLANK(LeaveTracker[[#This Row],[Employee Name]]),"-----",VLOOKUP(LeaveTracker[[#This Row],[Employee Name]],Employees[[Employee Name]:[Office]],7))</f>
        <v>GSO</v>
      </c>
      <c r="F3232" s="50" t="str">
        <f>IF(ISBLANK(LeaveTracker[[#This Row],[Employee Name]]),"-----",VLOOKUP(LeaveTracker[[#This Row],[Employee Name]],Employees[[Employee Name]:[Office]],6))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1821</v>
      </c>
      <c r="E3233" s="50" t="str">
        <f>IF(ISBLANK(LeaveTracker[[#This Row],[Employee Name]]),"-----",VLOOKUP(LeaveTracker[[#This Row],[Employee Name]],Employees[[Employee Name]:[Office]],7))</f>
        <v>DSWDO</v>
      </c>
      <c r="F3233" s="50" t="str">
        <f>IF(ISBLANK(LeaveTracker[[#This Row],[Employee Name]]),"-----",VLOOKUP(LeaveTracker[[#This Row],[Employee Name]],Employees[[Employee Name]:[Office]],6))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1820</v>
      </c>
      <c r="E3234" s="50" t="str">
        <f>IF(ISBLANK(LeaveTracker[[#This Row],[Employee Name]]),"-----",VLOOKUP(LeaveTracker[[#This Row],[Employee Name]],Employees[[Employee Name]:[Office]],7))</f>
        <v>CENRO</v>
      </c>
      <c r="F3234" s="50" t="str">
        <f>IF(ISBLANK(LeaveTracker[[#This Row],[Employee Name]]),"-----",VLOOKUP(LeaveTracker[[#This Row],[Employee Name]],Employees[[Employee Name]:[Office]],6))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1736</v>
      </c>
      <c r="E3235" s="50" t="str">
        <f>IF(ISBLANK(LeaveTracker[[#This Row],[Employee Name]]),"-----",VLOOKUP(LeaveTracker[[#This Row],[Employee Name]],Employees[[Employee Name]:[Office]],7))</f>
        <v>LCR</v>
      </c>
      <c r="F3235" s="50" t="str">
        <f>IF(ISBLANK(LeaveTracker[[#This Row],[Employee Name]]),"-----",VLOOKUP(LeaveTracker[[#This Row],[Employee Name]],Employees[[Employee Name]:[Office]],6))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1825</v>
      </c>
      <c r="E3236" s="50" t="str">
        <f>IF(ISBLANK(LeaveTracker[[#This Row],[Employee Name]]),"-----",VLOOKUP(LeaveTracker[[#This Row],[Employee Name]],Employees[[Employee Name]:[Office]],7))</f>
        <v>GSO</v>
      </c>
      <c r="F3236" s="50" t="str">
        <f>IF(ISBLANK(LeaveTracker[[#This Row],[Employee Name]]),"-----",VLOOKUP(LeaveTracker[[#This Row],[Employee Name]],Employees[[Employee Name]:[Office]],6))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1905</v>
      </c>
      <c r="E3237" s="50" t="str">
        <f>IF(ISBLANK(LeaveTracker[[#This Row],[Employee Name]]),"-----",VLOOKUP(LeaveTracker[[#This Row],[Employee Name]],Employees[[Employee Name]:[Office]],7))</f>
        <v>MAHOGANY MARKET</v>
      </c>
      <c r="F3237" s="50" t="str">
        <f>IF(ISBLANK(LeaveTracker[[#This Row],[Employee Name]]),"-----",VLOOKUP(LeaveTracker[[#This Row],[Employee Name]],Employees[[Employee Name]:[Office]],6))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1789</v>
      </c>
      <c r="E3238" s="50" t="str">
        <f>IF(ISBLANK(LeaveTracker[[#This Row],[Employee Name]]),"-----",VLOOKUP(LeaveTracker[[#This Row],[Employee Name]],Employees[[Employee Name]:[Office]],7))</f>
        <v>CENRO</v>
      </c>
      <c r="F3238" s="50" t="str">
        <f>IF(ISBLANK(LeaveTracker[[#This Row],[Employee Name]]),"-----",VLOOKUP(LeaveTracker[[#This Row],[Employee Name]],Employees[[Employee Name]:[Office]],6))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1815</v>
      </c>
      <c r="E3239" s="50" t="str">
        <f>IF(ISBLANK(LeaveTracker[[#This Row],[Employee Name]]),"-----",VLOOKUP(LeaveTracker[[#This Row],[Employee Name]],Employees[[Employee Name]:[Office]],7))</f>
        <v>CHO</v>
      </c>
      <c r="F3239" s="50" t="str">
        <f>IF(ISBLANK(LeaveTracker[[#This Row],[Employee Name]]),"-----",VLOOKUP(LeaveTracker[[#This Row],[Employee Name]],Employees[[Employee Name]:[Office]],6))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1815</v>
      </c>
      <c r="E3240" s="50" t="str">
        <f>IF(ISBLANK(LeaveTracker[[#This Row],[Employee Name]]),"-----",VLOOKUP(LeaveTracker[[#This Row],[Employee Name]],Employees[[Employee Name]:[Office]],7))</f>
        <v>CHO</v>
      </c>
      <c r="F3240" s="50" t="str">
        <f>IF(ISBLANK(LeaveTracker[[#This Row],[Employee Name]]),"-----",VLOOKUP(LeaveTracker[[#This Row],[Employee Name]],Employees[[Employee Name]:[Office]],6))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626</v>
      </c>
      <c r="E3241" s="50" t="str">
        <f>IF(ISBLANK(LeaveTracker[[#This Row],[Employee Name]]),"-----",VLOOKUP(LeaveTracker[[#This Row],[Employee Name]],Employees[[Employee Name]:[Office]],7))</f>
        <v>EEO/ CITY MARKET</v>
      </c>
      <c r="F3241" s="50" t="str">
        <f>IF(ISBLANK(LeaveTracker[[#This Row],[Employee Name]]),"-----",VLOOKUP(LeaveTracker[[#This Row],[Employee Name]],Employees[[Employee Name]:[Office]],6))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574</v>
      </c>
      <c r="E3242" s="50" t="str">
        <f>IF(ISBLANK(LeaveTracker[[#This Row],[Employee Name]]),"-----",VLOOKUP(LeaveTracker[[#This Row],[Employee Name]],Employees[[Employee Name]:[Office]],7))</f>
        <v>CCT</v>
      </c>
      <c r="F3242" s="50" t="str">
        <f>IF(ISBLANK(LeaveTracker[[#This Row],[Employee Name]]),"-----",VLOOKUP(LeaveTracker[[#This Row],[Employee Name]],Employees[[Employee Name]:[Office]],6))</f>
        <v>PERMANENT</v>
      </c>
      <c r="G3242" s="24">
        <v>44911</v>
      </c>
      <c r="H3242" s="24">
        <v>44911</v>
      </c>
      <c r="I3242" s="19" t="s">
        <v>82</v>
      </c>
      <c r="J3242" s="42" t="s">
        <v>1004</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574</v>
      </c>
      <c r="E3243" s="50" t="str">
        <f>IF(ISBLANK(LeaveTracker[[#This Row],[Employee Name]]),"-----",VLOOKUP(LeaveTracker[[#This Row],[Employee Name]],Employees[[Employee Name]:[Office]],7))</f>
        <v>CCT</v>
      </c>
      <c r="F3243" s="50" t="str">
        <f>IF(ISBLANK(LeaveTracker[[#This Row],[Employee Name]]),"-----",VLOOKUP(LeaveTracker[[#This Row],[Employee Name]],Employees[[Employee Name]:[Office]],6))</f>
        <v>PERMANENT</v>
      </c>
      <c r="G3243" s="24">
        <v>44916</v>
      </c>
      <c r="H3243" s="24">
        <v>44916</v>
      </c>
      <c r="I3243" s="19" t="s">
        <v>82</v>
      </c>
      <c r="J3243" s="42" t="s">
        <v>1004</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574</v>
      </c>
      <c r="E3244" s="50" t="str">
        <f>IF(ISBLANK(LeaveTracker[[#This Row],[Employee Name]]),"-----",VLOOKUP(LeaveTracker[[#This Row],[Employee Name]],Employees[[Employee Name]:[Office]],7))</f>
        <v>CCT</v>
      </c>
      <c r="F3244" s="50" t="str">
        <f>IF(ISBLANK(LeaveTracker[[#This Row],[Employee Name]]),"-----",VLOOKUP(LeaveTracker[[#This Row],[Employee Name]],Employees[[Employee Name]:[Office]],6))</f>
        <v>PERMANENT</v>
      </c>
      <c r="G3244" s="24">
        <v>44918</v>
      </c>
      <c r="H3244" s="24">
        <v>44918</v>
      </c>
      <c r="I3244" s="19" t="s">
        <v>82</v>
      </c>
      <c r="J3244" s="42" t="s">
        <v>1004</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574</v>
      </c>
      <c r="E3245" s="50" t="str">
        <f>IF(ISBLANK(LeaveTracker[[#This Row],[Employee Name]]),"-----",VLOOKUP(LeaveTracker[[#This Row],[Employee Name]],Employees[[Employee Name]:[Office]],7))</f>
        <v>CCT</v>
      </c>
      <c r="F3245" s="50" t="str">
        <f>IF(ISBLANK(LeaveTracker[[#This Row],[Employee Name]]),"-----",VLOOKUP(LeaveTracker[[#This Row],[Employee Name]],Employees[[Employee Name]:[Office]],6))</f>
        <v>PERMANENT</v>
      </c>
      <c r="G3245" s="24">
        <v>44923</v>
      </c>
      <c r="H3245" s="24">
        <v>44924</v>
      </c>
      <c r="I3245" s="19" t="s">
        <v>82</v>
      </c>
      <c r="J3245" s="42" t="s">
        <v>1004</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574</v>
      </c>
      <c r="E3246" s="50" t="str">
        <f>IF(ISBLANK(LeaveTracker[[#This Row],[Employee Name]]),"-----",VLOOKUP(LeaveTracker[[#This Row],[Employee Name]],Employees[[Employee Name]:[Office]],7))</f>
        <v>CCT</v>
      </c>
      <c r="F3246" s="50" t="str">
        <f>IF(ISBLANK(LeaveTracker[[#This Row],[Employee Name]]),"-----",VLOOKUP(LeaveTracker[[#This Row],[Employee Name]],Employees[[Employee Name]:[Office]],6))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776</v>
      </c>
      <c r="E3247" s="50" t="str">
        <f>IF(ISBLANK(LeaveTracker[[#This Row],[Employee Name]]),"-----",VLOOKUP(LeaveTracker[[#This Row],[Employee Name]],Employees[[Employee Name]:[Office]],7))</f>
        <v>GSO</v>
      </c>
      <c r="F3247" s="50" t="str">
        <f>IF(ISBLANK(LeaveTracker[[#This Row],[Employee Name]]),"-----",VLOOKUP(LeaveTracker[[#This Row],[Employee Name]],Employees[[Employee Name]:[Office]],6))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530</v>
      </c>
      <c r="E3248" s="50" t="str">
        <f>IF(ISBLANK(LeaveTracker[[#This Row],[Employee Name]]),"-----",VLOOKUP(LeaveTracker[[#This Row],[Employee Name]],Employees[[Employee Name]:[Office]],7))</f>
        <v>GSO</v>
      </c>
      <c r="F3248" s="50" t="str">
        <f>IF(ISBLANK(LeaveTracker[[#This Row],[Employee Name]]),"-----",VLOOKUP(LeaveTracker[[#This Row],[Employee Name]],Employees[[Employee Name]:[Office]],6))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875</v>
      </c>
      <c r="E3249" s="50" t="str">
        <f>IF(ISBLANK(LeaveTracker[[#This Row],[Employee Name]]),"-----",VLOOKUP(LeaveTracker[[#This Row],[Employee Name]],Employees[[Employee Name]:[Office]],7))</f>
        <v>GSO</v>
      </c>
      <c r="F3249" s="50" t="str">
        <f>IF(ISBLANK(LeaveTracker[[#This Row],[Employee Name]]),"-----",VLOOKUP(LeaveTracker[[#This Row],[Employee Name]],Employees[[Employee Name]:[Office]],6))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776</v>
      </c>
      <c r="E3250" s="50" t="str">
        <f>IF(ISBLANK(LeaveTracker[[#This Row],[Employee Name]]),"-----",VLOOKUP(LeaveTracker[[#This Row],[Employee Name]],Employees[[Employee Name]:[Office]],7))</f>
        <v>GSO</v>
      </c>
      <c r="F3250" s="50" t="str">
        <f>IF(ISBLANK(LeaveTracker[[#This Row],[Employee Name]]),"-----",VLOOKUP(LeaveTracker[[#This Row],[Employee Name]],Employees[[Employee Name]:[Office]],6))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776</v>
      </c>
      <c r="E3251" s="50" t="str">
        <f>IF(ISBLANK(LeaveTracker[[#This Row],[Employee Name]]),"-----",VLOOKUP(LeaveTracker[[#This Row],[Employee Name]],Employees[[Employee Name]:[Office]],7))</f>
        <v>GSO</v>
      </c>
      <c r="F3251" s="50" t="str">
        <f>IF(ISBLANK(LeaveTracker[[#This Row],[Employee Name]]),"-----",VLOOKUP(LeaveTracker[[#This Row],[Employee Name]],Employees[[Employee Name]:[Office]],6))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443</v>
      </c>
      <c r="E3252" s="50" t="str">
        <f>IF(ISBLANK(LeaveTracker[[#This Row],[Employee Name]]),"-----",VLOOKUP(LeaveTracker[[#This Row],[Employee Name]],Employees[[Employee Name]:[Office]],7))</f>
        <v>GSO</v>
      </c>
      <c r="F3252" s="50" t="str">
        <f>IF(ISBLANK(LeaveTracker[[#This Row],[Employee Name]]),"-----",VLOOKUP(LeaveTracker[[#This Row],[Employee Name]],Employees[[Employee Name]:[Office]],6))</f>
        <v>PERMANENT</v>
      </c>
      <c r="G3252" s="24">
        <v>44901</v>
      </c>
      <c r="H3252" s="24">
        <v>44901</v>
      </c>
      <c r="I3252" s="19" t="s">
        <v>82</v>
      </c>
      <c r="J3252" s="42" t="s">
        <v>1004</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776</v>
      </c>
      <c r="E3253" s="50" t="str">
        <f>IF(ISBLANK(LeaveTracker[[#This Row],[Employee Name]]),"-----",VLOOKUP(LeaveTracker[[#This Row],[Employee Name]],Employees[[Employee Name]:[Office]],7))</f>
        <v>GSO</v>
      </c>
      <c r="F3253" s="50" t="str">
        <f>IF(ISBLANK(LeaveTracker[[#This Row],[Employee Name]]),"-----",VLOOKUP(LeaveTracker[[#This Row],[Employee Name]],Employees[[Employee Name]:[Office]],6))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776</v>
      </c>
      <c r="E3254" s="50" t="str">
        <f>IF(ISBLANK(LeaveTracker[[#This Row],[Employee Name]]),"-----",VLOOKUP(LeaveTracker[[#This Row],[Employee Name]],Employees[[Employee Name]:[Office]],7))</f>
        <v>GSO</v>
      </c>
      <c r="F3254" s="50" t="str">
        <f>IF(ISBLANK(LeaveTracker[[#This Row],[Employee Name]]),"-----",VLOOKUP(LeaveTracker[[#This Row],[Employee Name]],Employees[[Employee Name]:[Office]],6))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530</v>
      </c>
      <c r="E3255" s="50" t="str">
        <f>IF(ISBLANK(LeaveTracker[[#This Row],[Employee Name]]),"-----",VLOOKUP(LeaveTracker[[#This Row],[Employee Name]],Employees[[Employee Name]:[Office]],7))</f>
        <v>GSO</v>
      </c>
      <c r="F3255" s="50" t="str">
        <f>IF(ISBLANK(LeaveTracker[[#This Row],[Employee Name]]),"-----",VLOOKUP(LeaveTracker[[#This Row],[Employee Name]],Employees[[Employee Name]:[Office]],6))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776</v>
      </c>
      <c r="E3256" s="50" t="str">
        <f>IF(ISBLANK(LeaveTracker[[#This Row],[Employee Name]]),"-----",VLOOKUP(LeaveTracker[[#This Row],[Employee Name]],Employees[[Employee Name]:[Office]],7))</f>
        <v>GSO</v>
      </c>
      <c r="F3256" s="50" t="str">
        <f>IF(ISBLANK(LeaveTracker[[#This Row],[Employee Name]]),"-----",VLOOKUP(LeaveTracker[[#This Row],[Employee Name]],Employees[[Employee Name]:[Office]],6))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626</v>
      </c>
      <c r="E3257" s="50" t="str">
        <f>IF(ISBLANK(LeaveTracker[[#This Row],[Employee Name]]),"-----",VLOOKUP(LeaveTracker[[#This Row],[Employee Name]],Employees[[Employee Name]:[Office]],7))</f>
        <v>EEO/ CITY MARKET</v>
      </c>
      <c r="F3257" s="50" t="str">
        <f>IF(ISBLANK(LeaveTracker[[#This Row],[Employee Name]]),"-----",VLOOKUP(LeaveTracker[[#This Row],[Employee Name]],Employees[[Employee Name]:[Office]],6))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626</v>
      </c>
      <c r="E3258" s="50" t="str">
        <f>IF(ISBLANK(LeaveTracker[[#This Row],[Employee Name]]),"-----",VLOOKUP(LeaveTracker[[#This Row],[Employee Name]],Employees[[Employee Name]:[Office]],7))</f>
        <v>EEO/ CITY MARKET</v>
      </c>
      <c r="F3258" s="50" t="str">
        <f>IF(ISBLANK(LeaveTracker[[#This Row],[Employee Name]]),"-----",VLOOKUP(LeaveTracker[[#This Row],[Employee Name]],Employees[[Employee Name]:[Office]],6))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618</v>
      </c>
      <c r="E3259" s="50" t="str">
        <f>IF(ISBLANK(LeaveTracker[[#This Row],[Employee Name]]),"-----",VLOOKUP(LeaveTracker[[#This Row],[Employee Name]],Employees[[Employee Name]:[Office]],7))</f>
        <v>EEO/ CITY MARKET</v>
      </c>
      <c r="F3259" s="50" t="str">
        <f>IF(ISBLANK(LeaveTracker[[#This Row],[Employee Name]]),"-----",VLOOKUP(LeaveTracker[[#This Row],[Employee Name]],Employees[[Employee Name]:[Office]],6))</f>
        <v>PERMANENT</v>
      </c>
      <c r="G3259" s="24">
        <v>44889</v>
      </c>
      <c r="H3259" s="24">
        <v>44890</v>
      </c>
      <c r="I3259" s="19" t="s">
        <v>82</v>
      </c>
      <c r="J3259" s="42" t="s">
        <v>1004</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597</v>
      </c>
      <c r="E3260" s="50" t="str">
        <f>IF(ISBLANK(LeaveTracker[[#This Row],[Employee Name]]),"-----",VLOOKUP(LeaveTracker[[#This Row],[Employee Name]],Employees[[Employee Name]:[Office]],7))</f>
        <v>MAHOGANY MARKET</v>
      </c>
      <c r="F3260" s="50" t="str">
        <f>IF(ISBLANK(LeaveTracker[[#This Row],[Employee Name]]),"-----",VLOOKUP(LeaveTracker[[#This Row],[Employee Name]],Employees[[Employee Name]:[Office]],6))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550</v>
      </c>
      <c r="E3261" s="50" t="str">
        <f>IF(ISBLANK(LeaveTracker[[#This Row],[Employee Name]]),"-----",VLOOKUP(LeaveTracker[[#This Row],[Employee Name]],Employees[[Employee Name]:[Office]],7))</f>
        <v>ONT</v>
      </c>
      <c r="F3261" s="50" t="str">
        <f>IF(ISBLANK(LeaveTracker[[#This Row],[Employee Name]]),"-----",VLOOKUP(LeaveTracker[[#This Row],[Employee Name]],Employees[[Employee Name]:[Office]],6))</f>
        <v>PERMANENT</v>
      </c>
      <c r="G3261" s="24">
        <v>44918</v>
      </c>
      <c r="H3261" s="24">
        <v>44924</v>
      </c>
      <c r="I3261" s="19" t="s">
        <v>82</v>
      </c>
      <c r="J3261" s="42" t="s">
        <v>1004</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626</v>
      </c>
      <c r="E3262" s="50" t="str">
        <f>IF(ISBLANK(LeaveTracker[[#This Row],[Employee Name]]),"-----",VLOOKUP(LeaveTracker[[#This Row],[Employee Name]],Employees[[Employee Name]:[Office]],7))</f>
        <v>EEO/ CITY MARKET</v>
      </c>
      <c r="F3262" s="50" t="str">
        <f>IF(ISBLANK(LeaveTracker[[#This Row],[Employee Name]]),"-----",VLOOKUP(LeaveTracker[[#This Row],[Employee Name]],Employees[[Employee Name]:[Office]],6))</f>
        <v>PERMANENT</v>
      </c>
      <c r="G3262" s="24">
        <v>44886</v>
      </c>
      <c r="H3262" s="24">
        <v>44888</v>
      </c>
      <c r="I3262" s="19" t="s">
        <v>298</v>
      </c>
      <c r="J3262" s="42" t="s">
        <v>1003</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626</v>
      </c>
      <c r="E3263" s="50" t="str">
        <f>IF(ISBLANK(LeaveTracker[[#This Row],[Employee Name]]),"-----",VLOOKUP(LeaveTracker[[#This Row],[Employee Name]],Employees[[Employee Name]:[Office]],7))</f>
        <v>EEO/ CITY MARKET</v>
      </c>
      <c r="F3263" s="50" t="str">
        <f>IF(ISBLANK(LeaveTracker[[#This Row],[Employee Name]]),"-----",VLOOKUP(LeaveTracker[[#This Row],[Employee Name]],Employees[[Employee Name]:[Office]],6))</f>
        <v>PERMANENT</v>
      </c>
      <c r="G3263" s="24">
        <v>44889</v>
      </c>
      <c r="H3263" s="24">
        <v>44894</v>
      </c>
      <c r="I3263" s="19" t="s">
        <v>82</v>
      </c>
      <c r="J3263" s="42" t="s">
        <v>1004</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553</v>
      </c>
      <c r="E3264" s="50" t="str">
        <f>IF(ISBLANK(LeaveTracker[[#This Row],[Employee Name]]),"-----",VLOOKUP(LeaveTracker[[#This Row],[Employee Name]],Employees[[Employee Name]:[Office]],7))</f>
        <v>CENRO</v>
      </c>
      <c r="F3264" s="50" t="str">
        <f>IF(ISBLANK(LeaveTracker[[#This Row],[Employee Name]]),"-----",VLOOKUP(LeaveTracker[[#This Row],[Employee Name]],Employees[[Employee Name]:[Office]],6))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569</v>
      </c>
      <c r="E3265" s="50" t="str">
        <f>IF(ISBLANK(LeaveTracker[[#This Row],[Employee Name]]),"-----",VLOOKUP(LeaveTracker[[#This Row],[Employee Name]],Employees[[Employee Name]:[Office]],7))</f>
        <v>CENRO</v>
      </c>
      <c r="F3265" s="50" t="str">
        <f>IF(ISBLANK(LeaveTracker[[#This Row],[Employee Name]]),"-----",VLOOKUP(LeaveTracker[[#This Row],[Employee Name]],Employees[[Employee Name]:[Office]],6))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632</v>
      </c>
      <c r="E3266" s="50" t="str">
        <f>IF(ISBLANK(LeaveTracker[[#This Row],[Employee Name]]),"-----",VLOOKUP(LeaveTracker[[#This Row],[Employee Name]],Employees[[Employee Name]:[Office]],7))</f>
        <v>LIBRARY</v>
      </c>
      <c r="F3266" s="50" t="str">
        <f>IF(ISBLANK(LeaveTracker[[#This Row],[Employee Name]]),"-----",VLOOKUP(LeaveTracker[[#This Row],[Employee Name]],Employees[[Employee Name]:[Office]],6))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391</v>
      </c>
      <c r="E3267" s="50" t="str">
        <f>IF(ISBLANK(LeaveTracker[[#This Row],[Employee Name]]),"-----",VLOOKUP(LeaveTracker[[#This Row],[Employee Name]],Employees[[Employee Name]:[Office]],7))</f>
        <v>CTO</v>
      </c>
      <c r="F3267" s="50" t="str">
        <f>IF(ISBLANK(LeaveTracker[[#This Row],[Employee Name]]),"-----",VLOOKUP(LeaveTracker[[#This Row],[Employee Name]],Employees[[Employee Name]:[Office]],6))</f>
        <v>PERMANENT</v>
      </c>
      <c r="G3267" s="24">
        <v>44921</v>
      </c>
      <c r="H3267" s="24">
        <v>44924</v>
      </c>
      <c r="I3267" s="19" t="s">
        <v>82</v>
      </c>
      <c r="J3267" s="42" t="s">
        <v>1004</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624</v>
      </c>
      <c r="E3268" s="50" t="str">
        <f>IF(ISBLANK(LeaveTracker[[#This Row],[Employee Name]]),"-----",VLOOKUP(LeaveTracker[[#This Row],[Employee Name]],Employees[[Employee Name]:[Office]],7))</f>
        <v>CTO</v>
      </c>
      <c r="F3268" s="50" t="str">
        <f>IF(ISBLANK(LeaveTracker[[#This Row],[Employee Name]]),"-----",VLOOKUP(LeaveTracker[[#This Row],[Employee Name]],Employees[[Employee Name]:[Office]],6))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394</v>
      </c>
      <c r="E3269" s="50" t="str">
        <f>IF(ISBLANK(LeaveTracker[[#This Row],[Employee Name]]),"-----",VLOOKUP(LeaveTracker[[#This Row],[Employee Name]],Employees[[Employee Name]:[Office]],7))</f>
        <v>CTO</v>
      </c>
      <c r="F3269" s="50" t="str">
        <f>IF(ISBLANK(LeaveTracker[[#This Row],[Employee Name]]),"-----",VLOOKUP(LeaveTracker[[#This Row],[Employee Name]],Employees[[Employee Name]:[Office]],6))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394</v>
      </c>
      <c r="E3270" s="50" t="str">
        <f>IF(ISBLANK(LeaveTracker[[#This Row],[Employee Name]]),"-----",VLOOKUP(LeaveTracker[[#This Row],[Employee Name]],Employees[[Employee Name]:[Office]],7))</f>
        <v>CTO</v>
      </c>
      <c r="F3270" s="50" t="str">
        <f>IF(ISBLANK(LeaveTracker[[#This Row],[Employee Name]]),"-----",VLOOKUP(LeaveTracker[[#This Row],[Employee Name]],Employees[[Employee Name]:[Office]],6))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1296</v>
      </c>
      <c r="E3271" s="50" t="str">
        <f>IF(ISBLANK(LeaveTracker[[#This Row],[Employee Name]]),"-----",VLOOKUP(LeaveTracker[[#This Row],[Employee Name]],Employees[[Employee Name]:[Office]],7))</f>
        <v>CTO</v>
      </c>
      <c r="F3271" s="50" t="str">
        <f>IF(ISBLANK(LeaveTracker[[#This Row],[Employee Name]]),"-----",VLOOKUP(LeaveTracker[[#This Row],[Employee Name]],Employees[[Employee Name]:[Office]],6))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402</v>
      </c>
      <c r="E3272" s="50" t="str">
        <f>IF(ISBLANK(LeaveTracker[[#This Row],[Employee Name]]),"-----",VLOOKUP(LeaveTracker[[#This Row],[Employee Name]],Employees[[Employee Name]:[Office]],7))</f>
        <v>CTO</v>
      </c>
      <c r="F3272" s="50" t="str">
        <f>IF(ISBLANK(LeaveTracker[[#This Row],[Employee Name]]),"-----",VLOOKUP(LeaveTracker[[#This Row],[Employee Name]],Employees[[Employee Name]:[Office]],6))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1017</v>
      </c>
      <c r="E3273" s="50" t="str">
        <f>IF(ISBLANK(LeaveTracker[[#This Row],[Employee Name]]),"-----",VLOOKUP(LeaveTracker[[#This Row],[Employee Name]],Employees[[Employee Name]:[Office]],7))</f>
        <v>LANDTAX</v>
      </c>
      <c r="F3273" s="50" t="str">
        <f>IF(ISBLANK(LeaveTracker[[#This Row],[Employee Name]]),"-----",VLOOKUP(LeaveTracker[[#This Row],[Employee Name]],Employees[[Employee Name]:[Office]],6))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1017</v>
      </c>
      <c r="E3274" s="50" t="str">
        <f>IF(ISBLANK(LeaveTracker[[#This Row],[Employee Name]]),"-----",VLOOKUP(LeaveTracker[[#This Row],[Employee Name]],Employees[[Employee Name]:[Office]],7))</f>
        <v>LANDTAX</v>
      </c>
      <c r="F3274" s="50" t="str">
        <f>IF(ISBLANK(LeaveTracker[[#This Row],[Employee Name]]),"-----",VLOOKUP(LeaveTracker[[#This Row],[Employee Name]],Employees[[Employee Name]:[Office]],6))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1017</v>
      </c>
      <c r="E3275" s="50" t="str">
        <f>IF(ISBLANK(LeaveTracker[[#This Row],[Employee Name]]),"-----",VLOOKUP(LeaveTracker[[#This Row],[Employee Name]],Employees[[Employee Name]:[Office]],7))</f>
        <v>LANDTAX</v>
      </c>
      <c r="F3275" s="50" t="str">
        <f>IF(ISBLANK(LeaveTracker[[#This Row],[Employee Name]]),"-----",VLOOKUP(LeaveTracker[[#This Row],[Employee Name]],Employees[[Employee Name]:[Office]],6))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1017</v>
      </c>
      <c r="E3276" s="50" t="str">
        <f>IF(ISBLANK(LeaveTracker[[#This Row],[Employee Name]]),"-----",VLOOKUP(LeaveTracker[[#This Row],[Employee Name]],Employees[[Employee Name]:[Office]],7))</f>
        <v>LANDTAX</v>
      </c>
      <c r="F3276" s="50" t="str">
        <f>IF(ISBLANK(LeaveTracker[[#This Row],[Employee Name]]),"-----",VLOOKUP(LeaveTracker[[#This Row],[Employee Name]],Employees[[Employee Name]:[Office]],6))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1296</v>
      </c>
      <c r="E3277" s="50" t="str">
        <f>IF(ISBLANK(LeaveTracker[[#This Row],[Employee Name]]),"-----",VLOOKUP(LeaveTracker[[#This Row],[Employee Name]],Employees[[Employee Name]:[Office]],7))</f>
        <v>CTO</v>
      </c>
      <c r="F3277" s="50" t="str">
        <f>IF(ISBLANK(LeaveTracker[[#This Row],[Employee Name]]),"-----",VLOOKUP(LeaveTracker[[#This Row],[Employee Name]],Employees[[Employee Name]:[Office]],6))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1285</v>
      </c>
      <c r="E3278" s="50" t="str">
        <f>IF(ISBLANK(LeaveTracker[[#This Row],[Employee Name]]),"-----",VLOOKUP(LeaveTracker[[#This Row],[Employee Name]],Employees[[Employee Name]:[Office]],7))</f>
        <v>CTO</v>
      </c>
      <c r="F3278" s="50" t="str">
        <f>IF(ISBLANK(LeaveTracker[[#This Row],[Employee Name]]),"-----",VLOOKUP(LeaveTracker[[#This Row],[Employee Name]],Employees[[Employee Name]:[Office]],6))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1307</v>
      </c>
      <c r="E3279" s="50" t="str">
        <f>IF(ISBLANK(LeaveTracker[[#This Row],[Employee Name]]),"-----",VLOOKUP(LeaveTracker[[#This Row],[Employee Name]],Employees[[Employee Name]:[Office]],7))</f>
        <v>CTO</v>
      </c>
      <c r="F3279" s="50" t="str">
        <f>IF(ISBLANK(LeaveTracker[[#This Row],[Employee Name]]),"-----",VLOOKUP(LeaveTracker[[#This Row],[Employee Name]],Employees[[Employee Name]:[Office]],6))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834</v>
      </c>
      <c r="E3280" s="50" t="str">
        <f>IF(ISBLANK(LeaveTracker[[#This Row],[Employee Name]]),"-----",VLOOKUP(LeaveTracker[[#This Row],[Employee Name]],Employees[[Employee Name]:[Office]],7))</f>
        <v>CTO</v>
      </c>
      <c r="F3280" s="50" t="str">
        <f>IF(ISBLANK(LeaveTracker[[#This Row],[Employee Name]]),"-----",VLOOKUP(LeaveTracker[[#This Row],[Employee Name]],Employees[[Employee Name]:[Office]],6))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711</v>
      </c>
      <c r="E3281" s="50" t="str">
        <f>IF(ISBLANK(LeaveTracker[[#This Row],[Employee Name]]),"-----",VLOOKUP(LeaveTracker[[#This Row],[Employee Name]],Employees[[Employee Name]:[Office]],7))</f>
        <v>CBO</v>
      </c>
      <c r="F3281" s="50" t="str">
        <f>IF(ISBLANK(LeaveTracker[[#This Row],[Employee Name]]),"-----",VLOOKUP(LeaveTracker[[#This Row],[Employee Name]],Employees[[Employee Name]:[Office]],6))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711</v>
      </c>
      <c r="E3282" s="50" t="str">
        <f>IF(ISBLANK(LeaveTracker[[#This Row],[Employee Name]]),"-----",VLOOKUP(LeaveTracker[[#This Row],[Employee Name]],Employees[[Employee Name]:[Office]],7))</f>
        <v>CBO</v>
      </c>
      <c r="F3282" s="50" t="str">
        <f>IF(ISBLANK(LeaveTracker[[#This Row],[Employee Name]]),"-----",VLOOKUP(LeaveTracker[[#This Row],[Employee Name]],Employees[[Employee Name]:[Office]],6))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624</v>
      </c>
      <c r="E3283" s="50" t="str">
        <f>IF(ISBLANK(LeaveTracker[[#This Row],[Employee Name]]),"-----",VLOOKUP(LeaveTracker[[#This Row],[Employee Name]],Employees[[Employee Name]:[Office]],7))</f>
        <v>CTO</v>
      </c>
      <c r="F3283" s="50" t="str">
        <f>IF(ISBLANK(LeaveTracker[[#This Row],[Employee Name]]),"-----",VLOOKUP(LeaveTracker[[#This Row],[Employee Name]],Employees[[Employee Name]:[Office]],6))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759</v>
      </c>
      <c r="E3284" s="50" t="str">
        <f>IF(ISBLANK(LeaveTracker[[#This Row],[Employee Name]]),"-----",VLOOKUP(LeaveTracker[[#This Row],[Employee Name]],Employees[[Employee Name]:[Office]],7))</f>
        <v>CTO</v>
      </c>
      <c r="F3284" s="50" t="str">
        <f>IF(ISBLANK(LeaveTracker[[#This Row],[Employee Name]]),"-----",VLOOKUP(LeaveTracker[[#This Row],[Employee Name]],Employees[[Employee Name]:[Office]],6))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415</v>
      </c>
      <c r="E3285" s="50" t="str">
        <f>IF(ISBLANK(LeaveTracker[[#This Row],[Employee Name]]),"-----",VLOOKUP(LeaveTracker[[#This Row],[Employee Name]],Employees[[Employee Name]:[Office]],7))</f>
        <v>CTO</v>
      </c>
      <c r="F3285" s="50" t="str">
        <f>IF(ISBLANK(LeaveTracker[[#This Row],[Employee Name]]),"-----",VLOOKUP(LeaveTracker[[#This Row],[Employee Name]],Employees[[Employee Name]:[Office]],6))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415</v>
      </c>
      <c r="E3286" s="50" t="str">
        <f>IF(ISBLANK(LeaveTracker[[#This Row],[Employee Name]]),"-----",VLOOKUP(LeaveTracker[[#This Row],[Employee Name]],Employees[[Employee Name]:[Office]],7))</f>
        <v>CTO</v>
      </c>
      <c r="F3286" s="50" t="str">
        <f>IF(ISBLANK(LeaveTracker[[#This Row],[Employee Name]]),"-----",VLOOKUP(LeaveTracker[[#This Row],[Employee Name]],Employees[[Employee Name]:[Office]],6))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415</v>
      </c>
      <c r="E3287" s="50" t="str">
        <f>IF(ISBLANK(LeaveTracker[[#This Row],[Employee Name]]),"-----",VLOOKUP(LeaveTracker[[#This Row],[Employee Name]],Employees[[Employee Name]:[Office]],7))</f>
        <v>CTO</v>
      </c>
      <c r="F3287" s="50" t="str">
        <f>IF(ISBLANK(LeaveTracker[[#This Row],[Employee Name]]),"-----",VLOOKUP(LeaveTracker[[#This Row],[Employee Name]],Employees[[Employee Name]:[Office]],6))</f>
        <v>PERMANENT</v>
      </c>
      <c r="G3287" s="24">
        <v>44904</v>
      </c>
      <c r="H3287" s="24">
        <v>44904</v>
      </c>
      <c r="I3287" s="19" t="s">
        <v>298</v>
      </c>
      <c r="J3287" s="42" t="s">
        <v>1003</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1060</v>
      </c>
      <c r="E3288" s="50" t="str">
        <f>IF(ISBLANK(LeaveTracker[[#This Row],[Employee Name]]),"-----",VLOOKUP(LeaveTracker[[#This Row],[Employee Name]],Employees[[Employee Name]:[Office]],7))</f>
        <v>CTO</v>
      </c>
      <c r="F3288" s="50" t="str">
        <f>IF(ISBLANK(LeaveTracker[[#This Row],[Employee Name]]),"-----",VLOOKUP(LeaveTracker[[#This Row],[Employee Name]],Employees[[Employee Name]:[Office]],6))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1060</v>
      </c>
      <c r="E3289" s="50" t="str">
        <f>IF(ISBLANK(LeaveTracker[[#This Row],[Employee Name]]),"-----",VLOOKUP(LeaveTracker[[#This Row],[Employee Name]],Employees[[Employee Name]:[Office]],7))</f>
        <v>CTO</v>
      </c>
      <c r="F3289" s="50" t="str">
        <f>IF(ISBLANK(LeaveTracker[[#This Row],[Employee Name]]),"-----",VLOOKUP(LeaveTracker[[#This Row],[Employee Name]],Employees[[Employee Name]:[Office]],6))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398</v>
      </c>
      <c r="E3290" s="50" t="str">
        <f>IF(ISBLANK(LeaveTracker[[#This Row],[Employee Name]]),"-----",VLOOKUP(LeaveTracker[[#This Row],[Employee Name]],Employees[[Employee Name]:[Office]],7))</f>
        <v>CTO</v>
      </c>
      <c r="F3290" s="50" t="str">
        <f>IF(ISBLANK(LeaveTracker[[#This Row],[Employee Name]]),"-----",VLOOKUP(LeaveTracker[[#This Row],[Employee Name]],Employees[[Employee Name]:[Office]],6))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398</v>
      </c>
      <c r="E3291" s="50" t="str">
        <f>IF(ISBLANK(LeaveTracker[[#This Row],[Employee Name]]),"-----",VLOOKUP(LeaveTracker[[#This Row],[Employee Name]],Employees[[Employee Name]:[Office]],7))</f>
        <v>CTO</v>
      </c>
      <c r="F3291" s="50" t="str">
        <f>IF(ISBLANK(LeaveTracker[[#This Row],[Employee Name]]),"-----",VLOOKUP(LeaveTracker[[#This Row],[Employee Name]],Employees[[Employee Name]:[Office]],6))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1843</v>
      </c>
      <c r="E3292" s="50" t="str">
        <f>IF(ISBLANK(LeaveTracker[[#This Row],[Employee Name]]),"-----",VLOOKUP(LeaveTracker[[#This Row],[Employee Name]],Employees[[Employee Name]:[Office]],7))</f>
        <v>EEO/CITY MARKET</v>
      </c>
      <c r="F3292" s="50" t="str">
        <f>IF(ISBLANK(LeaveTracker[[#This Row],[Employee Name]]),"-----",VLOOKUP(LeaveTracker[[#This Row],[Employee Name]],Employees[[Employee Name]:[Office]],6))</f>
        <v>CASUAL</v>
      </c>
      <c r="G3292" s="24">
        <v>44898</v>
      </c>
      <c r="H3292" s="24">
        <v>44898</v>
      </c>
      <c r="I3292" s="19" t="s">
        <v>82</v>
      </c>
      <c r="J3292" s="42" t="s">
        <v>1004</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1843</v>
      </c>
      <c r="E3293" s="50" t="str">
        <f>IF(ISBLANK(LeaveTracker[[#This Row],[Employee Name]]),"-----",VLOOKUP(LeaveTracker[[#This Row],[Employee Name]],Employees[[Employee Name]:[Office]],7))</f>
        <v>EEO/CITY MARKET</v>
      </c>
      <c r="F3293" s="50" t="str">
        <f>IF(ISBLANK(LeaveTracker[[#This Row],[Employee Name]]),"-----",VLOOKUP(LeaveTracker[[#This Row],[Employee Name]],Employees[[Employee Name]:[Office]],6))</f>
        <v>CASUAL</v>
      </c>
      <c r="G3293" s="24">
        <v>44902</v>
      </c>
      <c r="H3293" s="24">
        <v>44902</v>
      </c>
      <c r="I3293" s="19" t="s">
        <v>82</v>
      </c>
      <c r="J3293" s="42" t="s">
        <v>1004</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1843</v>
      </c>
      <c r="E3294" s="50" t="str">
        <f>IF(ISBLANK(LeaveTracker[[#This Row],[Employee Name]]),"-----",VLOOKUP(LeaveTracker[[#This Row],[Employee Name]],Employees[[Employee Name]:[Office]],7))</f>
        <v>EEO/CITY MARKET</v>
      </c>
      <c r="F3294" s="50" t="str">
        <f>IF(ISBLANK(LeaveTracker[[#This Row],[Employee Name]]),"-----",VLOOKUP(LeaveTracker[[#This Row],[Employee Name]],Employees[[Employee Name]:[Office]],6))</f>
        <v>CASUAL</v>
      </c>
      <c r="G3294" s="24">
        <v>44904</v>
      </c>
      <c r="H3294" s="24">
        <v>44904</v>
      </c>
      <c r="I3294" s="19" t="s">
        <v>82</v>
      </c>
      <c r="J3294" s="42" t="s">
        <v>1004</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1843</v>
      </c>
      <c r="E3295" s="50" t="str">
        <f>IF(ISBLANK(LeaveTracker[[#This Row],[Employee Name]]),"-----",VLOOKUP(LeaveTracker[[#This Row],[Employee Name]],Employees[[Employee Name]:[Office]],7))</f>
        <v>EEO/CITY MARKET</v>
      </c>
      <c r="F3295" s="50" t="str">
        <f>IF(ISBLANK(LeaveTracker[[#This Row],[Employee Name]]),"-----",VLOOKUP(LeaveTracker[[#This Row],[Employee Name]],Employees[[Employee Name]:[Office]],6))</f>
        <v>CASUAL</v>
      </c>
      <c r="G3295" s="24">
        <v>44907</v>
      </c>
      <c r="H3295" s="24">
        <v>44908</v>
      </c>
      <c r="I3295" s="19" t="s">
        <v>82</v>
      </c>
      <c r="J3295" s="42" t="s">
        <v>1004</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1843</v>
      </c>
      <c r="E3296" s="50" t="str">
        <f>IF(ISBLANK(LeaveTracker[[#This Row],[Employee Name]]),"-----",VLOOKUP(LeaveTracker[[#This Row],[Employee Name]],Employees[[Employee Name]:[Office]],7))</f>
        <v>EEO/CITY MARKET</v>
      </c>
      <c r="F3296" s="50" t="str">
        <f>IF(ISBLANK(LeaveTracker[[#This Row],[Employee Name]]),"-----",VLOOKUP(LeaveTracker[[#This Row],[Employee Name]],Employees[[Employee Name]:[Office]],6))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1756</v>
      </c>
      <c r="E3297" s="50" t="str">
        <f>IF(ISBLANK(LeaveTracker[[#This Row],[Employee Name]]),"-----",VLOOKUP(LeaveTracker[[#This Row],[Employee Name]],Employees[[Employee Name]:[Office]],7))</f>
        <v>PICNIC GROVE</v>
      </c>
      <c r="F3297" s="50" t="str">
        <f>IF(ISBLANK(LeaveTracker[[#This Row],[Employee Name]]),"-----",VLOOKUP(LeaveTracker[[#This Row],[Employee Name]],Employees[[Employee Name]:[Office]],6))</f>
        <v>PERMANENT</v>
      </c>
      <c r="G3297" s="24">
        <v>44903</v>
      </c>
      <c r="H3297" s="24">
        <v>44903</v>
      </c>
      <c r="I3297" s="19" t="s">
        <v>82</v>
      </c>
      <c r="J3297" s="42" t="s">
        <v>1004</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1756</v>
      </c>
      <c r="E3298" s="50" t="str">
        <f>IF(ISBLANK(LeaveTracker[[#This Row],[Employee Name]]),"-----",VLOOKUP(LeaveTracker[[#This Row],[Employee Name]],Employees[[Employee Name]:[Office]],7))</f>
        <v>PICNIC GROVE</v>
      </c>
      <c r="F3298" s="50" t="str">
        <f>IF(ISBLANK(LeaveTracker[[#This Row],[Employee Name]]),"-----",VLOOKUP(LeaveTracker[[#This Row],[Employee Name]],Employees[[Employee Name]:[Office]],6))</f>
        <v>PERMANENT</v>
      </c>
      <c r="G3298" s="24">
        <v>44915</v>
      </c>
      <c r="H3298" s="24">
        <v>44915</v>
      </c>
      <c r="I3298" s="19" t="s">
        <v>82</v>
      </c>
      <c r="J3298" s="42" t="s">
        <v>1004</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1756</v>
      </c>
      <c r="E3299" s="50" t="str">
        <f>IF(ISBLANK(LeaveTracker[[#This Row],[Employee Name]]),"-----",VLOOKUP(LeaveTracker[[#This Row],[Employee Name]],Employees[[Employee Name]:[Office]],7))</f>
        <v>PICNIC GROVE</v>
      </c>
      <c r="F3299" s="50" t="str">
        <f>IF(ISBLANK(LeaveTracker[[#This Row],[Employee Name]]),"-----",VLOOKUP(LeaveTracker[[#This Row],[Employee Name]],Employees[[Employee Name]:[Office]],6))</f>
        <v>PERMANENT</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1810</v>
      </c>
      <c r="E3300" s="50" t="str">
        <f>IF(ISBLANK(LeaveTracker[[#This Row],[Employee Name]]),"-----",VLOOKUP(LeaveTracker[[#This Row],[Employee Name]],Employees[[Employee Name]:[Office]],7))</f>
        <v>TICC/TCCH</v>
      </c>
      <c r="F3300" s="50" t="str">
        <f>IF(ISBLANK(LeaveTracker[[#This Row],[Employee Name]]),"-----",VLOOKUP(LeaveTracker[[#This Row],[Employee Name]],Employees[[Employee Name]:[Office]],6))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1810</v>
      </c>
      <c r="E3301" s="50" t="str">
        <f>IF(ISBLANK(LeaveTracker[[#This Row],[Employee Name]]),"-----",VLOOKUP(LeaveTracker[[#This Row],[Employee Name]],Employees[[Employee Name]:[Office]],7))</f>
        <v>TICC/TCCH</v>
      </c>
      <c r="F3301" s="50" t="str">
        <f>IF(ISBLANK(LeaveTracker[[#This Row],[Employee Name]]),"-----",VLOOKUP(LeaveTracker[[#This Row],[Employee Name]],Employees[[Employee Name]:[Office]],6))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1810</v>
      </c>
      <c r="E3302" s="50" t="str">
        <f>IF(ISBLANK(LeaveTracker[[#This Row],[Employee Name]]),"-----",VLOOKUP(LeaveTracker[[#This Row],[Employee Name]],Employees[[Employee Name]:[Office]],7))</f>
        <v>TICC/TCCH</v>
      </c>
      <c r="F3302" s="50" t="str">
        <f>IF(ISBLANK(LeaveTracker[[#This Row],[Employee Name]]),"-----",VLOOKUP(LeaveTracker[[#This Row],[Employee Name]],Employees[[Employee Name]:[Office]],6))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1810</v>
      </c>
      <c r="E3303" s="50" t="str">
        <f>IF(ISBLANK(LeaveTracker[[#This Row],[Employee Name]]),"-----",VLOOKUP(LeaveTracker[[#This Row],[Employee Name]],Employees[[Employee Name]:[Office]],7))</f>
        <v>TICC/TCCH</v>
      </c>
      <c r="F3303" s="50" t="str">
        <f>IF(ISBLANK(LeaveTracker[[#This Row],[Employee Name]]),"-----",VLOOKUP(LeaveTracker[[#This Row],[Employee Name]],Employees[[Employee Name]:[Office]],6))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1866</v>
      </c>
      <c r="E3304" s="50" t="str">
        <f>IF(ISBLANK(LeaveTracker[[#This Row],[Employee Name]]),"-----",VLOOKUP(LeaveTracker[[#This Row],[Employee Name]],Employees[[Employee Name]:[Office]],7))</f>
        <v>TICC</v>
      </c>
      <c r="F3304" s="50" t="str">
        <f>IF(ISBLANK(LeaveTracker[[#This Row],[Employee Name]]),"-----",VLOOKUP(LeaveTracker[[#This Row],[Employee Name]],Employees[[Employee Name]:[Office]],6))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1868</v>
      </c>
      <c r="E3305" s="50" t="str">
        <f>IF(ISBLANK(LeaveTracker[[#This Row],[Employee Name]]),"-----",VLOOKUP(LeaveTracker[[#This Row],[Employee Name]],Employees[[Employee Name]:[Office]],7))</f>
        <v>TICC</v>
      </c>
      <c r="F3305" s="50" t="str">
        <f>IF(ISBLANK(LeaveTracker[[#This Row],[Employee Name]]),"-----",VLOOKUP(LeaveTracker[[#This Row],[Employee Name]],Employees[[Employee Name]:[Office]],6))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1868</v>
      </c>
      <c r="E3306" s="50" t="str">
        <f>IF(ISBLANK(LeaveTracker[[#This Row],[Employee Name]]),"-----",VLOOKUP(LeaveTracker[[#This Row],[Employee Name]],Employees[[Employee Name]:[Office]],7))</f>
        <v>TICC</v>
      </c>
      <c r="F3306" s="50" t="str">
        <f>IF(ISBLANK(LeaveTracker[[#This Row],[Employee Name]]),"-----",VLOOKUP(LeaveTracker[[#This Row],[Employee Name]],Employees[[Employee Name]:[Office]],6))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1812</v>
      </c>
      <c r="E3307" s="50" t="str">
        <f>IF(ISBLANK(LeaveTracker[[#This Row],[Employee Name]]),"-----",VLOOKUP(LeaveTracker[[#This Row],[Employee Name]],Employees[[Employee Name]:[Office]],7))</f>
        <v>TICC</v>
      </c>
      <c r="F3307" s="50" t="str">
        <f>IF(ISBLANK(LeaveTracker[[#This Row],[Employee Name]]),"-----",VLOOKUP(LeaveTracker[[#This Row],[Employee Name]],Employees[[Employee Name]:[Office]],6))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1853</v>
      </c>
      <c r="E3308" s="50" t="str">
        <f>IF(ISBLANK(LeaveTracker[[#This Row],[Employee Name]]),"-----",VLOOKUP(LeaveTracker[[#This Row],[Employee Name]],Employees[[Employee Name]:[Office]],7))</f>
        <v>PICNIC GROVE</v>
      </c>
      <c r="F3308" s="50" t="str">
        <f>IF(ISBLANK(LeaveTracker[[#This Row],[Employee Name]]),"-----",VLOOKUP(LeaveTracker[[#This Row],[Employee Name]],Employees[[Employee Name]:[Office]],6))</f>
        <v>PERMANENT</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1851</v>
      </c>
      <c r="E3309" s="50" t="str">
        <f>IF(ISBLANK(LeaveTracker[[#This Row],[Employee Name]]),"-----",VLOOKUP(LeaveTracker[[#This Row],[Employee Name]],Employees[[Employee Name]:[Office]],7))</f>
        <v>ONT</v>
      </c>
      <c r="F3309" s="50" t="str">
        <f>IF(ISBLANK(LeaveTracker[[#This Row],[Employee Name]]),"-----",VLOOKUP(LeaveTracker[[#This Row],[Employee Name]],Employees[[Employee Name]:[Office]],6))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1851</v>
      </c>
      <c r="E3310" s="50" t="str">
        <f>IF(ISBLANK(LeaveTracker[[#This Row],[Employee Name]]),"-----",VLOOKUP(LeaveTracker[[#This Row],[Employee Name]],Employees[[Employee Name]:[Office]],7))</f>
        <v>ONT</v>
      </c>
      <c r="F3310" s="50" t="str">
        <f>IF(ISBLANK(LeaveTracker[[#This Row],[Employee Name]]),"-----",VLOOKUP(LeaveTracker[[#This Row],[Employee Name]],Employees[[Employee Name]:[Office]],6))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1923</v>
      </c>
      <c r="E3311" s="50" t="str">
        <f>IF(ISBLANK(LeaveTracker[[#This Row],[Employee Name]]),"-----",VLOOKUP(LeaveTracker[[#This Row],[Employee Name]],Employees[[Employee Name]:[Office]],7))</f>
        <v>ONT</v>
      </c>
      <c r="F3311" s="50" t="str">
        <f>IF(ISBLANK(LeaveTracker[[#This Row],[Employee Name]]),"-----",VLOOKUP(LeaveTracker[[#This Row],[Employee Name]],Employees[[Employee Name]:[Office]],6))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1923</v>
      </c>
      <c r="E3312" s="50" t="str">
        <f>IF(ISBLANK(LeaveTracker[[#This Row],[Employee Name]]),"-----",VLOOKUP(LeaveTracker[[#This Row],[Employee Name]],Employees[[Employee Name]:[Office]],7))</f>
        <v>ONT</v>
      </c>
      <c r="F3312" s="50" t="str">
        <f>IF(ISBLANK(LeaveTracker[[#This Row],[Employee Name]]),"-----",VLOOKUP(LeaveTracker[[#This Row],[Employee Name]],Employees[[Employee Name]:[Office]],6))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1891</v>
      </c>
      <c r="E3313" s="50" t="str">
        <f>IF(ISBLANK(LeaveTracker[[#This Row],[Employee Name]]),"-----",VLOOKUP(LeaveTracker[[#This Row],[Employee Name]],Employees[[Employee Name]:[Office]],7))</f>
        <v>ONT</v>
      </c>
      <c r="F3313" s="50" t="str">
        <f>IF(ISBLANK(LeaveTracker[[#This Row],[Employee Name]]),"-----",VLOOKUP(LeaveTracker[[#This Row],[Employee Name]],Employees[[Employee Name]:[Office]],6))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1909</v>
      </c>
      <c r="E3314" s="50" t="str">
        <f>IF(ISBLANK(LeaveTracker[[#This Row],[Employee Name]]),"-----",VLOOKUP(LeaveTracker[[#This Row],[Employee Name]],Employees[[Employee Name]:[Office]],7))</f>
        <v>ONT</v>
      </c>
      <c r="F3314" s="50" t="str">
        <f>IF(ISBLANK(LeaveTracker[[#This Row],[Employee Name]]),"-----",VLOOKUP(LeaveTracker[[#This Row],[Employee Name]],Employees[[Employee Name]:[Office]],6))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1926</v>
      </c>
      <c r="E3315" s="50" t="str">
        <f>IF(ISBLANK(LeaveTracker[[#This Row],[Employee Name]]),"-----",VLOOKUP(LeaveTracker[[#This Row],[Employee Name]],Employees[[Employee Name]:[Office]],7))</f>
        <v>ONT</v>
      </c>
      <c r="F3315" s="50" t="str">
        <f>IF(ISBLANK(LeaveTracker[[#This Row],[Employee Name]]),"-----",VLOOKUP(LeaveTracker[[#This Row],[Employee Name]],Employees[[Employee Name]:[Office]],6))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1762</v>
      </c>
      <c r="E3316" s="50" t="str">
        <f>IF(ISBLANK(LeaveTracker[[#This Row],[Employee Name]]),"-----",VLOOKUP(LeaveTracker[[#This Row],[Employee Name]],Employees[[Employee Name]:[Office]],7))</f>
        <v>LIBRARY</v>
      </c>
      <c r="F3316" s="50" t="str">
        <f>IF(ISBLANK(LeaveTracker[[#This Row],[Employee Name]]),"-----",VLOOKUP(LeaveTracker[[#This Row],[Employee Name]],Employees[[Employee Name]:[Office]],6))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1866</v>
      </c>
      <c r="E3317" s="50" t="str">
        <f>IF(ISBLANK(LeaveTracker[[#This Row],[Employee Name]]),"-----",VLOOKUP(LeaveTracker[[#This Row],[Employee Name]],Employees[[Employee Name]:[Office]],7))</f>
        <v>TICC</v>
      </c>
      <c r="F3317" s="50" t="str">
        <f>IF(ISBLANK(LeaveTracker[[#This Row],[Employee Name]]),"-----",VLOOKUP(LeaveTracker[[#This Row],[Employee Name]],Employees[[Employee Name]:[Office]],6))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1867</v>
      </c>
      <c r="E3318" s="50" t="str">
        <f>IF(ISBLANK(LeaveTracker[[#This Row],[Employee Name]]),"-----",VLOOKUP(LeaveTracker[[#This Row],[Employee Name]],Employees[[Employee Name]:[Office]],7))</f>
        <v>ONT</v>
      </c>
      <c r="F3318" s="50" t="str">
        <f>IF(ISBLANK(LeaveTracker[[#This Row],[Employee Name]]),"-----",VLOOKUP(LeaveTracker[[#This Row],[Employee Name]],Employees[[Employee Name]:[Office]],6))</f>
        <v>PERMANENT</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1867</v>
      </c>
      <c r="E3319" s="50" t="str">
        <f>IF(ISBLANK(LeaveTracker[[#This Row],[Employee Name]]),"-----",VLOOKUP(LeaveTracker[[#This Row],[Employee Name]],Employees[[Employee Name]:[Office]],7))</f>
        <v>ONT</v>
      </c>
      <c r="F3319" s="50" t="str">
        <f>IF(ISBLANK(LeaveTracker[[#This Row],[Employee Name]]),"-----",VLOOKUP(LeaveTracker[[#This Row],[Employee Name]],Employees[[Employee Name]:[Office]],6))</f>
        <v>PERMANENT</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1867</v>
      </c>
      <c r="E3320" s="50" t="str">
        <f>IF(ISBLANK(LeaveTracker[[#This Row],[Employee Name]]),"-----",VLOOKUP(LeaveTracker[[#This Row],[Employee Name]],Employees[[Employee Name]:[Office]],7))</f>
        <v>ONT</v>
      </c>
      <c r="F3320" s="50" t="str">
        <f>IF(ISBLANK(LeaveTracker[[#This Row],[Employee Name]]),"-----",VLOOKUP(LeaveTracker[[#This Row],[Employee Name]],Employees[[Employee Name]:[Office]],6))</f>
        <v>PERMANENT</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1733</v>
      </c>
      <c r="E3321" s="50" t="str">
        <f>IF(ISBLANK(LeaveTracker[[#This Row],[Employee Name]]),"-----",VLOOKUP(LeaveTracker[[#This Row],[Employee Name]],Employees[[Employee Name]:[Office]],7))</f>
        <v>ASSESSOR</v>
      </c>
      <c r="F3321" s="50" t="str">
        <f>IF(ISBLANK(LeaveTracker[[#This Row],[Employee Name]]),"-----",VLOOKUP(LeaveTracker[[#This Row],[Employee Name]],Employees[[Employee Name]:[Office]],6))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1733</v>
      </c>
      <c r="E3322" s="50" t="str">
        <f>IF(ISBLANK(LeaveTracker[[#This Row],[Employee Name]]),"-----",VLOOKUP(LeaveTracker[[#This Row],[Employee Name]],Employees[[Employee Name]:[Office]],7))</f>
        <v>ASSESSOR</v>
      </c>
      <c r="F3322" s="50" t="str">
        <f>IF(ISBLANK(LeaveTracker[[#This Row],[Employee Name]]),"-----",VLOOKUP(LeaveTracker[[#This Row],[Employee Name]],Employees[[Employee Name]:[Office]],6))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1733</v>
      </c>
      <c r="E3323" s="50" t="str">
        <f>IF(ISBLANK(LeaveTracker[[#This Row],[Employee Name]]),"-----",VLOOKUP(LeaveTracker[[#This Row],[Employee Name]],Employees[[Employee Name]:[Office]],7))</f>
        <v>ASSESSOR</v>
      </c>
      <c r="F3323" s="50" t="str">
        <f>IF(ISBLANK(LeaveTracker[[#This Row],[Employee Name]]),"-----",VLOOKUP(LeaveTracker[[#This Row],[Employee Name]],Employees[[Employee Name]:[Office]],6))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1765</v>
      </c>
      <c r="E3324" s="50" t="str">
        <f>IF(ISBLANK(LeaveTracker[[#This Row],[Employee Name]]),"-----",VLOOKUP(LeaveTracker[[#This Row],[Employee Name]],Employees[[Employee Name]:[Office]],7))</f>
        <v>GSO</v>
      </c>
      <c r="F3324" s="50" t="str">
        <f>IF(ISBLANK(LeaveTracker[[#This Row],[Employee Name]]),"-----",VLOOKUP(LeaveTracker[[#This Row],[Employee Name]],Employees[[Employee Name]:[Office]],6))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1920</v>
      </c>
      <c r="E3325" s="50" t="str">
        <f>IF(ISBLANK(LeaveTracker[[#This Row],[Employee Name]]),"-----",VLOOKUP(LeaveTracker[[#This Row],[Employee Name]],Employees[[Employee Name]:[Office]],7))</f>
        <v>TICC</v>
      </c>
      <c r="F3325" s="50" t="str">
        <f>IF(ISBLANK(LeaveTracker[[#This Row],[Employee Name]]),"-----",VLOOKUP(LeaveTracker[[#This Row],[Employee Name]],Employees[[Employee Name]:[Office]],6))</f>
        <v>CASUAL</v>
      </c>
      <c r="G3325" s="24">
        <v>44918</v>
      </c>
      <c r="H3325" s="24">
        <v>44918</v>
      </c>
      <c r="I3325" s="19" t="s">
        <v>298</v>
      </c>
      <c r="J3325" s="42" t="s">
        <v>1003</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1765</v>
      </c>
      <c r="E3326" s="50" t="str">
        <f>IF(ISBLANK(LeaveTracker[[#This Row],[Employee Name]]),"-----",VLOOKUP(LeaveTracker[[#This Row],[Employee Name]],Employees[[Employee Name]:[Office]],7))</f>
        <v>GSO</v>
      </c>
      <c r="F3326" s="50" t="str">
        <f>IF(ISBLANK(LeaveTracker[[#This Row],[Employee Name]]),"-----",VLOOKUP(LeaveTracker[[#This Row],[Employee Name]],Employees[[Employee Name]:[Office]],6))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1745</v>
      </c>
      <c r="E3327" s="50" t="str">
        <f>IF(ISBLANK(LeaveTracker[[#This Row],[Employee Name]]),"-----",VLOOKUP(LeaveTracker[[#This Row],[Employee Name]],Employees[[Employee Name]:[Office]],7))</f>
        <v>ACCOUNTING</v>
      </c>
      <c r="F3327" s="50" t="str">
        <f>IF(ISBLANK(LeaveTracker[[#This Row],[Employee Name]]),"-----",VLOOKUP(LeaveTracker[[#This Row],[Employee Name]],Employees[[Employee Name]:[Office]],6))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1745</v>
      </c>
      <c r="E3328" s="50" t="str">
        <f>IF(ISBLANK(LeaveTracker[[#This Row],[Employee Name]]),"-----",VLOOKUP(LeaveTracker[[#This Row],[Employee Name]],Employees[[Employee Name]:[Office]],7))</f>
        <v>ACCOUNTING</v>
      </c>
      <c r="F3328" s="50" t="str">
        <f>IF(ISBLANK(LeaveTracker[[#This Row],[Employee Name]]),"-----",VLOOKUP(LeaveTracker[[#This Row],[Employee Name]],Employees[[Employee Name]:[Office]],6))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1835</v>
      </c>
      <c r="E3329" s="50" t="str">
        <f>IF(ISBLANK(LeaveTracker[[#This Row],[Employee Name]]),"-----",VLOOKUP(LeaveTracker[[#This Row],[Employee Name]],Employees[[Employee Name]:[Office]],7))</f>
        <v>ACCOUNTING</v>
      </c>
      <c r="F3329" s="50" t="str">
        <f>IF(ISBLANK(LeaveTracker[[#This Row],[Employee Name]]),"-----",VLOOKUP(LeaveTracker[[#This Row],[Employee Name]],Employees[[Employee Name]:[Office]],6))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1835</v>
      </c>
      <c r="E3330" s="50" t="str">
        <f>IF(ISBLANK(LeaveTracker[[#This Row],[Employee Name]]),"-----",VLOOKUP(LeaveTracker[[#This Row],[Employee Name]],Employees[[Employee Name]:[Office]],7))</f>
        <v>ACCOUNTING</v>
      </c>
      <c r="F3330" s="50" t="str">
        <f>IF(ISBLANK(LeaveTracker[[#This Row],[Employee Name]]),"-----",VLOOKUP(LeaveTracker[[#This Row],[Employee Name]],Employees[[Employee Name]:[Office]],6))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1835</v>
      </c>
      <c r="E3331" s="50" t="str">
        <f>IF(ISBLANK(LeaveTracker[[#This Row],[Employee Name]]),"-----",VLOOKUP(LeaveTracker[[#This Row],[Employee Name]],Employees[[Employee Name]:[Office]],7))</f>
        <v>ACCOUNTING</v>
      </c>
      <c r="F3331" s="50" t="str">
        <f>IF(ISBLANK(LeaveTracker[[#This Row],[Employee Name]]),"-----",VLOOKUP(LeaveTracker[[#This Row],[Employee Name]],Employees[[Employee Name]:[Office]],6))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1835</v>
      </c>
      <c r="E3332" s="50" t="str">
        <f>IF(ISBLANK(LeaveTracker[[#This Row],[Employee Name]]),"-----",VLOOKUP(LeaveTracker[[#This Row],[Employee Name]],Employees[[Employee Name]:[Office]],7))</f>
        <v>ACCOUNTING</v>
      </c>
      <c r="F3332" s="50" t="str">
        <f>IF(ISBLANK(LeaveTracker[[#This Row],[Employee Name]]),"-----",VLOOKUP(LeaveTracker[[#This Row],[Employee Name]],Employees[[Employee Name]:[Office]],6))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1981</v>
      </c>
      <c r="E3333" s="50" t="str">
        <f>IF(ISBLANK(LeaveTracker[[#This Row],[Employee Name]]),"-----",VLOOKUP(LeaveTracker[[#This Row],[Employee Name]],Employees[[Employee Name]:[Office]],7))</f>
        <v>CHO</v>
      </c>
      <c r="F3333" s="50" t="str">
        <f>IF(ISBLANK(LeaveTracker[[#This Row],[Employee Name]]),"-----",VLOOKUP(LeaveTracker[[#This Row],[Employee Name]],Employees[[Employee Name]:[Office]],6))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1882</v>
      </c>
      <c r="E3334" s="50" t="str">
        <f>IF(ISBLANK(LeaveTracker[[#This Row],[Employee Name]]),"-----",VLOOKUP(LeaveTracker[[#This Row],[Employee Name]],Employees[[Employee Name]:[Office]],7))</f>
        <v>CHO</v>
      </c>
      <c r="F3334" s="50" t="str">
        <f>IF(ISBLANK(LeaveTracker[[#This Row],[Employee Name]]),"-----",VLOOKUP(LeaveTracker[[#This Row],[Employee Name]],Employees[[Employee Name]:[Office]],6))</f>
        <v>CASUAL</v>
      </c>
      <c r="G3334" s="24">
        <v>44923</v>
      </c>
      <c r="H3334" s="24">
        <v>44924</v>
      </c>
      <c r="I3334" s="19" t="s">
        <v>298</v>
      </c>
      <c r="J3334" s="42" t="s">
        <v>1003</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1809</v>
      </c>
      <c r="E3335" s="50" t="str">
        <f>IF(ISBLANK(LeaveTracker[[#This Row],[Employee Name]]),"-----",VLOOKUP(LeaveTracker[[#This Row],[Employee Name]],Employees[[Employee Name]:[Office]],7))</f>
        <v>TICC</v>
      </c>
      <c r="F3335" s="50" t="str">
        <f>IF(ISBLANK(LeaveTracker[[#This Row],[Employee Name]]),"-----",VLOOKUP(LeaveTracker[[#This Row],[Employee Name]],Employees[[Employee Name]:[Office]],6))</f>
        <v>CASUAL</v>
      </c>
      <c r="G3335" s="24">
        <v>44921</v>
      </c>
      <c r="H3335" s="24">
        <v>44924</v>
      </c>
      <c r="I3335" s="19" t="s">
        <v>82</v>
      </c>
      <c r="J3335" s="42" t="s">
        <v>1004</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1890</v>
      </c>
      <c r="E3336" s="50" t="str">
        <f>IF(ISBLANK(LeaveTracker[[#This Row],[Employee Name]]),"-----",VLOOKUP(LeaveTracker[[#This Row],[Employee Name]],Employees[[Employee Name]:[Office]],7))</f>
        <v>TICC</v>
      </c>
      <c r="F3336" s="50" t="str">
        <f>IF(ISBLANK(LeaveTracker[[#This Row],[Employee Name]]),"-----",VLOOKUP(LeaveTracker[[#This Row],[Employee Name]],Employees[[Employee Name]:[Office]],6))</f>
        <v>CASUAL</v>
      </c>
      <c r="G3336" s="24">
        <v>44911</v>
      </c>
      <c r="H3336" s="24">
        <v>44911</v>
      </c>
      <c r="I3336" s="19" t="s">
        <v>298</v>
      </c>
      <c r="J3336" s="42" t="s">
        <v>1003</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1890</v>
      </c>
      <c r="E3337" s="50" t="str">
        <f>IF(ISBLANK(LeaveTracker[[#This Row],[Employee Name]]),"-----",VLOOKUP(LeaveTracker[[#This Row],[Employee Name]],Employees[[Employee Name]:[Office]],7))</f>
        <v>TICC</v>
      </c>
      <c r="F3337" s="50" t="str">
        <f>IF(ISBLANK(LeaveTracker[[#This Row],[Employee Name]]),"-----",VLOOKUP(LeaveTracker[[#This Row],[Employee Name]],Employees[[Employee Name]:[Office]],6))</f>
        <v>CASUAL</v>
      </c>
      <c r="G3337" s="24">
        <v>44918</v>
      </c>
      <c r="H3337" s="24">
        <v>44924</v>
      </c>
      <c r="I3337" s="19" t="s">
        <v>82</v>
      </c>
      <c r="J3337" s="42" t="s">
        <v>1004</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1818</v>
      </c>
      <c r="E3338" s="50" t="str">
        <f>IF(ISBLANK(LeaveTracker[[#This Row],[Employee Name]]),"-----",VLOOKUP(LeaveTracker[[#This Row],[Employee Name]],Employees[[Employee Name]:[Office]],7))</f>
        <v>CSWDO</v>
      </c>
      <c r="F3338" s="50" t="str">
        <f>IF(ISBLANK(LeaveTracker[[#This Row],[Employee Name]]),"-----",VLOOKUP(LeaveTracker[[#This Row],[Employee Name]],Employees[[Employee Name]:[Office]],6))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1821</v>
      </c>
      <c r="E3339" s="50" t="str">
        <f>IF(ISBLANK(LeaveTracker[[#This Row],[Employee Name]]),"-----",VLOOKUP(LeaveTracker[[#This Row],[Employee Name]],Employees[[Employee Name]:[Office]],7))</f>
        <v>DSWDO</v>
      </c>
      <c r="F3339" s="50" t="str">
        <f>IF(ISBLANK(LeaveTracker[[#This Row],[Employee Name]]),"-----",VLOOKUP(LeaveTracker[[#This Row],[Employee Name]],Employees[[Employee Name]:[Office]],6))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1869</v>
      </c>
      <c r="E3340" s="50" t="str">
        <f>IF(ISBLANK(LeaveTracker[[#This Row],[Employee Name]]),"-----",VLOOKUP(LeaveTracker[[#This Row],[Employee Name]],Employees[[Employee Name]:[Office]],7))</f>
        <v>TICC</v>
      </c>
      <c r="F3340" s="50" t="str">
        <f>IF(ISBLANK(LeaveTracker[[#This Row],[Employee Name]]),"-----",VLOOKUP(LeaveTracker[[#This Row],[Employee Name]],Employees[[Employee Name]:[Office]],6))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1869</v>
      </c>
      <c r="E3341" s="50" t="str">
        <f>IF(ISBLANK(LeaveTracker[[#This Row],[Employee Name]]),"-----",VLOOKUP(LeaveTracker[[#This Row],[Employee Name]],Employees[[Employee Name]:[Office]],7))</f>
        <v>TICC</v>
      </c>
      <c r="F3341" s="50" t="str">
        <f>IF(ISBLANK(LeaveTracker[[#This Row],[Employee Name]]),"-----",VLOOKUP(LeaveTracker[[#This Row],[Employee Name]],Employees[[Employee Name]:[Office]],6))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1810</v>
      </c>
      <c r="E3342" s="50" t="str">
        <f>IF(ISBLANK(LeaveTracker[[#This Row],[Employee Name]]),"-----",VLOOKUP(LeaveTracker[[#This Row],[Employee Name]],Employees[[Employee Name]:[Office]],7))</f>
        <v>TICC/TCCH</v>
      </c>
      <c r="F3342" s="50" t="str">
        <f>IF(ISBLANK(LeaveTracker[[#This Row],[Employee Name]]),"-----",VLOOKUP(LeaveTracker[[#This Row],[Employee Name]],Employees[[Employee Name]:[Office]],6))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1810</v>
      </c>
      <c r="E3343" s="50" t="str">
        <f>IF(ISBLANK(LeaveTracker[[#This Row],[Employee Name]]),"-----",VLOOKUP(LeaveTracker[[#This Row],[Employee Name]],Employees[[Employee Name]:[Office]],7))</f>
        <v>TICC/TCCH</v>
      </c>
      <c r="F3343" s="50" t="str">
        <f>IF(ISBLANK(LeaveTracker[[#This Row],[Employee Name]]),"-----",VLOOKUP(LeaveTracker[[#This Row],[Employee Name]],Employees[[Employee Name]:[Office]],6))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1809</v>
      </c>
      <c r="E3344" s="50" t="str">
        <f>IF(ISBLANK(LeaveTracker[[#This Row],[Employee Name]]),"-----",VLOOKUP(LeaveTracker[[#This Row],[Employee Name]],Employees[[Employee Name]:[Office]],7))</f>
        <v>TICC</v>
      </c>
      <c r="F3344" s="50" t="str">
        <f>IF(ISBLANK(LeaveTracker[[#This Row],[Employee Name]]),"-----",VLOOKUP(LeaveTracker[[#This Row],[Employee Name]],Employees[[Employee Name]:[Office]],6))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1764</v>
      </c>
      <c r="E3345" s="50" t="str">
        <f>IF(ISBLANK(LeaveTracker[[#This Row],[Employee Name]]),"-----",VLOOKUP(LeaveTracker[[#This Row],[Employee Name]],Employees[[Employee Name]:[Office]],7))</f>
        <v>EEO/CITY MARKET</v>
      </c>
      <c r="F3345" s="50" t="str">
        <f>IF(ISBLANK(LeaveTracker[[#This Row],[Employee Name]]),"-----",VLOOKUP(LeaveTracker[[#This Row],[Employee Name]],Employees[[Employee Name]:[Office]],6))</f>
        <v>CASUAL</v>
      </c>
      <c r="G3345" s="24">
        <v>44914</v>
      </c>
      <c r="H3345" s="24">
        <v>44917</v>
      </c>
      <c r="I3345" s="19" t="s">
        <v>82</v>
      </c>
      <c r="J3345" s="42" t="s">
        <v>1004</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1764</v>
      </c>
      <c r="E3346" s="50" t="str">
        <f>IF(ISBLANK(LeaveTracker[[#This Row],[Employee Name]]),"-----",VLOOKUP(LeaveTracker[[#This Row],[Employee Name]],Employees[[Employee Name]:[Office]],7))</f>
        <v>EEO/CITY MARKET</v>
      </c>
      <c r="F3346" s="50" t="str">
        <f>IF(ISBLANK(LeaveTracker[[#This Row],[Employee Name]]),"-----",VLOOKUP(LeaveTracker[[#This Row],[Employee Name]],Employees[[Employee Name]:[Office]],6))</f>
        <v>CASUAL</v>
      </c>
      <c r="G3346" s="24">
        <v>44921</v>
      </c>
      <c r="H3346" s="24">
        <v>44922</v>
      </c>
      <c r="I3346" s="19" t="s">
        <v>82</v>
      </c>
      <c r="J3346" s="42" t="s">
        <v>1004</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1843</v>
      </c>
      <c r="E3347" s="50" t="str">
        <f>IF(ISBLANK(LeaveTracker[[#This Row],[Employee Name]]),"-----",VLOOKUP(LeaveTracker[[#This Row],[Employee Name]],Employees[[Employee Name]:[Office]],7))</f>
        <v>EEO/CITY MARKET</v>
      </c>
      <c r="F3347" s="50" t="str">
        <f>IF(ISBLANK(LeaveTracker[[#This Row],[Employee Name]]),"-----",VLOOKUP(LeaveTracker[[#This Row],[Employee Name]],Employees[[Employee Name]:[Office]],6))</f>
        <v>CASUAL</v>
      </c>
      <c r="G3347" s="24">
        <v>44918</v>
      </c>
      <c r="H3347" s="24">
        <v>44926</v>
      </c>
      <c r="I3347" s="19" t="s">
        <v>298</v>
      </c>
      <c r="J3347" s="42" t="s">
        <v>274</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1898</v>
      </c>
      <c r="E3348" s="50" t="str">
        <f>IF(ISBLANK(LeaveTracker[[#This Row],[Employee Name]]),"-----",VLOOKUP(LeaveTracker[[#This Row],[Employee Name]],Employees[[Employee Name]:[Office]],7))</f>
        <v>EEO/CITY MARKET</v>
      </c>
      <c r="F3348" s="50" t="str">
        <f>IF(ISBLANK(LeaveTracker[[#This Row],[Employee Name]]),"-----",VLOOKUP(LeaveTracker[[#This Row],[Employee Name]],Employees[[Employee Name]:[Office]],6))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1824</v>
      </c>
      <c r="E3349" s="50" t="str">
        <f>IF(ISBLANK(LeaveTracker[[#This Row],[Employee Name]]),"-----",VLOOKUP(LeaveTracker[[#This Row],[Employee Name]],Employees[[Employee Name]:[Office]],7))</f>
        <v>EEO/CITY MARKET</v>
      </c>
      <c r="F3349" s="50" t="str">
        <f>IF(ISBLANK(LeaveTracker[[#This Row],[Employee Name]]),"-----",VLOOKUP(LeaveTracker[[#This Row],[Employee Name]],Employees[[Employee Name]:[Office]],6))</f>
        <v>CASUAL</v>
      </c>
      <c r="G3349" s="24">
        <v>44913</v>
      </c>
      <c r="H3349" s="24">
        <v>44913</v>
      </c>
      <c r="I3349" s="19" t="s">
        <v>298</v>
      </c>
      <c r="J3349" s="42" t="s">
        <v>1003</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1756</v>
      </c>
      <c r="E3350" s="50" t="str">
        <f>IF(ISBLANK(LeaveTracker[[#This Row],[Employee Name]]),"-----",VLOOKUP(LeaveTracker[[#This Row],[Employee Name]],Employees[[Employee Name]:[Office]],7))</f>
        <v>PICNIC GROVE</v>
      </c>
      <c r="F3350" s="50" t="str">
        <f>IF(ISBLANK(LeaveTracker[[#This Row],[Employee Name]]),"-----",VLOOKUP(LeaveTracker[[#This Row],[Employee Name]],Employees[[Employee Name]:[Office]],6))</f>
        <v>PERMANENT</v>
      </c>
      <c r="G3350" s="24">
        <v>44917</v>
      </c>
      <c r="H3350" s="24">
        <v>44918</v>
      </c>
      <c r="I3350" s="19" t="s">
        <v>298</v>
      </c>
      <c r="J3350" s="42" t="s">
        <v>1003</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1790</v>
      </c>
      <c r="E3351" s="50" t="str">
        <f>IF(ISBLANK(LeaveTracker[[#This Row],[Employee Name]]),"-----",VLOOKUP(LeaveTracker[[#This Row],[Employee Name]],Employees[[Employee Name]:[Office]],7))</f>
        <v>GSO</v>
      </c>
      <c r="F3351" s="50" t="str">
        <f>IF(ISBLANK(LeaveTracker[[#This Row],[Employee Name]]),"-----",VLOOKUP(LeaveTracker[[#This Row],[Employee Name]],Employees[[Employee Name]:[Office]],6))</f>
        <v>CASUAL</v>
      </c>
      <c r="G3351" s="24">
        <v>44923</v>
      </c>
      <c r="H3351" s="24">
        <v>44924</v>
      </c>
      <c r="I3351" s="19" t="s">
        <v>82</v>
      </c>
      <c r="J3351" s="42" t="s">
        <v>1004</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1872</v>
      </c>
      <c r="E3352" s="50" t="str">
        <f>IF(ISBLANK(LeaveTracker[[#This Row],[Employee Name]]),"-----",VLOOKUP(LeaveTracker[[#This Row],[Employee Name]],Employees[[Employee Name]:[Office]],7))</f>
        <v>CENRO</v>
      </c>
      <c r="F3352" s="50" t="str">
        <f>IF(ISBLANK(LeaveTracker[[#This Row],[Employee Name]]),"-----",VLOOKUP(LeaveTracker[[#This Row],[Employee Name]],Employees[[Employee Name]:[Office]],6))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1865</v>
      </c>
      <c r="E3353" s="50" t="str">
        <f>IF(ISBLANK(LeaveTracker[[#This Row],[Employee Name]]),"-----",VLOOKUP(LeaveTracker[[#This Row],[Employee Name]],Employees[[Employee Name]:[Office]],7))</f>
        <v>CENRO</v>
      </c>
      <c r="F3353" s="50" t="str">
        <f>IF(ISBLANK(LeaveTracker[[#This Row],[Employee Name]]),"-----",VLOOKUP(LeaveTracker[[#This Row],[Employee Name]],Employees[[Employee Name]:[Office]],6))</f>
        <v>CASUAL</v>
      </c>
      <c r="G3353" s="24">
        <v>44907</v>
      </c>
      <c r="H3353" s="24">
        <v>44907</v>
      </c>
      <c r="I3353" s="19" t="s">
        <v>298</v>
      </c>
      <c r="J3353" s="42" t="s">
        <v>1003</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1839</v>
      </c>
      <c r="E3354" s="50" t="str">
        <f>IF(ISBLANK(LeaveTracker[[#This Row],[Employee Name]]),"-----",VLOOKUP(LeaveTracker[[#This Row],[Employee Name]],Employees[[Employee Name]:[Office]],7))</f>
        <v>CENRO</v>
      </c>
      <c r="F3354" s="50" t="str">
        <f>IF(ISBLANK(LeaveTracker[[#This Row],[Employee Name]]),"-----",VLOOKUP(LeaveTracker[[#This Row],[Employee Name]],Employees[[Employee Name]:[Office]],6))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1839</v>
      </c>
      <c r="E3355" s="50" t="str">
        <f>IF(ISBLANK(LeaveTracker[[#This Row],[Employee Name]]),"-----",VLOOKUP(LeaveTracker[[#This Row],[Employee Name]],Employees[[Employee Name]:[Office]],7))</f>
        <v>CENRO</v>
      </c>
      <c r="F3355" s="50" t="str">
        <f>IF(ISBLANK(LeaveTracker[[#This Row],[Employee Name]]),"-----",VLOOKUP(LeaveTracker[[#This Row],[Employee Name]],Employees[[Employee Name]:[Office]],6))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1791</v>
      </c>
      <c r="E3356" s="50" t="str">
        <f>IF(ISBLANK(LeaveTracker[[#This Row],[Employee Name]]),"-----",VLOOKUP(LeaveTracker[[#This Row],[Employee Name]],Employees[[Employee Name]:[Office]],7))</f>
        <v>CENRO</v>
      </c>
      <c r="F3356" s="50" t="str">
        <f>IF(ISBLANK(LeaveTracker[[#This Row],[Employee Name]]),"-----",VLOOKUP(LeaveTracker[[#This Row],[Employee Name]],Employees[[Employee Name]:[Office]],6))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1958</v>
      </c>
      <c r="E3357" s="50" t="str">
        <f>IF(ISBLANK(LeaveTracker[[#This Row],[Employee Name]]),"-----",VLOOKUP(LeaveTracker[[#This Row],[Employee Name]],Employees[[Employee Name]:[Office]],7))</f>
        <v>TICC</v>
      </c>
      <c r="F3357" s="50" t="str">
        <f>IF(ISBLANK(LeaveTracker[[#This Row],[Employee Name]]),"-----",VLOOKUP(LeaveTracker[[#This Row],[Employee Name]],Employees[[Employee Name]:[Office]],6))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1767</v>
      </c>
      <c r="E3358" s="50" t="str">
        <f>IF(ISBLANK(LeaveTracker[[#This Row],[Employee Name]]),"-----",VLOOKUP(LeaveTracker[[#This Row],[Employee Name]],Employees[[Employee Name]:[Office]],7))</f>
        <v>CENRO</v>
      </c>
      <c r="F3358" s="50" t="str">
        <f>IF(ISBLANK(LeaveTracker[[#This Row],[Employee Name]]),"-----",VLOOKUP(LeaveTracker[[#This Row],[Employee Name]],Employees[[Employee Name]:[Office]],6))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1982</v>
      </c>
      <c r="E3359" s="50" t="str">
        <f>IF(ISBLANK(LeaveTracker[[#This Row],[Employee Name]]),"-----",VLOOKUP(LeaveTracker[[#This Row],[Employee Name]],Employees[[Employee Name]:[Office]],7))</f>
        <v>CENRO</v>
      </c>
      <c r="F3359" s="50" t="str">
        <f>IF(ISBLANK(LeaveTracker[[#This Row],[Employee Name]]),"-----",VLOOKUP(LeaveTracker[[#This Row],[Employee Name]],Employees[[Employee Name]:[Office]],6))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1046</v>
      </c>
      <c r="E3360" s="50" t="str">
        <f>IF(ISBLANK(LeaveTracker[[#This Row],[Employee Name]]),"-----",VLOOKUP(LeaveTracker[[#This Row],[Employee Name]],Employees[[Employee Name]:[Office]],7))</f>
        <v>CENRO</v>
      </c>
      <c r="F3360" s="50" t="str">
        <f>IF(ISBLANK(LeaveTracker[[#This Row],[Employee Name]]),"-----",VLOOKUP(LeaveTracker[[#This Row],[Employee Name]],Employees[[Employee Name]:[Office]],6))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1856</v>
      </c>
      <c r="E3361" s="50" t="str">
        <f>IF(ISBLANK(LeaveTracker[[#This Row],[Employee Name]]),"-----",VLOOKUP(LeaveTracker[[#This Row],[Employee Name]],Employees[[Employee Name]:[Office]],7))</f>
        <v>TCSNHS-ISHS</v>
      </c>
      <c r="F3361" s="50" t="str">
        <f>IF(ISBLANK(LeaveTracker[[#This Row],[Employee Name]]),"-----",VLOOKUP(LeaveTracker[[#This Row],[Employee Name]],Employees[[Employee Name]:[Office]],6))</f>
        <v>CASUAL</v>
      </c>
      <c r="G3361" s="24">
        <v>44918</v>
      </c>
      <c r="H3361" s="24">
        <v>44924</v>
      </c>
      <c r="I3361" s="19" t="s">
        <v>82</v>
      </c>
      <c r="J3361" s="42" t="s">
        <v>1004</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2330</v>
      </c>
      <c r="E3362" s="50" t="str">
        <f>IF(ISBLANK(LeaveTracker[[#This Row],[Employee Name]]),"-----",VLOOKUP(LeaveTracker[[#This Row],[Employee Name]],Employees[[Employee Name]:[Office]],7))</f>
        <v>CEO</v>
      </c>
      <c r="F3362" s="50" t="str">
        <f>IF(ISBLANK(LeaveTracker[[#This Row],[Employee Name]]),"-----",VLOOKUP(LeaveTracker[[#This Row],[Employee Name]],Employees[[Employee Name]:[Office]],6))</f>
        <v>CASUAL</v>
      </c>
      <c r="G3362" s="24">
        <v>44914</v>
      </c>
      <c r="H3362" s="24">
        <v>44914</v>
      </c>
      <c r="I3362" s="19" t="s">
        <v>82</v>
      </c>
      <c r="J3362" s="42" t="s">
        <v>1004</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1921</v>
      </c>
      <c r="E3363" s="50" t="str">
        <f>IF(ISBLANK(LeaveTracker[[#This Row],[Employee Name]]),"-----",VLOOKUP(LeaveTracker[[#This Row],[Employee Name]],Employees[[Employee Name]:[Office]],7))</f>
        <v>PICNIC GROVE</v>
      </c>
      <c r="F3363" s="50" t="str">
        <f>IF(ISBLANK(LeaveTracker[[#This Row],[Employee Name]]),"-----",VLOOKUP(LeaveTracker[[#This Row],[Employee Name]],Employees[[Employee Name]:[Office]],6))</f>
        <v>CASUAL</v>
      </c>
      <c r="G3363" s="24">
        <v>44874</v>
      </c>
      <c r="H3363" s="24">
        <v>44895</v>
      </c>
      <c r="I3363" s="19" t="s">
        <v>298</v>
      </c>
      <c r="J3363" s="42" t="s">
        <v>1983</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1052</v>
      </c>
      <c r="E3364" s="50" t="str">
        <f>IF(ISBLANK(LeaveTracker[[#This Row],[Employee Name]]),"-----",VLOOKUP(LeaveTracker[[#This Row],[Employee Name]],Employees[[Employee Name]:[Office]],7))</f>
        <v>CHO</v>
      </c>
      <c r="F3364" s="50" t="str">
        <f>IF(ISBLANK(LeaveTracker[[#This Row],[Employee Name]]),"-----",VLOOKUP(LeaveTracker[[#This Row],[Employee Name]],Employees[[Employee Name]:[Office]],6))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1320</v>
      </c>
      <c r="E3365" s="50" t="str">
        <f>IF(ISBLANK(LeaveTracker[[#This Row],[Employee Name]]),"-----",VLOOKUP(LeaveTracker[[#This Row],[Employee Name]],Employees[[Employee Name]:[Office]],7))</f>
        <v>CHO</v>
      </c>
      <c r="F3365" s="50" t="str">
        <f>IF(ISBLANK(LeaveTracker[[#This Row],[Employee Name]]),"-----",VLOOKUP(LeaveTracker[[#This Row],[Employee Name]],Employees[[Employee Name]:[Office]],6))</f>
        <v>PERMANENT</v>
      </c>
      <c r="G3365" s="24">
        <v>44921</v>
      </c>
      <c r="H3365" s="24">
        <v>44923</v>
      </c>
      <c r="I3365" s="19" t="s">
        <v>82</v>
      </c>
      <c r="J3365" s="42" t="s">
        <v>1004</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1772</v>
      </c>
      <c r="E3366" s="50" t="str">
        <f>IF(ISBLANK(LeaveTracker[[#This Row],[Employee Name]]),"-----",VLOOKUP(LeaveTracker[[#This Row],[Employee Name]],Employees[[Employee Name]:[Office]],7))</f>
        <v>CHO</v>
      </c>
      <c r="F3366" s="50" t="str">
        <f>IF(ISBLANK(LeaveTracker[[#This Row],[Employee Name]]),"-----",VLOOKUP(LeaveTracker[[#This Row],[Employee Name]],Employees[[Employee Name]:[Office]],6))</f>
        <v>CASUAL</v>
      </c>
      <c r="G3366" s="24">
        <v>44910</v>
      </c>
      <c r="H3366" s="24">
        <v>44911</v>
      </c>
      <c r="I3366" s="19" t="s">
        <v>82</v>
      </c>
      <c r="J3366" s="42" t="s">
        <v>1004</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1772</v>
      </c>
      <c r="E3367" s="50" t="str">
        <f>IF(ISBLANK(LeaveTracker[[#This Row],[Employee Name]]),"-----",VLOOKUP(LeaveTracker[[#This Row],[Employee Name]],Employees[[Employee Name]:[Office]],7))</f>
        <v>CHO</v>
      </c>
      <c r="F3367" s="50" t="str">
        <f>IF(ISBLANK(LeaveTracker[[#This Row],[Employee Name]]),"-----",VLOOKUP(LeaveTracker[[#This Row],[Employee Name]],Employees[[Employee Name]:[Office]],6))</f>
        <v>CASUAL</v>
      </c>
      <c r="G3367" s="24">
        <v>44922</v>
      </c>
      <c r="H3367" s="24">
        <v>44924</v>
      </c>
      <c r="I3367" s="19" t="s">
        <v>82</v>
      </c>
      <c r="J3367" s="42" t="s">
        <v>1004</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1838</v>
      </c>
      <c r="E3368" s="50" t="str">
        <f>IF(ISBLANK(LeaveTracker[[#This Row],[Employee Name]]),"-----",VLOOKUP(LeaveTracker[[#This Row],[Employee Name]],Employees[[Employee Name]:[Office]],7))</f>
        <v>CCR</v>
      </c>
      <c r="F3368" s="50" t="str">
        <f>IF(ISBLANK(LeaveTracker[[#This Row],[Employee Name]]),"-----",VLOOKUP(LeaveTracker[[#This Row],[Employee Name]],Employees[[Employee Name]:[Office]],6))</f>
        <v>CASUAL</v>
      </c>
      <c r="G3368" s="24">
        <v>44918</v>
      </c>
      <c r="H3368" s="24">
        <v>44924</v>
      </c>
      <c r="I3368" s="19" t="s">
        <v>82</v>
      </c>
      <c r="J3368" s="42" t="s">
        <v>1004</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1838</v>
      </c>
      <c r="E3369" s="50" t="str">
        <f>IF(ISBLANK(LeaveTracker[[#This Row],[Employee Name]]),"-----",VLOOKUP(LeaveTracker[[#This Row],[Employee Name]],Employees[[Employee Name]:[Office]],7))</f>
        <v>CCR</v>
      </c>
      <c r="F3369" s="50" t="str">
        <f>IF(ISBLANK(LeaveTracker[[#This Row],[Employee Name]]),"-----",VLOOKUP(LeaveTracker[[#This Row],[Employee Name]],Employees[[Employee Name]:[Office]],6))</f>
        <v>CASUAL</v>
      </c>
      <c r="G3369" s="24">
        <v>44904</v>
      </c>
      <c r="H3369" s="24">
        <v>44904</v>
      </c>
      <c r="I3369" s="19" t="s">
        <v>298</v>
      </c>
      <c r="J3369" s="42" t="s">
        <v>1003</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1860</v>
      </c>
      <c r="E3370" s="50" t="str">
        <f>IF(ISBLANK(LeaveTracker[[#This Row],[Employee Name]]),"-----",VLOOKUP(LeaveTracker[[#This Row],[Employee Name]],Employees[[Employee Name]:[Office]],7))</f>
        <v>LCR</v>
      </c>
      <c r="F3370" s="50" t="str">
        <f>IF(ISBLANK(LeaveTracker[[#This Row],[Employee Name]]),"-----",VLOOKUP(LeaveTracker[[#This Row],[Employee Name]],Employees[[Employee Name]:[Office]],6))</f>
        <v>CASUAL</v>
      </c>
      <c r="G3370" s="24">
        <v>44915</v>
      </c>
      <c r="H3370" s="24">
        <v>44917</v>
      </c>
      <c r="I3370" s="19" t="s">
        <v>298</v>
      </c>
      <c r="J3370" s="42" t="s">
        <v>1003</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1860</v>
      </c>
      <c r="E3371" s="50" t="str">
        <f>IF(ISBLANK(LeaveTracker[[#This Row],[Employee Name]]),"-----",VLOOKUP(LeaveTracker[[#This Row],[Employee Name]],Employees[[Employee Name]:[Office]],7))</f>
        <v>LCR</v>
      </c>
      <c r="F3371" s="50" t="str">
        <f>IF(ISBLANK(LeaveTracker[[#This Row],[Employee Name]]),"-----",VLOOKUP(LeaveTracker[[#This Row],[Employee Name]],Employees[[Employee Name]:[Office]],6))</f>
        <v>CASUAL</v>
      </c>
      <c r="G3371" s="24">
        <v>44918</v>
      </c>
      <c r="H3371" s="24">
        <v>44924</v>
      </c>
      <c r="I3371" s="19" t="s">
        <v>82</v>
      </c>
      <c r="J3371" s="42" t="s">
        <v>1004</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1788</v>
      </c>
      <c r="E3372" s="50" t="str">
        <f>IF(ISBLANK(LeaveTracker[[#This Row],[Employee Name]]),"-----",VLOOKUP(LeaveTracker[[#This Row],[Employee Name]],Employees[[Employee Name]:[Office]],7))</f>
        <v>ONT</v>
      </c>
      <c r="F3372" s="50" t="str">
        <f>IF(ISBLANK(LeaveTracker[[#This Row],[Employee Name]]),"-----",VLOOKUP(LeaveTracker[[#This Row],[Employee Name]],Employees[[Employee Name]:[Office]],6))</f>
        <v>PERMANENT</v>
      </c>
      <c r="G3372" s="24">
        <v>44910</v>
      </c>
      <c r="H3372" s="24">
        <v>44910</v>
      </c>
      <c r="I3372" s="19" t="s">
        <v>82</v>
      </c>
      <c r="J3372" s="42" t="s">
        <v>1004</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1788</v>
      </c>
      <c r="E3373" s="50" t="str">
        <f>IF(ISBLANK(LeaveTracker[[#This Row],[Employee Name]]),"-----",VLOOKUP(LeaveTracker[[#This Row],[Employee Name]],Employees[[Employee Name]:[Office]],7))</f>
        <v>ONT</v>
      </c>
      <c r="F3373" s="50" t="str">
        <f>IF(ISBLANK(LeaveTracker[[#This Row],[Employee Name]]),"-----",VLOOKUP(LeaveTracker[[#This Row],[Employee Name]],Employees[[Employee Name]:[Office]],6))</f>
        <v>PERMANENT</v>
      </c>
      <c r="G3373" s="24">
        <v>44916</v>
      </c>
      <c r="H3373" s="24">
        <v>44916</v>
      </c>
      <c r="I3373" s="19" t="s">
        <v>82</v>
      </c>
      <c r="J3373" s="42" t="s">
        <v>1004</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1788</v>
      </c>
      <c r="E3374" s="50" t="str">
        <f>IF(ISBLANK(LeaveTracker[[#This Row],[Employee Name]]),"-----",VLOOKUP(LeaveTracker[[#This Row],[Employee Name]],Employees[[Employee Name]:[Office]],7))</f>
        <v>ONT</v>
      </c>
      <c r="F3374" s="50" t="str">
        <f>IF(ISBLANK(LeaveTracker[[#This Row],[Employee Name]]),"-----",VLOOKUP(LeaveTracker[[#This Row],[Employee Name]],Employees[[Employee Name]:[Office]],6))</f>
        <v>PERMANENT</v>
      </c>
      <c r="G3374" s="24">
        <v>44922</v>
      </c>
      <c r="H3374" s="24">
        <v>44922</v>
      </c>
      <c r="I3374" s="19" t="s">
        <v>82</v>
      </c>
      <c r="J3374" s="42" t="s">
        <v>1004</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1959</v>
      </c>
      <c r="E3375" s="50" t="str">
        <f>IF(ISBLANK(LeaveTracker[[#This Row],[Employee Name]]),"-----",VLOOKUP(LeaveTracker[[#This Row],[Employee Name]],Employees[[Employee Name]:[Office]],7))</f>
        <v>EEO/CITY MARKET</v>
      </c>
      <c r="F3375" s="50" t="str">
        <f>IF(ISBLANK(LeaveTracker[[#This Row],[Employee Name]]),"-----",VLOOKUP(LeaveTracker[[#This Row],[Employee Name]],Employees[[Employee Name]:[Office]],6))</f>
        <v>CASUAL</v>
      </c>
      <c r="G3375" s="24">
        <v>44908</v>
      </c>
      <c r="H3375" s="24">
        <v>44909</v>
      </c>
      <c r="I3375" s="19" t="s">
        <v>82</v>
      </c>
      <c r="J3375" s="42" t="s">
        <v>1004</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1959</v>
      </c>
      <c r="E3376" s="50" t="str">
        <f>IF(ISBLANK(LeaveTracker[[#This Row],[Employee Name]]),"-----",VLOOKUP(LeaveTracker[[#This Row],[Employee Name]],Employees[[Employee Name]:[Office]],7))</f>
        <v>EEO/CITY MARKET</v>
      </c>
      <c r="F3376" s="50" t="str">
        <f>IF(ISBLANK(LeaveTracker[[#This Row],[Employee Name]]),"-----",VLOOKUP(LeaveTracker[[#This Row],[Employee Name]],Employees[[Employee Name]:[Office]],6))</f>
        <v>CASUAL</v>
      </c>
      <c r="G3376" s="24">
        <v>44917</v>
      </c>
      <c r="H3376" s="24">
        <v>44917</v>
      </c>
      <c r="I3376" s="19" t="s">
        <v>82</v>
      </c>
      <c r="J3376" s="42" t="s">
        <v>1004</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1959</v>
      </c>
      <c r="E3377" s="50" t="str">
        <f>IF(ISBLANK(LeaveTracker[[#This Row],[Employee Name]]),"-----",VLOOKUP(LeaveTracker[[#This Row],[Employee Name]],Employees[[Employee Name]:[Office]],7))</f>
        <v>EEO/CITY MARKET</v>
      </c>
      <c r="F3377" s="50" t="str">
        <f>IF(ISBLANK(LeaveTracker[[#This Row],[Employee Name]]),"-----",VLOOKUP(LeaveTracker[[#This Row],[Employee Name]],Employees[[Employee Name]:[Office]],6))</f>
        <v>CASUAL</v>
      </c>
      <c r="G3377" s="24">
        <v>44922</v>
      </c>
      <c r="H3377" s="24">
        <v>44922</v>
      </c>
      <c r="I3377" s="19" t="s">
        <v>82</v>
      </c>
      <c r="J3377" s="42" t="s">
        <v>1004</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1959</v>
      </c>
      <c r="E3378" s="50" t="str">
        <f>IF(ISBLANK(LeaveTracker[[#This Row],[Employee Name]]),"-----",VLOOKUP(LeaveTracker[[#This Row],[Employee Name]],Employees[[Employee Name]:[Office]],7))</f>
        <v>EEO/CITY MARKET</v>
      </c>
      <c r="F3378" s="50" t="str">
        <f>IF(ISBLANK(LeaveTracker[[#This Row],[Employee Name]]),"-----",VLOOKUP(LeaveTracker[[#This Row],[Employee Name]],Employees[[Employee Name]:[Office]],6))</f>
        <v>CASUAL</v>
      </c>
      <c r="G3378" s="24">
        <v>44924</v>
      </c>
      <c r="H3378" s="24">
        <v>44924</v>
      </c>
      <c r="I3378" s="19" t="s">
        <v>82</v>
      </c>
      <c r="J3378" s="42" t="s">
        <v>1004</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1749</v>
      </c>
      <c r="E3379" s="50" t="str">
        <f>IF(ISBLANK(LeaveTracker[[#This Row],[Employee Name]]),"-----",VLOOKUP(LeaveTracker[[#This Row],[Employee Name]],Employees[[Employee Name]:[Office]],7))</f>
        <v>PICNIC GROVE</v>
      </c>
      <c r="F3379" s="50" t="str">
        <f>IF(ISBLANK(LeaveTracker[[#This Row],[Employee Name]]),"-----",VLOOKUP(LeaveTracker[[#This Row],[Employee Name]],Employees[[Employee Name]:[Office]],6))</f>
        <v>PERMANENT</v>
      </c>
      <c r="G3379" s="24">
        <v>44910</v>
      </c>
      <c r="H3379" s="24">
        <v>44911</v>
      </c>
      <c r="I3379" s="19" t="s">
        <v>82</v>
      </c>
      <c r="J3379" s="42" t="s">
        <v>1004</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1905</v>
      </c>
      <c r="E3380" s="50" t="str">
        <f>IF(ISBLANK(LeaveTracker[[#This Row],[Employee Name]]),"-----",VLOOKUP(LeaveTracker[[#This Row],[Employee Name]],Employees[[Employee Name]:[Office]],7))</f>
        <v>MAHOGANY MARKET</v>
      </c>
      <c r="F3380" s="50" t="str">
        <f>IF(ISBLANK(LeaveTracker[[#This Row],[Employee Name]]),"-----",VLOOKUP(LeaveTracker[[#This Row],[Employee Name]],Employees[[Employee Name]:[Office]],6))</f>
        <v>CASUAL</v>
      </c>
      <c r="G3380" s="24">
        <v>44911</v>
      </c>
      <c r="H3380" s="24">
        <v>44915</v>
      </c>
      <c r="I3380" s="19" t="s">
        <v>82</v>
      </c>
      <c r="J3380" s="42" t="s">
        <v>1004</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1905</v>
      </c>
      <c r="E3381" s="50" t="str">
        <f>IF(ISBLANK(LeaveTracker[[#This Row],[Employee Name]]),"-----",VLOOKUP(LeaveTracker[[#This Row],[Employee Name]],Employees[[Employee Name]:[Office]],7))</f>
        <v>MAHOGANY MARKET</v>
      </c>
      <c r="F3381" s="50" t="str">
        <f>IF(ISBLANK(LeaveTracker[[#This Row],[Employee Name]]),"-----",VLOOKUP(LeaveTracker[[#This Row],[Employee Name]],Employees[[Employee Name]:[Office]],6))</f>
        <v>CASUAL</v>
      </c>
      <c r="G3381" s="24">
        <v>44918</v>
      </c>
      <c r="H3381" s="24">
        <v>44922</v>
      </c>
      <c r="I3381" s="19" t="s">
        <v>82</v>
      </c>
      <c r="J3381" s="42" t="s">
        <v>1004</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1765</v>
      </c>
      <c r="E3382" s="50" t="str">
        <f>IF(ISBLANK(LeaveTracker[[#This Row],[Employee Name]]),"-----",VLOOKUP(LeaveTracker[[#This Row],[Employee Name]],Employees[[Employee Name]:[Office]],7))</f>
        <v>GSO</v>
      </c>
      <c r="F3382" s="50" t="str">
        <f>IF(ISBLANK(LeaveTracker[[#This Row],[Employee Name]]),"-----",VLOOKUP(LeaveTracker[[#This Row],[Employee Name]],Employees[[Employee Name]:[Office]],6))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1825</v>
      </c>
      <c r="E3383" s="50" t="str">
        <f>IF(ISBLANK(LeaveTracker[[#This Row],[Employee Name]]),"-----",VLOOKUP(LeaveTracker[[#This Row],[Employee Name]],Employees[[Employee Name]:[Office]],7))</f>
        <v>GSO</v>
      </c>
      <c r="F3383" s="50" t="str">
        <f>IF(ISBLANK(LeaveTracker[[#This Row],[Employee Name]]),"-----",VLOOKUP(LeaveTracker[[#This Row],[Employee Name]],Employees[[Employee Name]:[Office]],6))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1832</v>
      </c>
      <c r="E3384" s="50" t="str">
        <f>IF(ISBLANK(LeaveTracker[[#This Row],[Employee Name]]),"-----",VLOOKUP(LeaveTracker[[#This Row],[Employee Name]],Employees[[Employee Name]:[Office]],7))</f>
        <v>CSWDO</v>
      </c>
      <c r="F3384" s="50" t="str">
        <f>IF(ISBLANK(LeaveTracker[[#This Row],[Employee Name]]),"-----",VLOOKUP(LeaveTracker[[#This Row],[Employee Name]],Employees[[Employee Name]:[Office]],6))</f>
        <v>CASUAL</v>
      </c>
      <c r="G3384" s="24">
        <v>44917</v>
      </c>
      <c r="H3384" s="24">
        <v>44917</v>
      </c>
      <c r="I3384" s="19" t="s">
        <v>82</v>
      </c>
      <c r="J3384" s="42" t="s">
        <v>1004</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1765</v>
      </c>
      <c r="E3385" s="50" t="str">
        <f>IF(ISBLANK(LeaveTracker[[#This Row],[Employee Name]]),"-----",VLOOKUP(LeaveTracker[[#This Row],[Employee Name]],Employees[[Employee Name]:[Office]],7))</f>
        <v>GSO</v>
      </c>
      <c r="F3385" s="50" t="str">
        <f>IF(ISBLANK(LeaveTracker[[#This Row],[Employee Name]]),"-----",VLOOKUP(LeaveTracker[[#This Row],[Employee Name]],Employees[[Employee Name]:[Office]],6))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1959</v>
      </c>
      <c r="E3386" s="50" t="str">
        <f>IF(ISBLANK(LeaveTracker[[#This Row],[Employee Name]]),"-----",VLOOKUP(LeaveTracker[[#This Row],[Employee Name]],Employees[[Employee Name]:[Office]],7))</f>
        <v>EEO/CITY MARKET</v>
      </c>
      <c r="F3386" s="50" t="str">
        <f>IF(ISBLANK(LeaveTracker[[#This Row],[Employee Name]]),"-----",VLOOKUP(LeaveTracker[[#This Row],[Employee Name]],Employees[[Employee Name]:[Office]],6))</f>
        <v>CASUAL</v>
      </c>
      <c r="G3386" s="24">
        <v>44887</v>
      </c>
      <c r="H3386" s="24">
        <v>44887</v>
      </c>
      <c r="I3386" s="19" t="s">
        <v>298</v>
      </c>
      <c r="J3386" s="42" t="s">
        <v>1003</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1982</v>
      </c>
      <c r="E3387" s="50" t="str">
        <f>IF(ISBLANK(LeaveTracker[[#This Row],[Employee Name]]),"-----",VLOOKUP(LeaveTracker[[#This Row],[Employee Name]],Employees[[Employee Name]:[Office]],7))</f>
        <v>CENRO</v>
      </c>
      <c r="F3387" s="50" t="str">
        <f>IF(ISBLANK(LeaveTracker[[#This Row],[Employee Name]]),"-----",VLOOKUP(LeaveTracker[[#This Row],[Employee Name]],Employees[[Employee Name]:[Office]],6))</f>
        <v>CASUAL</v>
      </c>
      <c r="G3387" s="24">
        <v>1126</v>
      </c>
      <c r="H3387" s="24">
        <v>44895</v>
      </c>
      <c r="I3387" s="19" t="s">
        <v>82</v>
      </c>
      <c r="J3387" s="42" t="s">
        <v>1004</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1794</v>
      </c>
      <c r="E3388" s="50" t="str">
        <f>IF(ISBLANK(LeaveTracker[[#This Row],[Employee Name]]),"-----",VLOOKUP(LeaveTracker[[#This Row],[Employee Name]],Employees[[Employee Name]:[Office]],7))</f>
        <v>CENRO</v>
      </c>
      <c r="F3388" s="50" t="str">
        <f>IF(ISBLANK(LeaveTracker[[#This Row],[Employee Name]]),"-----",VLOOKUP(LeaveTracker[[#This Row],[Employee Name]],Employees[[Employee Name]:[Office]],6))</f>
        <v>CASUAL</v>
      </c>
      <c r="G3388" s="24">
        <v>44888</v>
      </c>
      <c r="H3388" s="24">
        <v>44890</v>
      </c>
      <c r="I3388" s="19" t="s">
        <v>82</v>
      </c>
      <c r="J3388" s="42" t="s">
        <v>1004</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1957</v>
      </c>
      <c r="E3389" s="50" t="str">
        <f>IF(ISBLANK(LeaveTracker[[#This Row],[Employee Name]]),"-----",VLOOKUP(LeaveTracker[[#This Row],[Employee Name]],Employees[[Employee Name]:[Office]],7))</f>
        <v>CENRO</v>
      </c>
      <c r="F3389" s="50" t="str">
        <f>IF(ISBLANK(LeaveTracker[[#This Row],[Employee Name]]),"-----",VLOOKUP(LeaveTracker[[#This Row],[Employee Name]],Employees[[Employee Name]:[Office]],6))</f>
        <v>CASUAL</v>
      </c>
      <c r="G3389" s="24">
        <v>44893</v>
      </c>
      <c r="H3389" s="24">
        <v>44895</v>
      </c>
      <c r="I3389" s="19" t="s">
        <v>82</v>
      </c>
      <c r="J3389" s="42" t="s">
        <v>1004</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1790</v>
      </c>
      <c r="E3390" s="50" t="str">
        <f>IF(ISBLANK(LeaveTracker[[#This Row],[Employee Name]]),"-----",VLOOKUP(LeaveTracker[[#This Row],[Employee Name]],Employees[[Employee Name]:[Office]],7))</f>
        <v>GSO</v>
      </c>
      <c r="F3390" s="50" t="str">
        <f>IF(ISBLANK(LeaveTracker[[#This Row],[Employee Name]]),"-----",VLOOKUP(LeaveTracker[[#This Row],[Employee Name]],Employees[[Employee Name]:[Office]],6))</f>
        <v>CASUAL</v>
      </c>
      <c r="G3390" s="24">
        <v>44889</v>
      </c>
      <c r="H3390" s="24">
        <v>44890</v>
      </c>
      <c r="I3390" s="19" t="s">
        <v>82</v>
      </c>
      <c r="J3390" s="42" t="s">
        <v>1004</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1962</v>
      </c>
      <c r="E3391" s="50" t="str">
        <f>IF(ISBLANK(LeaveTracker[[#This Row],[Employee Name]]),"-----",VLOOKUP(LeaveTracker[[#This Row],[Employee Name]],Employees[[Employee Name]:[Office]],7))</f>
        <v>CENRO</v>
      </c>
      <c r="F3391" s="50" t="str">
        <f>IF(ISBLANK(LeaveTracker[[#This Row],[Employee Name]]),"-----",VLOOKUP(LeaveTracker[[#This Row],[Employee Name]],Employees[[Employee Name]:[Office]],6))</f>
        <v>CASUAL</v>
      </c>
      <c r="G3391" s="24">
        <v>44882</v>
      </c>
      <c r="H3391" s="24">
        <v>44883</v>
      </c>
      <c r="I3391" s="19" t="s">
        <v>82</v>
      </c>
      <c r="J3391" s="42" t="s">
        <v>1004</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1962</v>
      </c>
      <c r="E3392" s="50" t="str">
        <f>IF(ISBLANK(LeaveTracker[[#This Row],[Employee Name]]),"-----",VLOOKUP(LeaveTracker[[#This Row],[Employee Name]],Employees[[Employee Name]:[Office]],7))</f>
        <v>CENRO</v>
      </c>
      <c r="F3392" s="50" t="str">
        <f>IF(ISBLANK(LeaveTracker[[#This Row],[Employee Name]]),"-----",VLOOKUP(LeaveTracker[[#This Row],[Employee Name]],Employees[[Employee Name]:[Office]],6))</f>
        <v>CASUAL</v>
      </c>
      <c r="G3392" s="24">
        <v>44889</v>
      </c>
      <c r="H3392" s="24">
        <v>44889</v>
      </c>
      <c r="I3392" s="19" t="s">
        <v>82</v>
      </c>
      <c r="J3392" s="42" t="s">
        <v>1004</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1916</v>
      </c>
      <c r="E3393" s="50" t="str">
        <f>IF(ISBLANK(LeaveTracker[[#This Row],[Employee Name]]),"-----",VLOOKUP(LeaveTracker[[#This Row],[Employee Name]],Employees[[Employee Name]:[Office]],7))</f>
        <v>INTERNAL</v>
      </c>
      <c r="F3393" s="50" t="str">
        <f>IF(ISBLANK(LeaveTracker[[#This Row],[Employee Name]]),"-----",VLOOKUP(LeaveTracker[[#This Row],[Employee Name]],Employees[[Employee Name]:[Office]],6))</f>
        <v>CASUAL</v>
      </c>
      <c r="G3393" s="24">
        <v>44904</v>
      </c>
      <c r="H3393" s="24">
        <v>44904</v>
      </c>
      <c r="I3393" s="19" t="s">
        <v>82</v>
      </c>
      <c r="J3393" s="42" t="s">
        <v>1004</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1916</v>
      </c>
      <c r="E3394" s="50" t="str">
        <f>IF(ISBLANK(LeaveTracker[[#This Row],[Employee Name]]),"-----",VLOOKUP(LeaveTracker[[#This Row],[Employee Name]],Employees[[Employee Name]:[Office]],7))</f>
        <v>INTERNAL</v>
      </c>
      <c r="F3394" s="50" t="str">
        <f>IF(ISBLANK(LeaveTracker[[#This Row],[Employee Name]]),"-----",VLOOKUP(LeaveTracker[[#This Row],[Employee Name]],Employees[[Employee Name]:[Office]],6))</f>
        <v>CASUAL</v>
      </c>
      <c r="G3394" s="24">
        <v>44911</v>
      </c>
      <c r="H3394" s="24">
        <v>44911</v>
      </c>
      <c r="I3394" s="19" t="s">
        <v>82</v>
      </c>
      <c r="J3394" s="42" t="s">
        <v>1004</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1916</v>
      </c>
      <c r="E3395" s="50" t="str">
        <f>IF(ISBLANK(LeaveTracker[[#This Row],[Employee Name]]),"-----",VLOOKUP(LeaveTracker[[#This Row],[Employee Name]],Employees[[Employee Name]:[Office]],7))</f>
        <v>INTERNAL</v>
      </c>
      <c r="F3395" s="50" t="str">
        <f>IF(ISBLANK(LeaveTracker[[#This Row],[Employee Name]]),"-----",VLOOKUP(LeaveTracker[[#This Row],[Employee Name]],Employees[[Employee Name]:[Office]],6))</f>
        <v>CASUAL</v>
      </c>
      <c r="G3395" s="24">
        <v>44918</v>
      </c>
      <c r="H3395" s="24">
        <v>44918</v>
      </c>
      <c r="I3395" s="19" t="s">
        <v>82</v>
      </c>
      <c r="J3395" s="42" t="s">
        <v>1004</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1916</v>
      </c>
      <c r="E3396" s="50" t="str">
        <f>IF(ISBLANK(LeaveTracker[[#This Row],[Employee Name]]),"-----",VLOOKUP(LeaveTracker[[#This Row],[Employee Name]],Employees[[Employee Name]:[Office]],7))</f>
        <v>INTERNAL</v>
      </c>
      <c r="F3396" s="50" t="str">
        <f>IF(ISBLANK(LeaveTracker[[#This Row],[Employee Name]]),"-----",VLOOKUP(LeaveTracker[[#This Row],[Employee Name]],Employees[[Employee Name]:[Office]],6))</f>
        <v>CASUAL</v>
      </c>
      <c r="G3396" s="24">
        <v>44923</v>
      </c>
      <c r="H3396" s="24">
        <v>44924</v>
      </c>
      <c r="I3396" s="19" t="s">
        <v>82</v>
      </c>
      <c r="J3396" s="42" t="s">
        <v>1004</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1840</v>
      </c>
      <c r="E3397" s="50" t="str">
        <f>IF(ISBLANK(LeaveTracker[[#This Row],[Employee Name]]),"-----",VLOOKUP(LeaveTracker[[#This Row],[Employee Name]],Employees[[Employee Name]:[Office]],7))</f>
        <v>BIR</v>
      </c>
      <c r="F3397" s="50" t="str">
        <f>IF(ISBLANK(LeaveTracker[[#This Row],[Employee Name]]),"-----",VLOOKUP(LeaveTracker[[#This Row],[Employee Name]],Employees[[Employee Name]:[Office]],6))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1854</v>
      </c>
      <c r="E3398" s="50" t="str">
        <f>IF(ISBLANK(LeaveTracker[[#This Row],[Employee Name]]),"-----",VLOOKUP(LeaveTracker[[#This Row],[Employee Name]],Employees[[Employee Name]:[Office]],7))</f>
        <v>TICC</v>
      </c>
      <c r="F3398" s="50" t="str">
        <f>IF(ISBLANK(LeaveTracker[[#This Row],[Employee Name]]),"-----",VLOOKUP(LeaveTracker[[#This Row],[Employee Name]],Employees[[Employee Name]:[Office]],6))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2472</v>
      </c>
      <c r="E3399" s="50" t="str">
        <f>IF(ISBLANK(LeaveTracker[[#This Row],[Employee Name]]),"-----",VLOOKUP(LeaveTracker[[#This Row],[Employee Name]],Employees[[Employee Name]:[Office]],7))</f>
        <v>CCT</v>
      </c>
      <c r="F3399" s="50" t="str">
        <f>IF(ISBLANK(LeaveTracker[[#This Row],[Employee Name]]),"-----",VLOOKUP(LeaveTracker[[#This Row],[Employee Name]],Employees[[Employee Name]:[Office]],6))</f>
        <v>CASUAL</v>
      </c>
      <c r="G3399" s="24">
        <v>44921</v>
      </c>
      <c r="H3399" s="24">
        <v>44924</v>
      </c>
      <c r="I3399" s="19" t="s">
        <v>82</v>
      </c>
      <c r="J3399" s="42" t="s">
        <v>1004</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1804</v>
      </c>
      <c r="E3400" s="50" t="str">
        <f>IF(ISBLANK(LeaveTracker[[#This Row],[Employee Name]]),"-----",VLOOKUP(LeaveTracker[[#This Row],[Employee Name]],Employees[[Employee Name]:[Office]],7))</f>
        <v>HOUSING</v>
      </c>
      <c r="F3400" s="50" t="str">
        <f>IF(ISBLANK(LeaveTracker[[#This Row],[Employee Name]]),"-----",VLOOKUP(LeaveTracker[[#This Row],[Employee Name]],Employees[[Employee Name]:[Office]],6))</f>
        <v>CASUAL</v>
      </c>
      <c r="G3400" s="24">
        <v>44910</v>
      </c>
      <c r="H3400" s="24">
        <v>44910</v>
      </c>
      <c r="I3400" s="19" t="s">
        <v>82</v>
      </c>
      <c r="J3400" s="42" t="s">
        <v>1004</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1804</v>
      </c>
      <c r="E3401" s="50" t="str">
        <f>IF(ISBLANK(LeaveTracker[[#This Row],[Employee Name]]),"-----",VLOOKUP(LeaveTracker[[#This Row],[Employee Name]],Employees[[Employee Name]:[Office]],7))</f>
        <v>HOUSING</v>
      </c>
      <c r="F3401" s="50" t="str">
        <f>IF(ISBLANK(LeaveTracker[[#This Row],[Employee Name]]),"-----",VLOOKUP(LeaveTracker[[#This Row],[Employee Name]],Employees[[Employee Name]:[Office]],6))</f>
        <v>CASUAL</v>
      </c>
      <c r="G3401" s="24">
        <v>44914</v>
      </c>
      <c r="H3401" s="24">
        <v>44915</v>
      </c>
      <c r="I3401" s="19" t="s">
        <v>82</v>
      </c>
      <c r="J3401" s="42" t="s">
        <v>1004</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1804</v>
      </c>
      <c r="E3402" s="50" t="str">
        <f>IF(ISBLANK(LeaveTracker[[#This Row],[Employee Name]]),"-----",VLOOKUP(LeaveTracker[[#This Row],[Employee Name]],Employees[[Employee Name]:[Office]],7))</f>
        <v>HOUSING</v>
      </c>
      <c r="F3402" s="50" t="str">
        <f>IF(ISBLANK(LeaveTracker[[#This Row],[Employee Name]]),"-----",VLOOKUP(LeaveTracker[[#This Row],[Employee Name]],Employees[[Employee Name]:[Office]],6))</f>
        <v>CASUAL</v>
      </c>
      <c r="G3402" s="24">
        <v>44923</v>
      </c>
      <c r="H3402" s="24">
        <v>44924</v>
      </c>
      <c r="I3402" s="19" t="s">
        <v>82</v>
      </c>
      <c r="J3402" s="42" t="s">
        <v>1004</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1927</v>
      </c>
      <c r="E3403" s="50" t="str">
        <f>IF(ISBLANK(LeaveTracker[[#This Row],[Employee Name]]),"-----",VLOOKUP(LeaveTracker[[#This Row],[Employee Name]],Employees[[Employee Name]:[Office]],7))</f>
        <v>HOUSING</v>
      </c>
      <c r="F3403" s="50" t="str">
        <f>IF(ISBLANK(LeaveTracker[[#This Row],[Employee Name]]),"-----",VLOOKUP(LeaveTracker[[#This Row],[Employee Name]],Employees[[Employee Name]:[Office]],6))</f>
        <v>CASUAL</v>
      </c>
      <c r="G3403" s="24">
        <v>44911</v>
      </c>
      <c r="H3403" s="24">
        <v>44911</v>
      </c>
      <c r="I3403" s="19" t="s">
        <v>82</v>
      </c>
      <c r="J3403" s="42" t="s">
        <v>1004</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1927</v>
      </c>
      <c r="E3404" s="50" t="str">
        <f>IF(ISBLANK(LeaveTracker[[#This Row],[Employee Name]]),"-----",VLOOKUP(LeaveTracker[[#This Row],[Employee Name]],Employees[[Employee Name]:[Office]],7))</f>
        <v>HOUSING</v>
      </c>
      <c r="F3404" s="50" t="str">
        <f>IF(ISBLANK(LeaveTracker[[#This Row],[Employee Name]]),"-----",VLOOKUP(LeaveTracker[[#This Row],[Employee Name]],Employees[[Employee Name]:[Office]],6))</f>
        <v>CASUAL</v>
      </c>
      <c r="G3404" s="24">
        <v>44917</v>
      </c>
      <c r="H3404" s="24">
        <v>44918</v>
      </c>
      <c r="I3404" s="19" t="s">
        <v>82</v>
      </c>
      <c r="J3404" s="42" t="s">
        <v>1004</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1927</v>
      </c>
      <c r="E3405" s="50" t="str">
        <f>IF(ISBLANK(LeaveTracker[[#This Row],[Employee Name]]),"-----",VLOOKUP(LeaveTracker[[#This Row],[Employee Name]],Employees[[Employee Name]:[Office]],7))</f>
        <v>HOUSING</v>
      </c>
      <c r="F3405" s="50" t="str">
        <f>IF(ISBLANK(LeaveTracker[[#This Row],[Employee Name]]),"-----",VLOOKUP(LeaveTracker[[#This Row],[Employee Name]],Employees[[Employee Name]:[Office]],6))</f>
        <v>CASUAL</v>
      </c>
      <c r="G3405" s="24">
        <v>44921</v>
      </c>
      <c r="H3405" s="24">
        <v>44922</v>
      </c>
      <c r="I3405" s="19" t="s">
        <v>82</v>
      </c>
      <c r="J3405" s="42" t="s">
        <v>1004</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2330</v>
      </c>
      <c r="E3406" s="50" t="str">
        <f>IF(ISBLANK(LeaveTracker[[#This Row],[Employee Name]]),"-----",VLOOKUP(LeaveTracker[[#This Row],[Employee Name]],Employees[[Employee Name]:[Office]],7))</f>
        <v>CEO</v>
      </c>
      <c r="F3406" s="50" t="str">
        <f>IF(ISBLANK(LeaveTracker[[#This Row],[Employee Name]]),"-----",VLOOKUP(LeaveTracker[[#This Row],[Employee Name]],Employees[[Employee Name]:[Office]],6))</f>
        <v>CASUAL</v>
      </c>
      <c r="G3406" s="24">
        <v>44901</v>
      </c>
      <c r="H3406" s="24">
        <v>44902</v>
      </c>
      <c r="I3406" s="19" t="s">
        <v>82</v>
      </c>
      <c r="J3406" s="42" t="s">
        <v>1004</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1260</v>
      </c>
      <c r="E3407" s="50" t="str">
        <f>IF(ISBLANK(LeaveTracker[[#This Row],[Employee Name]]),"-----",VLOOKUP(LeaveTracker[[#This Row],[Employee Name]],Employees[[Employee Name]:[Office]],7))</f>
        <v>CHO</v>
      </c>
      <c r="F3407" s="50" t="str">
        <f>IF(ISBLANK(LeaveTracker[[#This Row],[Employee Name]]),"-----",VLOOKUP(LeaveTracker[[#This Row],[Employee Name]],Employees[[Employee Name]:[Office]],6))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1021</v>
      </c>
      <c r="E3408" s="50" t="str">
        <f>IF(ISBLANK(LeaveTracker[[#This Row],[Employee Name]]),"-----",VLOOKUP(LeaveTracker[[#This Row],[Employee Name]],Employees[[Employee Name]:[Office]],7))</f>
        <v>CTO</v>
      </c>
      <c r="F3408" s="50" t="str">
        <f>IF(ISBLANK(LeaveTracker[[#This Row],[Employee Name]]),"-----",VLOOKUP(LeaveTracker[[#This Row],[Employee Name]],Employees[[Employee Name]:[Office]],6))</f>
        <v>PERMANENT</v>
      </c>
      <c r="G3408" s="24"/>
      <c r="H3408" s="24"/>
      <c r="I3408" s="20" t="s">
        <v>298</v>
      </c>
      <c r="J3408" s="42" t="s">
        <v>691</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2000</v>
      </c>
      <c r="E3409" s="50" t="str">
        <f>IF(ISBLANK(LeaveTracker[[#This Row],[Employee Name]]),"-----",VLOOKUP(LeaveTracker[[#This Row],[Employee Name]],Employees[[Employee Name]:[Office]],7))</f>
        <v>VMO</v>
      </c>
      <c r="F3409" s="50" t="str">
        <f>IF(ISBLANK(LeaveTracker[[#This Row],[Employee Name]]),"-----",VLOOKUP(LeaveTracker[[#This Row],[Employee Name]],Employees[[Employee Name]:[Office]],6))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50" t="str">
        <f>IF(ISBLANK(LeaveTracker[[#This Row],[Employee Name]]),"-----",VLOOKUP(LeaveTracker[[#This Row],[Employee Name]],Employees[[Employee Name]:[Office]],7))</f>
        <v>DEPED</v>
      </c>
      <c r="F3410" s="50" t="str">
        <f>IF(ISBLANK(LeaveTracker[[#This Row],[Employee Name]]),"-----",VLOOKUP(LeaveTracker[[#This Row],[Employee Name]],Employees[[Employee Name]:[Office]],6))</f>
        <v>CASUAL</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50" t="str">
        <f>IF(ISBLANK(LeaveTracker[[#This Row],[Employee Name]]),"-----",VLOOKUP(LeaveTracker[[#This Row],[Employee Name]],Employees[[Employee Name]:[Office]],7))</f>
        <v>DEPED</v>
      </c>
      <c r="F3411" s="50" t="str">
        <f>IF(ISBLANK(LeaveTracker[[#This Row],[Employee Name]]),"-----",VLOOKUP(LeaveTracker[[#This Row],[Employee Name]],Employees[[Employee Name]:[Office]],6))</f>
        <v>CASUAL</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2003</v>
      </c>
      <c r="E3412" s="50" t="str">
        <f>IF(ISBLANK(LeaveTracker[[#This Row],[Employee Name]]),"-----",VLOOKUP(LeaveTracker[[#This Row],[Employee Name]],Employees[[Employee Name]:[Office]],7))</f>
        <v>HRMO</v>
      </c>
      <c r="F3412" s="50" t="str">
        <f>IF(ISBLANK(LeaveTracker[[#This Row],[Employee Name]]),"-----",VLOOKUP(LeaveTracker[[#This Row],[Employee Name]],Employees[[Employee Name]:[Office]],6))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2006</v>
      </c>
      <c r="E3413" s="50" t="str">
        <f>IF(ISBLANK(LeaveTracker[[#This Row],[Employee Name]]),"-----",VLOOKUP(LeaveTracker[[#This Row],[Employee Name]],Employees[[Employee Name]:[Office]],7))</f>
        <v>HRMO</v>
      </c>
      <c r="F3413" s="50" t="str">
        <f>IF(ISBLANK(LeaveTracker[[#This Row],[Employee Name]]),"-----",VLOOKUP(LeaveTracker[[#This Row],[Employee Name]],Employees[[Employee Name]:[Office]],6))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2006</v>
      </c>
      <c r="E3414" s="50" t="str">
        <f>IF(ISBLANK(LeaveTracker[[#This Row],[Employee Name]]),"-----",VLOOKUP(LeaveTracker[[#This Row],[Employee Name]],Employees[[Employee Name]:[Office]],7))</f>
        <v>HRMO</v>
      </c>
      <c r="F3414" s="50" t="str">
        <f>IF(ISBLANK(LeaveTracker[[#This Row],[Employee Name]]),"-----",VLOOKUP(LeaveTracker[[#This Row],[Employee Name]],Employees[[Employee Name]:[Office]],6))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2003</v>
      </c>
      <c r="E3415" s="50" t="str">
        <f>IF(ISBLANK(LeaveTracker[[#This Row],[Employee Name]]),"-----",VLOOKUP(LeaveTracker[[#This Row],[Employee Name]],Employees[[Employee Name]:[Office]],7))</f>
        <v>HRMO</v>
      </c>
      <c r="F3415" s="50" t="str">
        <f>IF(ISBLANK(LeaveTracker[[#This Row],[Employee Name]]),"-----",VLOOKUP(LeaveTracker[[#This Row],[Employee Name]],Employees[[Employee Name]:[Office]],6))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2003</v>
      </c>
      <c r="E3416" s="50" t="str">
        <f>IF(ISBLANK(LeaveTracker[[#This Row],[Employee Name]]),"-----",VLOOKUP(LeaveTracker[[#This Row],[Employee Name]],Employees[[Employee Name]:[Office]],7))</f>
        <v>HRMO</v>
      </c>
      <c r="F3416" s="50" t="str">
        <f>IF(ISBLANK(LeaveTracker[[#This Row],[Employee Name]]),"-----",VLOOKUP(LeaveTracker[[#This Row],[Employee Name]],Employees[[Employee Name]:[Office]],6))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2003</v>
      </c>
      <c r="E3417" s="50" t="str">
        <f>IF(ISBLANK(LeaveTracker[[#This Row],[Employee Name]]),"-----",VLOOKUP(LeaveTracker[[#This Row],[Employee Name]],Employees[[Employee Name]:[Office]],7))</f>
        <v>HRMO</v>
      </c>
      <c r="F3417" s="50" t="str">
        <f>IF(ISBLANK(LeaveTracker[[#This Row],[Employee Name]]),"-----",VLOOKUP(LeaveTracker[[#This Row],[Employee Name]],Employees[[Employee Name]:[Office]],6))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2003</v>
      </c>
      <c r="E3418" s="50" t="str">
        <f>IF(ISBLANK(LeaveTracker[[#This Row],[Employee Name]]),"-----",VLOOKUP(LeaveTracker[[#This Row],[Employee Name]],Employees[[Employee Name]:[Office]],7))</f>
        <v>HRMO</v>
      </c>
      <c r="F3418" s="50" t="str">
        <f>IF(ISBLANK(LeaveTracker[[#This Row],[Employee Name]]),"-----",VLOOKUP(LeaveTracker[[#This Row],[Employee Name]],Employees[[Employee Name]:[Office]],6))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2003</v>
      </c>
      <c r="E3419" s="50" t="str">
        <f>IF(ISBLANK(LeaveTracker[[#This Row],[Employee Name]]),"-----",VLOOKUP(LeaveTracker[[#This Row],[Employee Name]],Employees[[Employee Name]:[Office]],7))</f>
        <v>HRMO</v>
      </c>
      <c r="F3419" s="50" t="str">
        <f>IF(ISBLANK(LeaveTracker[[#This Row],[Employee Name]]),"-----",VLOOKUP(LeaveTracker[[#This Row],[Employee Name]],Employees[[Employee Name]:[Office]],6))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1281</v>
      </c>
      <c r="E3420" s="50" t="str">
        <f>IF(ISBLANK(LeaveTracker[[#This Row],[Employee Name]]),"-----",VLOOKUP(LeaveTracker[[#This Row],[Employee Name]],Employees[[Employee Name]:[Office]],7))</f>
        <v>HRMO</v>
      </c>
      <c r="F3420" s="50" t="str">
        <f>IF(ISBLANK(LeaveTracker[[#This Row],[Employee Name]]),"-----",VLOOKUP(LeaveTracker[[#This Row],[Employee Name]],Employees[[Employee Name]:[Office]],6))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1281</v>
      </c>
      <c r="E3421" s="50" t="str">
        <f>IF(ISBLANK(LeaveTracker[[#This Row],[Employee Name]]),"-----",VLOOKUP(LeaveTracker[[#This Row],[Employee Name]],Employees[[Employee Name]:[Office]],7))</f>
        <v>HRMO</v>
      </c>
      <c r="F3421" s="50" t="str">
        <f>IF(ISBLANK(LeaveTracker[[#This Row],[Employee Name]]),"-----",VLOOKUP(LeaveTracker[[#This Row],[Employee Name]],Employees[[Employee Name]:[Office]],6))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1281</v>
      </c>
      <c r="E3422" s="50" t="str">
        <f>IF(ISBLANK(LeaveTracker[[#This Row],[Employee Name]]),"-----",VLOOKUP(LeaveTracker[[#This Row],[Employee Name]],Employees[[Employee Name]:[Office]],7))</f>
        <v>HRMO</v>
      </c>
      <c r="F3422" s="50" t="str">
        <f>IF(ISBLANK(LeaveTracker[[#This Row],[Employee Name]]),"-----",VLOOKUP(LeaveTracker[[#This Row],[Employee Name]],Employees[[Employee Name]:[Office]],6))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50" t="str">
        <f>IF(ISBLANK(LeaveTracker[[#This Row],[Employee Name]]),"-----",VLOOKUP(LeaveTracker[[#This Row],[Employee Name]],Employees[[Employee Name]:[Office]],7))</f>
        <v>HRMO</v>
      </c>
      <c r="F3423" s="50" t="str">
        <f>IF(ISBLANK(LeaveTracker[[#This Row],[Employee Name]]),"-----",VLOOKUP(LeaveTracker[[#This Row],[Employee Name]],Employees[[Employee Name]:[Office]],6))</f>
        <v>PERMANENT</v>
      </c>
      <c r="G3423" s="24">
        <v>44924</v>
      </c>
      <c r="H3423" s="24">
        <v>44924</v>
      </c>
      <c r="I3423" s="20" t="s">
        <v>298</v>
      </c>
      <c r="J3423" s="42" t="s">
        <v>1003</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50" t="str">
        <f>IF(ISBLANK(LeaveTracker[[#This Row],[Employee Name]]),"-----",VLOOKUP(LeaveTracker[[#This Row],[Employee Name]],Employees[[Employee Name]:[Office]],7))</f>
        <v>HRMO</v>
      </c>
      <c r="F3424" s="50" t="str">
        <f>IF(ISBLANK(LeaveTracker[[#This Row],[Employee Name]]),"-----",VLOOKUP(LeaveTracker[[#This Row],[Employee Name]],Employees[[Employee Name]:[Office]],6))</f>
        <v>PERMANENT</v>
      </c>
      <c r="G3424" s="24">
        <v>44876</v>
      </c>
      <c r="H3424" s="24">
        <v>44876</v>
      </c>
      <c r="I3424" s="20" t="s">
        <v>298</v>
      </c>
      <c r="J3424" s="42" t="s">
        <v>1003</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50" t="str">
        <f>IF(ISBLANK(LeaveTracker[[#This Row],[Employee Name]]),"-----",VLOOKUP(LeaveTracker[[#This Row],[Employee Name]],Employees[[Employee Name]:[Office]],7))</f>
        <v>HRMO</v>
      </c>
      <c r="F3425" s="50" t="str">
        <f>IF(ISBLANK(LeaveTracker[[#This Row],[Employee Name]]),"-----",VLOOKUP(LeaveTracker[[#This Row],[Employee Name]],Employees[[Employee Name]:[Office]],6))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50" t="str">
        <f>IF(ISBLANK(LeaveTracker[[#This Row],[Employee Name]]),"-----",VLOOKUP(LeaveTracker[[#This Row],[Employee Name]],Employees[[Employee Name]:[Office]],7))</f>
        <v>HRMO</v>
      </c>
      <c r="F3426" s="50" t="str">
        <f>IF(ISBLANK(LeaveTracker[[#This Row],[Employee Name]]),"-----",VLOOKUP(LeaveTracker[[#This Row],[Employee Name]],Employees[[Employee Name]:[Office]],6))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50" t="str">
        <f>IF(ISBLANK(LeaveTracker[[#This Row],[Employee Name]]),"-----",VLOOKUP(LeaveTracker[[#This Row],[Employee Name]],Employees[[Employee Name]:[Office]],7))</f>
        <v>HRMO</v>
      </c>
      <c r="F3427" s="50" t="str">
        <f>IF(ISBLANK(LeaveTracker[[#This Row],[Employee Name]]),"-----",VLOOKUP(LeaveTracker[[#This Row],[Employee Name]],Employees[[Employee Name]:[Office]],6))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50" t="str">
        <f>IF(ISBLANK(LeaveTracker[[#This Row],[Employee Name]]),"-----",VLOOKUP(LeaveTracker[[#This Row],[Employee Name]],Employees[[Employee Name]:[Office]],7))</f>
        <v>HRMO</v>
      </c>
      <c r="F3428" s="50" t="str">
        <f>IF(ISBLANK(LeaveTracker[[#This Row],[Employee Name]]),"-----",VLOOKUP(LeaveTracker[[#This Row],[Employee Name]],Employees[[Employee Name]:[Office]],6))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1826</v>
      </c>
      <c r="E3429" s="50" t="str">
        <f>IF(ISBLANK(LeaveTracker[[#This Row],[Employee Name]]),"-----",VLOOKUP(LeaveTracker[[#This Row],[Employee Name]],Employees[[Employee Name]:[Office]],7))</f>
        <v>SP</v>
      </c>
      <c r="F3429" s="50" t="str">
        <f>IF(ISBLANK(LeaveTracker[[#This Row],[Employee Name]]),"-----",VLOOKUP(LeaveTracker[[#This Row],[Employee Name]],Employees[[Employee Name]:[Office]],6))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1826</v>
      </c>
      <c r="E3430" s="50" t="str">
        <f>IF(ISBLANK(LeaveTracker[[#This Row],[Employee Name]]),"-----",VLOOKUP(LeaveTracker[[#This Row],[Employee Name]],Employees[[Employee Name]:[Office]],7))</f>
        <v>SP</v>
      </c>
      <c r="F3430" s="50" t="str">
        <f>IF(ISBLANK(LeaveTracker[[#This Row],[Employee Name]]),"-----",VLOOKUP(LeaveTracker[[#This Row],[Employee Name]],Employees[[Employee Name]:[Office]],6))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1826</v>
      </c>
      <c r="E3431" s="50" t="str">
        <f>IF(ISBLANK(LeaveTracker[[#This Row],[Employee Name]]),"-----",VLOOKUP(LeaveTracker[[#This Row],[Employee Name]],Employees[[Employee Name]:[Office]],7))</f>
        <v>SP</v>
      </c>
      <c r="F3431" s="50" t="str">
        <f>IF(ISBLANK(LeaveTracker[[#This Row],[Employee Name]]),"-----",VLOOKUP(LeaveTracker[[#This Row],[Employee Name]],Employees[[Employee Name]:[Office]],6))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1826</v>
      </c>
      <c r="E3432" s="50" t="str">
        <f>IF(ISBLANK(LeaveTracker[[#This Row],[Employee Name]]),"-----",VLOOKUP(LeaveTracker[[#This Row],[Employee Name]],Employees[[Employee Name]:[Office]],7))</f>
        <v>SP</v>
      </c>
      <c r="F3432" s="50" t="str">
        <f>IF(ISBLANK(LeaveTracker[[#This Row],[Employee Name]]),"-----",VLOOKUP(LeaveTracker[[#This Row],[Employee Name]],Employees[[Employee Name]:[Office]],6))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1826</v>
      </c>
      <c r="E3433" s="50" t="str">
        <f>IF(ISBLANK(LeaveTracker[[#This Row],[Employee Name]]),"-----",VLOOKUP(LeaveTracker[[#This Row],[Employee Name]],Employees[[Employee Name]:[Office]],7))</f>
        <v>SP</v>
      </c>
      <c r="F3433" s="50" t="str">
        <f>IF(ISBLANK(LeaveTracker[[#This Row],[Employee Name]]),"-----",VLOOKUP(LeaveTracker[[#This Row],[Employee Name]],Employees[[Employee Name]:[Office]],6))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735</v>
      </c>
      <c r="E3434" s="50" t="str">
        <f>IF(ISBLANK(LeaveTracker[[#This Row],[Employee Name]]),"-----",VLOOKUP(LeaveTracker[[#This Row],[Employee Name]],Employees[[Employee Name]:[Office]],7))</f>
        <v>SP</v>
      </c>
      <c r="F3434" s="50" t="str">
        <f>IF(ISBLANK(LeaveTracker[[#This Row],[Employee Name]]),"-----",VLOOKUP(LeaveTracker[[#This Row],[Employee Name]],Employees[[Employee Name]:[Office]],6))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735</v>
      </c>
      <c r="E3435" s="50" t="str">
        <f>IF(ISBLANK(LeaveTracker[[#This Row],[Employee Name]]),"-----",VLOOKUP(LeaveTracker[[#This Row],[Employee Name]],Employees[[Employee Name]:[Office]],7))</f>
        <v>SP</v>
      </c>
      <c r="F3435" s="50" t="str">
        <f>IF(ISBLANK(LeaveTracker[[#This Row],[Employee Name]]),"-----",VLOOKUP(LeaveTracker[[#This Row],[Employee Name]],Employees[[Employee Name]:[Office]],6))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735</v>
      </c>
      <c r="E3436" s="50" t="str">
        <f>IF(ISBLANK(LeaveTracker[[#This Row],[Employee Name]]),"-----",VLOOKUP(LeaveTracker[[#This Row],[Employee Name]],Employees[[Employee Name]:[Office]],7))</f>
        <v>SP</v>
      </c>
      <c r="F3436" s="50" t="str">
        <f>IF(ISBLANK(LeaveTracker[[#This Row],[Employee Name]]),"-----",VLOOKUP(LeaveTracker[[#This Row],[Employee Name]],Employees[[Employee Name]:[Office]],6))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459</v>
      </c>
      <c r="E3437" s="50" t="str">
        <f>IF(ISBLANK(LeaveTracker[[#This Row],[Employee Name]]),"-----",VLOOKUP(LeaveTracker[[#This Row],[Employee Name]],Employees[[Employee Name]:[Office]],7))</f>
        <v>HRMO</v>
      </c>
      <c r="F3437" s="50" t="str">
        <f>IF(ISBLANK(LeaveTracker[[#This Row],[Employee Name]]),"-----",VLOOKUP(LeaveTracker[[#This Row],[Employee Name]],Employees[[Employee Name]:[Office]],6))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428</v>
      </c>
      <c r="E3438" s="50" t="str">
        <f>IF(ISBLANK(LeaveTracker[[#This Row],[Employee Name]]),"-----",VLOOKUP(LeaveTracker[[#This Row],[Employee Name]],Employees[[Employee Name]:[Office]],7))</f>
        <v>HRMO</v>
      </c>
      <c r="F3438" s="50" t="str">
        <f>IF(ISBLANK(LeaveTracker[[#This Row],[Employee Name]]),"-----",VLOOKUP(LeaveTracker[[#This Row],[Employee Name]],Employees[[Employee Name]:[Office]],6))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428</v>
      </c>
      <c r="E3439" s="50" t="str">
        <f>IF(ISBLANK(LeaveTracker[[#This Row],[Employee Name]]),"-----",VLOOKUP(LeaveTracker[[#This Row],[Employee Name]],Employees[[Employee Name]:[Office]],7))</f>
        <v>HRMO</v>
      </c>
      <c r="F3439" s="50" t="str">
        <f>IF(ISBLANK(LeaveTracker[[#This Row],[Employee Name]]),"-----",VLOOKUP(LeaveTracker[[#This Row],[Employee Name]],Employees[[Employee Name]:[Office]],6))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1008</v>
      </c>
      <c r="E3440" s="50" t="str">
        <f>IF(ISBLANK(LeaveTracker[[#This Row],[Employee Name]]),"-----",VLOOKUP(LeaveTracker[[#This Row],[Employee Name]],Employees[[Employee Name]:[Office]],7))</f>
        <v>ACCOUNTING</v>
      </c>
      <c r="F3440" s="50" t="str">
        <f>IF(ISBLANK(LeaveTracker[[#This Row],[Employee Name]]),"-----",VLOOKUP(LeaveTracker[[#This Row],[Employee Name]],Employees[[Employee Name]:[Office]],6))</f>
        <v>PERMANENT</v>
      </c>
      <c r="G3440" s="24">
        <v>44888</v>
      </c>
      <c r="H3440" s="24">
        <v>44904</v>
      </c>
      <c r="I3440" s="20" t="s">
        <v>298</v>
      </c>
      <c r="J3440" s="42" t="s">
        <v>2007</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1008</v>
      </c>
      <c r="E3441" s="50" t="str">
        <f>IF(ISBLANK(LeaveTracker[[#This Row],[Employee Name]]),"-----",VLOOKUP(LeaveTracker[[#This Row],[Employee Name]],Employees[[Employee Name]:[Office]],7))</f>
        <v>ACCOUNTING</v>
      </c>
      <c r="F3441" s="50" t="str">
        <f>IF(ISBLANK(LeaveTracker[[#This Row],[Employee Name]]),"-----",VLOOKUP(LeaveTracker[[#This Row],[Employee Name]],Employees[[Employee Name]:[Office]],6))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459</v>
      </c>
      <c r="E3442" s="50" t="str">
        <f>IF(ISBLANK(LeaveTracker[[#This Row],[Employee Name]]),"-----",VLOOKUP(LeaveTracker[[#This Row],[Employee Name]],Employees[[Employee Name]:[Office]],7))</f>
        <v>HRMO</v>
      </c>
      <c r="F3442" s="50" t="str">
        <f>IF(ISBLANK(LeaveTracker[[#This Row],[Employee Name]]),"-----",VLOOKUP(LeaveTracker[[#This Row],[Employee Name]],Employees[[Employee Name]:[Office]],6))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375</v>
      </c>
      <c r="E3443" s="50" t="str">
        <f>IF(ISBLANK(LeaveTracker[[#This Row],[Employee Name]]),"-----",VLOOKUP(LeaveTracker[[#This Row],[Employee Name]],Employees[[Employee Name]:[Office]],7))</f>
        <v>CCT</v>
      </c>
      <c r="F3443" s="50" t="str">
        <f>IF(ISBLANK(LeaveTracker[[#This Row],[Employee Name]]),"-----",VLOOKUP(LeaveTracker[[#This Row],[Employee Name]],Employees[[Employee Name]:[Office]],6))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1010</v>
      </c>
      <c r="E3444" s="50" t="str">
        <f>IF(ISBLANK(LeaveTracker[[#This Row],[Employee Name]]),"-----",VLOOKUP(LeaveTracker[[#This Row],[Employee Name]],Employees[[Employee Name]:[Office]],7))</f>
        <v>ACCOUNTING</v>
      </c>
      <c r="F3444" s="50" t="str">
        <f>IF(ISBLANK(LeaveTracker[[#This Row],[Employee Name]]),"-----",VLOOKUP(LeaveTracker[[#This Row],[Employee Name]],Employees[[Employee Name]:[Office]],6))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1010</v>
      </c>
      <c r="E3445" s="50" t="str">
        <f>IF(ISBLANK(LeaveTracker[[#This Row],[Employee Name]]),"-----",VLOOKUP(LeaveTracker[[#This Row],[Employee Name]],Employees[[Employee Name]:[Office]],7))</f>
        <v>ACCOUNTING</v>
      </c>
      <c r="F3445" s="50" t="str">
        <f>IF(ISBLANK(LeaveTracker[[#This Row],[Employee Name]]),"-----",VLOOKUP(LeaveTracker[[#This Row],[Employee Name]],Employees[[Employee Name]:[Office]],6))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1010</v>
      </c>
      <c r="E3446" s="50" t="str">
        <f>IF(ISBLANK(LeaveTracker[[#This Row],[Employee Name]]),"-----",VLOOKUP(LeaveTracker[[#This Row],[Employee Name]],Employees[[Employee Name]:[Office]],7))</f>
        <v>ACCOUNTING</v>
      </c>
      <c r="F3446" s="50" t="str">
        <f>IF(ISBLANK(LeaveTracker[[#This Row],[Employee Name]]),"-----",VLOOKUP(LeaveTracker[[#This Row],[Employee Name]],Employees[[Employee Name]:[Office]],6))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1010</v>
      </c>
      <c r="E3447" s="50" t="str">
        <f>IF(ISBLANK(LeaveTracker[[#This Row],[Employee Name]]),"-----",VLOOKUP(LeaveTracker[[#This Row],[Employee Name]],Employees[[Employee Name]:[Office]],7))</f>
        <v>ACCOUNTING</v>
      </c>
      <c r="F3447" s="50" t="str">
        <f>IF(ISBLANK(LeaveTracker[[#This Row],[Employee Name]]),"-----",VLOOKUP(LeaveTracker[[#This Row],[Employee Name]],Employees[[Employee Name]:[Office]],6))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1010</v>
      </c>
      <c r="E3448" s="50" t="str">
        <f>IF(ISBLANK(LeaveTracker[[#This Row],[Employee Name]]),"-----",VLOOKUP(LeaveTracker[[#This Row],[Employee Name]],Employees[[Employee Name]:[Office]],7))</f>
        <v>ACCOUNTING</v>
      </c>
      <c r="F3448" s="50" t="str">
        <f>IF(ISBLANK(LeaveTracker[[#This Row],[Employee Name]]),"-----",VLOOKUP(LeaveTracker[[#This Row],[Employee Name]],Employees[[Employee Name]:[Office]],6))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1010</v>
      </c>
      <c r="E3449" s="50" t="str">
        <f>IF(ISBLANK(LeaveTracker[[#This Row],[Employee Name]]),"-----",VLOOKUP(LeaveTracker[[#This Row],[Employee Name]],Employees[[Employee Name]:[Office]],7))</f>
        <v>ACCOUNTING</v>
      </c>
      <c r="F3449" s="50" t="str">
        <f>IF(ISBLANK(LeaveTracker[[#This Row],[Employee Name]]),"-----",VLOOKUP(LeaveTracker[[#This Row],[Employee Name]],Employees[[Employee Name]:[Office]],6))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1010</v>
      </c>
      <c r="E3450" s="50" t="str">
        <f>IF(ISBLANK(LeaveTracker[[#This Row],[Employee Name]]),"-----",VLOOKUP(LeaveTracker[[#This Row],[Employee Name]],Employees[[Employee Name]:[Office]],7))</f>
        <v>ACCOUNTING</v>
      </c>
      <c r="F3450" s="50" t="str">
        <f>IF(ISBLANK(LeaveTracker[[#This Row],[Employee Name]]),"-----",VLOOKUP(LeaveTracker[[#This Row],[Employee Name]],Employees[[Employee Name]:[Office]],6))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1010</v>
      </c>
      <c r="E3451" s="50" t="str">
        <f>IF(ISBLANK(LeaveTracker[[#This Row],[Employee Name]]),"-----",VLOOKUP(LeaveTracker[[#This Row],[Employee Name]],Employees[[Employee Name]:[Office]],7))</f>
        <v>ACCOUNTING</v>
      </c>
      <c r="F3451" s="50" t="str">
        <f>IF(ISBLANK(LeaveTracker[[#This Row],[Employee Name]]),"-----",VLOOKUP(LeaveTracker[[#This Row],[Employee Name]],Employees[[Employee Name]:[Office]],6))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1010</v>
      </c>
      <c r="E3452" s="50" t="str">
        <f>IF(ISBLANK(LeaveTracker[[#This Row],[Employee Name]]),"-----",VLOOKUP(LeaveTracker[[#This Row],[Employee Name]],Employees[[Employee Name]:[Office]],7))</f>
        <v>ACCOUNTING</v>
      </c>
      <c r="F3452" s="50" t="str">
        <f>IF(ISBLANK(LeaveTracker[[#This Row],[Employee Name]]),"-----",VLOOKUP(LeaveTracker[[#This Row],[Employee Name]],Employees[[Employee Name]:[Office]],6))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519</v>
      </c>
      <c r="E3453" s="50" t="str">
        <f>IF(ISBLANK(LeaveTracker[[#This Row],[Employee Name]]),"-----",VLOOKUP(LeaveTracker[[#This Row],[Employee Name]],Employees[[Employee Name]:[Office]],7))</f>
        <v>ACCOUNTING</v>
      </c>
      <c r="F3453" s="50" t="str">
        <f>IF(ISBLANK(LeaveTracker[[#This Row],[Employee Name]]),"-----",VLOOKUP(LeaveTracker[[#This Row],[Employee Name]],Employees[[Employee Name]:[Office]],6))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519</v>
      </c>
      <c r="E3454" s="50" t="str">
        <f>IF(ISBLANK(LeaveTracker[[#This Row],[Employee Name]]),"-----",VLOOKUP(LeaveTracker[[#This Row],[Employee Name]],Employees[[Employee Name]:[Office]],7))</f>
        <v>ACCOUNTING</v>
      </c>
      <c r="F3454" s="50" t="str">
        <f>IF(ISBLANK(LeaveTracker[[#This Row],[Employee Name]]),"-----",VLOOKUP(LeaveTracker[[#This Row],[Employee Name]],Employees[[Employee Name]:[Office]],6))</f>
        <v>PERMANENT</v>
      </c>
      <c r="G3454" s="24">
        <v>44887</v>
      </c>
      <c r="H3454" s="24">
        <v>44887</v>
      </c>
      <c r="I3454" s="20" t="s">
        <v>298</v>
      </c>
      <c r="J3454" s="42" t="s">
        <v>1003</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519</v>
      </c>
      <c r="E3455" s="50" t="str">
        <f>IF(ISBLANK(LeaveTracker[[#This Row],[Employee Name]]),"-----",VLOOKUP(LeaveTracker[[#This Row],[Employee Name]],Employees[[Employee Name]:[Office]],7))</f>
        <v>ACCOUNTING</v>
      </c>
      <c r="F3455" s="50" t="str">
        <f>IF(ISBLANK(LeaveTracker[[#This Row],[Employee Name]]),"-----",VLOOKUP(LeaveTracker[[#This Row],[Employee Name]],Employees[[Employee Name]:[Office]],6))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519</v>
      </c>
      <c r="E3456" s="50" t="str">
        <f>IF(ISBLANK(LeaveTracker[[#This Row],[Employee Name]]),"-----",VLOOKUP(LeaveTracker[[#This Row],[Employee Name]],Employees[[Employee Name]:[Office]],7))</f>
        <v>ACCOUNTING</v>
      </c>
      <c r="F3456" s="50" t="str">
        <f>IF(ISBLANK(LeaveTracker[[#This Row],[Employee Name]]),"-----",VLOOKUP(LeaveTracker[[#This Row],[Employee Name]],Employees[[Employee Name]:[Office]],6))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520</v>
      </c>
      <c r="E3457" s="50" t="str">
        <f>IF(ISBLANK(LeaveTracker[[#This Row],[Employee Name]]),"-----",VLOOKUP(LeaveTracker[[#This Row],[Employee Name]],Employees[[Employee Name]:[Office]],7))</f>
        <v>ACCOUNTING</v>
      </c>
      <c r="F3457" s="50" t="str">
        <f>IF(ISBLANK(LeaveTracker[[#This Row],[Employee Name]]),"-----",VLOOKUP(LeaveTracker[[#This Row],[Employee Name]],Employees[[Employee Name]:[Office]],6))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520</v>
      </c>
      <c r="E3458" s="50" t="str">
        <f>IF(ISBLANK(LeaveTracker[[#This Row],[Employee Name]]),"-----",VLOOKUP(LeaveTracker[[#This Row],[Employee Name]],Employees[[Employee Name]:[Office]],7))</f>
        <v>ACCOUNTING</v>
      </c>
      <c r="F3458" s="50" t="str">
        <f>IF(ISBLANK(LeaveTracker[[#This Row],[Employee Name]]),"-----",VLOOKUP(LeaveTracker[[#This Row],[Employee Name]],Employees[[Employee Name]:[Office]],6))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520</v>
      </c>
      <c r="E3459" s="50" t="str">
        <f>IF(ISBLANK(LeaveTracker[[#This Row],[Employee Name]]),"-----",VLOOKUP(LeaveTracker[[#This Row],[Employee Name]],Employees[[Employee Name]:[Office]],7))</f>
        <v>ACCOUNTING</v>
      </c>
      <c r="F3459" s="50" t="str">
        <f>IF(ISBLANK(LeaveTracker[[#This Row],[Employee Name]]),"-----",VLOOKUP(LeaveTracker[[#This Row],[Employee Name]],Employees[[Employee Name]:[Office]],6))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520</v>
      </c>
      <c r="E3460" s="50" t="str">
        <f>IF(ISBLANK(LeaveTracker[[#This Row],[Employee Name]]),"-----",VLOOKUP(LeaveTracker[[#This Row],[Employee Name]],Employees[[Employee Name]:[Office]],7))</f>
        <v>ACCOUNTING</v>
      </c>
      <c r="F3460" s="50" t="str">
        <f>IF(ISBLANK(LeaveTracker[[#This Row],[Employee Name]]),"-----",VLOOKUP(LeaveTracker[[#This Row],[Employee Name]],Employees[[Employee Name]:[Office]],6))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520</v>
      </c>
      <c r="E3461" s="50" t="str">
        <f>IF(ISBLANK(LeaveTracker[[#This Row],[Employee Name]]),"-----",VLOOKUP(LeaveTracker[[#This Row],[Employee Name]],Employees[[Employee Name]:[Office]],7))</f>
        <v>ACCOUNTING</v>
      </c>
      <c r="F3461" s="50" t="str">
        <f>IF(ISBLANK(LeaveTracker[[#This Row],[Employee Name]]),"-----",VLOOKUP(LeaveTracker[[#This Row],[Employee Name]],Employees[[Employee Name]:[Office]],6))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520</v>
      </c>
      <c r="E3462" s="50" t="str">
        <f>IF(ISBLANK(LeaveTracker[[#This Row],[Employee Name]]),"-----",VLOOKUP(LeaveTracker[[#This Row],[Employee Name]],Employees[[Employee Name]:[Office]],7))</f>
        <v>ACCOUNTING</v>
      </c>
      <c r="F3462" s="50" t="str">
        <f>IF(ISBLANK(LeaveTracker[[#This Row],[Employee Name]]),"-----",VLOOKUP(LeaveTracker[[#This Row],[Employee Name]],Employees[[Employee Name]:[Office]],6))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520</v>
      </c>
      <c r="E3463" s="50" t="str">
        <f>IF(ISBLANK(LeaveTracker[[#This Row],[Employee Name]]),"-----",VLOOKUP(LeaveTracker[[#This Row],[Employee Name]],Employees[[Employee Name]:[Office]],7))</f>
        <v>ACCOUNTING</v>
      </c>
      <c r="F3463" s="50" t="str">
        <f>IF(ISBLANK(LeaveTracker[[#This Row],[Employee Name]]),"-----",VLOOKUP(LeaveTracker[[#This Row],[Employee Name]],Employees[[Employee Name]:[Office]],6))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520</v>
      </c>
      <c r="E3464" s="50" t="str">
        <f>IF(ISBLANK(LeaveTracker[[#This Row],[Employee Name]]),"-----",VLOOKUP(LeaveTracker[[#This Row],[Employee Name]],Employees[[Employee Name]:[Office]],7))</f>
        <v>ACCOUNTING</v>
      </c>
      <c r="F3464" s="50" t="str">
        <f>IF(ISBLANK(LeaveTracker[[#This Row],[Employee Name]]),"-----",VLOOKUP(LeaveTracker[[#This Row],[Employee Name]],Employees[[Employee Name]:[Office]],6))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863</v>
      </c>
      <c r="E3465" s="50" t="str">
        <f>IF(ISBLANK(LeaveTracker[[#This Row],[Employee Name]]),"-----",VLOOKUP(LeaveTracker[[#This Row],[Employee Name]],Employees[[Employee Name]:[Office]],7))</f>
        <v>ACCOUNTING</v>
      </c>
      <c r="F3465" s="50" t="str">
        <f>IF(ISBLANK(LeaveTracker[[#This Row],[Employee Name]]),"-----",VLOOKUP(LeaveTracker[[#This Row],[Employee Name]],Employees[[Employee Name]:[Office]],6))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863</v>
      </c>
      <c r="E3466" s="50" t="str">
        <f>IF(ISBLANK(LeaveTracker[[#This Row],[Employee Name]]),"-----",VLOOKUP(LeaveTracker[[#This Row],[Employee Name]],Employees[[Employee Name]:[Office]],7))</f>
        <v>ACCOUNTING</v>
      </c>
      <c r="F3466" s="50" t="str">
        <f>IF(ISBLANK(LeaveTracker[[#This Row],[Employee Name]]),"-----",VLOOKUP(LeaveTracker[[#This Row],[Employee Name]],Employees[[Employee Name]:[Office]],6))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863</v>
      </c>
      <c r="E3467" s="50" t="str">
        <f>IF(ISBLANK(LeaveTracker[[#This Row],[Employee Name]]),"-----",VLOOKUP(LeaveTracker[[#This Row],[Employee Name]],Employees[[Employee Name]:[Office]],7))</f>
        <v>ACCOUNTING</v>
      </c>
      <c r="F3467" s="50" t="str">
        <f>IF(ISBLANK(LeaveTracker[[#This Row],[Employee Name]]),"-----",VLOOKUP(LeaveTracker[[#This Row],[Employee Name]],Employees[[Employee Name]:[Office]],6))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863</v>
      </c>
      <c r="E3468" s="50" t="str">
        <f>IF(ISBLANK(LeaveTracker[[#This Row],[Employee Name]]),"-----",VLOOKUP(LeaveTracker[[#This Row],[Employee Name]],Employees[[Employee Name]:[Office]],7))</f>
        <v>ACCOUNTING</v>
      </c>
      <c r="F3468" s="50" t="str">
        <f>IF(ISBLANK(LeaveTracker[[#This Row],[Employee Name]]),"-----",VLOOKUP(LeaveTracker[[#This Row],[Employee Name]],Employees[[Employee Name]:[Office]],6))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863</v>
      </c>
      <c r="E3469" s="50" t="str">
        <f>IF(ISBLANK(LeaveTracker[[#This Row],[Employee Name]]),"-----",VLOOKUP(LeaveTracker[[#This Row],[Employee Name]],Employees[[Employee Name]:[Office]],7))</f>
        <v>ACCOUNTING</v>
      </c>
      <c r="F3469" s="50" t="str">
        <f>IF(ISBLANK(LeaveTracker[[#This Row],[Employee Name]]),"-----",VLOOKUP(LeaveTracker[[#This Row],[Employee Name]],Employees[[Employee Name]:[Office]],6))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863</v>
      </c>
      <c r="E3470" s="50" t="str">
        <f>IF(ISBLANK(LeaveTracker[[#This Row],[Employee Name]]),"-----",VLOOKUP(LeaveTracker[[#This Row],[Employee Name]],Employees[[Employee Name]:[Office]],7))</f>
        <v>ACCOUNTING</v>
      </c>
      <c r="F3470" s="50" t="str">
        <f>IF(ISBLANK(LeaveTracker[[#This Row],[Employee Name]]),"-----",VLOOKUP(LeaveTracker[[#This Row],[Employee Name]],Employees[[Employee Name]:[Office]],6))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863</v>
      </c>
      <c r="E3471" s="50" t="str">
        <f>IF(ISBLANK(LeaveTracker[[#This Row],[Employee Name]]),"-----",VLOOKUP(LeaveTracker[[#This Row],[Employee Name]],Employees[[Employee Name]:[Office]],7))</f>
        <v>ACCOUNTING</v>
      </c>
      <c r="F3471" s="50" t="str">
        <f>IF(ISBLANK(LeaveTracker[[#This Row],[Employee Name]]),"-----",VLOOKUP(LeaveTracker[[#This Row],[Employee Name]],Employees[[Employee Name]:[Office]],6))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863</v>
      </c>
      <c r="E3472" s="50" t="str">
        <f>IF(ISBLANK(LeaveTracker[[#This Row],[Employee Name]]),"-----",VLOOKUP(LeaveTracker[[#This Row],[Employee Name]],Employees[[Employee Name]:[Office]],7))</f>
        <v>ACCOUNTING</v>
      </c>
      <c r="F3472" s="50" t="str">
        <f>IF(ISBLANK(LeaveTracker[[#This Row],[Employee Name]]),"-----",VLOOKUP(LeaveTracker[[#This Row],[Employee Name]],Employees[[Employee Name]:[Office]],6))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863</v>
      </c>
      <c r="E3473" s="50" t="str">
        <f>IF(ISBLANK(LeaveTracker[[#This Row],[Employee Name]]),"-----",VLOOKUP(LeaveTracker[[#This Row],[Employee Name]],Employees[[Employee Name]:[Office]],7))</f>
        <v>ACCOUNTING</v>
      </c>
      <c r="F3473" s="50" t="str">
        <f>IF(ISBLANK(LeaveTracker[[#This Row],[Employee Name]]),"-----",VLOOKUP(LeaveTracker[[#This Row],[Employee Name]],Employees[[Employee Name]:[Office]],6))</f>
        <v>PERMANENT</v>
      </c>
      <c r="G3473" s="24">
        <v>44853</v>
      </c>
      <c r="H3473" s="24">
        <v>44853</v>
      </c>
      <c r="I3473" s="20" t="s">
        <v>298</v>
      </c>
      <c r="J3473" s="42" t="s">
        <v>1003</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863</v>
      </c>
      <c r="E3474" s="50" t="str">
        <f>IF(ISBLANK(LeaveTracker[[#This Row],[Employee Name]]),"-----",VLOOKUP(LeaveTracker[[#This Row],[Employee Name]],Employees[[Employee Name]:[Office]],7))</f>
        <v>ACCOUNTING</v>
      </c>
      <c r="F3474" s="50" t="str">
        <f>IF(ISBLANK(LeaveTracker[[#This Row],[Employee Name]]),"-----",VLOOKUP(LeaveTracker[[#This Row],[Employee Name]],Employees[[Employee Name]:[Office]],6))</f>
        <v>PERMANENT</v>
      </c>
      <c r="G3474" s="24">
        <v>44825</v>
      </c>
      <c r="H3474" s="24">
        <v>44825</v>
      </c>
      <c r="I3474" s="20" t="s">
        <v>298</v>
      </c>
      <c r="J3474" s="42" t="s">
        <v>1003</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863</v>
      </c>
      <c r="E3475" s="50" t="str">
        <f>IF(ISBLANK(LeaveTracker[[#This Row],[Employee Name]]),"-----",VLOOKUP(LeaveTracker[[#This Row],[Employee Name]],Employees[[Employee Name]:[Office]],7))</f>
        <v>ACCOUNTING</v>
      </c>
      <c r="F3475" s="50" t="str">
        <f>IF(ISBLANK(LeaveTracker[[#This Row],[Employee Name]]),"-----",VLOOKUP(LeaveTracker[[#This Row],[Employee Name]],Employees[[Employee Name]:[Office]],6))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863</v>
      </c>
      <c r="E3476" s="50" t="str">
        <f>IF(ISBLANK(LeaveTracker[[#This Row],[Employee Name]]),"-----",VLOOKUP(LeaveTracker[[#This Row],[Employee Name]],Employees[[Employee Name]:[Office]],7))</f>
        <v>ACCOUNTING</v>
      </c>
      <c r="F3476" s="50" t="str">
        <f>IF(ISBLANK(LeaveTracker[[#This Row],[Employee Name]]),"-----",VLOOKUP(LeaveTracker[[#This Row],[Employee Name]],Employees[[Employee Name]:[Office]],6))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863</v>
      </c>
      <c r="E3477" s="50" t="str">
        <f>IF(ISBLANK(LeaveTracker[[#This Row],[Employee Name]]),"-----",VLOOKUP(LeaveTracker[[#This Row],[Employee Name]],Employees[[Employee Name]:[Office]],7))</f>
        <v>ACCOUNTING</v>
      </c>
      <c r="F3477" s="50" t="str">
        <f>IF(ISBLANK(LeaveTracker[[#This Row],[Employee Name]]),"-----",VLOOKUP(LeaveTracker[[#This Row],[Employee Name]],Employees[[Employee Name]:[Office]],6))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863</v>
      </c>
      <c r="E3478" s="50" t="str">
        <f>IF(ISBLANK(LeaveTracker[[#This Row],[Employee Name]]),"-----",VLOOKUP(LeaveTracker[[#This Row],[Employee Name]],Employees[[Employee Name]:[Office]],7))</f>
        <v>ACCOUNTING</v>
      </c>
      <c r="F3478" s="50" t="str">
        <f>IF(ISBLANK(LeaveTracker[[#This Row],[Employee Name]]),"-----",VLOOKUP(LeaveTracker[[#This Row],[Employee Name]],Employees[[Employee Name]:[Office]],6))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860</v>
      </c>
      <c r="E3479" s="50" t="str">
        <f>IF(ISBLANK(LeaveTracker[[#This Row],[Employee Name]]),"-----",VLOOKUP(LeaveTracker[[#This Row],[Employee Name]],Employees[[Employee Name]:[Office]],7))</f>
        <v>ONT</v>
      </c>
      <c r="F3479" s="50" t="str">
        <f>IF(ISBLANK(LeaveTracker[[#This Row],[Employee Name]]),"-----",VLOOKUP(LeaveTracker[[#This Row],[Employee Name]],Employees[[Employee Name]:[Office]],6))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860</v>
      </c>
      <c r="E3480" s="50" t="str">
        <f>IF(ISBLANK(LeaveTracker[[#This Row],[Employee Name]]),"-----",VLOOKUP(LeaveTracker[[#This Row],[Employee Name]],Employees[[Employee Name]:[Office]],7))</f>
        <v>ONT</v>
      </c>
      <c r="F3480" s="50" t="str">
        <f>IF(ISBLANK(LeaveTracker[[#This Row],[Employee Name]]),"-----",VLOOKUP(LeaveTracker[[#This Row],[Employee Name]],Employees[[Employee Name]:[Office]],6))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860</v>
      </c>
      <c r="E3481" s="50" t="str">
        <f>IF(ISBLANK(LeaveTracker[[#This Row],[Employee Name]]),"-----",VLOOKUP(LeaveTracker[[#This Row],[Employee Name]],Employees[[Employee Name]:[Office]],7))</f>
        <v>ONT</v>
      </c>
      <c r="F3481" s="50" t="str">
        <f>IF(ISBLANK(LeaveTracker[[#This Row],[Employee Name]]),"-----",VLOOKUP(LeaveTracker[[#This Row],[Employee Name]],Employees[[Employee Name]:[Office]],6))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860</v>
      </c>
      <c r="E3482" s="50" t="str">
        <f>IF(ISBLANK(LeaveTracker[[#This Row],[Employee Name]]),"-----",VLOOKUP(LeaveTracker[[#This Row],[Employee Name]],Employees[[Employee Name]:[Office]],7))</f>
        <v>ONT</v>
      </c>
      <c r="F3482" s="50" t="str">
        <f>IF(ISBLANK(LeaveTracker[[#This Row],[Employee Name]]),"-----",VLOOKUP(LeaveTracker[[#This Row],[Employee Name]],Employees[[Employee Name]:[Office]],6))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871</v>
      </c>
      <c r="E3483" s="50" t="str">
        <f>IF(ISBLANK(LeaveTracker[[#This Row],[Employee Name]]),"-----",VLOOKUP(LeaveTracker[[#This Row],[Employee Name]],Employees[[Employee Name]:[Office]],7))</f>
        <v>ACCOUNTING</v>
      </c>
      <c r="F3483" s="50" t="str">
        <f>IF(ISBLANK(LeaveTracker[[#This Row],[Employee Name]]),"-----",VLOOKUP(LeaveTracker[[#This Row],[Employee Name]],Employees[[Employee Name]:[Office]],6))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871</v>
      </c>
      <c r="E3484" s="50" t="str">
        <f>IF(ISBLANK(LeaveTracker[[#This Row],[Employee Name]]),"-----",VLOOKUP(LeaveTracker[[#This Row],[Employee Name]],Employees[[Employee Name]:[Office]],7))</f>
        <v>ACCOUNTING</v>
      </c>
      <c r="F3484" s="50" t="str">
        <f>IF(ISBLANK(LeaveTracker[[#This Row],[Employee Name]]),"-----",VLOOKUP(LeaveTracker[[#This Row],[Employee Name]],Employees[[Employee Name]:[Office]],6))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1092</v>
      </c>
      <c r="E3485" s="50" t="str">
        <f>IF(ISBLANK(LeaveTracker[[#This Row],[Employee Name]]),"-----",VLOOKUP(LeaveTracker[[#This Row],[Employee Name]],Employees[[Employee Name]:[Office]],7))</f>
        <v>ACCOUNTING</v>
      </c>
      <c r="F3485" s="50" t="str">
        <f>IF(ISBLANK(LeaveTracker[[#This Row],[Employee Name]]),"-----",VLOOKUP(LeaveTracker[[#This Row],[Employee Name]],Employees[[Employee Name]:[Office]],6))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868</v>
      </c>
      <c r="E3486" s="50" t="str">
        <f>IF(ISBLANK(LeaveTracker[[#This Row],[Employee Name]]),"-----",VLOOKUP(LeaveTracker[[#This Row],[Employee Name]],Employees[[Employee Name]:[Office]],7))</f>
        <v>ACCOUNTING</v>
      </c>
      <c r="F3486" s="50" t="str">
        <f>IF(ISBLANK(LeaveTracker[[#This Row],[Employee Name]]),"-----",VLOOKUP(LeaveTracker[[#This Row],[Employee Name]],Employees[[Employee Name]:[Office]],6))</f>
        <v>PERMANENT</v>
      </c>
      <c r="G3486" s="24">
        <v>44890</v>
      </c>
      <c r="H3486" s="24">
        <v>44890</v>
      </c>
      <c r="I3486" s="19" t="s">
        <v>298</v>
      </c>
      <c r="J3486" s="42" t="s">
        <v>1003</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868</v>
      </c>
      <c r="E3487" s="50" t="str">
        <f>IF(ISBLANK(LeaveTracker[[#This Row],[Employee Name]]),"-----",VLOOKUP(LeaveTracker[[#This Row],[Employee Name]],Employees[[Employee Name]:[Office]],7))</f>
        <v>ACCOUNTING</v>
      </c>
      <c r="F3487" s="50" t="str">
        <f>IF(ISBLANK(LeaveTracker[[#This Row],[Employee Name]]),"-----",VLOOKUP(LeaveTracker[[#This Row],[Employee Name]],Employees[[Employee Name]:[Office]],6))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375</v>
      </c>
      <c r="E3488" s="50" t="str">
        <f>IF(ISBLANK(LeaveTracker[[#This Row],[Employee Name]]),"-----",VLOOKUP(LeaveTracker[[#This Row],[Employee Name]],Employees[[Employee Name]:[Office]],7))</f>
        <v>CCT</v>
      </c>
      <c r="F3488" s="50" t="str">
        <f>IF(ISBLANK(LeaveTracker[[#This Row],[Employee Name]]),"-----",VLOOKUP(LeaveTracker[[#This Row],[Employee Name]],Employees[[Employee Name]:[Office]],6))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868</v>
      </c>
      <c r="E3489" s="50" t="str">
        <f>IF(ISBLANK(LeaveTracker[[#This Row],[Employee Name]]),"-----",VLOOKUP(LeaveTracker[[#This Row],[Employee Name]],Employees[[Employee Name]:[Office]],7))</f>
        <v>ACCOUNTING</v>
      </c>
      <c r="F3489" s="50" t="str">
        <f>IF(ISBLANK(LeaveTracker[[#This Row],[Employee Name]]),"-----",VLOOKUP(LeaveTracker[[#This Row],[Employee Name]],Employees[[Employee Name]:[Office]],6))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857</v>
      </c>
      <c r="E3490" s="50" t="str">
        <f>IF(ISBLANK(LeaveTracker[[#This Row],[Employee Name]]),"-----",VLOOKUP(LeaveTracker[[#This Row],[Employee Name]],Employees[[Employee Name]:[Office]],7))</f>
        <v>ACCOUNTING</v>
      </c>
      <c r="F3490" s="50" t="str">
        <f>IF(ISBLANK(LeaveTracker[[#This Row],[Employee Name]]),"-----",VLOOKUP(LeaveTracker[[#This Row],[Employee Name]],Employees[[Employee Name]:[Office]],6))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857</v>
      </c>
      <c r="E3491" s="50" t="str">
        <f>IF(ISBLANK(LeaveTracker[[#This Row],[Employee Name]]),"-----",VLOOKUP(LeaveTracker[[#This Row],[Employee Name]],Employees[[Employee Name]:[Office]],7))</f>
        <v>ACCOUNTING</v>
      </c>
      <c r="F3491" s="50" t="str">
        <f>IF(ISBLANK(LeaveTracker[[#This Row],[Employee Name]]),"-----",VLOOKUP(LeaveTracker[[#This Row],[Employee Name]],Employees[[Employee Name]:[Office]],6))</f>
        <v>PERMANENT</v>
      </c>
      <c r="G3491" s="24">
        <v>44824</v>
      </c>
      <c r="H3491" s="24">
        <v>44826</v>
      </c>
      <c r="I3491" s="19" t="s">
        <v>298</v>
      </c>
      <c r="J3491" s="42" t="s">
        <v>1003</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857</v>
      </c>
      <c r="E3492" s="50" t="str">
        <f>IF(ISBLANK(LeaveTracker[[#This Row],[Employee Name]]),"-----",VLOOKUP(LeaveTracker[[#This Row],[Employee Name]],Employees[[Employee Name]:[Office]],7))</f>
        <v>ACCOUNTING</v>
      </c>
      <c r="F3492" s="50" t="str">
        <f>IF(ISBLANK(LeaveTracker[[#This Row],[Employee Name]]),"-----",VLOOKUP(LeaveTracker[[#This Row],[Employee Name]],Employees[[Employee Name]:[Office]],6))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1091</v>
      </c>
      <c r="E3493" s="50" t="str">
        <f>IF(ISBLANK(LeaveTracker[[#This Row],[Employee Name]]),"-----",VLOOKUP(LeaveTracker[[#This Row],[Employee Name]],Employees[[Employee Name]:[Office]],7))</f>
        <v>ACCOUNTING</v>
      </c>
      <c r="F3493" s="50" t="str">
        <f>IF(ISBLANK(LeaveTracker[[#This Row],[Employee Name]]),"-----",VLOOKUP(LeaveTracker[[#This Row],[Employee Name]],Employees[[Employee Name]:[Office]],6))</f>
        <v>PERMANENT</v>
      </c>
      <c r="G3493" s="24">
        <v>44876</v>
      </c>
      <c r="H3493" s="24">
        <v>44876</v>
      </c>
      <c r="I3493" s="19" t="s">
        <v>298</v>
      </c>
      <c r="J3493" s="42" t="s">
        <v>1003</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1091</v>
      </c>
      <c r="E3494" s="50" t="str">
        <f>IF(ISBLANK(LeaveTracker[[#This Row],[Employee Name]]),"-----",VLOOKUP(LeaveTracker[[#This Row],[Employee Name]],Employees[[Employee Name]:[Office]],7))</f>
        <v>ACCOUNTING</v>
      </c>
      <c r="F3494" s="50" t="str">
        <f>IF(ISBLANK(LeaveTracker[[#This Row],[Employee Name]]),"-----",VLOOKUP(LeaveTracker[[#This Row],[Employee Name]],Employees[[Employee Name]:[Office]],6))</f>
        <v>PERMANENT</v>
      </c>
      <c r="G3494" s="24">
        <v>44882</v>
      </c>
      <c r="H3494" s="24">
        <v>44882</v>
      </c>
      <c r="I3494" s="19" t="s">
        <v>298</v>
      </c>
      <c r="J3494" s="42" t="s">
        <v>1003</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1083</v>
      </c>
      <c r="E3495" s="50" t="str">
        <f>IF(ISBLANK(LeaveTracker[[#This Row],[Employee Name]]),"-----",VLOOKUP(LeaveTracker[[#This Row],[Employee Name]],Employees[[Employee Name]:[Office]],7))</f>
        <v>ACCOUNTING</v>
      </c>
      <c r="F3495" s="50" t="str">
        <f>IF(ISBLANK(LeaveTracker[[#This Row],[Employee Name]]),"-----",VLOOKUP(LeaveTracker[[#This Row],[Employee Name]],Employees[[Employee Name]:[Office]],6))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868</v>
      </c>
      <c r="E3496" s="50" t="str">
        <f>IF(ISBLANK(LeaveTracker[[#This Row],[Employee Name]]),"-----",VLOOKUP(LeaveTracker[[#This Row],[Employee Name]],Employees[[Employee Name]:[Office]],7))</f>
        <v>ACCOUNTING</v>
      </c>
      <c r="F3496" s="50" t="str">
        <f>IF(ISBLANK(LeaveTracker[[#This Row],[Employee Name]]),"-----",VLOOKUP(LeaveTracker[[#This Row],[Employee Name]],Employees[[Employee Name]:[Office]],6))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2011</v>
      </c>
      <c r="E3497" s="50" t="str">
        <f>IF(ISBLANK(LeaveTracker[[#This Row],[Employee Name]]),"-----",VLOOKUP(LeaveTracker[[#This Row],[Employee Name]],Employees[[Employee Name]:[Office]],7))</f>
        <v>ACCOUNTING</v>
      </c>
      <c r="F3497" s="50" t="str">
        <f>IF(ISBLANK(LeaveTracker[[#This Row],[Employee Name]]),"-----",VLOOKUP(LeaveTracker[[#This Row],[Employee Name]],Employees[[Employee Name]:[Office]],6))</f>
        <v>PERMANENT</v>
      </c>
      <c r="G3497" s="24">
        <v>44872</v>
      </c>
      <c r="H3497" s="24">
        <v>44872</v>
      </c>
      <c r="I3497" s="19" t="s">
        <v>298</v>
      </c>
      <c r="J3497" s="42" t="s">
        <v>1003</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509</v>
      </c>
      <c r="E3498" s="50" t="str">
        <f>IF(ISBLANK(LeaveTracker[[#This Row],[Employee Name]]),"-----",VLOOKUP(LeaveTracker[[#This Row],[Employee Name]],Employees[[Employee Name]:[Office]],7))</f>
        <v>ACCOUNTING</v>
      </c>
      <c r="F3498" s="50" t="str">
        <f>IF(ISBLANK(LeaveTracker[[#This Row],[Employee Name]]),"-----",VLOOKUP(LeaveTracker[[#This Row],[Employee Name]],Employees[[Employee Name]:[Office]],6))</f>
        <v>PERMANENT</v>
      </c>
      <c r="G3498" s="24">
        <v>44859</v>
      </c>
      <c r="H3498" s="24">
        <v>44859</v>
      </c>
      <c r="I3498" s="19" t="s">
        <v>298</v>
      </c>
      <c r="J3498" s="42" t="s">
        <v>1003</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509</v>
      </c>
      <c r="E3499" s="50" t="str">
        <f>IF(ISBLANK(LeaveTracker[[#This Row],[Employee Name]]),"-----",VLOOKUP(LeaveTracker[[#This Row],[Employee Name]],Employees[[Employee Name]:[Office]],7))</f>
        <v>ACCOUNTING</v>
      </c>
      <c r="F3499" s="50" t="str">
        <f>IF(ISBLANK(LeaveTracker[[#This Row],[Employee Name]]),"-----",VLOOKUP(LeaveTracker[[#This Row],[Employee Name]],Employees[[Employee Name]:[Office]],6))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509</v>
      </c>
      <c r="E3500" s="50" t="str">
        <f>IF(ISBLANK(LeaveTracker[[#This Row],[Employee Name]]),"-----",VLOOKUP(LeaveTracker[[#This Row],[Employee Name]],Employees[[Employee Name]:[Office]],7))</f>
        <v>ACCOUNTING</v>
      </c>
      <c r="F3500" s="50" t="str">
        <f>IF(ISBLANK(LeaveTracker[[#This Row],[Employee Name]]),"-----",VLOOKUP(LeaveTracker[[#This Row],[Employee Name]],Employees[[Employee Name]:[Office]],6))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520</v>
      </c>
      <c r="E3501" s="50" t="str">
        <f>IF(ISBLANK(LeaveTracker[[#This Row],[Employee Name]]),"-----",VLOOKUP(LeaveTracker[[#This Row],[Employee Name]],Employees[[Employee Name]:[Office]],7))</f>
        <v>ACCOUNTING</v>
      </c>
      <c r="F3501" s="50" t="str">
        <f>IF(ISBLANK(LeaveTracker[[#This Row],[Employee Name]]),"-----",VLOOKUP(LeaveTracker[[#This Row],[Employee Name]],Employees[[Employee Name]:[Office]],6))</f>
        <v>PERMANENT</v>
      </c>
      <c r="G3501" s="24">
        <v>44929</v>
      </c>
      <c r="H3501" s="24">
        <v>44930</v>
      </c>
      <c r="I3501" s="20" t="s">
        <v>298</v>
      </c>
      <c r="J3501" s="42" t="s">
        <v>1003</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2016</v>
      </c>
      <c r="E3502" s="50" t="str">
        <f>IF(ISBLANK(LeaveTracker[[#This Row],[Employee Name]]),"-----",VLOOKUP(LeaveTracker[[#This Row],[Employee Name]],Employees[[Employee Name]:[Office]],7))</f>
        <v>ONT</v>
      </c>
      <c r="F3502" s="50" t="str">
        <f>IF(ISBLANK(LeaveTracker[[#This Row],[Employee Name]]),"-----",VLOOKUP(LeaveTracker[[#This Row],[Employee Name]],Employees[[Employee Name]:[Office]],6))</f>
        <v>PERMANENT</v>
      </c>
      <c r="G3502" s="24">
        <v>44956</v>
      </c>
      <c r="H3502" s="24">
        <v>44956</v>
      </c>
      <c r="I3502" s="20" t="s">
        <v>298</v>
      </c>
      <c r="J3502" s="42" t="s">
        <v>1003</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513</v>
      </c>
      <c r="E3503" s="50" t="str">
        <f>IF(ISBLANK(LeaveTracker[[#This Row],[Employee Name]]),"-----",VLOOKUP(LeaveTracker[[#This Row],[Employee Name]],Employees[[Employee Name]:[Office]],7))</f>
        <v>ONT</v>
      </c>
      <c r="F3503" s="50" t="str">
        <f>IF(ISBLANK(LeaveTracker[[#This Row],[Employee Name]]),"-----",VLOOKUP(LeaveTracker[[#This Row],[Employee Name]],Employees[[Employee Name]:[Office]],6))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513</v>
      </c>
      <c r="E3504" s="50" t="str">
        <f>IF(ISBLANK(LeaveTracker[[#This Row],[Employee Name]]),"-----",VLOOKUP(LeaveTracker[[#This Row],[Employee Name]],Employees[[Employee Name]:[Office]],7))</f>
        <v>ONT</v>
      </c>
      <c r="F3504" s="50" t="str">
        <f>IF(ISBLANK(LeaveTracker[[#This Row],[Employee Name]]),"-----",VLOOKUP(LeaveTracker[[#This Row],[Employee Name]],Employees[[Employee Name]:[Office]],6))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513</v>
      </c>
      <c r="E3505" s="50" t="str">
        <f>IF(ISBLANK(LeaveTracker[[#This Row],[Employee Name]]),"-----",VLOOKUP(LeaveTracker[[#This Row],[Employee Name]],Employees[[Employee Name]:[Office]],7))</f>
        <v>ONT</v>
      </c>
      <c r="F3505" s="50" t="str">
        <f>IF(ISBLANK(LeaveTracker[[#This Row],[Employee Name]]),"-----",VLOOKUP(LeaveTracker[[#This Row],[Employee Name]],Employees[[Employee Name]:[Office]],6))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513</v>
      </c>
      <c r="E3506" s="50" t="str">
        <f>IF(ISBLANK(LeaveTracker[[#This Row],[Employee Name]]),"-----",VLOOKUP(LeaveTracker[[#This Row],[Employee Name]],Employees[[Employee Name]:[Office]],7))</f>
        <v>ONT</v>
      </c>
      <c r="F3506" s="50" t="str">
        <f>IF(ISBLANK(LeaveTracker[[#This Row],[Employee Name]]),"-----",VLOOKUP(LeaveTracker[[#This Row],[Employee Name]],Employees[[Employee Name]:[Office]],6))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513</v>
      </c>
      <c r="E3507" s="50" t="str">
        <f>IF(ISBLANK(LeaveTracker[[#This Row],[Employee Name]]),"-----",VLOOKUP(LeaveTracker[[#This Row],[Employee Name]],Employees[[Employee Name]:[Office]],7))</f>
        <v>ONT</v>
      </c>
      <c r="F3507" s="50" t="str">
        <f>IF(ISBLANK(LeaveTracker[[#This Row],[Employee Name]]),"-----",VLOOKUP(LeaveTracker[[#This Row],[Employee Name]],Employees[[Employee Name]:[Office]],6))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513</v>
      </c>
      <c r="E3508" s="50" t="str">
        <f>IF(ISBLANK(LeaveTracker[[#This Row],[Employee Name]]),"-----",VLOOKUP(LeaveTracker[[#This Row],[Employee Name]],Employees[[Employee Name]:[Office]],7))</f>
        <v>ONT</v>
      </c>
      <c r="F3508" s="50" t="str">
        <f>IF(ISBLANK(LeaveTracker[[#This Row],[Employee Name]]),"-----",VLOOKUP(LeaveTracker[[#This Row],[Employee Name]],Employees[[Employee Name]:[Office]],6))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513</v>
      </c>
      <c r="E3509" s="50" t="str">
        <f>IF(ISBLANK(LeaveTracker[[#This Row],[Employee Name]]),"-----",VLOOKUP(LeaveTracker[[#This Row],[Employee Name]],Employees[[Employee Name]:[Office]],7))</f>
        <v>ONT</v>
      </c>
      <c r="F3509" s="50" t="str">
        <f>IF(ISBLANK(LeaveTracker[[#This Row],[Employee Name]]),"-----",VLOOKUP(LeaveTracker[[#This Row],[Employee Name]],Employees[[Employee Name]:[Office]],6))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506</v>
      </c>
      <c r="E3510" s="50" t="str">
        <f>IF(ISBLANK(LeaveTracker[[#This Row],[Employee Name]]),"-----",VLOOKUP(LeaveTracker[[#This Row],[Employee Name]],Employees[[Employee Name]:[Office]],7))</f>
        <v>ACCOUNTING</v>
      </c>
      <c r="F3510" s="50" t="str">
        <f>IF(ISBLANK(LeaveTracker[[#This Row],[Employee Name]]),"-----",VLOOKUP(LeaveTracker[[#This Row],[Employee Name]],Employees[[Employee Name]:[Office]],6))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506</v>
      </c>
      <c r="E3511" s="50" t="str">
        <f>IF(ISBLANK(LeaveTracker[[#This Row],[Employee Name]]),"-----",VLOOKUP(LeaveTracker[[#This Row],[Employee Name]],Employees[[Employee Name]:[Office]],7))</f>
        <v>ACCOUNTING</v>
      </c>
      <c r="F3511" s="50" t="str">
        <f>IF(ISBLANK(LeaveTracker[[#This Row],[Employee Name]]),"-----",VLOOKUP(LeaveTracker[[#This Row],[Employee Name]],Employees[[Employee Name]:[Office]],6))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506</v>
      </c>
      <c r="E3512" s="50" t="str">
        <f>IF(ISBLANK(LeaveTracker[[#This Row],[Employee Name]]),"-----",VLOOKUP(LeaveTracker[[#This Row],[Employee Name]],Employees[[Employee Name]:[Office]],7))</f>
        <v>ACCOUNTING</v>
      </c>
      <c r="F3512" s="50" t="str">
        <f>IF(ISBLANK(LeaveTracker[[#This Row],[Employee Name]]),"-----",VLOOKUP(LeaveTracker[[#This Row],[Employee Name]],Employees[[Employee Name]:[Office]],6))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506</v>
      </c>
      <c r="E3513" s="50" t="str">
        <f>IF(ISBLANK(LeaveTracker[[#This Row],[Employee Name]]),"-----",VLOOKUP(LeaveTracker[[#This Row],[Employee Name]],Employees[[Employee Name]:[Office]],7))</f>
        <v>ACCOUNTING</v>
      </c>
      <c r="F3513" s="50" t="str">
        <f>IF(ISBLANK(LeaveTracker[[#This Row],[Employee Name]]),"-----",VLOOKUP(LeaveTracker[[#This Row],[Employee Name]],Employees[[Employee Name]:[Office]],6))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1092</v>
      </c>
      <c r="E3514" s="50" t="str">
        <f>IF(ISBLANK(LeaveTracker[[#This Row],[Employee Name]]),"-----",VLOOKUP(LeaveTracker[[#This Row],[Employee Name]],Employees[[Employee Name]:[Office]],7))</f>
        <v>ACCOUNTING</v>
      </c>
      <c r="F3514" s="50" t="str">
        <f>IF(ISBLANK(LeaveTracker[[#This Row],[Employee Name]]),"-----",VLOOKUP(LeaveTracker[[#This Row],[Employee Name]],Employees[[Employee Name]:[Office]],6))</f>
        <v>PERMANENT</v>
      </c>
      <c r="G3514" s="24">
        <v>44904</v>
      </c>
      <c r="H3514" s="24">
        <v>44904</v>
      </c>
      <c r="I3514" s="20" t="s">
        <v>298</v>
      </c>
      <c r="J3514" s="42" t="s">
        <v>1003</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1092</v>
      </c>
      <c r="E3515" s="50" t="str">
        <f>IF(ISBLANK(LeaveTracker[[#This Row],[Employee Name]]),"-----",VLOOKUP(LeaveTracker[[#This Row],[Employee Name]],Employees[[Employee Name]:[Office]],7))</f>
        <v>ACCOUNTING</v>
      </c>
      <c r="F3515" s="50" t="str">
        <f>IF(ISBLANK(LeaveTracker[[#This Row],[Employee Name]]),"-----",VLOOKUP(LeaveTracker[[#This Row],[Employee Name]],Employees[[Employee Name]:[Office]],6))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1092</v>
      </c>
      <c r="E3516" s="50" t="str">
        <f>IF(ISBLANK(LeaveTracker[[#This Row],[Employee Name]]),"-----",VLOOKUP(LeaveTracker[[#This Row],[Employee Name]],Employees[[Employee Name]:[Office]],7))</f>
        <v>ACCOUNTING</v>
      </c>
      <c r="F3516" s="50" t="str">
        <f>IF(ISBLANK(LeaveTracker[[#This Row],[Employee Name]]),"-----",VLOOKUP(LeaveTracker[[#This Row],[Employee Name]],Employees[[Employee Name]:[Office]],6))</f>
        <v>PERMANENT</v>
      </c>
      <c r="G3516" s="24">
        <v>44833</v>
      </c>
      <c r="H3516" s="24">
        <v>44833</v>
      </c>
      <c r="I3516" s="20" t="s">
        <v>298</v>
      </c>
      <c r="J3516" s="42" t="s">
        <v>1003</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2021</v>
      </c>
      <c r="E3517" s="50" t="str">
        <f>IF(ISBLANK(LeaveTracker[[#This Row],[Employee Name]]),"-----",VLOOKUP(LeaveTracker[[#This Row],[Employee Name]],Employees[[Employee Name]:[Office]],7))</f>
        <v>CITY MARKET</v>
      </c>
      <c r="F3517" s="50" t="str">
        <f>IF(ISBLANK(LeaveTracker[[#This Row],[Employee Name]]),"-----",VLOOKUP(LeaveTracker[[#This Row],[Employee Name]],Employees[[Employee Name]:[Office]],6))</f>
        <v>CASUAL</v>
      </c>
      <c r="G3517" s="24"/>
      <c r="H3517" s="24"/>
      <c r="I3517" s="19" t="s">
        <v>298</v>
      </c>
      <c r="J3517" s="42" t="s">
        <v>691</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1927</v>
      </c>
      <c r="E3518" s="50" t="str">
        <f>IF(ISBLANK(LeaveTracker[[#This Row],[Employee Name]]),"-----",VLOOKUP(LeaveTracker[[#This Row],[Employee Name]],Employees[[Employee Name]:[Office]],7))</f>
        <v>HOUSING</v>
      </c>
      <c r="F3518" s="50" t="str">
        <f>IF(ISBLANK(LeaveTracker[[#This Row],[Employee Name]]),"-----",VLOOKUP(LeaveTracker[[#This Row],[Employee Name]],Employees[[Employee Name]:[Office]],6))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1826</v>
      </c>
      <c r="E3519" s="50" t="str">
        <f>IF(ISBLANK(LeaveTracker[[#This Row],[Employee Name]]),"-----",VLOOKUP(LeaveTracker[[#This Row],[Employee Name]],Employees[[Employee Name]:[Office]],7))</f>
        <v>SP</v>
      </c>
      <c r="F3519" s="50" t="str">
        <f>IF(ISBLANK(LeaveTracker[[#This Row],[Employee Name]]),"-----",VLOOKUP(LeaveTracker[[#This Row],[Employee Name]],Employees[[Employee Name]:[Office]],6))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1826</v>
      </c>
      <c r="E3520" s="50" t="str">
        <f>IF(ISBLANK(LeaveTracker[[#This Row],[Employee Name]]),"-----",VLOOKUP(LeaveTracker[[#This Row],[Employee Name]],Employees[[Employee Name]:[Office]],7))</f>
        <v>SP</v>
      </c>
      <c r="F3520" s="50" t="str">
        <f>IF(ISBLANK(LeaveTracker[[#This Row],[Employee Name]]),"-----",VLOOKUP(LeaveTracker[[#This Row],[Employee Name]],Employees[[Employee Name]:[Office]],6))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1826</v>
      </c>
      <c r="E3521" s="50" t="str">
        <f>IF(ISBLANK(LeaveTracker[[#This Row],[Employee Name]]),"-----",VLOOKUP(LeaveTracker[[#This Row],[Employee Name]],Employees[[Employee Name]:[Office]],7))</f>
        <v>SP</v>
      </c>
      <c r="F3521" s="50" t="str">
        <f>IF(ISBLANK(LeaveTracker[[#This Row],[Employee Name]]),"-----",VLOOKUP(LeaveTracker[[#This Row],[Employee Name]],Employees[[Employee Name]:[Office]],6))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1927</v>
      </c>
      <c r="E3522" s="50" t="str">
        <f>IF(ISBLANK(LeaveTracker[[#This Row],[Employee Name]]),"-----",VLOOKUP(LeaveTracker[[#This Row],[Employee Name]],Employees[[Employee Name]:[Office]],7))</f>
        <v>HOUSING</v>
      </c>
      <c r="F3522" s="50" t="str">
        <f>IF(ISBLANK(LeaveTracker[[#This Row],[Employee Name]]),"-----",VLOOKUP(LeaveTracker[[#This Row],[Employee Name]],Employees[[Employee Name]:[Office]],6))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1927</v>
      </c>
      <c r="E3523" s="50" t="str">
        <f>IF(ISBLANK(LeaveTracker[[#This Row],[Employee Name]]),"-----",VLOOKUP(LeaveTracker[[#This Row],[Employee Name]],Employees[[Employee Name]:[Office]],7))</f>
        <v>HOUSING</v>
      </c>
      <c r="F3523" s="50" t="str">
        <f>IF(ISBLANK(LeaveTracker[[#This Row],[Employee Name]]),"-----",VLOOKUP(LeaveTracker[[#This Row],[Employee Name]],Employees[[Employee Name]:[Office]],6))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265</v>
      </c>
      <c r="E3524" s="50" t="str">
        <f>IF(ISBLANK(LeaveTracker[[#This Row],[Employee Name]]),"-----",VLOOKUP(LeaveTracker[[#This Row],[Employee Name]],Employees[[Employee Name]:[Office]],7))</f>
        <v>MO</v>
      </c>
      <c r="F3524" s="50" t="str">
        <f>IF(ISBLANK(LeaveTracker[[#This Row],[Employee Name]]),"-----",VLOOKUP(LeaveTracker[[#This Row],[Employee Name]],Employees[[Employee Name]:[Office]],6))</f>
        <v>PERMANENT</v>
      </c>
      <c r="G3524" s="24">
        <v>44907</v>
      </c>
      <c r="H3524" s="24">
        <v>44907</v>
      </c>
      <c r="I3524" s="19" t="s">
        <v>82</v>
      </c>
      <c r="J3524" s="42" t="s">
        <v>1004</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265</v>
      </c>
      <c r="E3525" s="50" t="str">
        <f>IF(ISBLANK(LeaveTracker[[#This Row],[Employee Name]]),"-----",VLOOKUP(LeaveTracker[[#This Row],[Employee Name]],Employees[[Employee Name]:[Office]],7))</f>
        <v>MO</v>
      </c>
      <c r="F3525" s="50" t="str">
        <f>IF(ISBLANK(LeaveTracker[[#This Row],[Employee Name]]),"-----",VLOOKUP(LeaveTracker[[#This Row],[Employee Name]],Employees[[Employee Name]:[Office]],6))</f>
        <v>PERMANENT</v>
      </c>
      <c r="G3525" s="24">
        <v>44918</v>
      </c>
      <c r="H3525" s="24">
        <v>44924</v>
      </c>
      <c r="I3525" s="19" t="s">
        <v>82</v>
      </c>
      <c r="J3525" s="42" t="s">
        <v>1004</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265</v>
      </c>
      <c r="E3526" s="50" t="str">
        <f>IF(ISBLANK(LeaveTracker[[#This Row],[Employee Name]]),"-----",VLOOKUP(LeaveTracker[[#This Row],[Employee Name]],Employees[[Employee Name]:[Office]],7))</f>
        <v>MO</v>
      </c>
      <c r="F3526" s="50" t="str">
        <f>IF(ISBLANK(LeaveTracker[[#This Row],[Employee Name]]),"-----",VLOOKUP(LeaveTracker[[#This Row],[Employee Name]],Employees[[Employee Name]:[Office]],6))</f>
        <v>PERMANENT</v>
      </c>
      <c r="G3526" s="24">
        <v>44932</v>
      </c>
      <c r="H3526" s="24">
        <v>44932</v>
      </c>
      <c r="I3526" s="19" t="s">
        <v>298</v>
      </c>
      <c r="J3526" s="42" t="s">
        <v>1003</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1949</v>
      </c>
      <c r="E3527" s="50" t="str">
        <f>IF(ISBLANK(LeaveTracker[[#This Row],[Employee Name]]),"-----",VLOOKUP(LeaveTracker[[#This Row],[Employee Name]],Employees[[Employee Name]:[Office]],7))</f>
        <v>SP/VMO</v>
      </c>
      <c r="F3527" s="50" t="str">
        <f>IF(ISBLANK(LeaveTracker[[#This Row],[Employee Name]]),"-----",VLOOKUP(LeaveTracker[[#This Row],[Employee Name]],Employees[[Employee Name]:[Office]],6))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1949</v>
      </c>
      <c r="E3528" s="50" t="str">
        <f>IF(ISBLANK(LeaveTracker[[#This Row],[Employee Name]]),"-----",VLOOKUP(LeaveTracker[[#This Row],[Employee Name]],Employees[[Employee Name]:[Office]],7))</f>
        <v>SP/VMO</v>
      </c>
      <c r="F3528" s="50" t="str">
        <f>IF(ISBLANK(LeaveTracker[[#This Row],[Employee Name]]),"-----",VLOOKUP(LeaveTracker[[#This Row],[Employee Name]],Employees[[Employee Name]:[Office]],6))</f>
        <v>CASUAL</v>
      </c>
      <c r="G3528" s="24">
        <v>44915</v>
      </c>
      <c r="H3528" s="24">
        <v>44916</v>
      </c>
      <c r="I3528" s="19" t="s">
        <v>82</v>
      </c>
      <c r="J3528" s="42" t="s">
        <v>1004</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1827</v>
      </c>
      <c r="E3529" s="50" t="str">
        <f>IF(ISBLANK(LeaveTracker[[#This Row],[Employee Name]]),"-----",VLOOKUP(LeaveTracker[[#This Row],[Employee Name]],Employees[[Employee Name]:[Office]],7))</f>
        <v>SP</v>
      </c>
      <c r="F3529" s="50" t="str">
        <f>IF(ISBLANK(LeaveTracker[[#This Row],[Employee Name]]),"-----",VLOOKUP(LeaveTracker[[#This Row],[Employee Name]],Employees[[Employee Name]:[Office]],6))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1827</v>
      </c>
      <c r="E3530" s="50" t="str">
        <f>IF(ISBLANK(LeaveTracker[[#This Row],[Employee Name]]),"-----",VLOOKUP(LeaveTracker[[#This Row],[Employee Name]],Employees[[Employee Name]:[Office]],7))</f>
        <v>SP</v>
      </c>
      <c r="F3530" s="50" t="str">
        <f>IF(ISBLANK(LeaveTracker[[#This Row],[Employee Name]]),"-----",VLOOKUP(LeaveTracker[[#This Row],[Employee Name]],Employees[[Employee Name]:[Office]],6))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1826</v>
      </c>
      <c r="E3531" s="50" t="str">
        <f>IF(ISBLANK(LeaveTracker[[#This Row],[Employee Name]]),"-----",VLOOKUP(LeaveTracker[[#This Row],[Employee Name]],Employees[[Employee Name]:[Office]],7))</f>
        <v>SP</v>
      </c>
      <c r="F3531" s="50" t="str">
        <f>IF(ISBLANK(LeaveTracker[[#This Row],[Employee Name]]),"-----",VLOOKUP(LeaveTracker[[#This Row],[Employee Name]],Employees[[Employee Name]:[Office]],6))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1826</v>
      </c>
      <c r="E3532" s="50" t="str">
        <f>IF(ISBLANK(LeaveTracker[[#This Row],[Employee Name]]),"-----",VLOOKUP(LeaveTracker[[#This Row],[Employee Name]],Employees[[Employee Name]:[Office]],7))</f>
        <v>SP</v>
      </c>
      <c r="F3532" s="50" t="str">
        <f>IF(ISBLANK(LeaveTracker[[#This Row],[Employee Name]]),"-----",VLOOKUP(LeaveTracker[[#This Row],[Employee Name]],Employees[[Employee Name]:[Office]],6))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2023</v>
      </c>
      <c r="E3533" s="50" t="str">
        <f>IF(ISBLANK(LeaveTracker[[#This Row],[Employee Name]]),"-----",VLOOKUP(LeaveTracker[[#This Row],[Employee Name]],Employees[[Employee Name]:[Office]],7))</f>
        <v>SP</v>
      </c>
      <c r="F3533" s="50" t="str">
        <f>IF(ISBLANK(LeaveTracker[[#This Row],[Employee Name]]),"-----",VLOOKUP(LeaveTracker[[#This Row],[Employee Name]],Employees[[Employee Name]:[Office]],6))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1826</v>
      </c>
      <c r="E3534" s="50" t="str">
        <f>IF(ISBLANK(LeaveTracker[[#This Row],[Employee Name]]),"-----",VLOOKUP(LeaveTracker[[#This Row],[Employee Name]],Employees[[Employee Name]:[Office]],7))</f>
        <v>SP</v>
      </c>
      <c r="F3534" s="50" t="str">
        <f>IF(ISBLANK(LeaveTracker[[#This Row],[Employee Name]]),"-----",VLOOKUP(LeaveTracker[[#This Row],[Employee Name]],Employees[[Employee Name]:[Office]],6))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1757</v>
      </c>
      <c r="E3535" s="50" t="str">
        <f>IF(ISBLANK(LeaveTracker[[#This Row],[Employee Name]]),"-----",VLOOKUP(LeaveTracker[[#This Row],[Employee Name]],Employees[[Employee Name]:[Office]],7))</f>
        <v>SP</v>
      </c>
      <c r="F3535" s="50" t="str">
        <f>IF(ISBLANK(LeaveTracker[[#This Row],[Employee Name]]),"-----",VLOOKUP(LeaveTracker[[#This Row],[Employee Name]],Employees[[Employee Name]:[Office]],6))</f>
        <v>CASUAL</v>
      </c>
      <c r="G3535" s="24">
        <v>44959</v>
      </c>
      <c r="H3535" s="24">
        <v>44959</v>
      </c>
      <c r="I3535" s="19" t="s">
        <v>298</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2023</v>
      </c>
      <c r="E3536" s="50" t="str">
        <f>IF(ISBLANK(LeaveTracker[[#This Row],[Employee Name]]),"-----",VLOOKUP(LeaveTracker[[#This Row],[Employee Name]],Employees[[Employee Name]:[Office]],7))</f>
        <v>SP</v>
      </c>
      <c r="F3536" s="50" t="str">
        <f>IF(ISBLANK(LeaveTracker[[#This Row],[Employee Name]]),"-----",VLOOKUP(LeaveTracker[[#This Row],[Employee Name]],Employees[[Employee Name]:[Office]],6))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2023</v>
      </c>
      <c r="E3537" s="50" t="str">
        <f>IF(ISBLANK(LeaveTracker[[#This Row],[Employee Name]]),"-----",VLOOKUP(LeaveTracker[[#This Row],[Employee Name]],Employees[[Employee Name]:[Office]],7))</f>
        <v>SP</v>
      </c>
      <c r="F3537" s="50" t="str">
        <f>IF(ISBLANK(LeaveTracker[[#This Row],[Employee Name]]),"-----",VLOOKUP(LeaveTracker[[#This Row],[Employee Name]],Employees[[Employee Name]:[Office]],6))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1741</v>
      </c>
      <c r="E3538" s="50" t="str">
        <f>IF(ISBLANK(LeaveTracker[[#This Row],[Employee Name]]),"-----",VLOOKUP(LeaveTracker[[#This Row],[Employee Name]],Employees[[Employee Name]:[Office]],7))</f>
        <v>ONT</v>
      </c>
      <c r="F3538" s="50" t="str">
        <f>IF(ISBLANK(LeaveTracker[[#This Row],[Employee Name]]),"-----",VLOOKUP(LeaveTracker[[#This Row],[Employee Name]],Employees[[Employee Name]:[Office]],6))</f>
        <v>PERMANENT</v>
      </c>
      <c r="G3538" s="24">
        <v>44958</v>
      </c>
      <c r="H3538" s="24">
        <v>44958</v>
      </c>
      <c r="I3538" s="19" t="s">
        <v>298</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1755</v>
      </c>
      <c r="E3539" s="50" t="str">
        <f>IF(ISBLANK(LeaveTracker[[#This Row],[Employee Name]]),"-----",VLOOKUP(LeaveTracker[[#This Row],[Employee Name]],Employees[[Employee Name]:[Office]],7))</f>
        <v>SP</v>
      </c>
      <c r="F3539" s="50" t="str">
        <f>IF(ISBLANK(LeaveTracker[[#This Row],[Employee Name]]),"-----",VLOOKUP(LeaveTracker[[#This Row],[Employee Name]],Employees[[Employee Name]:[Office]],6))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1282</v>
      </c>
      <c r="E3540" s="50" t="str">
        <f>IF(ISBLANK(LeaveTracker[[#This Row],[Employee Name]]),"-----",VLOOKUP(LeaveTracker[[#This Row],[Employee Name]],Employees[[Employee Name]:[Office]],7))</f>
        <v>MO</v>
      </c>
      <c r="F3540" s="50" t="str">
        <f>IF(ISBLANK(LeaveTracker[[#This Row],[Employee Name]]),"-----",VLOOKUP(LeaveTracker[[#This Row],[Employee Name]],Employees[[Employee Name]:[Office]],6))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50" t="str">
        <f>IF(ISBLANK(LeaveTracker[[#This Row],[Employee Name]]),"-----",VLOOKUP(LeaveTracker[[#This Row],[Employee Name]],Employees[[Employee Name]:[Office]],7))</f>
        <v>ADMIN OFFICE</v>
      </c>
      <c r="F3541" s="50" t="str">
        <f>IF(ISBLANK(LeaveTracker[[#This Row],[Employee Name]]),"-----",VLOOKUP(LeaveTracker[[#This Row],[Employee Name]],Employees[[Employee Name]:[Office]],6))</f>
        <v>PERMANENT</v>
      </c>
      <c r="G3541" s="24">
        <v>44847</v>
      </c>
      <c r="H3541" s="24">
        <v>44847</v>
      </c>
      <c r="I3541" s="19" t="s">
        <v>298</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1282</v>
      </c>
      <c r="E3542" s="50" t="str">
        <f>IF(ISBLANK(LeaveTracker[[#This Row],[Employee Name]]),"-----",VLOOKUP(LeaveTracker[[#This Row],[Employee Name]],Employees[[Employee Name]:[Office]],7))</f>
        <v>MO</v>
      </c>
      <c r="F3542" s="50" t="str">
        <f>IF(ISBLANK(LeaveTracker[[#This Row],[Employee Name]]),"-----",VLOOKUP(LeaveTracker[[#This Row],[Employee Name]],Employees[[Employee Name]:[Office]],6))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1282</v>
      </c>
      <c r="E3543" s="50" t="str">
        <f>IF(ISBLANK(LeaveTracker[[#This Row],[Employee Name]]),"-----",VLOOKUP(LeaveTracker[[#This Row],[Employee Name]],Employees[[Employee Name]:[Office]],7))</f>
        <v>MO</v>
      </c>
      <c r="F3543" s="50" t="str">
        <f>IF(ISBLANK(LeaveTracker[[#This Row],[Employee Name]]),"-----",VLOOKUP(LeaveTracker[[#This Row],[Employee Name]],Employees[[Employee Name]:[Office]],6))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50" t="str">
        <f>IF(ISBLANK(LeaveTracker[[#This Row],[Employee Name]]),"-----",VLOOKUP(LeaveTracker[[#This Row],[Employee Name]],Employees[[Employee Name]:[Office]],7))</f>
        <v>ADMIN OFFICE</v>
      </c>
      <c r="F3544" s="50" t="str">
        <f>IF(ISBLANK(LeaveTracker[[#This Row],[Employee Name]]),"-----",VLOOKUP(LeaveTracker[[#This Row],[Employee Name]],Employees[[Employee Name]:[Office]],6))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50" t="str">
        <f>IF(ISBLANK(LeaveTracker[[#This Row],[Employee Name]]),"-----",VLOOKUP(LeaveTracker[[#This Row],[Employee Name]],Employees[[Employee Name]:[Office]],7))</f>
        <v>ADMIN OFFICE</v>
      </c>
      <c r="F3545" s="50" t="str">
        <f>IF(ISBLANK(LeaveTracker[[#This Row],[Employee Name]]),"-----",VLOOKUP(LeaveTracker[[#This Row],[Employee Name]],Employees[[Employee Name]:[Office]],6))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50" t="str">
        <f>IF(ISBLANK(LeaveTracker[[#This Row],[Employee Name]]),"-----",VLOOKUP(LeaveTracker[[#This Row],[Employee Name]],Employees[[Employee Name]:[Office]],7))</f>
        <v>ADMIN OFFICE</v>
      </c>
      <c r="F3546" s="50" t="str">
        <f>IF(ISBLANK(LeaveTracker[[#This Row],[Employee Name]]),"-----",VLOOKUP(LeaveTracker[[#This Row],[Employee Name]],Employees[[Employee Name]:[Office]],6))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50" t="str">
        <f>IF(ISBLANK(LeaveTracker[[#This Row],[Employee Name]]),"-----",VLOOKUP(LeaveTracker[[#This Row],[Employee Name]],Employees[[Employee Name]:[Office]],7))</f>
        <v>CHARACTER OFFICE</v>
      </c>
      <c r="F3547" s="50" t="str">
        <f>IF(ISBLANK(LeaveTracker[[#This Row],[Employee Name]]),"-----",VLOOKUP(LeaveTracker[[#This Row],[Employee Name]],Employees[[Employee Name]:[Office]],6))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50" t="str">
        <f>IF(ISBLANK(LeaveTracker[[#This Row],[Employee Name]]),"-----",VLOOKUP(LeaveTracker[[#This Row],[Employee Name]],Employees[[Employee Name]:[Office]],7))</f>
        <v>CHARACTER OFFICE</v>
      </c>
      <c r="F3548" s="50" t="str">
        <f>IF(ISBLANK(LeaveTracker[[#This Row],[Employee Name]]),"-----",VLOOKUP(LeaveTracker[[#This Row],[Employee Name]],Employees[[Employee Name]:[Office]],6))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50" t="str">
        <f>IF(ISBLANK(LeaveTracker[[#This Row],[Employee Name]]),"-----",VLOOKUP(LeaveTracker[[#This Row],[Employee Name]],Employees[[Employee Name]:[Office]],7))</f>
        <v>ADMIN OFFICE</v>
      </c>
      <c r="F3549" s="50" t="str">
        <f>IF(ISBLANK(LeaveTracker[[#This Row],[Employee Name]]),"-----",VLOOKUP(LeaveTracker[[#This Row],[Employee Name]],Employees[[Employee Name]:[Office]],6))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1809</v>
      </c>
      <c r="E3550" s="50" t="str">
        <f>IF(ISBLANK(LeaveTracker[[#This Row],[Employee Name]]),"-----",VLOOKUP(LeaveTracker[[#This Row],[Employee Name]],Employees[[Employee Name]:[Office]],7))</f>
        <v>TICC</v>
      </c>
      <c r="F3550" s="50" t="str">
        <f>IF(ISBLANK(LeaveTracker[[#This Row],[Employee Name]]),"-----",VLOOKUP(LeaveTracker[[#This Row],[Employee Name]],Employees[[Employee Name]:[Office]],6))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1867</v>
      </c>
      <c r="E3551" s="50" t="str">
        <f>IF(ISBLANK(LeaveTracker[[#This Row],[Employee Name]]),"-----",VLOOKUP(LeaveTracker[[#This Row],[Employee Name]],Employees[[Employee Name]:[Office]],7))</f>
        <v>ONT</v>
      </c>
      <c r="F3551" s="50" t="str">
        <f>IF(ISBLANK(LeaveTracker[[#This Row],[Employee Name]]),"-----",VLOOKUP(LeaveTracker[[#This Row],[Employee Name]],Employees[[Employee Name]:[Office]],6))</f>
        <v>PERMANENT</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1867</v>
      </c>
      <c r="E3552" s="50" t="str">
        <f>IF(ISBLANK(LeaveTracker[[#This Row],[Employee Name]]),"-----",VLOOKUP(LeaveTracker[[#This Row],[Employee Name]],Employees[[Employee Name]:[Office]],7))</f>
        <v>ONT</v>
      </c>
      <c r="F3552" s="50" t="str">
        <f>IF(ISBLANK(LeaveTracker[[#This Row],[Employee Name]]),"-----",VLOOKUP(LeaveTracker[[#This Row],[Employee Name]],Employees[[Employee Name]:[Office]],6))</f>
        <v>PERMANENT</v>
      </c>
      <c r="G3552" s="24">
        <v>44874</v>
      </c>
      <c r="H3552" s="24">
        <v>44874</v>
      </c>
      <c r="I3552" s="19" t="s">
        <v>298</v>
      </c>
      <c r="J3552" s="42" t="s">
        <v>1003</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1867</v>
      </c>
      <c r="E3553" s="50" t="str">
        <f>IF(ISBLANK(LeaveTracker[[#This Row],[Employee Name]]),"-----",VLOOKUP(LeaveTracker[[#This Row],[Employee Name]],Employees[[Employee Name]:[Office]],7))</f>
        <v>ONT</v>
      </c>
      <c r="F3553" s="50" t="str">
        <f>IF(ISBLANK(LeaveTracker[[#This Row],[Employee Name]]),"-----",VLOOKUP(LeaveTracker[[#This Row],[Employee Name]],Employees[[Employee Name]:[Office]],6))</f>
        <v>PERMANENT</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1812</v>
      </c>
      <c r="E3554" s="50" t="str">
        <f>IF(ISBLANK(LeaveTracker[[#This Row],[Employee Name]]),"-----",VLOOKUP(LeaveTracker[[#This Row],[Employee Name]],Employees[[Employee Name]:[Office]],7))</f>
        <v>TICC</v>
      </c>
      <c r="F3554" s="50" t="str">
        <f>IF(ISBLANK(LeaveTracker[[#This Row],[Employee Name]]),"-----",VLOOKUP(LeaveTracker[[#This Row],[Employee Name]],Employees[[Employee Name]:[Office]],6))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2025</v>
      </c>
      <c r="E3555" s="50" t="str">
        <f>IF(ISBLANK(LeaveTracker[[#This Row],[Employee Name]]),"-----",VLOOKUP(LeaveTracker[[#This Row],[Employee Name]],Employees[[Employee Name]:[Office]],7))</f>
        <v>ONT</v>
      </c>
      <c r="F3555" s="50" t="str">
        <f>IF(ISBLANK(LeaveTracker[[#This Row],[Employee Name]]),"-----",VLOOKUP(LeaveTracker[[#This Row],[Employee Name]],Employees[[Employee Name]:[Office]],6))</f>
        <v>PERMANENT</v>
      </c>
      <c r="G3555" s="24">
        <v>44932</v>
      </c>
      <c r="H3555" s="24">
        <v>44932</v>
      </c>
      <c r="I3555" s="19" t="s">
        <v>298</v>
      </c>
      <c r="J3555" s="42" t="s">
        <v>1003</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1853</v>
      </c>
      <c r="E3556" s="50" t="str">
        <f>IF(ISBLANK(LeaveTracker[[#This Row],[Employee Name]]),"-----",VLOOKUP(LeaveTracker[[#This Row],[Employee Name]],Employees[[Employee Name]:[Office]],7))</f>
        <v>PICNIC GROVE</v>
      </c>
      <c r="F3556" s="50" t="str">
        <f>IF(ISBLANK(LeaveTracker[[#This Row],[Employee Name]]),"-----",VLOOKUP(LeaveTracker[[#This Row],[Employee Name]],Employees[[Employee Name]:[Office]],6))</f>
        <v>PERMANENT</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1854</v>
      </c>
      <c r="E3557" s="50" t="str">
        <f>IF(ISBLANK(LeaveTracker[[#This Row],[Employee Name]]),"-----",VLOOKUP(LeaveTracker[[#This Row],[Employee Name]],Employees[[Employee Name]:[Office]],7))</f>
        <v>TICC</v>
      </c>
      <c r="F3557" s="50" t="str">
        <f>IF(ISBLANK(LeaveTracker[[#This Row],[Employee Name]]),"-----",VLOOKUP(LeaveTracker[[#This Row],[Employee Name]],Employees[[Employee Name]:[Office]],6))</f>
        <v>CASUAL</v>
      </c>
      <c r="G3557" s="24">
        <v>44931</v>
      </c>
      <c r="H3557" s="24">
        <v>44931</v>
      </c>
      <c r="I3557" s="19" t="s">
        <v>298</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1809</v>
      </c>
      <c r="E3558" s="50" t="str">
        <f>IF(ISBLANK(LeaveTracker[[#This Row],[Employee Name]]),"-----",VLOOKUP(LeaveTracker[[#This Row],[Employee Name]],Employees[[Employee Name]:[Office]],7))</f>
        <v>TICC</v>
      </c>
      <c r="F3558" s="50" t="str">
        <f>IF(ISBLANK(LeaveTracker[[#This Row],[Employee Name]]),"-----",VLOOKUP(LeaveTracker[[#This Row],[Employee Name]],Employees[[Employee Name]:[Office]],6))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1810</v>
      </c>
      <c r="E3559" s="50" t="str">
        <f>IF(ISBLANK(LeaveTracker[[#This Row],[Employee Name]]),"-----",VLOOKUP(LeaveTracker[[#This Row],[Employee Name]],Employees[[Employee Name]:[Office]],7))</f>
        <v>TICC/TCCH</v>
      </c>
      <c r="F3559" s="50" t="str">
        <f>IF(ISBLANK(LeaveTracker[[#This Row],[Employee Name]]),"-----",VLOOKUP(LeaveTracker[[#This Row],[Employee Name]],Employees[[Employee Name]:[Office]],6))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1809</v>
      </c>
      <c r="E3560" s="50" t="str">
        <f>IF(ISBLANK(LeaveTracker[[#This Row],[Employee Name]]),"-----",VLOOKUP(LeaveTracker[[#This Row],[Employee Name]],Employees[[Employee Name]:[Office]],7))</f>
        <v>TICC</v>
      </c>
      <c r="F3560" s="50" t="str">
        <f>IF(ISBLANK(LeaveTracker[[#This Row],[Employee Name]]),"-----",VLOOKUP(LeaveTracker[[#This Row],[Employee Name]],Employees[[Employee Name]:[Office]],6))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1812</v>
      </c>
      <c r="E3561" s="50" t="str">
        <f>IF(ISBLANK(LeaveTracker[[#This Row],[Employee Name]]),"-----",VLOOKUP(LeaveTracker[[#This Row],[Employee Name]],Employees[[Employee Name]:[Office]],7))</f>
        <v>TICC</v>
      </c>
      <c r="F3561" s="50" t="str">
        <f>IF(ISBLANK(LeaveTracker[[#This Row],[Employee Name]]),"-----",VLOOKUP(LeaveTracker[[#This Row],[Employee Name]],Employees[[Employee Name]:[Office]],6))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1097</v>
      </c>
      <c r="E3562" s="50" t="str">
        <f>IF(ISBLANK(LeaveTracker[[#This Row],[Employee Name]]),"-----",VLOOKUP(LeaveTracker[[#This Row],[Employee Name]],Employees[[Employee Name]:[Office]],7))</f>
        <v>ADMIN OFFICE</v>
      </c>
      <c r="F3562" s="50" t="str">
        <f>IF(ISBLANK(LeaveTracker[[#This Row],[Employee Name]]),"-----",VLOOKUP(LeaveTracker[[#This Row],[Employee Name]],Employees[[Employee Name]:[Office]],6))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1866</v>
      </c>
      <c r="E3563" s="50" t="str">
        <f>IF(ISBLANK(LeaveTracker[[#This Row],[Employee Name]]),"-----",VLOOKUP(LeaveTracker[[#This Row],[Employee Name]],Employees[[Employee Name]:[Office]],7))</f>
        <v>TICC</v>
      </c>
      <c r="F3563" s="50" t="str">
        <f>IF(ISBLANK(LeaveTracker[[#This Row],[Employee Name]]),"-----",VLOOKUP(LeaveTracker[[#This Row],[Employee Name]],Employees[[Employee Name]:[Office]],6))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1097</v>
      </c>
      <c r="E3564" s="50" t="str">
        <f>IF(ISBLANK(LeaveTracker[[#This Row],[Employee Name]]),"-----",VLOOKUP(LeaveTracker[[#This Row],[Employee Name]],Employees[[Employee Name]:[Office]],7))</f>
        <v>ADMIN OFFICE</v>
      </c>
      <c r="F3564" s="50" t="str">
        <f>IF(ISBLANK(LeaveTracker[[#This Row],[Employee Name]]),"-----",VLOOKUP(LeaveTracker[[#This Row],[Employee Name]],Employees[[Employee Name]:[Office]],6))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50" t="str">
        <f>IF(ISBLANK(LeaveTracker[[#This Row],[Employee Name]]),"-----",VLOOKUP(LeaveTracker[[#This Row],[Employee Name]],Employees[[Employee Name]:[Office]],7))</f>
        <v>ADMIN OFFICE</v>
      </c>
      <c r="F3565" s="50" t="str">
        <f>IF(ISBLANK(LeaveTracker[[#This Row],[Employee Name]]),"-----",VLOOKUP(LeaveTracker[[#This Row],[Employee Name]],Employees[[Employee Name]:[Office]],6))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50" t="str">
        <f>IF(ISBLANK(LeaveTracker[[#This Row],[Employee Name]]),"-----",VLOOKUP(LeaveTracker[[#This Row],[Employee Name]],Employees[[Employee Name]:[Office]],7))</f>
        <v>ADMIN OFFICE</v>
      </c>
      <c r="F3566" s="50" t="str">
        <f>IF(ISBLANK(LeaveTracker[[#This Row],[Employee Name]]),"-----",VLOOKUP(LeaveTracker[[#This Row],[Employee Name]],Employees[[Employee Name]:[Office]],6))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50" t="str">
        <f>IF(ISBLANK(LeaveTracker[[#This Row],[Employee Name]]),"-----",VLOOKUP(LeaveTracker[[#This Row],[Employee Name]],Employees[[Employee Name]:[Office]],7))</f>
        <v>ADMIN OFFICE</v>
      </c>
      <c r="F3567" s="50" t="str">
        <f>IF(ISBLANK(LeaveTracker[[#This Row],[Employee Name]]),"-----",VLOOKUP(LeaveTracker[[#This Row],[Employee Name]],Employees[[Employee Name]:[Office]],6))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1097</v>
      </c>
      <c r="E3568" s="50" t="str">
        <f>IF(ISBLANK(LeaveTracker[[#This Row],[Employee Name]]),"-----",VLOOKUP(LeaveTracker[[#This Row],[Employee Name]],Employees[[Employee Name]:[Office]],7))</f>
        <v>ADMIN OFFICE</v>
      </c>
      <c r="F3568" s="50" t="str">
        <f>IF(ISBLANK(LeaveTracker[[#This Row],[Employee Name]]),"-----",VLOOKUP(LeaveTracker[[#This Row],[Employee Name]],Employees[[Employee Name]:[Office]],6))</f>
        <v>PERMANENT</v>
      </c>
      <c r="G3568" s="24">
        <v>44837</v>
      </c>
      <c r="H3568" s="24">
        <v>44838</v>
      </c>
      <c r="I3568" s="19" t="s">
        <v>298</v>
      </c>
      <c r="J3568" s="42" t="s">
        <v>1003</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50" t="str">
        <f>IF(ISBLANK(LeaveTracker[[#This Row],[Employee Name]]),"-----",VLOOKUP(LeaveTracker[[#This Row],[Employee Name]],Employees[[Employee Name]:[Office]],7))</f>
        <v>CHARACTER OFFICE</v>
      </c>
      <c r="F3569" s="50" t="str">
        <f>IF(ISBLANK(LeaveTracker[[#This Row],[Employee Name]]),"-----",VLOOKUP(LeaveTracker[[#This Row],[Employee Name]],Employees[[Employee Name]:[Office]],6))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50" t="str">
        <f>IF(ISBLANK(LeaveTracker[[#This Row],[Employee Name]]),"-----",VLOOKUP(LeaveTracker[[#This Row],[Employee Name]],Employees[[Employee Name]:[Office]],7))</f>
        <v>CHARACTER OFFICE</v>
      </c>
      <c r="F3570" s="50" t="str">
        <f>IF(ISBLANK(LeaveTracker[[#This Row],[Employee Name]]),"-----",VLOOKUP(LeaveTracker[[#This Row],[Employee Name]],Employees[[Employee Name]:[Office]],6))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50" t="str">
        <f>IF(ISBLANK(LeaveTracker[[#This Row],[Employee Name]]),"-----",VLOOKUP(LeaveTracker[[#This Row],[Employee Name]],Employees[[Employee Name]:[Office]],7))</f>
        <v>CHARACTER OFFICE</v>
      </c>
      <c r="F3571" s="50" t="str">
        <f>IF(ISBLANK(LeaveTracker[[#This Row],[Employee Name]]),"-----",VLOOKUP(LeaveTracker[[#This Row],[Employee Name]],Employees[[Employee Name]:[Office]],6))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50" t="str">
        <f>IF(ISBLANK(LeaveTracker[[#This Row],[Employee Name]]),"-----",VLOOKUP(LeaveTracker[[#This Row],[Employee Name]],Employees[[Employee Name]:[Office]],7))</f>
        <v>CHARACTER OFFICE</v>
      </c>
      <c r="F3572" s="50" t="str">
        <f>IF(ISBLANK(LeaveTracker[[#This Row],[Employee Name]]),"-----",VLOOKUP(LeaveTracker[[#This Row],[Employee Name]],Employees[[Employee Name]:[Office]],6))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50" t="str">
        <f>IF(ISBLANK(LeaveTracker[[#This Row],[Employee Name]]),"-----",VLOOKUP(LeaveTracker[[#This Row],[Employee Name]],Employees[[Employee Name]:[Office]],7))</f>
        <v>CHARACTER OFFICE</v>
      </c>
      <c r="F3573" s="50" t="str">
        <f>IF(ISBLANK(LeaveTracker[[#This Row],[Employee Name]]),"-----",VLOOKUP(LeaveTracker[[#This Row],[Employee Name]],Employees[[Employee Name]:[Office]],6))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50" t="str">
        <f>IF(ISBLANK(LeaveTracker[[#This Row],[Employee Name]]),"-----",VLOOKUP(LeaveTracker[[#This Row],[Employee Name]],Employees[[Employee Name]:[Office]],7))</f>
        <v>CHARACTER OFFICE</v>
      </c>
      <c r="F3574" s="50" t="str">
        <f>IF(ISBLANK(LeaveTracker[[#This Row],[Employee Name]]),"-----",VLOOKUP(LeaveTracker[[#This Row],[Employee Name]],Employees[[Employee Name]:[Office]],6))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50" t="str">
        <f>IF(ISBLANK(LeaveTracker[[#This Row],[Employee Name]]),"-----",VLOOKUP(LeaveTracker[[#This Row],[Employee Name]],Employees[[Employee Name]:[Office]],7))</f>
        <v>CHARACTER OFFICE</v>
      </c>
      <c r="F3575" s="50" t="str">
        <f>IF(ISBLANK(LeaveTracker[[#This Row],[Employee Name]]),"-----",VLOOKUP(LeaveTracker[[#This Row],[Employee Name]],Employees[[Employee Name]:[Office]],6))</f>
        <v>PERMANENT</v>
      </c>
      <c r="G3575" s="24">
        <v>44902</v>
      </c>
      <c r="H3575" s="24">
        <v>44902</v>
      </c>
      <c r="I3575" s="19" t="s">
        <v>298</v>
      </c>
      <c r="J3575" s="42" t="s">
        <v>1003</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50" t="str">
        <f>IF(ISBLANK(LeaveTracker[[#This Row],[Employee Name]]),"-----",VLOOKUP(LeaveTracker[[#This Row],[Employee Name]],Employees[[Employee Name]:[Office]],7))</f>
        <v>CHARACTER OFFICE</v>
      </c>
      <c r="F3576" s="50" t="str">
        <f>IF(ISBLANK(LeaveTracker[[#This Row],[Employee Name]]),"-----",VLOOKUP(LeaveTracker[[#This Row],[Employee Name]],Employees[[Employee Name]:[Office]],6))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50" t="str">
        <f>IF(ISBLANK(LeaveTracker[[#This Row],[Employee Name]]),"-----",VLOOKUP(LeaveTracker[[#This Row],[Employee Name]],Employees[[Employee Name]:[Office]],7))</f>
        <v>CHARACTER OFFICE</v>
      </c>
      <c r="F3577" s="50" t="str">
        <f>IF(ISBLANK(LeaveTracker[[#This Row],[Employee Name]]),"-----",VLOOKUP(LeaveTracker[[#This Row],[Employee Name]],Employees[[Employee Name]:[Office]],6))</f>
        <v>PERMANENT</v>
      </c>
      <c r="G3577" s="24">
        <v>44855</v>
      </c>
      <c r="H3577" s="24">
        <v>44855</v>
      </c>
      <c r="I3577" s="19" t="s">
        <v>298</v>
      </c>
      <c r="J3577" s="42" t="s">
        <v>1003</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2028</v>
      </c>
      <c r="E3578" s="50" t="str">
        <f>IF(ISBLANK(LeaveTracker[[#This Row],[Employee Name]]),"-----",VLOOKUP(LeaveTracker[[#This Row],[Employee Name]],Employees[[Employee Name]:[Office]],7))</f>
        <v>INTERNAL</v>
      </c>
      <c r="F3578" s="50" t="str">
        <f>IF(ISBLANK(LeaveTracker[[#This Row],[Employee Name]]),"-----",VLOOKUP(LeaveTracker[[#This Row],[Employee Name]],Employees[[Employee Name]:[Office]],6))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2028</v>
      </c>
      <c r="E3579" s="50" t="str">
        <f>IF(ISBLANK(LeaveTracker[[#This Row],[Employee Name]]),"-----",VLOOKUP(LeaveTracker[[#This Row],[Employee Name]],Employees[[Employee Name]:[Office]],7))</f>
        <v>INTERNAL</v>
      </c>
      <c r="F3579" s="50" t="str">
        <f>IF(ISBLANK(LeaveTracker[[#This Row],[Employee Name]]),"-----",VLOOKUP(LeaveTracker[[#This Row],[Employee Name]],Employees[[Employee Name]:[Office]],6))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2028</v>
      </c>
      <c r="E3580" s="50" t="str">
        <f>IF(ISBLANK(LeaveTracker[[#This Row],[Employee Name]]),"-----",VLOOKUP(LeaveTracker[[#This Row],[Employee Name]],Employees[[Employee Name]:[Office]],7))</f>
        <v>INTERNAL</v>
      </c>
      <c r="F3580" s="50" t="str">
        <f>IF(ISBLANK(LeaveTracker[[#This Row],[Employee Name]]),"-----",VLOOKUP(LeaveTracker[[#This Row],[Employee Name]],Employees[[Employee Name]:[Office]],6))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2028</v>
      </c>
      <c r="E3581" s="50" t="str">
        <f>IF(ISBLANK(LeaveTracker[[#This Row],[Employee Name]]),"-----",VLOOKUP(LeaveTracker[[#This Row],[Employee Name]],Employees[[Employee Name]:[Office]],7))</f>
        <v>INTERNAL</v>
      </c>
      <c r="F3581" s="50" t="str">
        <f>IF(ISBLANK(LeaveTracker[[#This Row],[Employee Name]]),"-----",VLOOKUP(LeaveTracker[[#This Row],[Employee Name]],Employees[[Employee Name]:[Office]],6))</f>
        <v>PERMANENT</v>
      </c>
      <c r="G3581" s="24">
        <v>44868</v>
      </c>
      <c r="H3581" s="24">
        <v>44868</v>
      </c>
      <c r="I3581" s="19" t="s">
        <v>298</v>
      </c>
      <c r="J3581" s="42" t="s">
        <v>1003</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50" t="str">
        <f>IF(ISBLANK(LeaveTracker[[#This Row],[Employee Name]]),"-----",VLOOKUP(LeaveTracker[[#This Row],[Employee Name]],Employees[[Employee Name]:[Office]],7))</f>
        <v>CHARACTER OFFICE</v>
      </c>
      <c r="F3582" s="50" t="str">
        <f>IF(ISBLANK(LeaveTracker[[#This Row],[Employee Name]]),"-----",VLOOKUP(LeaveTracker[[#This Row],[Employee Name]],Employees[[Employee Name]:[Office]],6))</f>
        <v>PERMANENT</v>
      </c>
      <c r="G3582" s="24">
        <v>44883</v>
      </c>
      <c r="H3582" s="24">
        <v>44883</v>
      </c>
      <c r="I3582" s="19" t="s">
        <v>298</v>
      </c>
      <c r="J3582" s="42" t="s">
        <v>1003</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50" t="str">
        <f>IF(ISBLANK(LeaveTracker[[#This Row],[Employee Name]]),"-----",VLOOKUP(LeaveTracker[[#This Row],[Employee Name]],Employees[[Employee Name]:[Office]],7))</f>
        <v>PIO</v>
      </c>
      <c r="F3583" s="50" t="str">
        <f>IF(ISBLANK(LeaveTracker[[#This Row],[Employee Name]]),"-----",VLOOKUP(LeaveTracker[[#This Row],[Employee Name]],Employees[[Employee Name]:[Office]],6))</f>
        <v>PERMANENT</v>
      </c>
      <c r="G3583" s="24">
        <v>44873</v>
      </c>
      <c r="H3583" s="24">
        <v>44873</v>
      </c>
      <c r="I3583" s="19" t="s">
        <v>298</v>
      </c>
      <c r="J3583" s="42" t="s">
        <v>1003</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265</v>
      </c>
      <c r="E3584" s="50" t="str">
        <f>IF(ISBLANK(LeaveTracker[[#This Row],[Employee Name]]),"-----",VLOOKUP(LeaveTracker[[#This Row],[Employee Name]],Employees[[Employee Name]:[Office]],7))</f>
        <v>MO</v>
      </c>
      <c r="F3584" s="50" t="str">
        <f>IF(ISBLANK(LeaveTracker[[#This Row],[Employee Name]]),"-----",VLOOKUP(LeaveTracker[[#This Row],[Employee Name]],Employees[[Employee Name]:[Office]],6))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265</v>
      </c>
      <c r="E3585" s="50" t="str">
        <f>IF(ISBLANK(LeaveTracker[[#This Row],[Employee Name]]),"-----",VLOOKUP(LeaveTracker[[#This Row],[Employee Name]],Employees[[Employee Name]:[Office]],7))</f>
        <v>MO</v>
      </c>
      <c r="F3585" s="50" t="str">
        <f>IF(ISBLANK(LeaveTracker[[#This Row],[Employee Name]]),"-----",VLOOKUP(LeaveTracker[[#This Row],[Employee Name]],Employees[[Employee Name]:[Office]],6))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265</v>
      </c>
      <c r="E3586" s="50" t="str">
        <f>IF(ISBLANK(LeaveTracker[[#This Row],[Employee Name]]),"-----",VLOOKUP(LeaveTracker[[#This Row],[Employee Name]],Employees[[Employee Name]:[Office]],7))</f>
        <v>MO</v>
      </c>
      <c r="F3586" s="50" t="str">
        <f>IF(ISBLANK(LeaveTracker[[#This Row],[Employee Name]]),"-----",VLOOKUP(LeaveTracker[[#This Row],[Employee Name]],Employees[[Employee Name]:[Office]],6))</f>
        <v>PERMANENT</v>
      </c>
      <c r="G3586" s="24">
        <v>44741</v>
      </c>
      <c r="H3586" s="24">
        <v>44741</v>
      </c>
      <c r="I3586" s="19" t="s">
        <v>298</v>
      </c>
      <c r="J3586" s="42" t="s">
        <v>214</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265</v>
      </c>
      <c r="E3587" s="50" t="str">
        <f>IF(ISBLANK(LeaveTracker[[#This Row],[Employee Name]]),"-----",VLOOKUP(LeaveTracker[[#This Row],[Employee Name]],Employees[[Employee Name]:[Office]],7))</f>
        <v>MO</v>
      </c>
      <c r="F3587" s="50" t="str">
        <f>IF(ISBLANK(LeaveTracker[[#This Row],[Employee Name]]),"-----",VLOOKUP(LeaveTracker[[#This Row],[Employee Name]],Employees[[Employee Name]:[Office]],6))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265</v>
      </c>
      <c r="E3588" s="50" t="str">
        <f>IF(ISBLANK(LeaveTracker[[#This Row],[Employee Name]]),"-----",VLOOKUP(LeaveTracker[[#This Row],[Employee Name]],Employees[[Employee Name]:[Office]],7))</f>
        <v>MO</v>
      </c>
      <c r="F3588" s="50" t="str">
        <f>IF(ISBLANK(LeaveTracker[[#This Row],[Employee Name]]),"-----",VLOOKUP(LeaveTracker[[#This Row],[Employee Name]],Employees[[Employee Name]:[Office]],6))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1325</v>
      </c>
      <c r="E3589" s="50" t="str">
        <f>IF(ISBLANK(LeaveTracker[[#This Row],[Employee Name]]),"-----",VLOOKUP(LeaveTracker[[#This Row],[Employee Name]],Employees[[Employee Name]:[Office]],7))</f>
        <v>CHO</v>
      </c>
      <c r="F3589" s="50" t="str">
        <f>IF(ISBLANK(LeaveTracker[[#This Row],[Employee Name]]),"-----",VLOOKUP(LeaveTracker[[#This Row],[Employee Name]],Employees[[Employee Name]:[Office]],6))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1325</v>
      </c>
      <c r="E3590" s="50" t="str">
        <f>IF(ISBLANK(LeaveTracker[[#This Row],[Employee Name]]),"-----",VLOOKUP(LeaveTracker[[#This Row],[Employee Name]],Employees[[Employee Name]:[Office]],7))</f>
        <v>CHO</v>
      </c>
      <c r="F3590" s="50" t="str">
        <f>IF(ISBLANK(LeaveTracker[[#This Row],[Employee Name]]),"-----",VLOOKUP(LeaveTracker[[#This Row],[Employee Name]],Employees[[Employee Name]:[Office]],6))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1325</v>
      </c>
      <c r="E3591" s="50" t="str">
        <f>IF(ISBLANK(LeaveTracker[[#This Row],[Employee Name]]),"-----",VLOOKUP(LeaveTracker[[#This Row],[Employee Name]],Employees[[Employee Name]:[Office]],7))</f>
        <v>CHO</v>
      </c>
      <c r="F3591" s="50" t="str">
        <f>IF(ISBLANK(LeaveTracker[[#This Row],[Employee Name]]),"-----",VLOOKUP(LeaveTracker[[#This Row],[Employee Name]],Employees[[Employee Name]:[Office]],6))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2244</v>
      </c>
      <c r="E3592" s="50" t="str">
        <f>IF(ISBLANK(LeaveTracker[[#This Row],[Employee Name]]),"-----",VLOOKUP(LeaveTracker[[#This Row],[Employee Name]],Employees[[Employee Name]:[Office]],7))</f>
        <v>LCR</v>
      </c>
      <c r="F3592" s="50" t="str">
        <f>IF(ISBLANK(LeaveTracker[[#This Row],[Employee Name]]),"-----",VLOOKUP(LeaveTracker[[#This Row],[Employee Name]],Employees[[Employee Name]:[Office]],6))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1325</v>
      </c>
      <c r="E3593" s="50" t="str">
        <f>IF(ISBLANK(LeaveTracker[[#This Row],[Employee Name]]),"-----",VLOOKUP(LeaveTracker[[#This Row],[Employee Name]],Employees[[Employee Name]:[Office]],7))</f>
        <v>CHO</v>
      </c>
      <c r="F3593" s="50" t="str">
        <f>IF(ISBLANK(LeaveTracker[[#This Row],[Employee Name]]),"-----",VLOOKUP(LeaveTracker[[#This Row],[Employee Name]],Employees[[Employee Name]:[Office]],6))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50" t="str">
        <f>IF(ISBLANK(LeaveTracker[[#This Row],[Employee Name]]),"-----",VLOOKUP(LeaveTracker[[#This Row],[Employee Name]],Employees[[Employee Name]:[Office]],7))</f>
        <v>CHARACTER OFFICE</v>
      </c>
      <c r="F3594" s="50" t="str">
        <f>IF(ISBLANK(LeaveTracker[[#This Row],[Employee Name]]),"-----",VLOOKUP(LeaveTracker[[#This Row],[Employee Name]],Employees[[Employee Name]:[Office]],6))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525</v>
      </c>
      <c r="E3595" s="50" t="str">
        <f>IF(ISBLANK(LeaveTracker[[#This Row],[Employee Name]]),"-----",VLOOKUP(LeaveTracker[[#This Row],[Employee Name]],Employees[[Employee Name]:[Office]],7))</f>
        <v>GSO</v>
      </c>
      <c r="F3595" s="50" t="str">
        <f>IF(ISBLANK(LeaveTracker[[#This Row],[Employee Name]]),"-----",VLOOKUP(LeaveTracker[[#This Row],[Employee Name]],Employees[[Employee Name]:[Office]],6))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506</v>
      </c>
      <c r="E3596" s="50" t="str">
        <f>IF(ISBLANK(LeaveTracker[[#This Row],[Employee Name]]),"-----",VLOOKUP(LeaveTracker[[#This Row],[Employee Name]],Employees[[Employee Name]:[Office]],7))</f>
        <v>ACCOUNTING</v>
      </c>
      <c r="F3596" s="50" t="str">
        <f>IF(ISBLANK(LeaveTracker[[#This Row],[Employee Name]]),"-----",VLOOKUP(LeaveTracker[[#This Row],[Employee Name]],Employees[[Employee Name]:[Office]],6))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837</v>
      </c>
      <c r="E3597" s="50" t="str">
        <f>IF(ISBLANK(LeaveTracker[[#This Row],[Employee Name]]),"-----",VLOOKUP(LeaveTracker[[#This Row],[Employee Name]],Employees[[Employee Name]:[Office]],7))</f>
        <v>CTO</v>
      </c>
      <c r="F3597" s="50" t="str">
        <f>IF(ISBLANK(LeaveTracker[[#This Row],[Employee Name]]),"-----",VLOOKUP(LeaveTracker[[#This Row],[Employee Name]],Employees[[Employee Name]:[Office]],6))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2033</v>
      </c>
      <c r="E3598" s="50" t="str">
        <f>IF(ISBLANK(LeaveTracker[[#This Row],[Employee Name]]),"-----",VLOOKUP(LeaveTracker[[#This Row],[Employee Name]],Employees[[Employee Name]:[Office]],7))</f>
        <v>CITY PLANNING &amp; DEV'T OFFICE</v>
      </c>
      <c r="F3598" s="50" t="str">
        <f>IF(ISBLANK(LeaveTracker[[#This Row],[Employee Name]]),"-----",VLOOKUP(LeaveTracker[[#This Row],[Employee Name]],Employees[[Employee Name]:[Office]],6))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1226</v>
      </c>
      <c r="E3599" s="50">
        <f>IF(ISBLANK(LeaveTracker[[#This Row],[Employee Name]]),"-----",VLOOKUP(LeaveTracker[[#This Row],[Employee Name]],Employees[[Employee Name]:[Office]],7))</f>
        <v>0</v>
      </c>
      <c r="F3599" s="50" t="str">
        <f>IF(ISBLANK(LeaveTracker[[#This Row],[Employee Name]]),"-----",VLOOKUP(LeaveTracker[[#This Row],[Employee Name]],Employees[[Employee Name]:[Office]],6))</f>
        <v>PERMANENT</v>
      </c>
      <c r="G3599" s="24">
        <v>44805</v>
      </c>
      <c r="H3599" s="24">
        <v>44805</v>
      </c>
      <c r="I3599" s="19" t="s">
        <v>298</v>
      </c>
      <c r="J3599" s="42" t="s">
        <v>214</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737</v>
      </c>
      <c r="E3600" s="50" t="str">
        <f>IF(ISBLANK(LeaveTracker[[#This Row],[Employee Name]]),"-----",VLOOKUP(LeaveTracker[[#This Row],[Employee Name]],Employees[[Employee Name]:[Office]],7))</f>
        <v>CSWDO</v>
      </c>
      <c r="F3600" s="50" t="str">
        <f>IF(ISBLANK(LeaveTracker[[#This Row],[Employee Name]]),"-----",VLOOKUP(LeaveTracker[[#This Row],[Employee Name]],Employees[[Employee Name]:[Office]],6))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525</v>
      </c>
      <c r="E3601" s="50" t="str">
        <f>IF(ISBLANK(LeaveTracker[[#This Row],[Employee Name]]),"-----",VLOOKUP(LeaveTracker[[#This Row],[Employee Name]],Employees[[Employee Name]:[Office]],7))</f>
        <v>GSO</v>
      </c>
      <c r="F3601" s="50" t="str">
        <f>IF(ISBLANK(LeaveTracker[[#This Row],[Employee Name]]),"-----",VLOOKUP(LeaveTracker[[#This Row],[Employee Name]],Employees[[Employee Name]:[Office]],6))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740</v>
      </c>
      <c r="E3602" s="50" t="str">
        <f>IF(ISBLANK(LeaveTracker[[#This Row],[Employee Name]]),"-----",VLOOKUP(LeaveTracker[[#This Row],[Employee Name]],Employees[[Employee Name]:[Office]],7))</f>
        <v>CSWDO</v>
      </c>
      <c r="F3602" s="50" t="str">
        <f>IF(ISBLANK(LeaveTracker[[#This Row],[Employee Name]]),"-----",VLOOKUP(LeaveTracker[[#This Row],[Employee Name]],Employees[[Employee Name]:[Office]],6))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740</v>
      </c>
      <c r="E3603" s="50" t="str">
        <f>IF(ISBLANK(LeaveTracker[[#This Row],[Employee Name]]),"-----",VLOOKUP(LeaveTracker[[#This Row],[Employee Name]],Employees[[Employee Name]:[Office]],7))</f>
        <v>CSWDO</v>
      </c>
      <c r="F3603" s="50" t="str">
        <f>IF(ISBLANK(LeaveTracker[[#This Row],[Employee Name]]),"-----",VLOOKUP(LeaveTracker[[#This Row],[Employee Name]],Employees[[Employee Name]:[Office]],6))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1818</v>
      </c>
      <c r="E3604" s="50" t="str">
        <f>IF(ISBLANK(LeaveTracker[[#This Row],[Employee Name]]),"-----",VLOOKUP(LeaveTracker[[#This Row],[Employee Name]],Employees[[Employee Name]:[Office]],7))</f>
        <v>CSWDO</v>
      </c>
      <c r="F3604" s="50" t="str">
        <f>IF(ISBLANK(LeaveTracker[[#This Row],[Employee Name]]),"-----",VLOOKUP(LeaveTracker[[#This Row],[Employee Name]],Employees[[Employee Name]:[Office]],6))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1818</v>
      </c>
      <c r="E3605" s="50" t="str">
        <f>IF(ISBLANK(LeaveTracker[[#This Row],[Employee Name]]),"-----",VLOOKUP(LeaveTracker[[#This Row],[Employee Name]],Employees[[Employee Name]:[Office]],7))</f>
        <v>CSWDO</v>
      </c>
      <c r="F3605" s="50" t="str">
        <f>IF(ISBLANK(LeaveTracker[[#This Row],[Employee Name]]),"-----",VLOOKUP(LeaveTracker[[#This Row],[Employee Name]],Employees[[Employee Name]:[Office]],6))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1164</v>
      </c>
      <c r="E3606" s="50" t="str">
        <f>IF(ISBLANK(LeaveTracker[[#This Row],[Employee Name]]),"-----",VLOOKUP(LeaveTracker[[#This Row],[Employee Name]],Employees[[Employee Name]:[Office]],7))</f>
        <v>CSWDO</v>
      </c>
      <c r="F3606" s="50" t="str">
        <f>IF(ISBLANK(LeaveTracker[[#This Row],[Employee Name]]),"-----",VLOOKUP(LeaveTracker[[#This Row],[Employee Name]],Employees[[Employee Name]:[Office]],6))</f>
        <v>PERMANENT</v>
      </c>
      <c r="G3606" s="24">
        <v>44816</v>
      </c>
      <c r="H3606" s="24">
        <v>44816</v>
      </c>
      <c r="I3606" s="19" t="s">
        <v>298</v>
      </c>
      <c r="J3606" s="42" t="s">
        <v>1003</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1164</v>
      </c>
      <c r="E3607" s="50" t="str">
        <f>IF(ISBLANK(LeaveTracker[[#This Row],[Employee Name]]),"-----",VLOOKUP(LeaveTracker[[#This Row],[Employee Name]],Employees[[Employee Name]:[Office]],7))</f>
        <v>CSWDO</v>
      </c>
      <c r="F3607" s="50" t="str">
        <f>IF(ISBLANK(LeaveTracker[[#This Row],[Employee Name]]),"-----",VLOOKUP(LeaveTracker[[#This Row],[Employee Name]],Employees[[Employee Name]:[Office]],6))</f>
        <v>PERMANENT</v>
      </c>
      <c r="G3607" s="24">
        <v>44818</v>
      </c>
      <c r="H3607" s="24">
        <v>44818</v>
      </c>
      <c r="I3607" s="19" t="s">
        <v>298</v>
      </c>
      <c r="J3607" s="42" t="s">
        <v>1003</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525</v>
      </c>
      <c r="E3608" s="50" t="str">
        <f>IF(ISBLANK(LeaveTracker[[#This Row],[Employee Name]]),"-----",VLOOKUP(LeaveTracker[[#This Row],[Employee Name]],Employees[[Employee Name]:[Office]],7))</f>
        <v>GSO</v>
      </c>
      <c r="F3608" s="50" t="str">
        <f>IF(ISBLANK(LeaveTracker[[#This Row],[Employee Name]]),"-----",VLOOKUP(LeaveTracker[[#This Row],[Employee Name]],Employees[[Employee Name]:[Office]],6))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238</v>
      </c>
      <c r="E3609" s="50" t="str">
        <f>IF(ISBLANK(LeaveTracker[[#This Row],[Employee Name]]),"-----",VLOOKUP(LeaveTracker[[#This Row],[Employee Name]],Employees[[Employee Name]:[Office]],7))</f>
        <v>CSWDO</v>
      </c>
      <c r="F3609" s="50" t="str">
        <f>IF(ISBLANK(LeaveTracker[[#This Row],[Employee Name]]),"-----",VLOOKUP(LeaveTracker[[#This Row],[Employee Name]],Employees[[Employee Name]:[Office]],6))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525</v>
      </c>
      <c r="E3610" s="50" t="str">
        <f>IF(ISBLANK(LeaveTracker[[#This Row],[Employee Name]]),"-----",VLOOKUP(LeaveTracker[[#This Row],[Employee Name]],Employees[[Employee Name]:[Office]],7))</f>
        <v>GSO</v>
      </c>
      <c r="F3610" s="50" t="str">
        <f>IF(ISBLANK(LeaveTracker[[#This Row],[Employee Name]]),"-----",VLOOKUP(LeaveTracker[[#This Row],[Employee Name]],Employees[[Employee Name]:[Office]],6))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1876</v>
      </c>
      <c r="E3611" s="50" t="str">
        <f>IF(ISBLANK(LeaveTracker[[#This Row],[Employee Name]]),"-----",VLOOKUP(LeaveTracker[[#This Row],[Employee Name]],Employees[[Employee Name]:[Office]],7))</f>
        <v>GSO</v>
      </c>
      <c r="F3611" s="50" t="str">
        <f>IF(ISBLANK(LeaveTracker[[#This Row],[Employee Name]]),"-----",VLOOKUP(LeaveTracker[[#This Row],[Employee Name]],Employees[[Employee Name]:[Office]],6))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446</v>
      </c>
      <c r="E3612" s="50" t="str">
        <f>IF(ISBLANK(LeaveTracker[[#This Row],[Employee Name]]),"-----",VLOOKUP(LeaveTracker[[#This Row],[Employee Name]],Employees[[Employee Name]:[Office]],7))</f>
        <v>CTO</v>
      </c>
      <c r="F3612" s="50" t="str">
        <f>IF(ISBLANK(LeaveTracker[[#This Row],[Employee Name]]),"-----",VLOOKUP(LeaveTracker[[#This Row],[Employee Name]],Employees[[Employee Name]:[Office]],6))</f>
        <v>PERMANENT</v>
      </c>
      <c r="G3612" s="24">
        <v>44841</v>
      </c>
      <c r="H3612" s="24">
        <v>44841</v>
      </c>
      <c r="I3612" s="19" t="s">
        <v>298</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446</v>
      </c>
      <c r="E3613" s="50" t="str">
        <f>IF(ISBLANK(LeaveTracker[[#This Row],[Employee Name]]),"-----",VLOOKUP(LeaveTracker[[#This Row],[Employee Name]],Employees[[Employee Name]:[Office]],7))</f>
        <v>CTO</v>
      </c>
      <c r="F3613" s="50" t="str">
        <f>IF(ISBLANK(LeaveTracker[[#This Row],[Employee Name]]),"-----",VLOOKUP(LeaveTracker[[#This Row],[Employee Name]],Employees[[Employee Name]:[Office]],6))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1076</v>
      </c>
      <c r="E3614" s="50" t="str">
        <f>IF(ISBLANK(LeaveTracker[[#This Row],[Employee Name]]),"-----",VLOOKUP(LeaveTracker[[#This Row],[Employee Name]],Employees[[Employee Name]:[Office]],7))</f>
        <v>CSWDO</v>
      </c>
      <c r="F3614" s="50" t="str">
        <f>IF(ISBLANK(LeaveTracker[[#This Row],[Employee Name]]),"-----",VLOOKUP(LeaveTracker[[#This Row],[Employee Name]],Employees[[Employee Name]:[Office]],6))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1019</v>
      </c>
      <c r="E3615" s="50" t="str">
        <f>IF(ISBLANK(LeaveTracker[[#This Row],[Employee Name]]),"-----",VLOOKUP(LeaveTracker[[#This Row],[Employee Name]],Employees[[Employee Name]:[Office]],7))</f>
        <v>CSWDO</v>
      </c>
      <c r="F3615" s="50" t="str">
        <f>IF(ISBLANK(LeaveTracker[[#This Row],[Employee Name]]),"-----",VLOOKUP(LeaveTracker[[#This Row],[Employee Name]],Employees[[Employee Name]:[Office]],6))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744</v>
      </c>
      <c r="E3616" s="50" t="str">
        <f>IF(ISBLANK(LeaveTracker[[#This Row],[Employee Name]]),"-----",VLOOKUP(LeaveTracker[[#This Row],[Employee Name]],Employees[[Employee Name]:[Office]],7))</f>
        <v>CSWDO</v>
      </c>
      <c r="F3616" s="50" t="str">
        <f>IF(ISBLANK(LeaveTracker[[#This Row],[Employee Name]]),"-----",VLOOKUP(LeaveTracker[[#This Row],[Employee Name]],Employees[[Employee Name]:[Office]],6))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744</v>
      </c>
      <c r="E3617" s="50" t="str">
        <f>IF(ISBLANK(LeaveTracker[[#This Row],[Employee Name]]),"-----",VLOOKUP(LeaveTracker[[#This Row],[Employee Name]],Employees[[Employee Name]:[Office]],7))</f>
        <v>CSWDO</v>
      </c>
      <c r="F3617" s="50" t="str">
        <f>IF(ISBLANK(LeaveTracker[[#This Row],[Employee Name]]),"-----",VLOOKUP(LeaveTracker[[#This Row],[Employee Name]],Employees[[Employee Name]:[Office]],6))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744</v>
      </c>
      <c r="E3618" s="50" t="str">
        <f>IF(ISBLANK(LeaveTracker[[#This Row],[Employee Name]]),"-----",VLOOKUP(LeaveTracker[[#This Row],[Employee Name]],Employees[[Employee Name]:[Office]],7))</f>
        <v>CSWDO</v>
      </c>
      <c r="F3618" s="50" t="str">
        <f>IF(ISBLANK(LeaveTracker[[#This Row],[Employee Name]]),"-----",VLOOKUP(LeaveTracker[[#This Row],[Employee Name]],Employees[[Employee Name]:[Office]],6))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737</v>
      </c>
      <c r="E3619" s="50" t="str">
        <f>IF(ISBLANK(LeaveTracker[[#This Row],[Employee Name]]),"-----",VLOOKUP(LeaveTracker[[#This Row],[Employee Name]],Employees[[Employee Name]:[Office]],7))</f>
        <v>CSWDO</v>
      </c>
      <c r="F3619" s="50" t="str">
        <f>IF(ISBLANK(LeaveTracker[[#This Row],[Employee Name]]),"-----",VLOOKUP(LeaveTracker[[#This Row],[Employee Name]],Employees[[Employee Name]:[Office]],6))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1014</v>
      </c>
      <c r="E3620" s="50" t="str">
        <f>IF(ISBLANK(LeaveTracker[[#This Row],[Employee Name]]),"-----",VLOOKUP(LeaveTracker[[#This Row],[Employee Name]],Employees[[Employee Name]:[Office]],7))</f>
        <v>CSWDO</v>
      </c>
      <c r="F3620" s="50" t="str">
        <f>IF(ISBLANK(LeaveTracker[[#This Row],[Employee Name]]),"-----",VLOOKUP(LeaveTracker[[#This Row],[Employee Name]],Employees[[Employee Name]:[Office]],6))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1014</v>
      </c>
      <c r="E3621" s="50" t="str">
        <f>IF(ISBLANK(LeaveTracker[[#This Row],[Employee Name]]),"-----",VLOOKUP(LeaveTracker[[#This Row],[Employee Name]],Employees[[Employee Name]:[Office]],7))</f>
        <v>CSWDO</v>
      </c>
      <c r="F3621" s="50" t="str">
        <f>IF(ISBLANK(LeaveTracker[[#This Row],[Employee Name]]),"-----",VLOOKUP(LeaveTracker[[#This Row],[Employee Name]],Employees[[Employee Name]:[Office]],6))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1164</v>
      </c>
      <c r="E3622" s="50" t="str">
        <f>IF(ISBLANK(LeaveTracker[[#This Row],[Employee Name]]),"-----",VLOOKUP(LeaveTracker[[#This Row],[Employee Name]],Employees[[Employee Name]:[Office]],7))</f>
        <v>CSWDO</v>
      </c>
      <c r="F3622" s="50" t="str">
        <f>IF(ISBLANK(LeaveTracker[[#This Row],[Employee Name]]),"-----",VLOOKUP(LeaveTracker[[#This Row],[Employee Name]],Employees[[Employee Name]:[Office]],6))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1226</v>
      </c>
      <c r="E3623" s="50">
        <f>IF(ISBLANK(LeaveTracker[[#This Row],[Employee Name]]),"-----",VLOOKUP(LeaveTracker[[#This Row],[Employee Name]],Employees[[Employee Name]:[Office]],7))</f>
        <v>0</v>
      </c>
      <c r="F3623" s="50" t="str">
        <f>IF(ISBLANK(LeaveTracker[[#This Row],[Employee Name]]),"-----",VLOOKUP(LeaveTracker[[#This Row],[Employee Name]],Employees[[Employee Name]:[Office]],6))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1226</v>
      </c>
      <c r="E3624" s="50">
        <f>IF(ISBLANK(LeaveTracker[[#This Row],[Employee Name]]),"-----",VLOOKUP(LeaveTracker[[#This Row],[Employee Name]],Employees[[Employee Name]:[Office]],7))</f>
        <v>0</v>
      </c>
      <c r="F3624" s="50" t="str">
        <f>IF(ISBLANK(LeaveTracker[[#This Row],[Employee Name]]),"-----",VLOOKUP(LeaveTracker[[#This Row],[Employee Name]],Employees[[Employee Name]:[Office]],6))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1226</v>
      </c>
      <c r="E3625" s="50">
        <f>IF(ISBLANK(LeaveTracker[[#This Row],[Employee Name]]),"-----",VLOOKUP(LeaveTracker[[#This Row],[Employee Name]],Employees[[Employee Name]:[Office]],7))</f>
        <v>0</v>
      </c>
      <c r="F3625" s="50" t="str">
        <f>IF(ISBLANK(LeaveTracker[[#This Row],[Employee Name]]),"-----",VLOOKUP(LeaveTracker[[#This Row],[Employee Name]],Employees[[Employee Name]:[Office]],6))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1803</v>
      </c>
      <c r="E3626" s="50" t="str">
        <f>IF(ISBLANK(LeaveTracker[[#This Row],[Employee Name]]),"-----",VLOOKUP(LeaveTracker[[#This Row],[Employee Name]],Employees[[Employee Name]:[Office]],7))</f>
        <v>CSWDO</v>
      </c>
      <c r="F3626" s="50" t="str">
        <f>IF(ISBLANK(LeaveTracker[[#This Row],[Employee Name]]),"-----",VLOOKUP(LeaveTracker[[#This Row],[Employee Name]],Employees[[Employee Name]:[Office]],6))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220</v>
      </c>
      <c r="E3627" s="50" t="str">
        <f>IF(ISBLANK(LeaveTracker[[#This Row],[Employee Name]]),"-----",VLOOKUP(LeaveTracker[[#This Row],[Employee Name]],Employees[[Employee Name]:[Office]],7))</f>
        <v>CSWDO</v>
      </c>
      <c r="F3627" s="50" t="str">
        <f>IF(ISBLANK(LeaveTracker[[#This Row],[Employee Name]]),"-----",VLOOKUP(LeaveTracker[[#This Row],[Employee Name]],Employees[[Employee Name]:[Office]],6))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220</v>
      </c>
      <c r="E3628" s="50" t="str">
        <f>IF(ISBLANK(LeaveTracker[[#This Row],[Employee Name]]),"-----",VLOOKUP(LeaveTracker[[#This Row],[Employee Name]],Employees[[Employee Name]:[Office]],7))</f>
        <v>CSWDO</v>
      </c>
      <c r="F3628" s="50" t="str">
        <f>IF(ISBLANK(LeaveTracker[[#This Row],[Employee Name]]),"-----",VLOOKUP(LeaveTracker[[#This Row],[Employee Name]],Employees[[Employee Name]:[Office]],6))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771</v>
      </c>
      <c r="E3629" s="50" t="str">
        <f>IF(ISBLANK(LeaveTracker[[#This Row],[Employee Name]]),"-----",VLOOKUP(LeaveTracker[[#This Row],[Employee Name]],Employees[[Employee Name]:[Office]],7))</f>
        <v>CSWDO</v>
      </c>
      <c r="F3629" s="50" t="str">
        <f>IF(ISBLANK(LeaveTracker[[#This Row],[Employee Name]]),"-----",VLOOKUP(LeaveTracker[[#This Row],[Employee Name]],Employees[[Employee Name]:[Office]],6))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2025</v>
      </c>
      <c r="E3630" s="50" t="str">
        <f>IF(ISBLANK(LeaveTracker[[#This Row],[Employee Name]]),"-----",VLOOKUP(LeaveTracker[[#This Row],[Employee Name]],Employees[[Employee Name]:[Office]],7))</f>
        <v>ONT</v>
      </c>
      <c r="F3630" s="50" t="str">
        <f>IF(ISBLANK(LeaveTracker[[#This Row],[Employee Name]]),"-----",VLOOKUP(LeaveTracker[[#This Row],[Employee Name]],Employees[[Employee Name]:[Office]],6))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2025</v>
      </c>
      <c r="E3631" s="50" t="str">
        <f>IF(ISBLANK(LeaveTracker[[#This Row],[Employee Name]]),"-----",VLOOKUP(LeaveTracker[[#This Row],[Employee Name]],Employees[[Employee Name]:[Office]],7))</f>
        <v>ONT</v>
      </c>
      <c r="F3631" s="50" t="str">
        <f>IF(ISBLANK(LeaveTracker[[#This Row],[Employee Name]]),"-----",VLOOKUP(LeaveTracker[[#This Row],[Employee Name]],Employees[[Employee Name]:[Office]],6))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849</v>
      </c>
      <c r="E3632" s="50" t="str">
        <f>IF(ISBLANK(LeaveTracker[[#This Row],[Employee Name]]),"-----",VLOOKUP(LeaveTracker[[#This Row],[Employee Name]],Employees[[Employee Name]:[Office]],7))</f>
        <v>MO</v>
      </c>
      <c r="F3632" s="50" t="str">
        <f>IF(ISBLANK(LeaveTracker[[#This Row],[Employee Name]]),"-----",VLOOKUP(LeaveTracker[[#This Row],[Employee Name]],Employees[[Employee Name]:[Office]],6))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849</v>
      </c>
      <c r="E3633" s="50" t="str">
        <f>IF(ISBLANK(LeaveTracker[[#This Row],[Employee Name]]),"-----",VLOOKUP(LeaveTracker[[#This Row],[Employee Name]],Employees[[Employee Name]:[Office]],7))</f>
        <v>MO</v>
      </c>
      <c r="F3633" s="50" t="str">
        <f>IF(ISBLANK(LeaveTracker[[#This Row],[Employee Name]]),"-----",VLOOKUP(LeaveTracker[[#This Row],[Employee Name]],Employees[[Employee Name]:[Office]],6))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632</v>
      </c>
      <c r="E3634" s="50" t="str">
        <f>IF(ISBLANK(LeaveTracker[[#This Row],[Employee Name]]),"-----",VLOOKUP(LeaveTracker[[#This Row],[Employee Name]],Employees[[Employee Name]:[Office]],7))</f>
        <v>LIBRARY</v>
      </c>
      <c r="F3634" s="50" t="str">
        <f>IF(ISBLANK(LeaveTracker[[#This Row],[Employee Name]]),"-----",VLOOKUP(LeaveTracker[[#This Row],[Employee Name]],Employees[[Employee Name]:[Office]],6))</f>
        <v>PERMANENT</v>
      </c>
      <c r="G3634" s="24">
        <v>44883</v>
      </c>
      <c r="H3634" s="24">
        <v>44883</v>
      </c>
      <c r="I3634" s="19" t="s">
        <v>298</v>
      </c>
      <c r="J3634" s="42" t="s">
        <v>2037</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632</v>
      </c>
      <c r="E3635" s="50" t="str">
        <f>IF(ISBLANK(LeaveTracker[[#This Row],[Employee Name]]),"-----",VLOOKUP(LeaveTracker[[#This Row],[Employee Name]],Employees[[Employee Name]:[Office]],7))</f>
        <v>LIBRARY</v>
      </c>
      <c r="F3635" s="50" t="str">
        <f>IF(ISBLANK(LeaveTracker[[#This Row],[Employee Name]]),"-----",VLOOKUP(LeaveTracker[[#This Row],[Employee Name]],Employees[[Employee Name]:[Office]],6))</f>
        <v>PERMANENT</v>
      </c>
      <c r="G3635" s="24">
        <v>44890</v>
      </c>
      <c r="H3635" s="24">
        <v>44890</v>
      </c>
      <c r="I3635" s="19" t="s">
        <v>298</v>
      </c>
      <c r="J3635" s="42" t="s">
        <v>2037</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435</v>
      </c>
      <c r="E3636" s="50" t="str">
        <f>IF(ISBLANK(LeaveTracker[[#This Row],[Employee Name]]),"-----",VLOOKUP(LeaveTracker[[#This Row],[Employee Name]],Employees[[Employee Name]:[Office]],7))</f>
        <v>INTERNAL</v>
      </c>
      <c r="F3636" s="50" t="str">
        <f>IF(ISBLANK(LeaveTracker[[#This Row],[Employee Name]]),"-----",VLOOKUP(LeaveTracker[[#This Row],[Employee Name]],Employees[[Employee Name]:[Office]],6))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435</v>
      </c>
      <c r="E3637" s="50" t="str">
        <f>IF(ISBLANK(LeaveTracker[[#This Row],[Employee Name]]),"-----",VLOOKUP(LeaveTracker[[#This Row],[Employee Name]],Employees[[Employee Name]:[Office]],7))</f>
        <v>INTERNAL</v>
      </c>
      <c r="F3637" s="50" t="str">
        <f>IF(ISBLANK(LeaveTracker[[#This Row],[Employee Name]]),"-----",VLOOKUP(LeaveTracker[[#This Row],[Employee Name]],Employees[[Employee Name]:[Office]],6))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50" t="str">
        <f>IF(ISBLANK(LeaveTracker[[#This Row],[Employee Name]]),"-----",VLOOKUP(LeaveTracker[[#This Row],[Employee Name]],Employees[[Employee Name]:[Office]],7))</f>
        <v>BPLO</v>
      </c>
      <c r="F3638" s="50" t="str">
        <f>IF(ISBLANK(LeaveTracker[[#This Row],[Employee Name]]),"-----",VLOOKUP(LeaveTracker[[#This Row],[Employee Name]],Employees[[Employee Name]:[Office]],6))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435</v>
      </c>
      <c r="E3639" s="50" t="str">
        <f>IF(ISBLANK(LeaveTracker[[#This Row],[Employee Name]]),"-----",VLOOKUP(LeaveTracker[[#This Row],[Employee Name]],Employees[[Employee Name]:[Office]],7))</f>
        <v>INTERNAL</v>
      </c>
      <c r="F3639" s="50" t="str">
        <f>IF(ISBLANK(LeaveTracker[[#This Row],[Employee Name]]),"-----",VLOOKUP(LeaveTracker[[#This Row],[Employee Name]],Employees[[Employee Name]:[Office]],6))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435</v>
      </c>
      <c r="E3640" s="50" t="str">
        <f>IF(ISBLANK(LeaveTracker[[#This Row],[Employee Name]]),"-----",VLOOKUP(LeaveTracker[[#This Row],[Employee Name]],Employees[[Employee Name]:[Office]],7))</f>
        <v>INTERNAL</v>
      </c>
      <c r="F3640" s="50" t="str">
        <f>IF(ISBLANK(LeaveTracker[[#This Row],[Employee Name]]),"-----",VLOOKUP(LeaveTracker[[#This Row],[Employee Name]],Employees[[Employee Name]:[Office]],6))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435</v>
      </c>
      <c r="E3641" s="50" t="str">
        <f>IF(ISBLANK(LeaveTracker[[#This Row],[Employee Name]]),"-----",VLOOKUP(LeaveTracker[[#This Row],[Employee Name]],Employees[[Employee Name]:[Office]],7))</f>
        <v>INTERNAL</v>
      </c>
      <c r="F3641" s="50" t="str">
        <f>IF(ISBLANK(LeaveTracker[[#This Row],[Employee Name]]),"-----",VLOOKUP(LeaveTracker[[#This Row],[Employee Name]],Employees[[Employee Name]:[Office]],6))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435</v>
      </c>
      <c r="E3642" s="50" t="str">
        <f>IF(ISBLANK(LeaveTracker[[#This Row],[Employee Name]]),"-----",VLOOKUP(LeaveTracker[[#This Row],[Employee Name]],Employees[[Employee Name]:[Office]],7))</f>
        <v>INTERNAL</v>
      </c>
      <c r="F3642" s="50" t="str">
        <f>IF(ISBLANK(LeaveTracker[[#This Row],[Employee Name]]),"-----",VLOOKUP(LeaveTracker[[#This Row],[Employee Name]],Employees[[Employee Name]:[Office]],6))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336</v>
      </c>
      <c r="E3643" s="50" t="str">
        <f>IF(ISBLANK(LeaveTracker[[#This Row],[Employee Name]]),"-----",VLOOKUP(LeaveTracker[[#This Row],[Employee Name]],Employees[[Employee Name]:[Office]],7))</f>
        <v>COMELEC</v>
      </c>
      <c r="F3643" s="50" t="str">
        <f>IF(ISBLANK(LeaveTracker[[#This Row],[Employee Name]]),"-----",VLOOKUP(LeaveTracker[[#This Row],[Employee Name]],Employees[[Employee Name]:[Office]],6))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336</v>
      </c>
      <c r="E3644" s="50" t="str">
        <f>IF(ISBLANK(LeaveTracker[[#This Row],[Employee Name]]),"-----",VLOOKUP(LeaveTracker[[#This Row],[Employee Name]],Employees[[Employee Name]:[Office]],7))</f>
        <v>COMELEC</v>
      </c>
      <c r="F3644" s="50" t="str">
        <f>IF(ISBLANK(LeaveTracker[[#This Row],[Employee Name]]),"-----",VLOOKUP(LeaveTracker[[#This Row],[Employee Name]],Employees[[Employee Name]:[Office]],6))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338</v>
      </c>
      <c r="E3645" s="50" t="str">
        <f>IF(ISBLANK(LeaveTracker[[#This Row],[Employee Name]]),"-----",VLOOKUP(LeaveTracker[[#This Row],[Employee Name]],Employees[[Employee Name]:[Office]],7))</f>
        <v>COMELEC</v>
      </c>
      <c r="F3645" s="50" t="str">
        <f>IF(ISBLANK(LeaveTracker[[#This Row],[Employee Name]]),"-----",VLOOKUP(LeaveTracker[[#This Row],[Employee Name]],Employees[[Employee Name]:[Office]],6))</f>
        <v>PERMANENT</v>
      </c>
      <c r="G3645" s="24">
        <v>44918</v>
      </c>
      <c r="H3645" s="24">
        <v>44924</v>
      </c>
      <c r="I3645" s="19" t="s">
        <v>298</v>
      </c>
      <c r="J3645" s="42" t="s">
        <v>1003</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338</v>
      </c>
      <c r="E3646" s="50" t="str">
        <f>IF(ISBLANK(LeaveTracker[[#This Row],[Employee Name]]),"-----",VLOOKUP(LeaveTracker[[#This Row],[Employee Name]],Employees[[Employee Name]:[Office]],7))</f>
        <v>COMELEC</v>
      </c>
      <c r="F3646" s="50" t="str">
        <f>IF(ISBLANK(LeaveTracker[[#This Row],[Employee Name]]),"-----",VLOOKUP(LeaveTracker[[#This Row],[Employee Name]],Employees[[Employee Name]:[Office]],6))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543</v>
      </c>
      <c r="E3647" s="50" t="str">
        <f>IF(ISBLANK(LeaveTracker[[#This Row],[Employee Name]]),"-----",VLOOKUP(LeaveTracker[[#This Row],[Employee Name]],Employees[[Employee Name]:[Office]],7))</f>
        <v>LCR</v>
      </c>
      <c r="F3647" s="50" t="str">
        <f>IF(ISBLANK(LeaveTracker[[#This Row],[Employee Name]]),"-----",VLOOKUP(LeaveTracker[[#This Row],[Employee Name]],Employees[[Employee Name]:[Office]],6))</f>
        <v>PERMANENT</v>
      </c>
      <c r="G3647" s="24">
        <v>44902</v>
      </c>
      <c r="H3647" s="24">
        <v>44902</v>
      </c>
      <c r="I3647" s="19" t="s">
        <v>298</v>
      </c>
      <c r="J3647" s="42" t="s">
        <v>1003</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543</v>
      </c>
      <c r="E3648" s="50" t="str">
        <f>IF(ISBLANK(LeaveTracker[[#This Row],[Employee Name]]),"-----",VLOOKUP(LeaveTracker[[#This Row],[Employee Name]],Employees[[Employee Name]:[Office]],7))</f>
        <v>LCR</v>
      </c>
      <c r="F3648" s="50" t="str">
        <f>IF(ISBLANK(LeaveTracker[[#This Row],[Employee Name]]),"-----",VLOOKUP(LeaveTracker[[#This Row],[Employee Name]],Employees[[Employee Name]:[Office]],6))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543</v>
      </c>
      <c r="E3649" s="50" t="str">
        <f>IF(ISBLANK(LeaveTracker[[#This Row],[Employee Name]]),"-----",VLOOKUP(LeaveTracker[[#This Row],[Employee Name]],Employees[[Employee Name]:[Office]],7))</f>
        <v>LCR</v>
      </c>
      <c r="F3649" s="50" t="str">
        <f>IF(ISBLANK(LeaveTracker[[#This Row],[Employee Name]]),"-----",VLOOKUP(LeaveTracker[[#This Row],[Employee Name]],Employees[[Employee Name]:[Office]],6))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541</v>
      </c>
      <c r="E3650" s="50" t="str">
        <f>IF(ISBLANK(LeaveTracker[[#This Row],[Employee Name]]),"-----",VLOOKUP(LeaveTracker[[#This Row],[Employee Name]],Employees[[Employee Name]:[Office]],7))</f>
        <v>ONT</v>
      </c>
      <c r="F3650" s="50" t="str">
        <f>IF(ISBLANK(LeaveTracker[[#This Row],[Employee Name]]),"-----",VLOOKUP(LeaveTracker[[#This Row],[Employee Name]],Employees[[Employee Name]:[Office]],6))</f>
        <v>PERMANENT</v>
      </c>
      <c r="G3650" s="24">
        <v>44901</v>
      </c>
      <c r="H3650" s="24">
        <v>44901</v>
      </c>
      <c r="I3650" s="19" t="s">
        <v>298</v>
      </c>
      <c r="J3650" s="42" t="s">
        <v>1003</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717</v>
      </c>
      <c r="E3651" s="50" t="str">
        <f>IF(ISBLANK(LeaveTracker[[#This Row],[Employee Name]]),"-----",VLOOKUP(LeaveTracker[[#This Row],[Employee Name]],Employees[[Employee Name]:[Office]],7))</f>
        <v>LCR</v>
      </c>
      <c r="F3651" s="50" t="str">
        <f>IF(ISBLANK(LeaveTracker[[#This Row],[Employee Name]]),"-----",VLOOKUP(LeaveTracker[[#This Row],[Employee Name]],Employees[[Employee Name]:[Office]],6))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1838</v>
      </c>
      <c r="E3652" s="50" t="str">
        <f>IF(ISBLANK(LeaveTracker[[#This Row],[Employee Name]]),"-----",VLOOKUP(LeaveTracker[[#This Row],[Employee Name]],Employees[[Employee Name]:[Office]],7))</f>
        <v>CCR</v>
      </c>
      <c r="F3652" s="50" t="str">
        <f>IF(ISBLANK(LeaveTracker[[#This Row],[Employee Name]]),"-----",VLOOKUP(LeaveTracker[[#This Row],[Employee Name]],Employees[[Employee Name]:[Office]],6))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1838</v>
      </c>
      <c r="E3653" s="50" t="str">
        <f>IF(ISBLANK(LeaveTracker[[#This Row],[Employee Name]]),"-----",VLOOKUP(LeaveTracker[[#This Row],[Employee Name]],Employees[[Employee Name]:[Office]],7))</f>
        <v>CCR</v>
      </c>
      <c r="F3653" s="50" t="str">
        <f>IF(ISBLANK(LeaveTracker[[#This Row],[Employee Name]]),"-----",VLOOKUP(LeaveTracker[[#This Row],[Employee Name]],Employees[[Employee Name]:[Office]],6))</f>
        <v>CASUAL</v>
      </c>
      <c r="G3653" s="24">
        <v>44887</v>
      </c>
      <c r="H3653" s="24">
        <v>44887</v>
      </c>
      <c r="I3653" s="19" t="s">
        <v>298</v>
      </c>
      <c r="J3653" s="42" t="s">
        <v>1003</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855</v>
      </c>
      <c r="E3654" s="50" t="str">
        <f>IF(ISBLANK(LeaveTracker[[#This Row],[Employee Name]]),"-----",VLOOKUP(LeaveTracker[[#This Row],[Employee Name]],Employees[[Employee Name]:[Office]],7))</f>
        <v>LCR</v>
      </c>
      <c r="F3654" s="50" t="str">
        <f>IF(ISBLANK(LeaveTracker[[#This Row],[Employee Name]]),"-----",VLOOKUP(LeaveTracker[[#This Row],[Employee Name]],Employees[[Employee Name]:[Office]],6))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855</v>
      </c>
      <c r="E3655" s="50" t="str">
        <f>IF(ISBLANK(LeaveTracker[[#This Row],[Employee Name]]),"-----",VLOOKUP(LeaveTracker[[#This Row],[Employee Name]],Employees[[Employee Name]:[Office]],7))</f>
        <v>LCR</v>
      </c>
      <c r="F3655" s="50" t="str">
        <f>IF(ISBLANK(LeaveTracker[[#This Row],[Employee Name]]),"-----",VLOOKUP(LeaveTracker[[#This Row],[Employee Name]],Employees[[Employee Name]:[Office]],6))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538</v>
      </c>
      <c r="E3656" s="50" t="str">
        <f>IF(ISBLANK(LeaveTracker[[#This Row],[Employee Name]]),"-----",VLOOKUP(LeaveTracker[[#This Row],[Employee Name]],Employees[[Employee Name]:[Office]],7))</f>
        <v>LCR</v>
      </c>
      <c r="F3656" s="50" t="str">
        <f>IF(ISBLANK(LeaveTracker[[#This Row],[Employee Name]]),"-----",VLOOKUP(LeaveTracker[[#This Row],[Employee Name]],Employees[[Employee Name]:[Office]],6))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538</v>
      </c>
      <c r="E3657" s="50" t="str">
        <f>IF(ISBLANK(LeaveTracker[[#This Row],[Employee Name]]),"-----",VLOOKUP(LeaveTracker[[#This Row],[Employee Name]],Employees[[Employee Name]:[Office]],7))</f>
        <v>LCR</v>
      </c>
      <c r="F3657" s="50" t="str">
        <f>IF(ISBLANK(LeaveTracker[[#This Row],[Employee Name]]),"-----",VLOOKUP(LeaveTracker[[#This Row],[Employee Name]],Employees[[Employee Name]:[Office]],6))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538</v>
      </c>
      <c r="E3658" s="50" t="str">
        <f>IF(ISBLANK(LeaveTracker[[#This Row],[Employee Name]]),"-----",VLOOKUP(LeaveTracker[[#This Row],[Employee Name]],Employees[[Employee Name]:[Office]],7))</f>
        <v>LCR</v>
      </c>
      <c r="F3658" s="50" t="str">
        <f>IF(ISBLANK(LeaveTracker[[#This Row],[Employee Name]]),"-----",VLOOKUP(LeaveTracker[[#This Row],[Employee Name]],Employees[[Employee Name]:[Office]],6))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1078</v>
      </c>
      <c r="E3659" s="50" t="str">
        <f>IF(ISBLANK(LeaveTracker[[#This Row],[Employee Name]]),"-----",VLOOKUP(LeaveTracker[[#This Row],[Employee Name]],Employees[[Employee Name]:[Office]],7))</f>
        <v>CTO</v>
      </c>
      <c r="F3659" s="50" t="str">
        <f>IF(ISBLANK(LeaveTracker[[#This Row],[Employee Name]]),"-----",VLOOKUP(LeaveTracker[[#This Row],[Employee Name]],Employees[[Employee Name]:[Office]],6))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1078</v>
      </c>
      <c r="E3660" s="50" t="str">
        <f>IF(ISBLANK(LeaveTracker[[#This Row],[Employee Name]]),"-----",VLOOKUP(LeaveTracker[[#This Row],[Employee Name]],Employees[[Employee Name]:[Office]],7))</f>
        <v>CTO</v>
      </c>
      <c r="F3660" s="50" t="str">
        <f>IF(ISBLANK(LeaveTracker[[#This Row],[Employee Name]]),"-----",VLOOKUP(LeaveTracker[[#This Row],[Employee Name]],Employees[[Employee Name]:[Office]],6))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1078</v>
      </c>
      <c r="E3661" s="50" t="str">
        <f>IF(ISBLANK(LeaveTracker[[#This Row],[Employee Name]]),"-----",VLOOKUP(LeaveTracker[[#This Row],[Employee Name]],Employees[[Employee Name]:[Office]],7))</f>
        <v>CTO</v>
      </c>
      <c r="F3661" s="50" t="str">
        <f>IF(ISBLANK(LeaveTracker[[#This Row],[Employee Name]]),"-----",VLOOKUP(LeaveTracker[[#This Row],[Employee Name]],Employees[[Employee Name]:[Office]],6))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630</v>
      </c>
      <c r="E3662" s="50" t="str">
        <f>IF(ISBLANK(LeaveTracker[[#This Row],[Employee Name]]),"-----",VLOOKUP(LeaveTracker[[#This Row],[Employee Name]],Employees[[Employee Name]:[Office]],7))</f>
        <v>CCT</v>
      </c>
      <c r="F3662" s="50" t="str">
        <f>IF(ISBLANK(LeaveTracker[[#This Row],[Employee Name]]),"-----",VLOOKUP(LeaveTracker[[#This Row],[Employee Name]],Employees[[Employee Name]:[Office]],6))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1078</v>
      </c>
      <c r="E3663" s="50" t="str">
        <f>IF(ISBLANK(LeaveTracker[[#This Row],[Employee Name]]),"-----",VLOOKUP(LeaveTracker[[#This Row],[Employee Name]],Employees[[Employee Name]:[Office]],7))</f>
        <v>CTO</v>
      </c>
      <c r="F3663" s="50" t="str">
        <f>IF(ISBLANK(LeaveTracker[[#This Row],[Employee Name]]),"-----",VLOOKUP(LeaveTracker[[#This Row],[Employee Name]],Employees[[Employee Name]:[Office]],6))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845</v>
      </c>
      <c r="E3664" s="50" t="str">
        <f>IF(ISBLANK(LeaveTracker[[#This Row],[Employee Name]]),"-----",VLOOKUP(LeaveTracker[[#This Row],[Employee Name]],Employees[[Employee Name]:[Office]],7))</f>
        <v>CCT</v>
      </c>
      <c r="F3664" s="50" t="str">
        <f>IF(ISBLANK(LeaveTracker[[#This Row],[Employee Name]]),"-----",VLOOKUP(LeaveTracker[[#This Row],[Employee Name]],Employees[[Employee Name]:[Office]],6))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845</v>
      </c>
      <c r="E3665" s="50" t="str">
        <f>IF(ISBLANK(LeaveTracker[[#This Row],[Employee Name]]),"-----",VLOOKUP(LeaveTracker[[#This Row],[Employee Name]],Employees[[Employee Name]:[Office]],7))</f>
        <v>CCT</v>
      </c>
      <c r="F3665" s="50" t="str">
        <f>IF(ISBLANK(LeaveTracker[[#This Row],[Employee Name]]),"-----",VLOOKUP(LeaveTracker[[#This Row],[Employee Name]],Employees[[Employee Name]:[Office]],6))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845</v>
      </c>
      <c r="E3666" s="50" t="str">
        <f>IF(ISBLANK(LeaveTracker[[#This Row],[Employee Name]]),"-----",VLOOKUP(LeaveTracker[[#This Row],[Employee Name]],Employees[[Employee Name]:[Office]],7))</f>
        <v>CCT</v>
      </c>
      <c r="F3666" s="50" t="str">
        <f>IF(ISBLANK(LeaveTracker[[#This Row],[Employee Name]]),"-----",VLOOKUP(LeaveTracker[[#This Row],[Employee Name]],Employees[[Employee Name]:[Office]],6))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541</v>
      </c>
      <c r="E3667" s="50" t="str">
        <f>IF(ISBLANK(LeaveTracker[[#This Row],[Employee Name]]),"-----",VLOOKUP(LeaveTracker[[#This Row],[Employee Name]],Employees[[Employee Name]:[Office]],7))</f>
        <v>ONT</v>
      </c>
      <c r="F3667" s="50" t="str">
        <f>IF(ISBLANK(LeaveTracker[[#This Row],[Employee Name]]),"-----",VLOOKUP(LeaveTracker[[#This Row],[Employee Name]],Employees[[Employee Name]:[Office]],6))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541</v>
      </c>
      <c r="E3668" s="50" t="str">
        <f>IF(ISBLANK(LeaveTracker[[#This Row],[Employee Name]]),"-----",VLOOKUP(LeaveTracker[[#This Row],[Employee Name]],Employees[[Employee Name]:[Office]],7))</f>
        <v>ONT</v>
      </c>
      <c r="F3668" s="50" t="str">
        <f>IF(ISBLANK(LeaveTracker[[#This Row],[Employee Name]]),"-----",VLOOKUP(LeaveTracker[[#This Row],[Employee Name]],Employees[[Employee Name]:[Office]],6))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717</v>
      </c>
      <c r="E3669" s="50" t="str">
        <f>IF(ISBLANK(LeaveTracker[[#This Row],[Employee Name]]),"-----",VLOOKUP(LeaveTracker[[#This Row],[Employee Name]],Employees[[Employee Name]:[Office]],7))</f>
        <v>LCR</v>
      </c>
      <c r="F3669" s="50" t="str">
        <f>IF(ISBLANK(LeaveTracker[[#This Row],[Employee Name]]),"-----",VLOOKUP(LeaveTracker[[#This Row],[Employee Name]],Employees[[Employee Name]:[Office]],6))</f>
        <v>PERMANENT</v>
      </c>
      <c r="G3669" s="24">
        <v>44914</v>
      </c>
      <c r="H3669" s="24">
        <v>44917</v>
      </c>
      <c r="I3669" s="19" t="s">
        <v>298</v>
      </c>
      <c r="J3669" s="42" t="s">
        <v>1003</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717</v>
      </c>
      <c r="E3670" s="50" t="str">
        <f>IF(ISBLANK(LeaveTracker[[#This Row],[Employee Name]]),"-----",VLOOKUP(LeaveTracker[[#This Row],[Employee Name]],Employees[[Employee Name]:[Office]],7))</f>
        <v>LCR</v>
      </c>
      <c r="F3670" s="50" t="str">
        <f>IF(ISBLANK(LeaveTracker[[#This Row],[Employee Name]]),"-----",VLOOKUP(LeaveTracker[[#This Row],[Employee Name]],Employees[[Employee Name]:[Office]],6))</f>
        <v>PERMANENT</v>
      </c>
      <c r="G3670" s="24">
        <v>44921</v>
      </c>
      <c r="H3670" s="24">
        <v>44921</v>
      </c>
      <c r="I3670" s="19" t="s">
        <v>298</v>
      </c>
      <c r="J3670" s="42" t="s">
        <v>1003</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849</v>
      </c>
      <c r="E3671" s="50" t="str">
        <f>IF(ISBLANK(LeaveTracker[[#This Row],[Employee Name]]),"-----",VLOOKUP(LeaveTracker[[#This Row],[Employee Name]],Employees[[Employee Name]:[Office]],7))</f>
        <v>MO</v>
      </c>
      <c r="F3671" s="50" t="str">
        <f>IF(ISBLANK(LeaveTracker[[#This Row],[Employee Name]]),"-----",VLOOKUP(LeaveTracker[[#This Row],[Employee Name]],Employees[[Employee Name]:[Office]],6))</f>
        <v>PERMANENT</v>
      </c>
      <c r="G3671" s="24">
        <v>44847</v>
      </c>
      <c r="H3671" s="24">
        <v>44847</v>
      </c>
      <c r="I3671" s="19" t="s">
        <v>298</v>
      </c>
      <c r="J3671" s="42" t="s">
        <v>214</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849</v>
      </c>
      <c r="E3672" s="50" t="str">
        <f>IF(ISBLANK(LeaveTracker[[#This Row],[Employee Name]]),"-----",VLOOKUP(LeaveTracker[[#This Row],[Employee Name]],Employees[[Employee Name]:[Office]],7))</f>
        <v>MO</v>
      </c>
      <c r="F3672" s="50" t="str">
        <f>IF(ISBLANK(LeaveTracker[[#This Row],[Employee Name]]),"-----",VLOOKUP(LeaveTracker[[#This Row],[Employee Name]],Employees[[Employee Name]:[Office]],6))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849</v>
      </c>
      <c r="E3673" s="50" t="str">
        <f>IF(ISBLANK(LeaveTracker[[#This Row],[Employee Name]]),"-----",VLOOKUP(LeaveTracker[[#This Row],[Employee Name]],Employees[[Employee Name]:[Office]],7))</f>
        <v>MO</v>
      </c>
      <c r="F3673" s="50" t="str">
        <f>IF(ISBLANK(LeaveTracker[[#This Row],[Employee Name]]),"-----",VLOOKUP(LeaveTracker[[#This Row],[Employee Name]],Employees[[Employee Name]:[Office]],6))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1762</v>
      </c>
      <c r="E3674" s="50" t="str">
        <f>IF(ISBLANK(LeaveTracker[[#This Row],[Employee Name]]),"-----",VLOOKUP(LeaveTracker[[#This Row],[Employee Name]],Employees[[Employee Name]:[Office]],7))</f>
        <v>LIBRARY</v>
      </c>
      <c r="F3674" s="50" t="str">
        <f>IF(ISBLANK(LeaveTracker[[#This Row],[Employee Name]]),"-----",VLOOKUP(LeaveTracker[[#This Row],[Employee Name]],Employees[[Employee Name]:[Office]],6))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849</v>
      </c>
      <c r="E3675" s="50" t="str">
        <f>IF(ISBLANK(LeaveTracker[[#This Row],[Employee Name]]),"-----",VLOOKUP(LeaveTracker[[#This Row],[Employee Name]],Employees[[Employee Name]:[Office]],7))</f>
        <v>MO</v>
      </c>
      <c r="F3675" s="50" t="str">
        <f>IF(ISBLANK(LeaveTracker[[#This Row],[Employee Name]]),"-----",VLOOKUP(LeaveTracker[[#This Row],[Employee Name]],Employees[[Employee Name]:[Office]],6))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1264</v>
      </c>
      <c r="E3676" s="50" t="str">
        <f>IF(ISBLANK(LeaveTracker[[#This Row],[Employee Name]]),"-----",VLOOKUP(LeaveTracker[[#This Row],[Employee Name]],Employees[[Employee Name]:[Office]],7))</f>
        <v>BUDGET</v>
      </c>
      <c r="F3676" s="50" t="str">
        <f>IF(ISBLANK(LeaveTracker[[#This Row],[Employee Name]]),"-----",VLOOKUP(LeaveTracker[[#This Row],[Employee Name]],Employees[[Employee Name]:[Office]],6))</f>
        <v>PERMANENT</v>
      </c>
      <c r="G3676" s="24">
        <v>44973</v>
      </c>
      <c r="H3676" s="24">
        <v>44973</v>
      </c>
      <c r="I3676" s="19" t="s">
        <v>298</v>
      </c>
      <c r="J3676" s="42" t="s">
        <v>1003</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1044</v>
      </c>
      <c r="E3677" s="50" t="str">
        <f>IF(ISBLANK(LeaveTracker[[#This Row],[Employee Name]]),"-----",VLOOKUP(LeaveTracker[[#This Row],[Employee Name]],Employees[[Employee Name]:[Office]],7))</f>
        <v>ONT</v>
      </c>
      <c r="F3677" s="50" t="str">
        <f>IF(ISBLANK(LeaveTracker[[#This Row],[Employee Name]]),"-----",VLOOKUP(LeaveTracker[[#This Row],[Employee Name]],Employees[[Employee Name]:[Office]],6))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1044</v>
      </c>
      <c r="E3678" s="50" t="str">
        <f>IF(ISBLANK(LeaveTracker[[#This Row],[Employee Name]]),"-----",VLOOKUP(LeaveTracker[[#This Row],[Employee Name]],Employees[[Employee Name]:[Office]],7))</f>
        <v>ONT</v>
      </c>
      <c r="F3678" s="50" t="str">
        <f>IF(ISBLANK(LeaveTracker[[#This Row],[Employee Name]]),"-----",VLOOKUP(LeaveTracker[[#This Row],[Employee Name]],Employees[[Employee Name]:[Office]],6))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1044</v>
      </c>
      <c r="E3679" s="50" t="str">
        <f>IF(ISBLANK(LeaveTracker[[#This Row],[Employee Name]]),"-----",VLOOKUP(LeaveTracker[[#This Row],[Employee Name]],Employees[[Employee Name]:[Office]],7))</f>
        <v>ONT</v>
      </c>
      <c r="F3679" s="50" t="str">
        <f>IF(ISBLANK(LeaveTracker[[#This Row],[Employee Name]]),"-----",VLOOKUP(LeaveTracker[[#This Row],[Employee Name]],Employees[[Employee Name]:[Office]],6))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2038</v>
      </c>
      <c r="E3680" s="50" t="str">
        <f>IF(ISBLANK(LeaveTracker[[#This Row],[Employee Name]]),"-----",VLOOKUP(LeaveTracker[[#This Row],[Employee Name]],Employees[[Employee Name]:[Office]],7))</f>
        <v>TCIS</v>
      </c>
      <c r="F3680" s="50" t="str">
        <f>IF(ISBLANK(LeaveTracker[[#This Row],[Employee Name]]),"-----",VLOOKUP(LeaveTracker[[#This Row],[Employee Name]],Employees[[Employee Name]:[Office]],6))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1044</v>
      </c>
      <c r="E3681" s="50" t="str">
        <f>IF(ISBLANK(LeaveTracker[[#This Row],[Employee Name]]),"-----",VLOOKUP(LeaveTracker[[#This Row],[Employee Name]],Employees[[Employee Name]:[Office]],7))</f>
        <v>ONT</v>
      </c>
      <c r="F3681" s="50" t="str">
        <f>IF(ISBLANK(LeaveTracker[[#This Row],[Employee Name]]),"-----",VLOOKUP(LeaveTracker[[#This Row],[Employee Name]],Employees[[Employee Name]:[Office]],6))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2038</v>
      </c>
      <c r="E3682" s="50" t="str">
        <f>IF(ISBLANK(LeaveTracker[[#This Row],[Employee Name]]),"-----",VLOOKUP(LeaveTracker[[#This Row],[Employee Name]],Employees[[Employee Name]:[Office]],7))</f>
        <v>TCIS</v>
      </c>
      <c r="F3682" s="50" t="str">
        <f>IF(ISBLANK(LeaveTracker[[#This Row],[Employee Name]]),"-----",VLOOKUP(LeaveTracker[[#This Row],[Employee Name]],Employees[[Employee Name]:[Office]],6))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1954</v>
      </c>
      <c r="E3683" s="50" t="str">
        <f>IF(ISBLANK(LeaveTracker[[#This Row],[Employee Name]]),"-----",VLOOKUP(LeaveTracker[[#This Row],[Employee Name]],Employees[[Employee Name]:[Office]],7))</f>
        <v>TCIS/CSU</v>
      </c>
      <c r="F3683" s="50" t="str">
        <f>IF(ISBLANK(LeaveTracker[[#This Row],[Employee Name]]),"-----",VLOOKUP(LeaveTracker[[#This Row],[Employee Name]],Employees[[Employee Name]:[Office]],6))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1837</v>
      </c>
      <c r="E3684" s="50" t="str">
        <f>IF(ISBLANK(LeaveTracker[[#This Row],[Employee Name]]),"-----",VLOOKUP(LeaveTracker[[#This Row],[Employee Name]],Employees[[Employee Name]:[Office]],7))</f>
        <v>ONT</v>
      </c>
      <c r="F3684" s="50" t="str">
        <f>IF(ISBLANK(LeaveTracker[[#This Row],[Employee Name]]),"-----",VLOOKUP(LeaveTracker[[#This Row],[Employee Name]],Employees[[Employee Name]:[Office]],6))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1851</v>
      </c>
      <c r="E3685" s="50" t="str">
        <f>IF(ISBLANK(LeaveTracker[[#This Row],[Employee Name]]),"-----",VLOOKUP(LeaveTracker[[#This Row],[Employee Name]],Employees[[Employee Name]:[Office]],7))</f>
        <v>ONT</v>
      </c>
      <c r="F3685" s="50" t="str">
        <f>IF(ISBLANK(LeaveTracker[[#This Row],[Employee Name]]),"-----",VLOOKUP(LeaveTracker[[#This Row],[Employee Name]],Employees[[Employee Name]:[Office]],6))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1851</v>
      </c>
      <c r="E3686" s="50" t="str">
        <f>IF(ISBLANK(LeaveTracker[[#This Row],[Employee Name]]),"-----",VLOOKUP(LeaveTracker[[#This Row],[Employee Name]],Employees[[Employee Name]:[Office]],7))</f>
        <v>ONT</v>
      </c>
      <c r="F3686" s="50" t="str">
        <f>IF(ISBLANK(LeaveTracker[[#This Row],[Employee Name]]),"-----",VLOOKUP(LeaveTracker[[#This Row],[Employee Name]],Employees[[Employee Name]:[Office]],6))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1030</v>
      </c>
      <c r="E3687" s="50" t="str">
        <f>IF(ISBLANK(LeaveTracker[[#This Row],[Employee Name]]),"-----",VLOOKUP(LeaveTracker[[#This Row],[Employee Name]],Employees[[Employee Name]:[Office]],7))</f>
        <v>CHO</v>
      </c>
      <c r="F3687" s="50" t="str">
        <f>IF(ISBLANK(LeaveTracker[[#This Row],[Employee Name]]),"-----",VLOOKUP(LeaveTracker[[#This Row],[Employee Name]],Employees[[Employee Name]:[Office]],6))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1030</v>
      </c>
      <c r="E3688" s="50" t="str">
        <f>IF(ISBLANK(LeaveTracker[[#This Row],[Employee Name]]),"-----",VLOOKUP(LeaveTracker[[#This Row],[Employee Name]],Employees[[Employee Name]:[Office]],7))</f>
        <v>CHO</v>
      </c>
      <c r="F3688" s="50" t="str">
        <f>IF(ISBLANK(LeaveTracker[[#This Row],[Employee Name]]),"-----",VLOOKUP(LeaveTracker[[#This Row],[Employee Name]],Employees[[Employee Name]:[Office]],6))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1819</v>
      </c>
      <c r="E3689" s="50" t="str">
        <f>IF(ISBLANK(LeaveTracker[[#This Row],[Employee Name]]),"-----",VLOOKUP(LeaveTracker[[#This Row],[Employee Name]],Employees[[Employee Name]:[Office]],7))</f>
        <v>CHO</v>
      </c>
      <c r="F3689" s="50" t="str">
        <f>IF(ISBLANK(LeaveTracker[[#This Row],[Employee Name]]),"-----",VLOOKUP(LeaveTracker[[#This Row],[Employee Name]],Employees[[Employee Name]:[Office]],6))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1922</v>
      </c>
      <c r="E3690" s="50" t="str">
        <f>IF(ISBLANK(LeaveTracker[[#This Row],[Employee Name]]),"-----",VLOOKUP(LeaveTracker[[#This Row],[Employee Name]],Employees[[Employee Name]:[Office]],7))</f>
        <v>CHO</v>
      </c>
      <c r="F3690" s="50" t="str">
        <f>IF(ISBLANK(LeaveTracker[[#This Row],[Employee Name]]),"-----",VLOOKUP(LeaveTracker[[#This Row],[Employee Name]],Employees[[Employee Name]:[Office]],6))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1320</v>
      </c>
      <c r="E3691" s="50" t="str">
        <f>IF(ISBLANK(LeaveTracker[[#This Row],[Employee Name]]),"-----",VLOOKUP(LeaveTracker[[#This Row],[Employee Name]],Employees[[Employee Name]:[Office]],7))</f>
        <v>CHO</v>
      </c>
      <c r="F3691" s="50" t="str">
        <f>IF(ISBLANK(LeaveTracker[[#This Row],[Employee Name]]),"-----",VLOOKUP(LeaveTracker[[#This Row],[Employee Name]],Employees[[Employee Name]:[Office]],6))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1934</v>
      </c>
      <c r="E3692" s="50" t="str">
        <f>IF(ISBLANK(LeaveTracker[[#This Row],[Employee Name]]),"-----",VLOOKUP(LeaveTracker[[#This Row],[Employee Name]],Employees[[Employee Name]:[Office]],7))</f>
        <v>CHO</v>
      </c>
      <c r="F3692" s="50" t="str">
        <f>IF(ISBLANK(LeaveTracker[[#This Row],[Employee Name]]),"-----",VLOOKUP(LeaveTracker[[#This Row],[Employee Name]],Employees[[Employee Name]:[Office]],6))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1934</v>
      </c>
      <c r="E3693" s="50" t="str">
        <f>IF(ISBLANK(LeaveTracker[[#This Row],[Employee Name]]),"-----",VLOOKUP(LeaveTracker[[#This Row],[Employee Name]],Employees[[Employee Name]:[Office]],7))</f>
        <v>CHO</v>
      </c>
      <c r="F3693" s="50" t="str">
        <f>IF(ISBLANK(LeaveTracker[[#This Row],[Employee Name]]),"-----",VLOOKUP(LeaveTracker[[#This Row],[Employee Name]],Employees[[Employee Name]:[Office]],6))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1745</v>
      </c>
      <c r="E3694" s="50" t="str">
        <f>IF(ISBLANK(LeaveTracker[[#This Row],[Employee Name]]),"-----",VLOOKUP(LeaveTracker[[#This Row],[Employee Name]],Employees[[Employee Name]:[Office]],7))</f>
        <v>ACCOUNTING</v>
      </c>
      <c r="F3694" s="50" t="str">
        <f>IF(ISBLANK(LeaveTracker[[#This Row],[Employee Name]]),"-----",VLOOKUP(LeaveTracker[[#This Row],[Employee Name]],Employees[[Employee Name]:[Office]],6))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459</v>
      </c>
      <c r="E3695" s="50" t="str">
        <f>IF(ISBLANK(LeaveTracker[[#This Row],[Employee Name]]),"-----",VLOOKUP(LeaveTracker[[#This Row],[Employee Name]],Employees[[Employee Name]:[Office]],7))</f>
        <v>HRMO</v>
      </c>
      <c r="F3695" s="50" t="str">
        <f>IF(ISBLANK(LeaveTracker[[#This Row],[Employee Name]]),"-----",VLOOKUP(LeaveTracker[[#This Row],[Employee Name]],Employees[[Employee Name]:[Office]],6))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459</v>
      </c>
      <c r="E3696" s="50" t="str">
        <f>IF(ISBLANK(LeaveTracker[[#This Row],[Employee Name]]),"-----",VLOOKUP(LeaveTracker[[#This Row],[Employee Name]],Employees[[Employee Name]:[Office]],7))</f>
        <v>HRMO</v>
      </c>
      <c r="F3696" s="50" t="str">
        <f>IF(ISBLANK(LeaveTracker[[#This Row],[Employee Name]]),"-----",VLOOKUP(LeaveTracker[[#This Row],[Employee Name]],Employees[[Employee Name]:[Office]],6))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726</v>
      </c>
      <c r="E3697" s="50" t="str">
        <f>IF(ISBLANK(LeaveTracker[[#This Row],[Employee Name]]),"-----",VLOOKUP(LeaveTracker[[#This Row],[Employee Name]],Employees[[Employee Name]:[Office]],7))</f>
        <v>SP</v>
      </c>
      <c r="F3697" s="50" t="str">
        <f>IF(ISBLANK(LeaveTracker[[#This Row],[Employee Name]]),"-----",VLOOKUP(LeaveTracker[[#This Row],[Employee Name]],Employees[[Employee Name]:[Office]],6))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50" t="str">
        <f>IF(ISBLANK(LeaveTracker[[#This Row],[Employee Name]]),"-----",VLOOKUP(LeaveTracker[[#This Row],[Employee Name]],Employees[[Employee Name]:[Office]],7))</f>
        <v>INTEGRATED CENTRAL TERMINAL</v>
      </c>
      <c r="F3698" s="50" t="str">
        <f>IF(ISBLANK(LeaveTracker[[#This Row],[Employee Name]]),"-----",VLOOKUP(LeaveTracker[[#This Row],[Employee Name]],Employees[[Employee Name]:[Office]],6))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855</v>
      </c>
      <c r="E3699" s="50" t="str">
        <f>IF(ISBLANK(LeaveTracker[[#This Row],[Employee Name]]),"-----",VLOOKUP(LeaveTracker[[#This Row],[Employee Name]],Employees[[Employee Name]:[Office]],7))</f>
        <v>LCR</v>
      </c>
      <c r="F3699" s="50" t="str">
        <f>IF(ISBLANK(LeaveTracker[[#This Row],[Employee Name]]),"-----",VLOOKUP(LeaveTracker[[#This Row],[Employee Name]],Employees[[Employee Name]:[Office]],6))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355</v>
      </c>
      <c r="E3700" s="50" t="str">
        <f>IF(ISBLANK(LeaveTracker[[#This Row],[Employee Name]]),"-----",VLOOKUP(LeaveTracker[[#This Row],[Employee Name]],Employees[[Employee Name]:[Office]],7))</f>
        <v>LCR</v>
      </c>
      <c r="F3700" s="50" t="str">
        <f>IF(ISBLANK(LeaveTracker[[#This Row],[Employee Name]]),"-----",VLOOKUP(LeaveTracker[[#This Row],[Employee Name]],Employees[[Employee Name]:[Office]],6))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355</v>
      </c>
      <c r="E3701" s="50" t="str">
        <f>IF(ISBLANK(LeaveTracker[[#This Row],[Employee Name]]),"-----",VLOOKUP(LeaveTracker[[#This Row],[Employee Name]],Employees[[Employee Name]:[Office]],7))</f>
        <v>LCR</v>
      </c>
      <c r="F3701" s="50" t="str">
        <f>IF(ISBLANK(LeaveTracker[[#This Row],[Employee Name]]),"-----",VLOOKUP(LeaveTracker[[#This Row],[Employee Name]],Employees[[Employee Name]:[Office]],6))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2244</v>
      </c>
      <c r="E3702" s="50" t="str">
        <f>IF(ISBLANK(LeaveTracker[[#This Row],[Employee Name]]),"-----",VLOOKUP(LeaveTracker[[#This Row],[Employee Name]],Employees[[Employee Name]:[Office]],7))</f>
        <v>LCR</v>
      </c>
      <c r="F3702" s="50" t="str">
        <f>IF(ISBLANK(LeaveTracker[[#This Row],[Employee Name]]),"-----",VLOOKUP(LeaveTracker[[#This Row],[Employee Name]],Employees[[Employee Name]:[Office]],6))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541</v>
      </c>
      <c r="E3703" s="50" t="str">
        <f>IF(ISBLANK(LeaveTracker[[#This Row],[Employee Name]]),"-----",VLOOKUP(LeaveTracker[[#This Row],[Employee Name]],Employees[[Employee Name]:[Office]],7))</f>
        <v>ONT</v>
      </c>
      <c r="F3703" s="50" t="str">
        <f>IF(ISBLANK(LeaveTracker[[#This Row],[Employee Name]]),"-----",VLOOKUP(LeaveTracker[[#This Row],[Employee Name]],Employees[[Employee Name]:[Office]],6))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541</v>
      </c>
      <c r="E3704" s="50" t="str">
        <f>IF(ISBLANK(LeaveTracker[[#This Row],[Employee Name]]),"-----",VLOOKUP(LeaveTracker[[#This Row],[Employee Name]],Employees[[Employee Name]:[Office]],7))</f>
        <v>ONT</v>
      </c>
      <c r="F3704" s="50" t="str">
        <f>IF(ISBLANK(LeaveTracker[[#This Row],[Employee Name]]),"-----",VLOOKUP(LeaveTracker[[#This Row],[Employee Name]],Employees[[Employee Name]:[Office]],6))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541</v>
      </c>
      <c r="E3705" s="50" t="str">
        <f>IF(ISBLANK(LeaveTracker[[#This Row],[Employee Name]]),"-----",VLOOKUP(LeaveTracker[[#This Row],[Employee Name]],Employees[[Employee Name]:[Office]],7))</f>
        <v>ONT</v>
      </c>
      <c r="F3705" s="50" t="str">
        <f>IF(ISBLANK(LeaveTracker[[#This Row],[Employee Name]]),"-----",VLOOKUP(LeaveTracker[[#This Row],[Employee Name]],Employees[[Employee Name]:[Office]],6))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541</v>
      </c>
      <c r="E3706" s="50" t="str">
        <f>IF(ISBLANK(LeaveTracker[[#This Row],[Employee Name]]),"-----",VLOOKUP(LeaveTracker[[#This Row],[Employee Name]],Employees[[Employee Name]:[Office]],7))</f>
        <v>ONT</v>
      </c>
      <c r="F3706" s="50" t="str">
        <f>IF(ISBLANK(LeaveTracker[[#This Row],[Employee Name]]),"-----",VLOOKUP(LeaveTracker[[#This Row],[Employee Name]],Employees[[Employee Name]:[Office]],6))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541</v>
      </c>
      <c r="E3707" s="50" t="str">
        <f>IF(ISBLANK(LeaveTracker[[#This Row],[Employee Name]]),"-----",VLOOKUP(LeaveTracker[[#This Row],[Employee Name]],Employees[[Employee Name]:[Office]],7))</f>
        <v>ONT</v>
      </c>
      <c r="F3707" s="50" t="str">
        <f>IF(ISBLANK(LeaveTracker[[#This Row],[Employee Name]]),"-----",VLOOKUP(LeaveTracker[[#This Row],[Employee Name]],Employees[[Employee Name]:[Office]],6))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543</v>
      </c>
      <c r="E3708" s="50" t="str">
        <f>IF(ISBLANK(LeaveTracker[[#This Row],[Employee Name]]),"-----",VLOOKUP(LeaveTracker[[#This Row],[Employee Name]],Employees[[Employee Name]:[Office]],7))</f>
        <v>LCR</v>
      </c>
      <c r="F3708" s="50" t="str">
        <f>IF(ISBLANK(LeaveTracker[[#This Row],[Employee Name]]),"-----",VLOOKUP(LeaveTracker[[#This Row],[Employee Name]],Employees[[Employee Name]:[Office]],6))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538</v>
      </c>
      <c r="E3709" s="50" t="str">
        <f>IF(ISBLANK(LeaveTracker[[#This Row],[Employee Name]]),"-----",VLOOKUP(LeaveTracker[[#This Row],[Employee Name]],Employees[[Employee Name]:[Office]],7))</f>
        <v>LCR</v>
      </c>
      <c r="F3709" s="50" t="str">
        <f>IF(ISBLANK(LeaveTracker[[#This Row],[Employee Name]]),"-----",VLOOKUP(LeaveTracker[[#This Row],[Employee Name]],Employees[[Employee Name]:[Office]],6))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722</v>
      </c>
      <c r="E3710" s="50" t="str">
        <f>IF(ISBLANK(LeaveTracker[[#This Row],[Employee Name]]),"-----",VLOOKUP(LeaveTracker[[#This Row],[Employee Name]],Employees[[Employee Name]:[Office]],7))</f>
        <v>LCR</v>
      </c>
      <c r="F3710" s="50" t="str">
        <f>IF(ISBLANK(LeaveTracker[[#This Row],[Employee Name]]),"-----",VLOOKUP(LeaveTracker[[#This Row],[Employee Name]],Employees[[Employee Name]:[Office]],6))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538</v>
      </c>
      <c r="E3711" s="50" t="str">
        <f>IF(ISBLANK(LeaveTracker[[#This Row],[Employee Name]]),"-----",VLOOKUP(LeaveTracker[[#This Row],[Employee Name]],Employees[[Employee Name]:[Office]],7))</f>
        <v>LCR</v>
      </c>
      <c r="F3711" s="50" t="str">
        <f>IF(ISBLANK(LeaveTracker[[#This Row],[Employee Name]]),"-----",VLOOKUP(LeaveTracker[[#This Row],[Employee Name]],Employees[[Employee Name]:[Office]],6))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543</v>
      </c>
      <c r="E3712" s="50" t="str">
        <f>IF(ISBLANK(LeaveTracker[[#This Row],[Employee Name]]),"-----",VLOOKUP(LeaveTracker[[#This Row],[Employee Name]],Employees[[Employee Name]:[Office]],7))</f>
        <v>LCR</v>
      </c>
      <c r="F3712" s="50" t="str">
        <f>IF(ISBLANK(LeaveTracker[[#This Row],[Employee Name]]),"-----",VLOOKUP(LeaveTracker[[#This Row],[Employee Name]],Employees[[Employee Name]:[Office]],6))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855</v>
      </c>
      <c r="E3713" s="50" t="str">
        <f>IF(ISBLANK(LeaveTracker[[#This Row],[Employee Name]]),"-----",VLOOKUP(LeaveTracker[[#This Row],[Employee Name]],Employees[[Employee Name]:[Office]],7))</f>
        <v>LCR</v>
      </c>
      <c r="F3713" s="50" t="str">
        <f>IF(ISBLANK(LeaveTracker[[#This Row],[Employee Name]]),"-----",VLOOKUP(LeaveTracker[[#This Row],[Employee Name]],Employees[[Employee Name]:[Office]],6))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855</v>
      </c>
      <c r="E3714" s="50" t="str">
        <f>IF(ISBLANK(LeaveTracker[[#This Row],[Employee Name]]),"-----",VLOOKUP(LeaveTracker[[#This Row],[Employee Name]],Employees[[Employee Name]:[Office]],7))</f>
        <v>LCR</v>
      </c>
      <c r="F3714" s="50" t="str">
        <f>IF(ISBLANK(LeaveTracker[[#This Row],[Employee Name]]),"-----",VLOOKUP(LeaveTracker[[#This Row],[Employee Name]],Employees[[Employee Name]:[Office]],6))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855</v>
      </c>
      <c r="E3715" s="50" t="str">
        <f>IF(ISBLANK(LeaveTracker[[#This Row],[Employee Name]]),"-----",VLOOKUP(LeaveTracker[[#This Row],[Employee Name]],Employees[[Employee Name]:[Office]],7))</f>
        <v>LCR</v>
      </c>
      <c r="F3715" s="50" t="str">
        <f>IF(ISBLANK(LeaveTracker[[#This Row],[Employee Name]]),"-----",VLOOKUP(LeaveTracker[[#This Row],[Employee Name]],Employees[[Employee Name]:[Office]],6))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543</v>
      </c>
      <c r="E3716" s="50" t="str">
        <f>IF(ISBLANK(LeaveTracker[[#This Row],[Employee Name]]),"-----",VLOOKUP(LeaveTracker[[#This Row],[Employee Name]],Employees[[Employee Name]:[Office]],7))</f>
        <v>LCR</v>
      </c>
      <c r="F3716" s="50" t="str">
        <f>IF(ISBLANK(LeaveTracker[[#This Row],[Employee Name]]),"-----",VLOOKUP(LeaveTracker[[#This Row],[Employee Name]],Employees[[Employee Name]:[Office]],6))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543</v>
      </c>
      <c r="E3717" s="50" t="str">
        <f>IF(ISBLANK(LeaveTracker[[#This Row],[Employee Name]]),"-----",VLOOKUP(LeaveTracker[[#This Row],[Employee Name]],Employees[[Employee Name]:[Office]],7))</f>
        <v>LCR</v>
      </c>
      <c r="F3717" s="50" t="str">
        <f>IF(ISBLANK(LeaveTracker[[#This Row],[Employee Name]]),"-----",VLOOKUP(LeaveTracker[[#This Row],[Employee Name]],Employees[[Employee Name]:[Office]],6))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543</v>
      </c>
      <c r="E3718" s="50" t="str">
        <f>IF(ISBLANK(LeaveTracker[[#This Row],[Employee Name]]),"-----",VLOOKUP(LeaveTracker[[#This Row],[Employee Name]],Employees[[Employee Name]:[Office]],7))</f>
        <v>LCR</v>
      </c>
      <c r="F3718" s="50" t="str">
        <f>IF(ISBLANK(LeaveTracker[[#This Row],[Employee Name]]),"-----",VLOOKUP(LeaveTracker[[#This Row],[Employee Name]],Employees[[Employee Name]:[Office]],6))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543</v>
      </c>
      <c r="E3719" s="50" t="str">
        <f>IF(ISBLANK(LeaveTracker[[#This Row],[Employee Name]]),"-----",VLOOKUP(LeaveTracker[[#This Row],[Employee Name]],Employees[[Employee Name]:[Office]],7))</f>
        <v>LCR</v>
      </c>
      <c r="F3719" s="50" t="str">
        <f>IF(ISBLANK(LeaveTracker[[#This Row],[Employee Name]]),"-----",VLOOKUP(LeaveTracker[[#This Row],[Employee Name]],Employees[[Employee Name]:[Office]],6))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2033</v>
      </c>
      <c r="E3720" s="50" t="str">
        <f>IF(ISBLANK(LeaveTracker[[#This Row],[Employee Name]]),"-----",VLOOKUP(LeaveTracker[[#This Row],[Employee Name]],Employees[[Employee Name]:[Office]],7))</f>
        <v>CITY PLANNING &amp; DEV'T OFFICE</v>
      </c>
      <c r="F3720" s="50" t="str">
        <f>IF(ISBLANK(LeaveTracker[[#This Row],[Employee Name]]),"-----",VLOOKUP(LeaveTracker[[#This Row],[Employee Name]],Employees[[Employee Name]:[Office]],6))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874</v>
      </c>
      <c r="E3721" s="50" t="str">
        <f>IF(ISBLANK(LeaveTracker[[#This Row],[Employee Name]]),"-----",VLOOKUP(LeaveTracker[[#This Row],[Employee Name]],Employees[[Employee Name]:[Office]],7))</f>
        <v>GSO</v>
      </c>
      <c r="F3721" s="50" t="str">
        <f>IF(ISBLANK(LeaveTracker[[#This Row],[Employee Name]]),"-----",VLOOKUP(LeaveTracker[[#This Row],[Employee Name]],Employees[[Employee Name]:[Office]],6))</f>
        <v>PERMANENT</v>
      </c>
      <c r="G3721" s="24">
        <v>44963</v>
      </c>
      <c r="H3721" s="24">
        <v>44963</v>
      </c>
      <c r="I3721" s="19" t="s">
        <v>298</v>
      </c>
      <c r="J3721" s="42" t="s">
        <v>1003</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657</v>
      </c>
      <c r="E3722" s="50" t="str">
        <f>IF(ISBLANK(LeaveTracker[[#This Row],[Employee Name]]),"-----",VLOOKUP(LeaveTracker[[#This Row],[Employee Name]],Employees[[Employee Name]:[Office]],7))</f>
        <v>ONT</v>
      </c>
      <c r="F3722" s="50" t="str">
        <f>IF(ISBLANK(LeaveTracker[[#This Row],[Employee Name]]),"-----",VLOOKUP(LeaveTracker[[#This Row],[Employee Name]],Employees[[Employee Name]:[Office]],6))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657</v>
      </c>
      <c r="E3723" s="50" t="str">
        <f>IF(ISBLANK(LeaveTracker[[#This Row],[Employee Name]]),"-----",VLOOKUP(LeaveTracker[[#This Row],[Employee Name]],Employees[[Employee Name]:[Office]],7))</f>
        <v>ONT</v>
      </c>
      <c r="F3723" s="50" t="str">
        <f>IF(ISBLANK(LeaveTracker[[#This Row],[Employee Name]]),"-----",VLOOKUP(LeaveTracker[[#This Row],[Employee Name]],Employees[[Employee Name]:[Office]],6))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1733</v>
      </c>
      <c r="E3724" s="50" t="str">
        <f>IF(ISBLANK(LeaveTracker[[#This Row],[Employee Name]]),"-----",VLOOKUP(LeaveTracker[[#This Row],[Employee Name]],Employees[[Employee Name]:[Office]],7))</f>
        <v>ASSESSOR</v>
      </c>
      <c r="F3724" s="50" t="str">
        <f>IF(ISBLANK(LeaveTracker[[#This Row],[Employee Name]]),"-----",VLOOKUP(LeaveTracker[[#This Row],[Employee Name]],Employees[[Employee Name]:[Office]],6))</f>
        <v>CASUAL</v>
      </c>
      <c r="G3724" s="24">
        <v>44957</v>
      </c>
      <c r="H3724" s="24">
        <v>44957</v>
      </c>
      <c r="I3724" s="19" t="s">
        <v>298</v>
      </c>
      <c r="J3724" s="42" t="s">
        <v>1003</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355</v>
      </c>
      <c r="E3725" s="50" t="str">
        <f>IF(ISBLANK(LeaveTracker[[#This Row],[Employee Name]]),"-----",VLOOKUP(LeaveTracker[[#This Row],[Employee Name]],Employees[[Employee Name]:[Office]],7))</f>
        <v>LCR</v>
      </c>
      <c r="F3725" s="50" t="str">
        <f>IF(ISBLANK(LeaveTracker[[#This Row],[Employee Name]]),"-----",VLOOKUP(LeaveTracker[[#This Row],[Employee Name]],Employees[[Employee Name]:[Office]],6))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355</v>
      </c>
      <c r="E3726" s="50" t="str">
        <f>IF(ISBLANK(LeaveTracker[[#This Row],[Employee Name]]),"-----",VLOOKUP(LeaveTracker[[#This Row],[Employee Name]],Employees[[Employee Name]:[Office]],7))</f>
        <v>LCR</v>
      </c>
      <c r="F3726" s="50" t="str">
        <f>IF(ISBLANK(LeaveTracker[[#This Row],[Employee Name]]),"-----",VLOOKUP(LeaveTracker[[#This Row],[Employee Name]],Employees[[Employee Name]:[Office]],6))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720</v>
      </c>
      <c r="E3727" s="50" t="str">
        <f>IF(ISBLANK(LeaveTracker[[#This Row],[Employee Name]]),"-----",VLOOKUP(LeaveTracker[[#This Row],[Employee Name]],Employees[[Employee Name]:[Office]],7))</f>
        <v>LCR</v>
      </c>
      <c r="F3727" s="50" t="str">
        <f>IF(ISBLANK(LeaveTracker[[#This Row],[Employee Name]]),"-----",VLOOKUP(LeaveTracker[[#This Row],[Employee Name]],Employees[[Employee Name]:[Office]],6))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720</v>
      </c>
      <c r="E3728" s="50" t="str">
        <f>IF(ISBLANK(LeaveTracker[[#This Row],[Employee Name]]),"-----",VLOOKUP(LeaveTracker[[#This Row],[Employee Name]],Employees[[Employee Name]:[Office]],7))</f>
        <v>LCR</v>
      </c>
      <c r="F3728" s="50" t="str">
        <f>IF(ISBLANK(LeaveTracker[[#This Row],[Employee Name]]),"-----",VLOOKUP(LeaveTracker[[#This Row],[Employee Name]],Employees[[Employee Name]:[Office]],6))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1030</v>
      </c>
      <c r="E3729" s="50" t="str">
        <f>IF(ISBLANK(LeaveTracker[[#This Row],[Employee Name]]),"-----",VLOOKUP(LeaveTracker[[#This Row],[Employee Name]],Employees[[Employee Name]:[Office]],7))</f>
        <v>CHO</v>
      </c>
      <c r="F3729" s="50" t="str">
        <f>IF(ISBLANK(LeaveTracker[[#This Row],[Employee Name]]),"-----",VLOOKUP(LeaveTracker[[#This Row],[Employee Name]],Employees[[Employee Name]:[Office]],6))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2042</v>
      </c>
      <c r="E3730" s="50" t="str">
        <f>IF(ISBLANK(LeaveTracker[[#This Row],[Employee Name]]),"-----",VLOOKUP(LeaveTracker[[#This Row],[Employee Name]],Employees[[Employee Name]:[Office]],7))</f>
        <v>SAN JOSE ELEMENTARY</v>
      </c>
      <c r="F3730" s="50" t="str">
        <f>IF(ISBLANK(LeaveTracker[[#This Row],[Employee Name]]),"-----",VLOOKUP(LeaveTracker[[#This Row],[Employee Name]],Employees[[Employee Name]:[Office]],6))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338</v>
      </c>
      <c r="E3731" s="50" t="str">
        <f>IF(ISBLANK(LeaveTracker[[#This Row],[Employee Name]]),"-----",VLOOKUP(LeaveTracker[[#This Row],[Employee Name]],Employees[[Employee Name]:[Office]],7))</f>
        <v>COMELEC</v>
      </c>
      <c r="F3731" s="50" t="str">
        <f>IF(ISBLANK(LeaveTracker[[#This Row],[Employee Name]]),"-----",VLOOKUP(LeaveTracker[[#This Row],[Employee Name]],Employees[[Employee Name]:[Office]],6))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338</v>
      </c>
      <c r="E3732" s="50" t="str">
        <f>IF(ISBLANK(LeaveTracker[[#This Row],[Employee Name]]),"-----",VLOOKUP(LeaveTracker[[#This Row],[Employee Name]],Employees[[Employee Name]:[Office]],7))</f>
        <v>COMELEC</v>
      </c>
      <c r="F3732" s="50" t="str">
        <f>IF(ISBLANK(LeaveTracker[[#This Row],[Employee Name]]),"-----",VLOOKUP(LeaveTracker[[#This Row],[Employee Name]],Employees[[Employee Name]:[Office]],6))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355</v>
      </c>
      <c r="E3733" s="50" t="str">
        <f>IF(ISBLANK(LeaveTracker[[#This Row],[Employee Name]]),"-----",VLOOKUP(LeaveTracker[[#This Row],[Employee Name]],Employees[[Employee Name]:[Office]],7))</f>
        <v>LCR</v>
      </c>
      <c r="F3733" s="50" t="str">
        <f>IF(ISBLANK(LeaveTracker[[#This Row],[Employee Name]]),"-----",VLOOKUP(LeaveTracker[[#This Row],[Employee Name]],Employees[[Employee Name]:[Office]],6))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1856</v>
      </c>
      <c r="E3734" s="50" t="str">
        <f>IF(ISBLANK(LeaveTracker[[#This Row],[Employee Name]]),"-----",VLOOKUP(LeaveTracker[[#This Row],[Employee Name]],Employees[[Employee Name]:[Office]],7))</f>
        <v>TCSNHS-ISHS</v>
      </c>
      <c r="F3734" s="50" t="str">
        <f>IF(ISBLANK(LeaveTracker[[#This Row],[Employee Name]]),"-----",VLOOKUP(LeaveTracker[[#This Row],[Employee Name]],Employees[[Employee Name]:[Office]],6))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720</v>
      </c>
      <c r="E3735" s="50" t="str">
        <f>IF(ISBLANK(LeaveTracker[[#This Row],[Employee Name]]),"-----",VLOOKUP(LeaveTracker[[#This Row],[Employee Name]],Employees[[Employee Name]:[Office]],7))</f>
        <v>LCR</v>
      </c>
      <c r="F3735" s="50" t="str">
        <f>IF(ISBLANK(LeaveTracker[[#This Row],[Employee Name]]),"-----",VLOOKUP(LeaveTracker[[#This Row],[Employee Name]],Employees[[Employee Name]:[Office]],6))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720</v>
      </c>
      <c r="E3736" s="50" t="str">
        <f>IF(ISBLANK(LeaveTracker[[#This Row],[Employee Name]]),"-----",VLOOKUP(LeaveTracker[[#This Row],[Employee Name]],Employees[[Employee Name]:[Office]],7))</f>
        <v>LCR</v>
      </c>
      <c r="F3736" s="50" t="str">
        <f>IF(ISBLANK(LeaveTracker[[#This Row],[Employee Name]]),"-----",VLOOKUP(LeaveTracker[[#This Row],[Employee Name]],Employees[[Employee Name]:[Office]],6))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720</v>
      </c>
      <c r="E3737" s="50" t="str">
        <f>IF(ISBLANK(LeaveTracker[[#This Row],[Employee Name]]),"-----",VLOOKUP(LeaveTracker[[#This Row],[Employee Name]],Employees[[Employee Name]:[Office]],7))</f>
        <v>LCR</v>
      </c>
      <c r="F3737" s="50" t="str">
        <f>IF(ISBLANK(LeaveTracker[[#This Row],[Employee Name]]),"-----",VLOOKUP(LeaveTracker[[#This Row],[Employee Name]],Employees[[Employee Name]:[Office]],6))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525</v>
      </c>
      <c r="E3738" s="50" t="str">
        <f>IF(ISBLANK(LeaveTracker[[#This Row],[Employee Name]]),"-----",VLOOKUP(LeaveTracker[[#This Row],[Employee Name]],Employees[[Employee Name]:[Office]],7))</f>
        <v>GSO</v>
      </c>
      <c r="F3738" s="50" t="str">
        <f>IF(ISBLANK(LeaveTracker[[#This Row],[Employee Name]]),"-----",VLOOKUP(LeaveTracker[[#This Row],[Employee Name]],Employees[[Employee Name]:[Office]],6))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525</v>
      </c>
      <c r="E3739" s="50" t="str">
        <f>IF(ISBLANK(LeaveTracker[[#This Row],[Employee Name]]),"-----",VLOOKUP(LeaveTracker[[#This Row],[Employee Name]],Employees[[Employee Name]:[Office]],7))</f>
        <v>GSO</v>
      </c>
      <c r="F3739" s="50" t="str">
        <f>IF(ISBLANK(LeaveTracker[[#This Row],[Employee Name]]),"-----",VLOOKUP(LeaveTracker[[#This Row],[Employee Name]],Employees[[Employee Name]:[Office]],6))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1868</v>
      </c>
      <c r="E3740" s="50" t="str">
        <f>IF(ISBLANK(LeaveTracker[[#This Row],[Employee Name]]),"-----",VLOOKUP(LeaveTracker[[#This Row],[Employee Name]],Employees[[Employee Name]:[Office]],7))</f>
        <v>TICC</v>
      </c>
      <c r="F3740" s="50" t="str">
        <f>IF(ISBLANK(LeaveTracker[[#This Row],[Employee Name]]),"-----",VLOOKUP(LeaveTracker[[#This Row],[Employee Name]],Employees[[Employee Name]:[Office]],6))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1869</v>
      </c>
      <c r="E3741" s="50" t="str">
        <f>IF(ISBLANK(LeaveTracker[[#This Row],[Employee Name]]),"-----",VLOOKUP(LeaveTracker[[#This Row],[Employee Name]],Employees[[Employee Name]:[Office]],7))</f>
        <v>TICC</v>
      </c>
      <c r="F3741" s="50" t="str">
        <f>IF(ISBLANK(LeaveTracker[[#This Row],[Employee Name]]),"-----",VLOOKUP(LeaveTracker[[#This Row],[Employee Name]],Employees[[Employee Name]:[Office]],6))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1810</v>
      </c>
      <c r="E3742" s="50" t="str">
        <f>IF(ISBLANK(LeaveTracker[[#This Row],[Employee Name]]),"-----",VLOOKUP(LeaveTracker[[#This Row],[Employee Name]],Employees[[Employee Name]:[Office]],7))</f>
        <v>TICC/TCCH</v>
      </c>
      <c r="F3742" s="50" t="str">
        <f>IF(ISBLANK(LeaveTracker[[#This Row],[Employee Name]]),"-----",VLOOKUP(LeaveTracker[[#This Row],[Employee Name]],Employees[[Employee Name]:[Office]],6))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1810</v>
      </c>
      <c r="E3743" s="50" t="str">
        <f>IF(ISBLANK(LeaveTracker[[#This Row],[Employee Name]]),"-----",VLOOKUP(LeaveTracker[[#This Row],[Employee Name]],Employees[[Employee Name]:[Office]],7))</f>
        <v>TICC/TCCH</v>
      </c>
      <c r="F3743" s="50" t="str">
        <f>IF(ISBLANK(LeaveTracker[[#This Row],[Employee Name]]),"-----",VLOOKUP(LeaveTracker[[#This Row],[Employee Name]],Employees[[Employee Name]:[Office]],6))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1867</v>
      </c>
      <c r="E3744" s="50" t="str">
        <f>IF(ISBLANK(LeaveTracker[[#This Row],[Employee Name]]),"-----",VLOOKUP(LeaveTracker[[#This Row],[Employee Name]],Employees[[Employee Name]:[Office]],7))</f>
        <v>ONT</v>
      </c>
      <c r="F3744" s="50" t="str">
        <f>IF(ISBLANK(LeaveTracker[[#This Row],[Employee Name]]),"-----",VLOOKUP(LeaveTracker[[#This Row],[Employee Name]],Employees[[Employee Name]:[Office]],6))</f>
        <v>PERMANENT</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1867</v>
      </c>
      <c r="E3745" s="50" t="str">
        <f>IF(ISBLANK(LeaveTracker[[#This Row],[Employee Name]]),"-----",VLOOKUP(LeaveTracker[[#This Row],[Employee Name]],Employees[[Employee Name]:[Office]],7))</f>
        <v>ONT</v>
      </c>
      <c r="F3745" s="50" t="str">
        <f>IF(ISBLANK(LeaveTracker[[#This Row],[Employee Name]]),"-----",VLOOKUP(LeaveTracker[[#This Row],[Employee Name]],Employees[[Employee Name]:[Office]],6))</f>
        <v>PERMANENT</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1867</v>
      </c>
      <c r="E3746" s="50" t="str">
        <f>IF(ISBLANK(LeaveTracker[[#This Row],[Employee Name]]),"-----",VLOOKUP(LeaveTracker[[#This Row],[Employee Name]],Employees[[Employee Name]:[Office]],7))</f>
        <v>ONT</v>
      </c>
      <c r="F3746" s="50" t="str">
        <f>IF(ISBLANK(LeaveTracker[[#This Row],[Employee Name]]),"-----",VLOOKUP(LeaveTracker[[#This Row],[Employee Name]],Employees[[Employee Name]:[Office]],6))</f>
        <v>PERMANENT</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50" t="str">
        <f>IF(ISBLANK(LeaveTracker[[#This Row],[Employee Name]]),"-----",VLOOKUP(LeaveTracker[[#This Row],[Employee Name]],Employees[[Employee Name]:[Office]],7))</f>
        <v>CHARACTER OFFICE</v>
      </c>
      <c r="F3747" s="50" t="str">
        <f>IF(ISBLANK(LeaveTracker[[#This Row],[Employee Name]]),"-----",VLOOKUP(LeaveTracker[[#This Row],[Employee Name]],Employees[[Employee Name]:[Office]],6))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2016</v>
      </c>
      <c r="E3748" s="50" t="str">
        <f>IF(ISBLANK(LeaveTracker[[#This Row],[Employee Name]]),"-----",VLOOKUP(LeaveTracker[[#This Row],[Employee Name]],Employees[[Employee Name]:[Office]],7))</f>
        <v>ONT</v>
      </c>
      <c r="F3748" s="50" t="str">
        <f>IF(ISBLANK(LeaveTracker[[#This Row],[Employee Name]]),"-----",VLOOKUP(LeaveTracker[[#This Row],[Employee Name]],Employees[[Employee Name]:[Office]],6))</f>
        <v>PERMANENT</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2049</v>
      </c>
      <c r="E3749" s="50" t="str">
        <f>IF(ISBLANK(LeaveTracker[[#This Row],[Employee Name]]),"-----",VLOOKUP(LeaveTracker[[#This Row],[Employee Name]],Employees[[Employee Name]:[Office]],7))</f>
        <v>DEPED</v>
      </c>
      <c r="F3749" s="50" t="str">
        <f>IF(ISBLANK(LeaveTracker[[#This Row],[Employee Name]]),"-----",VLOOKUP(LeaveTracker[[#This Row],[Employee Name]],Employees[[Employee Name]:[Office]],6))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1942</v>
      </c>
      <c r="E3750" s="50" t="str">
        <f>IF(ISBLANK(LeaveTracker[[#This Row],[Employee Name]]),"-----",VLOOKUP(LeaveTracker[[#This Row],[Employee Name]],Employees[[Employee Name]:[Office]],7))</f>
        <v>GSO</v>
      </c>
      <c r="F3750" s="50" t="str">
        <f>IF(ISBLANK(LeaveTracker[[#This Row],[Employee Name]]),"-----",VLOOKUP(LeaveTracker[[#This Row],[Employee Name]],Employees[[Employee Name]:[Office]],6))</f>
        <v>CASUAL</v>
      </c>
      <c r="G3750" s="24">
        <v>44946</v>
      </c>
      <c r="H3750" s="24">
        <v>44946</v>
      </c>
      <c r="I3750" s="19" t="s">
        <v>298</v>
      </c>
      <c r="J3750" s="42" t="s">
        <v>274</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1942</v>
      </c>
      <c r="E3751" s="50" t="str">
        <f>IF(ISBLANK(LeaveTracker[[#This Row],[Employee Name]]),"-----",VLOOKUP(LeaveTracker[[#This Row],[Employee Name]],Employees[[Employee Name]:[Office]],7))</f>
        <v>GSO</v>
      </c>
      <c r="F3751" s="50" t="str">
        <f>IF(ISBLANK(LeaveTracker[[#This Row],[Employee Name]]),"-----",VLOOKUP(LeaveTracker[[#This Row],[Employee Name]],Employees[[Employee Name]:[Office]],6))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1942</v>
      </c>
      <c r="E3752" s="50" t="str">
        <f>IF(ISBLANK(LeaveTracker[[#This Row],[Employee Name]]),"-----",VLOOKUP(LeaveTracker[[#This Row],[Employee Name]],Employees[[Employee Name]:[Office]],7))</f>
        <v>GSO</v>
      </c>
      <c r="F3752" s="50" t="str">
        <f>IF(ISBLANK(LeaveTracker[[#This Row],[Employee Name]]),"-----",VLOOKUP(LeaveTracker[[#This Row],[Employee Name]],Employees[[Employee Name]:[Office]],6))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1745</v>
      </c>
      <c r="E3753" s="50" t="str">
        <f>IF(ISBLANK(LeaveTracker[[#This Row],[Employee Name]]),"-----",VLOOKUP(LeaveTracker[[#This Row],[Employee Name]],Employees[[Employee Name]:[Office]],7))</f>
        <v>ACCOUNTING</v>
      </c>
      <c r="F3753" s="50" t="str">
        <f>IF(ISBLANK(LeaveTracker[[#This Row],[Employee Name]]),"-----",VLOOKUP(LeaveTracker[[#This Row],[Employee Name]],Employees[[Employee Name]:[Office]],6))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1900</v>
      </c>
      <c r="E3754" s="50" t="str">
        <f>IF(ISBLANK(LeaveTracker[[#This Row],[Employee Name]]),"-----",VLOOKUP(LeaveTracker[[#This Row],[Employee Name]],Employees[[Employee Name]:[Office]],7))</f>
        <v>PICNIC GROVE</v>
      </c>
      <c r="F3754" s="50" t="str">
        <f>IF(ISBLANK(LeaveTracker[[#This Row],[Employee Name]]),"-----",VLOOKUP(LeaveTracker[[#This Row],[Employee Name]],Employees[[Employee Name]:[Office]],6))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1756</v>
      </c>
      <c r="E3755" s="50" t="str">
        <f>IF(ISBLANK(LeaveTracker[[#This Row],[Employee Name]]),"-----",VLOOKUP(LeaveTracker[[#This Row],[Employee Name]],Employees[[Employee Name]:[Office]],7))</f>
        <v>PICNIC GROVE</v>
      </c>
      <c r="F3755" s="50" t="str">
        <f>IF(ISBLANK(LeaveTracker[[#This Row],[Employee Name]]),"-----",VLOOKUP(LeaveTracker[[#This Row],[Employee Name]],Employees[[Employee Name]:[Office]],6))</f>
        <v>PERMANENT</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1756</v>
      </c>
      <c r="E3756" s="50" t="str">
        <f>IF(ISBLANK(LeaveTracker[[#This Row],[Employee Name]]),"-----",VLOOKUP(LeaveTracker[[#This Row],[Employee Name]],Employees[[Employee Name]:[Office]],7))</f>
        <v>PICNIC GROVE</v>
      </c>
      <c r="F3756" s="50" t="str">
        <f>IF(ISBLANK(LeaveTracker[[#This Row],[Employee Name]]),"-----",VLOOKUP(LeaveTracker[[#This Row],[Employee Name]],Employees[[Employee Name]:[Office]],6))</f>
        <v>PERMANENT</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1756</v>
      </c>
      <c r="E3757" s="50" t="str">
        <f>IF(ISBLANK(LeaveTracker[[#This Row],[Employee Name]]),"-----",VLOOKUP(LeaveTracker[[#This Row],[Employee Name]],Employees[[Employee Name]:[Office]],7))</f>
        <v>PICNIC GROVE</v>
      </c>
      <c r="F3757" s="50" t="str">
        <f>IF(ISBLANK(LeaveTracker[[#This Row],[Employee Name]]),"-----",VLOOKUP(LeaveTracker[[#This Row],[Employee Name]],Employees[[Employee Name]:[Office]],6))</f>
        <v>PERMANENT</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1834</v>
      </c>
      <c r="E3758" s="50" t="str">
        <f>IF(ISBLANK(LeaveTracker[[#This Row],[Employee Name]]),"-----",VLOOKUP(LeaveTracker[[#This Row],[Employee Name]],Employees[[Employee Name]:[Office]],7))</f>
        <v>EEO/CITY MARKET</v>
      </c>
      <c r="F3758" s="50" t="str">
        <f>IF(ISBLANK(LeaveTracker[[#This Row],[Employee Name]]),"-----",VLOOKUP(LeaveTracker[[#This Row],[Employee Name]],Employees[[Employee Name]:[Office]],6))</f>
        <v>CASUAL</v>
      </c>
      <c r="G3758" s="24">
        <v>44823</v>
      </c>
      <c r="H3758" s="24">
        <v>44823</v>
      </c>
      <c r="I3758" s="19" t="s">
        <v>298</v>
      </c>
      <c r="J3758" s="42" t="s">
        <v>1754</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1834</v>
      </c>
      <c r="E3759" s="50" t="str">
        <f>IF(ISBLANK(LeaveTracker[[#This Row],[Employee Name]]),"-----",VLOOKUP(LeaveTracker[[#This Row],[Employee Name]],Employees[[Employee Name]:[Office]],7))</f>
        <v>EEO/CITY MARKET</v>
      </c>
      <c r="F3759" s="50" t="str">
        <f>IF(ISBLANK(LeaveTracker[[#This Row],[Employee Name]]),"-----",VLOOKUP(LeaveTracker[[#This Row],[Employee Name]],Employees[[Employee Name]:[Office]],6))</f>
        <v>CASUAL</v>
      </c>
      <c r="G3759" s="24">
        <v>44828</v>
      </c>
      <c r="H3759" s="24">
        <v>44828</v>
      </c>
      <c r="I3759" s="19" t="s">
        <v>298</v>
      </c>
      <c r="J3759" s="42" t="s">
        <v>1754</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1788</v>
      </c>
      <c r="E3760" s="50" t="str">
        <f>IF(ISBLANK(LeaveTracker[[#This Row],[Employee Name]]),"-----",VLOOKUP(LeaveTracker[[#This Row],[Employee Name]],Employees[[Employee Name]:[Office]],7))</f>
        <v>ONT</v>
      </c>
      <c r="F3760" s="50" t="str">
        <f>IF(ISBLANK(LeaveTracker[[#This Row],[Employee Name]]),"-----",VLOOKUP(LeaveTracker[[#This Row],[Employee Name]],Employees[[Employee Name]:[Office]],6))</f>
        <v>PERMANENT</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1788</v>
      </c>
      <c r="E3761" s="50" t="str">
        <f>IF(ISBLANK(LeaveTracker[[#This Row],[Employee Name]]),"-----",VLOOKUP(LeaveTracker[[#This Row],[Employee Name]],Employees[[Employee Name]:[Office]],7))</f>
        <v>ONT</v>
      </c>
      <c r="F3761" s="50" t="str">
        <f>IF(ISBLANK(LeaveTracker[[#This Row],[Employee Name]]),"-----",VLOOKUP(LeaveTracker[[#This Row],[Employee Name]],Employees[[Employee Name]:[Office]],6))</f>
        <v>PERMANENT</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1788</v>
      </c>
      <c r="E3762" s="50" t="str">
        <f>IF(ISBLANK(LeaveTracker[[#This Row],[Employee Name]]),"-----",VLOOKUP(LeaveTracker[[#This Row],[Employee Name]],Employees[[Employee Name]:[Office]],7))</f>
        <v>ONT</v>
      </c>
      <c r="F3762" s="50" t="str">
        <f>IF(ISBLANK(LeaveTracker[[#This Row],[Employee Name]]),"-----",VLOOKUP(LeaveTracker[[#This Row],[Employee Name]],Employees[[Employee Name]:[Office]],6))</f>
        <v>PERMANENT</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2330</v>
      </c>
      <c r="E3763" s="50" t="str">
        <f>IF(ISBLANK(LeaveTracker[[#This Row],[Employee Name]]),"-----",VLOOKUP(LeaveTracker[[#This Row],[Employee Name]],Employees[[Employee Name]:[Office]],7))</f>
        <v>CEO</v>
      </c>
      <c r="F3763" s="50" t="str">
        <f>IF(ISBLANK(LeaveTracker[[#This Row],[Employee Name]]),"-----",VLOOKUP(LeaveTracker[[#This Row],[Employee Name]],Employees[[Employee Name]:[Office]],6))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2053</v>
      </c>
      <c r="E3764" s="50" t="str">
        <f>IF(ISBLANK(LeaveTracker[[#This Row],[Employee Name]]),"-----",VLOOKUP(LeaveTracker[[#This Row],[Employee Name]],Employees[[Employee Name]:[Office]],7))</f>
        <v>CSWDO</v>
      </c>
      <c r="F3764" s="50" t="str">
        <f>IF(ISBLANK(LeaveTracker[[#This Row],[Employee Name]]),"-----",VLOOKUP(LeaveTracker[[#This Row],[Employee Name]],Employees[[Employee Name]:[Office]],6))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2053</v>
      </c>
      <c r="E3765" s="50" t="str">
        <f>IF(ISBLANK(LeaveTracker[[#This Row],[Employee Name]]),"-----",VLOOKUP(LeaveTracker[[#This Row],[Employee Name]],Employees[[Employee Name]:[Office]],7))</f>
        <v>CSWDO</v>
      </c>
      <c r="F3765" s="50" t="str">
        <f>IF(ISBLANK(LeaveTracker[[#This Row],[Employee Name]]),"-----",VLOOKUP(LeaveTracker[[#This Row],[Employee Name]],Employees[[Employee Name]:[Office]],6))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1039</v>
      </c>
      <c r="E3766" s="50" t="str">
        <f>IF(ISBLANK(LeaveTracker[[#This Row],[Employee Name]]),"-----",VLOOKUP(LeaveTracker[[#This Row],[Employee Name]],Employees[[Employee Name]:[Office]],7))</f>
        <v>ONT</v>
      </c>
      <c r="F3766" s="50" t="str">
        <f>IF(ISBLANK(LeaveTracker[[#This Row],[Employee Name]]),"-----",VLOOKUP(LeaveTracker[[#This Row],[Employee Name]],Employees[[Employee Name]:[Office]],6))</f>
        <v>PERMANENT</v>
      </c>
      <c r="G3766" s="24">
        <v>44901</v>
      </c>
      <c r="H3766" s="24">
        <v>44901</v>
      </c>
      <c r="I3766" s="19" t="s">
        <v>298</v>
      </c>
      <c r="J3766" s="42" t="s">
        <v>1754</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323</v>
      </c>
      <c r="E3767" s="50" t="str">
        <f>IF(ISBLANK(LeaveTracker[[#This Row],[Employee Name]]),"-----",VLOOKUP(LeaveTracker[[#This Row],[Employee Name]],Employees[[Employee Name]:[Office]],7))</f>
        <v>CEO</v>
      </c>
      <c r="F3767" s="50" t="str">
        <f>IF(ISBLANK(LeaveTracker[[#This Row],[Employee Name]]),"-----",VLOOKUP(LeaveTracker[[#This Row],[Employee Name]],Employees[[Employee Name]:[Office]],6))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1810</v>
      </c>
      <c r="E3768" s="50" t="str">
        <f>IF(ISBLANK(LeaveTracker[[#This Row],[Employee Name]]),"-----",VLOOKUP(LeaveTracker[[#This Row],[Employee Name]],Employees[[Employee Name]:[Office]],7))</f>
        <v>TICC/TCCH</v>
      </c>
      <c r="F3768" s="50" t="str">
        <f>IF(ISBLANK(LeaveTracker[[#This Row],[Employee Name]]),"-----",VLOOKUP(LeaveTracker[[#This Row],[Employee Name]],Employees[[Employee Name]:[Office]],6))</f>
        <v>CASUAL</v>
      </c>
      <c r="G3768" s="24">
        <v>44931</v>
      </c>
      <c r="H3768" s="24">
        <v>44931</v>
      </c>
      <c r="I3768" s="19" t="s">
        <v>298</v>
      </c>
      <c r="J3768" s="42" t="s">
        <v>1754</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1726</v>
      </c>
      <c r="E3769" s="50" t="str">
        <f>IF(ISBLANK(LeaveTracker[[#This Row],[Employee Name]]),"-----",VLOOKUP(LeaveTracker[[#This Row],[Employee Name]],Employees[[Employee Name]:[Office]],7))</f>
        <v>TCIS</v>
      </c>
      <c r="F3769" s="50" t="str">
        <f>IF(ISBLANK(LeaveTracker[[#This Row],[Employee Name]]),"-----",VLOOKUP(LeaveTracker[[#This Row],[Employee Name]],Employees[[Employee Name]:[Office]],6))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1726</v>
      </c>
      <c r="E3770" s="50" t="str">
        <f>IF(ISBLANK(LeaveTracker[[#This Row],[Employee Name]]),"-----",VLOOKUP(LeaveTracker[[#This Row],[Employee Name]],Employees[[Employee Name]:[Office]],7))</f>
        <v>TCIS</v>
      </c>
      <c r="F3770" s="50" t="str">
        <f>IF(ISBLANK(LeaveTracker[[#This Row],[Employee Name]]),"-----",VLOOKUP(LeaveTracker[[#This Row],[Employee Name]],Employees[[Employee Name]:[Office]],6))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1726</v>
      </c>
      <c r="E3771" s="50" t="str">
        <f>IF(ISBLANK(LeaveTracker[[#This Row],[Employee Name]]),"-----",VLOOKUP(LeaveTracker[[#This Row],[Employee Name]],Employees[[Employee Name]:[Office]],7))</f>
        <v>TCIS</v>
      </c>
      <c r="F3771" s="50" t="str">
        <f>IF(ISBLANK(LeaveTracker[[#This Row],[Employee Name]]),"-----",VLOOKUP(LeaveTracker[[#This Row],[Employee Name]],Employees[[Employee Name]:[Office]],6))</f>
        <v>CASUAL</v>
      </c>
      <c r="G3771" s="24">
        <v>44909</v>
      </c>
      <c r="H3771" s="24">
        <v>44909</v>
      </c>
      <c r="I3771" s="19" t="s">
        <v>298</v>
      </c>
      <c r="J3771" s="42" t="s">
        <v>299</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1726</v>
      </c>
      <c r="E3772" s="50" t="str">
        <f>IF(ISBLANK(LeaveTracker[[#This Row],[Employee Name]]),"-----",VLOOKUP(LeaveTracker[[#This Row],[Employee Name]],Employees[[Employee Name]:[Office]],7))</f>
        <v>TCIS</v>
      </c>
      <c r="F3772" s="50" t="str">
        <f>IF(ISBLANK(LeaveTracker[[#This Row],[Employee Name]]),"-----",VLOOKUP(LeaveTracker[[#This Row],[Employee Name]],Employees[[Employee Name]:[Office]],6))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1726</v>
      </c>
      <c r="E3773" s="50" t="str">
        <f>IF(ISBLANK(LeaveTracker[[#This Row],[Employee Name]]),"-----",VLOOKUP(LeaveTracker[[#This Row],[Employee Name]],Employees[[Employee Name]:[Office]],7))</f>
        <v>TCIS</v>
      </c>
      <c r="F3773" s="50" t="str">
        <f>IF(ISBLANK(LeaveTracker[[#This Row],[Employee Name]]),"-----",VLOOKUP(LeaveTracker[[#This Row],[Employee Name]],Employees[[Employee Name]:[Office]],6))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1793</v>
      </c>
      <c r="E3774" s="50" t="str">
        <f>IF(ISBLANK(LeaveTracker[[#This Row],[Employee Name]]),"-----",VLOOKUP(LeaveTracker[[#This Row],[Employee Name]],Employees[[Employee Name]:[Office]],7))</f>
        <v>CENRO</v>
      </c>
      <c r="F3774" s="50" t="str">
        <f>IF(ISBLANK(LeaveTracker[[#This Row],[Employee Name]]),"-----",VLOOKUP(LeaveTracker[[#This Row],[Employee Name]],Employees[[Employee Name]:[Office]],6))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1940</v>
      </c>
      <c r="E3775" s="50" t="str">
        <f>IF(ISBLANK(LeaveTracker[[#This Row],[Employee Name]]),"-----",VLOOKUP(LeaveTracker[[#This Row],[Employee Name]],Employees[[Employee Name]:[Office]],7))</f>
        <v>CENRO</v>
      </c>
      <c r="F3775" s="50" t="str">
        <f>IF(ISBLANK(LeaveTracker[[#This Row],[Employee Name]]),"-----",VLOOKUP(LeaveTracker[[#This Row],[Employee Name]],Employees[[Employee Name]:[Office]],6))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446</v>
      </c>
      <c r="E3776" s="50" t="str">
        <f>IF(ISBLANK(LeaveTracker[[#This Row],[Employee Name]]),"-----",VLOOKUP(LeaveTracker[[#This Row],[Employee Name]],Employees[[Employee Name]:[Office]],7))</f>
        <v>CTO</v>
      </c>
      <c r="F3776" s="50" t="str">
        <f>IF(ISBLANK(LeaveTracker[[#This Row],[Employee Name]]),"-----",VLOOKUP(LeaveTracker[[#This Row],[Employee Name]],Employees[[Employee Name]:[Office]],6))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1881</v>
      </c>
      <c r="E3777" s="50" t="str">
        <f>IF(ISBLANK(LeaveTracker[[#This Row],[Employee Name]]),"-----",VLOOKUP(LeaveTracker[[#This Row],[Employee Name]],Employees[[Employee Name]:[Office]],7))</f>
        <v>TCIS</v>
      </c>
      <c r="F3777" s="50" t="str">
        <f>IF(ISBLANK(LeaveTracker[[#This Row],[Employee Name]]),"-----",VLOOKUP(LeaveTracker[[#This Row],[Employee Name]],Employees[[Employee Name]:[Office]],6))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1881</v>
      </c>
      <c r="E3778" s="50" t="str">
        <f>IF(ISBLANK(LeaveTracker[[#This Row],[Employee Name]]),"-----",VLOOKUP(LeaveTracker[[#This Row],[Employee Name]],Employees[[Employee Name]:[Office]],7))</f>
        <v>TCIS</v>
      </c>
      <c r="F3778" s="50" t="str">
        <f>IF(ISBLANK(LeaveTracker[[#This Row],[Employee Name]]),"-----",VLOOKUP(LeaveTracker[[#This Row],[Employee Name]],Employees[[Employee Name]:[Office]],6))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1739</v>
      </c>
      <c r="E3779" s="50" t="str">
        <f>IF(ISBLANK(LeaveTracker[[#This Row],[Employee Name]]),"-----",VLOOKUP(LeaveTracker[[#This Row],[Employee Name]],Employees[[Employee Name]:[Office]],7))</f>
        <v>ONT</v>
      </c>
      <c r="F3779" s="50" t="str">
        <f>IF(ISBLANK(LeaveTracker[[#This Row],[Employee Name]]),"-----",VLOOKUP(LeaveTracker[[#This Row],[Employee Name]],Employees[[Employee Name]:[Office]],6))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1736</v>
      </c>
      <c r="E3780" s="50" t="str">
        <f>IF(ISBLANK(LeaveTracker[[#This Row],[Employee Name]]),"-----",VLOOKUP(LeaveTracker[[#This Row],[Employee Name]],Employees[[Employee Name]:[Office]],7))</f>
        <v>LCR</v>
      </c>
      <c r="F3780" s="50" t="str">
        <f>IF(ISBLANK(LeaveTracker[[#This Row],[Employee Name]]),"-----",VLOOKUP(LeaveTracker[[#This Row],[Employee Name]],Employees[[Employee Name]:[Office]],6))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1923</v>
      </c>
      <c r="E3781" s="50" t="str">
        <f>IF(ISBLANK(LeaveTracker[[#This Row],[Employee Name]]),"-----",VLOOKUP(LeaveTracker[[#This Row],[Employee Name]],Employees[[Employee Name]:[Office]],7))</f>
        <v>ONT</v>
      </c>
      <c r="F3781" s="50" t="str">
        <f>IF(ISBLANK(LeaveTracker[[#This Row],[Employee Name]]),"-----",VLOOKUP(LeaveTracker[[#This Row],[Employee Name]],Employees[[Employee Name]:[Office]],6))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1935</v>
      </c>
      <c r="E3782" s="50" t="str">
        <f>IF(ISBLANK(LeaveTracker[[#This Row],[Employee Name]]),"-----",VLOOKUP(LeaveTracker[[#This Row],[Employee Name]],Employees[[Employee Name]:[Office]],7))</f>
        <v>CTO</v>
      </c>
      <c r="F3782" s="50" t="str">
        <f>IF(ISBLANK(LeaveTracker[[#This Row],[Employee Name]]),"-----",VLOOKUP(LeaveTracker[[#This Row],[Employee Name]],Employees[[Employee Name]:[Office]],6))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1726</v>
      </c>
      <c r="E3783" s="50" t="str">
        <f>IF(ISBLANK(LeaveTracker[[#This Row],[Employee Name]]),"-----",VLOOKUP(LeaveTracker[[#This Row],[Employee Name]],Employees[[Employee Name]:[Office]],7))</f>
        <v>TCIS</v>
      </c>
      <c r="F3783" s="50" t="str">
        <f>IF(ISBLANK(LeaveTracker[[#This Row],[Employee Name]]),"-----",VLOOKUP(LeaveTracker[[#This Row],[Employee Name]],Employees[[Employee Name]:[Office]],6))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1726</v>
      </c>
      <c r="E3784" s="50" t="str">
        <f>IF(ISBLANK(LeaveTracker[[#This Row],[Employee Name]]),"-----",VLOOKUP(LeaveTracker[[#This Row],[Employee Name]],Employees[[Employee Name]:[Office]],7))</f>
        <v>TCIS</v>
      </c>
      <c r="F3784" s="50" t="str">
        <f>IF(ISBLANK(LeaveTracker[[#This Row],[Employee Name]]),"-----",VLOOKUP(LeaveTracker[[#This Row],[Employee Name]],Employees[[Employee Name]:[Office]],6))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1810</v>
      </c>
      <c r="E3785" s="50" t="str">
        <f>IF(ISBLANK(LeaveTracker[[#This Row],[Employee Name]]),"-----",VLOOKUP(LeaveTracker[[#This Row],[Employee Name]],Employees[[Employee Name]:[Office]],7))</f>
        <v>TICC/TCCH</v>
      </c>
      <c r="F3785" s="50" t="str">
        <f>IF(ISBLANK(LeaveTracker[[#This Row],[Employee Name]]),"-----",VLOOKUP(LeaveTracker[[#This Row],[Employee Name]],Employees[[Employee Name]:[Office]],6))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1810</v>
      </c>
      <c r="E3786" s="50" t="str">
        <f>IF(ISBLANK(LeaveTracker[[#This Row],[Employee Name]]),"-----",VLOOKUP(LeaveTracker[[#This Row],[Employee Name]],Employees[[Employee Name]:[Office]],7))</f>
        <v>TICC/TCCH</v>
      </c>
      <c r="F3786" s="50" t="str">
        <f>IF(ISBLANK(LeaveTracker[[#This Row],[Employee Name]]),"-----",VLOOKUP(LeaveTracker[[#This Row],[Employee Name]],Employees[[Employee Name]:[Office]],6))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1810</v>
      </c>
      <c r="E3787" s="50" t="str">
        <f>IF(ISBLANK(LeaveTracker[[#This Row],[Employee Name]]),"-----",VLOOKUP(LeaveTracker[[#This Row],[Employee Name]],Employees[[Employee Name]:[Office]],7))</f>
        <v>TICC/TCCH</v>
      </c>
      <c r="F3787" s="50" t="str">
        <f>IF(ISBLANK(LeaveTracker[[#This Row],[Employee Name]]),"-----",VLOOKUP(LeaveTracker[[#This Row],[Employee Name]],Employees[[Employee Name]:[Office]],6))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1939</v>
      </c>
      <c r="E3788" s="50" t="str">
        <f>IF(ISBLANK(LeaveTracker[[#This Row],[Employee Name]]),"-----",VLOOKUP(LeaveTracker[[#This Row],[Employee Name]],Employees[[Employee Name]:[Office]],7))</f>
        <v>ONT</v>
      </c>
      <c r="F3788" s="50" t="str">
        <f>IF(ISBLANK(LeaveTracker[[#This Row],[Employee Name]]),"-----",VLOOKUP(LeaveTracker[[#This Row],[Employee Name]],Employees[[Employee Name]:[Office]],6))</f>
        <v>PERMANENT</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1939</v>
      </c>
      <c r="E3789" s="50" t="str">
        <f>IF(ISBLANK(LeaveTracker[[#This Row],[Employee Name]]),"-----",VLOOKUP(LeaveTracker[[#This Row],[Employee Name]],Employees[[Employee Name]:[Office]],7))</f>
        <v>ONT</v>
      </c>
      <c r="F3789" s="50" t="str">
        <f>IF(ISBLANK(LeaveTracker[[#This Row],[Employee Name]]),"-----",VLOOKUP(LeaveTracker[[#This Row],[Employee Name]],Employees[[Employee Name]:[Office]],6))</f>
        <v>PERMANENT</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1939</v>
      </c>
      <c r="E3790" s="50" t="str">
        <f>IF(ISBLANK(LeaveTracker[[#This Row],[Employee Name]]),"-----",VLOOKUP(LeaveTracker[[#This Row],[Employee Name]],Employees[[Employee Name]:[Office]],7))</f>
        <v>ONT</v>
      </c>
      <c r="F3790" s="50" t="str">
        <f>IF(ISBLANK(LeaveTracker[[#This Row],[Employee Name]]),"-----",VLOOKUP(LeaveTracker[[#This Row],[Employee Name]],Employees[[Employee Name]:[Office]],6))</f>
        <v>PERMANENT</v>
      </c>
      <c r="G3790" s="24">
        <v>44893</v>
      </c>
      <c r="H3790" s="24">
        <v>44893</v>
      </c>
      <c r="I3790" s="19" t="s">
        <v>298</v>
      </c>
      <c r="J3790" s="42" t="s">
        <v>1754</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1823</v>
      </c>
      <c r="E3791" s="50" t="str">
        <f>IF(ISBLANK(LeaveTracker[[#This Row],[Employee Name]]),"-----",VLOOKUP(LeaveTracker[[#This Row],[Employee Name]],Employees[[Employee Name]:[Office]],7))</f>
        <v>EEO/CITY MARKET</v>
      </c>
      <c r="F3791" s="50" t="str">
        <f>IF(ISBLANK(LeaveTracker[[#This Row],[Employee Name]]),"-----",VLOOKUP(LeaveTracker[[#This Row],[Employee Name]],Employees[[Employee Name]:[Office]],6))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1835</v>
      </c>
      <c r="E3792" s="50" t="str">
        <f>IF(ISBLANK(LeaveTracker[[#This Row],[Employee Name]]),"-----",VLOOKUP(LeaveTracker[[#This Row],[Employee Name]],Employees[[Employee Name]:[Office]],7))</f>
        <v>ACCOUNTING</v>
      </c>
      <c r="F3792" s="50" t="str">
        <f>IF(ISBLANK(LeaveTracker[[#This Row],[Employee Name]]),"-----",VLOOKUP(LeaveTracker[[#This Row],[Employee Name]],Employees[[Employee Name]:[Office]],6))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1835</v>
      </c>
      <c r="E3793" s="50" t="str">
        <f>IF(ISBLANK(LeaveTracker[[#This Row],[Employee Name]]),"-----",VLOOKUP(LeaveTracker[[#This Row],[Employee Name]],Employees[[Employee Name]:[Office]],7))</f>
        <v>ACCOUNTING</v>
      </c>
      <c r="F3793" s="50" t="str">
        <f>IF(ISBLANK(LeaveTracker[[#This Row],[Employee Name]]),"-----",VLOOKUP(LeaveTracker[[#This Row],[Employee Name]],Employees[[Employee Name]:[Office]],6))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1835</v>
      </c>
      <c r="E3794" s="50" t="str">
        <f>IF(ISBLANK(LeaveTracker[[#This Row],[Employee Name]]),"-----",VLOOKUP(LeaveTracker[[#This Row],[Employee Name]],Employees[[Employee Name]:[Office]],7))</f>
        <v>ACCOUNTING</v>
      </c>
      <c r="F3794" s="50" t="str">
        <f>IF(ISBLANK(LeaveTracker[[#This Row],[Employee Name]]),"-----",VLOOKUP(LeaveTracker[[#This Row],[Employee Name]],Employees[[Employee Name]:[Office]],6))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2056</v>
      </c>
      <c r="E3795" s="50" t="str">
        <f>IF(ISBLANK(LeaveTracker[[#This Row],[Employee Name]]),"-----",VLOOKUP(LeaveTracker[[#This Row],[Employee Name]],Employees[[Employee Name]:[Office]],7))</f>
        <v>ONT</v>
      </c>
      <c r="F3795" s="50" t="str">
        <f>IF(ISBLANK(LeaveTracker[[#This Row],[Employee Name]]),"-----",VLOOKUP(LeaveTracker[[#This Row],[Employee Name]],Employees[[Employee Name]:[Office]],6))</f>
        <v>PERMANENT</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1794</v>
      </c>
      <c r="E3796" s="50" t="str">
        <f>IF(ISBLANK(LeaveTracker[[#This Row],[Employee Name]]),"-----",VLOOKUP(LeaveTracker[[#This Row],[Employee Name]],Employees[[Employee Name]:[Office]],7))</f>
        <v>CENRO</v>
      </c>
      <c r="F3796" s="50" t="str">
        <f>IF(ISBLANK(LeaveTracker[[#This Row],[Employee Name]]),"-----",VLOOKUP(LeaveTracker[[#This Row],[Employee Name]],Employees[[Employee Name]:[Office]],6))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1794</v>
      </c>
      <c r="E3797" s="50" t="str">
        <f>IF(ISBLANK(LeaveTracker[[#This Row],[Employee Name]]),"-----",VLOOKUP(LeaveTracker[[#This Row],[Employee Name]],Employees[[Employee Name]:[Office]],7))</f>
        <v>CENRO</v>
      </c>
      <c r="F3797" s="50" t="str">
        <f>IF(ISBLANK(LeaveTracker[[#This Row],[Employee Name]]),"-----",VLOOKUP(LeaveTracker[[#This Row],[Employee Name]],Employees[[Employee Name]:[Office]],6))</f>
        <v>CASUAL</v>
      </c>
      <c r="G3797" s="24">
        <v>44936</v>
      </c>
      <c r="H3797" s="24">
        <v>44936</v>
      </c>
      <c r="I3797" s="19" t="s">
        <v>298</v>
      </c>
      <c r="J3797" s="42" t="s">
        <v>1754</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1757</v>
      </c>
      <c r="E3798" s="50" t="str">
        <f>IF(ISBLANK(LeaveTracker[[#This Row],[Employee Name]]),"-----",VLOOKUP(LeaveTracker[[#This Row],[Employee Name]],Employees[[Employee Name]:[Office]],7))</f>
        <v>SP</v>
      </c>
      <c r="F3798" s="50" t="str">
        <f>IF(ISBLANK(LeaveTracker[[#This Row],[Employee Name]]),"-----",VLOOKUP(LeaveTracker[[#This Row],[Employee Name]],Employees[[Employee Name]:[Office]],6))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1757</v>
      </c>
      <c r="E3799" s="50" t="str">
        <f>IF(ISBLANK(LeaveTracker[[#This Row],[Employee Name]]),"-----",VLOOKUP(LeaveTracker[[#This Row],[Employee Name]],Employees[[Employee Name]:[Office]],7))</f>
        <v>SP</v>
      </c>
      <c r="F3799" s="50" t="str">
        <f>IF(ISBLANK(LeaveTracker[[#This Row],[Employee Name]]),"-----",VLOOKUP(LeaveTracker[[#This Row],[Employee Name]],Employees[[Employee Name]:[Office]],6))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1757</v>
      </c>
      <c r="E3800" s="50" t="str">
        <f>IF(ISBLANK(LeaveTracker[[#This Row],[Employee Name]]),"-----",VLOOKUP(LeaveTracker[[#This Row],[Employee Name]],Employees[[Employee Name]:[Office]],7))</f>
        <v>SP</v>
      </c>
      <c r="F3800" s="50" t="str">
        <f>IF(ISBLANK(LeaveTracker[[#This Row],[Employee Name]]),"-----",VLOOKUP(LeaveTracker[[#This Row],[Employee Name]],Employees[[Employee Name]:[Office]],6))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1757</v>
      </c>
      <c r="E3801" s="50" t="str">
        <f>IF(ISBLANK(LeaveTracker[[#This Row],[Employee Name]]),"-----",VLOOKUP(LeaveTracker[[#This Row],[Employee Name]],Employees[[Employee Name]:[Office]],7))</f>
        <v>SP</v>
      </c>
      <c r="F3801" s="50" t="str">
        <f>IF(ISBLANK(LeaveTracker[[#This Row],[Employee Name]]),"-----",VLOOKUP(LeaveTracker[[#This Row],[Employee Name]],Employees[[Employee Name]:[Office]],6))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1757</v>
      </c>
      <c r="E3802" s="50" t="str">
        <f>IF(ISBLANK(LeaveTracker[[#This Row],[Employee Name]]),"-----",VLOOKUP(LeaveTracker[[#This Row],[Employee Name]],Employees[[Employee Name]:[Office]],7))</f>
        <v>SP</v>
      </c>
      <c r="F3802" s="50" t="str">
        <f>IF(ISBLANK(LeaveTracker[[#This Row],[Employee Name]]),"-----",VLOOKUP(LeaveTracker[[#This Row],[Employee Name]],Employees[[Employee Name]:[Office]],6))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1805</v>
      </c>
      <c r="E3803" s="50" t="str">
        <f>IF(ISBLANK(LeaveTracker[[#This Row],[Employee Name]]),"-----",VLOOKUP(LeaveTracker[[#This Row],[Employee Name]],Employees[[Employee Name]:[Office]],7))</f>
        <v>CSWDO</v>
      </c>
      <c r="F3803" s="50" t="str">
        <f>IF(ISBLANK(LeaveTracker[[#This Row],[Employee Name]]),"-----",VLOOKUP(LeaveTracker[[#This Row],[Employee Name]],Employees[[Employee Name]:[Office]],6))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1305</v>
      </c>
      <c r="E3804" s="50" t="str">
        <f>IF(ISBLANK(LeaveTracker[[#This Row],[Employee Name]]),"-----",VLOOKUP(LeaveTracker[[#This Row],[Employee Name]],Employees[[Employee Name]:[Office]],7))</f>
        <v>ONT</v>
      </c>
      <c r="F3804" s="50" t="str">
        <f>IF(ISBLANK(LeaveTracker[[#This Row],[Employee Name]]),"-----",VLOOKUP(LeaveTracker[[#This Row],[Employee Name]],Employees[[Employee Name]:[Office]],6))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1305</v>
      </c>
      <c r="E3805" s="50" t="str">
        <f>IF(ISBLANK(LeaveTracker[[#This Row],[Employee Name]]),"-----",VLOOKUP(LeaveTracker[[#This Row],[Employee Name]],Employees[[Employee Name]:[Office]],7))</f>
        <v>ONT</v>
      </c>
      <c r="F3805" s="50" t="str">
        <f>IF(ISBLANK(LeaveTracker[[#This Row],[Employee Name]]),"-----",VLOOKUP(LeaveTracker[[#This Row],[Employee Name]],Employees[[Employee Name]:[Office]],6))</f>
        <v>PERMANENT</v>
      </c>
      <c r="G3805" s="24">
        <v>44918</v>
      </c>
      <c r="H3805" s="24">
        <v>44918</v>
      </c>
      <c r="I3805" s="19" t="s">
        <v>298</v>
      </c>
      <c r="J3805" s="42" t="s">
        <v>1754</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1305</v>
      </c>
      <c r="E3806" s="50" t="str">
        <f>IF(ISBLANK(LeaveTracker[[#This Row],[Employee Name]]),"-----",VLOOKUP(LeaveTracker[[#This Row],[Employee Name]],Employees[[Employee Name]:[Office]],7))</f>
        <v>ONT</v>
      </c>
      <c r="F3806" s="50" t="str">
        <f>IF(ISBLANK(LeaveTracker[[#This Row],[Employee Name]]),"-----",VLOOKUP(LeaveTracker[[#This Row],[Employee Name]],Employees[[Employee Name]:[Office]],6))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1789</v>
      </c>
      <c r="E3807" s="50" t="str">
        <f>IF(ISBLANK(LeaveTracker[[#This Row],[Employee Name]]),"-----",VLOOKUP(LeaveTracker[[#This Row],[Employee Name]],Employees[[Employee Name]:[Office]],7))</f>
        <v>CENRO</v>
      </c>
      <c r="F3807" s="50" t="str">
        <f>IF(ISBLANK(LeaveTracker[[#This Row],[Employee Name]]),"-----",VLOOKUP(LeaveTracker[[#This Row],[Employee Name]],Employees[[Employee Name]:[Office]],6))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1938</v>
      </c>
      <c r="E3808" s="50" t="str">
        <f>IF(ISBLANK(LeaveTracker[[#This Row],[Employee Name]]),"-----",VLOOKUP(LeaveTracker[[#This Row],[Employee Name]],Employees[[Employee Name]:[Office]],7))</f>
        <v>ONT</v>
      </c>
      <c r="F3808" s="50" t="str">
        <f>IF(ISBLANK(LeaveTracker[[#This Row],[Employee Name]]),"-----",VLOOKUP(LeaveTracker[[#This Row],[Employee Name]],Employees[[Employee Name]:[Office]],6))</f>
        <v>PERMANENT</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2059</v>
      </c>
      <c r="E3809" s="50" t="str">
        <f>IF(ISBLANK(LeaveTracker[[#This Row],[Employee Name]]),"-----",VLOOKUP(LeaveTracker[[#This Row],[Employee Name]],Employees[[Employee Name]:[Office]],7))</f>
        <v>ONT</v>
      </c>
      <c r="F3809" s="50" t="str">
        <f>IF(ISBLANK(LeaveTracker[[#This Row],[Employee Name]]),"-----",VLOOKUP(LeaveTracker[[#This Row],[Employee Name]],Employees[[Employee Name]:[Office]],6))</f>
        <v>PERMANENT</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1930</v>
      </c>
      <c r="E3810" s="50" t="str">
        <f>IF(ISBLANK(LeaveTracker[[#This Row],[Employee Name]]),"-----",VLOOKUP(LeaveTracker[[#This Row],[Employee Name]],Employees[[Employee Name]:[Office]],7))</f>
        <v>TCIS</v>
      </c>
      <c r="F3810" s="50" t="str">
        <f>IF(ISBLANK(LeaveTracker[[#This Row],[Employee Name]]),"-----",VLOOKUP(LeaveTracker[[#This Row],[Employee Name]],Employees[[Employee Name]:[Office]],6))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1726</v>
      </c>
      <c r="E3811" s="50" t="str">
        <f>IF(ISBLANK(LeaveTracker[[#This Row],[Employee Name]]),"-----",VLOOKUP(LeaveTracker[[#This Row],[Employee Name]],Employees[[Employee Name]:[Office]],7))</f>
        <v>TCIS</v>
      </c>
      <c r="F3811" s="50" t="str">
        <f>IF(ISBLANK(LeaveTracker[[#This Row],[Employee Name]]),"-----",VLOOKUP(LeaveTracker[[#This Row],[Employee Name]],Employees[[Employee Name]:[Office]],6))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1039</v>
      </c>
      <c r="E3812" s="50" t="str">
        <f>IF(ISBLANK(LeaveTracker[[#This Row],[Employee Name]]),"-----",VLOOKUP(LeaveTracker[[#This Row],[Employee Name]],Employees[[Employee Name]:[Office]],7))</f>
        <v>ONT</v>
      </c>
      <c r="F3812" s="50" t="str">
        <f>IF(ISBLANK(LeaveTracker[[#This Row],[Employee Name]]),"-----",VLOOKUP(LeaveTracker[[#This Row],[Employee Name]],Employees[[Employee Name]:[Office]],6))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1039</v>
      </c>
      <c r="E3813" s="50" t="str">
        <f>IF(ISBLANK(LeaveTracker[[#This Row],[Employee Name]]),"-----",VLOOKUP(LeaveTracker[[#This Row],[Employee Name]],Employees[[Employee Name]:[Office]],7))</f>
        <v>ONT</v>
      </c>
      <c r="F3813" s="50" t="str">
        <f>IF(ISBLANK(LeaveTracker[[#This Row],[Employee Name]]),"-----",VLOOKUP(LeaveTracker[[#This Row],[Employee Name]],Employees[[Employee Name]:[Office]],6))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1882</v>
      </c>
      <c r="E3814" s="50" t="str">
        <f>IF(ISBLANK(LeaveTracker[[#This Row],[Employee Name]]),"-----",VLOOKUP(LeaveTracker[[#This Row],[Employee Name]],Employees[[Employee Name]:[Office]],7))</f>
        <v>CHO</v>
      </c>
      <c r="F3814" s="50" t="str">
        <f>IF(ISBLANK(LeaveTracker[[#This Row],[Employee Name]]),"-----",VLOOKUP(LeaveTracker[[#This Row],[Employee Name]],Employees[[Employee Name]:[Office]],6))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1806</v>
      </c>
      <c r="E3815" s="50" t="str">
        <f>IF(ISBLANK(LeaveTracker[[#This Row],[Employee Name]]),"-----",VLOOKUP(LeaveTracker[[#This Row],[Employee Name]],Employees[[Employee Name]:[Office]],7))</f>
        <v>CHO</v>
      </c>
      <c r="F3815" s="50" t="str">
        <f>IF(ISBLANK(LeaveTracker[[#This Row],[Employee Name]]),"-----",VLOOKUP(LeaveTracker[[#This Row],[Employee Name]],Employees[[Employee Name]:[Office]],6))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1905</v>
      </c>
      <c r="E3816" s="50" t="str">
        <f>IF(ISBLANK(LeaveTracker[[#This Row],[Employee Name]]),"-----",VLOOKUP(LeaveTracker[[#This Row],[Employee Name]],Employees[[Employee Name]:[Office]],7))</f>
        <v>MAHOGANY MARKET</v>
      </c>
      <c r="F3816" s="50" t="str">
        <f>IF(ISBLANK(LeaveTracker[[#This Row],[Employee Name]]),"-----",VLOOKUP(LeaveTracker[[#This Row],[Employee Name]],Employees[[Employee Name]:[Office]],6))</f>
        <v>CASUAL</v>
      </c>
      <c r="G3816" s="24">
        <v>44940</v>
      </c>
      <c r="H3816" s="24">
        <v>44940</v>
      </c>
      <c r="I3816" s="19" t="s">
        <v>298</v>
      </c>
      <c r="J3816" s="42" t="s">
        <v>2111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1838</v>
      </c>
      <c r="E3817" s="50" t="str">
        <f>IF(ISBLANK(LeaveTracker[[#This Row],[Employee Name]]),"-----",VLOOKUP(LeaveTracker[[#This Row],[Employee Name]],Employees[[Employee Name]:[Office]],7))</f>
        <v>CCR</v>
      </c>
      <c r="F3817" s="50" t="str">
        <f>IF(ISBLANK(LeaveTracker[[#This Row],[Employee Name]]),"-----",VLOOKUP(LeaveTracker[[#This Row],[Employee Name]],Employees[[Employee Name]:[Office]],6))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367</v>
      </c>
      <c r="E3818" s="50" t="str">
        <f>IF(ISBLANK(LeaveTracker[[#This Row],[Employee Name]]),"-----",VLOOKUP(LeaveTracker[[#This Row],[Employee Name]],Employees[[Employee Name]:[Office]],7))</f>
        <v>CCT</v>
      </c>
      <c r="F3818" s="50" t="str">
        <f>IF(ISBLANK(LeaveTracker[[#This Row],[Employee Name]]),"-----",VLOOKUP(LeaveTracker[[#This Row],[Employee Name]],Employees[[Employee Name]:[Office]],6))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367</v>
      </c>
      <c r="E3819" s="50" t="str">
        <f>IF(ISBLANK(LeaveTracker[[#This Row],[Employee Name]]),"-----",VLOOKUP(LeaveTracker[[#This Row],[Employee Name]],Employees[[Employee Name]:[Office]],7))</f>
        <v>CCT</v>
      </c>
      <c r="F3819" s="50" t="str">
        <f>IF(ISBLANK(LeaveTracker[[#This Row],[Employee Name]]),"-----",VLOOKUP(LeaveTracker[[#This Row],[Employee Name]],Employees[[Employee Name]:[Office]],6))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396</v>
      </c>
      <c r="E3820" s="50" t="str">
        <f>IF(ISBLANK(LeaveTracker[[#This Row],[Employee Name]]),"-----",VLOOKUP(LeaveTracker[[#This Row],[Employee Name]],Employees[[Employee Name]:[Office]],7))</f>
        <v>CTO</v>
      </c>
      <c r="F3820" s="50" t="str">
        <f>IF(ISBLANK(LeaveTracker[[#This Row],[Employee Name]]),"-----",VLOOKUP(LeaveTracker[[#This Row],[Employee Name]],Employees[[Employee Name]:[Office]],6))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1861</v>
      </c>
      <c r="E3821" s="50" t="str">
        <f>IF(ISBLANK(LeaveTracker[[#This Row],[Employee Name]]),"-----",VLOOKUP(LeaveTracker[[#This Row],[Employee Name]],Employees[[Employee Name]:[Office]],7))</f>
        <v>BPLO</v>
      </c>
      <c r="F3821" s="50" t="str">
        <f>IF(ISBLANK(LeaveTracker[[#This Row],[Employee Name]]),"-----",VLOOKUP(LeaveTracker[[#This Row],[Employee Name]],Employees[[Employee Name]:[Office]],6))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1736</v>
      </c>
      <c r="E3822" s="50" t="str">
        <f>IF(ISBLANK(LeaveTracker[[#This Row],[Employee Name]]),"-----",VLOOKUP(LeaveTracker[[#This Row],[Employee Name]],Employees[[Employee Name]:[Office]],7))</f>
        <v>LCR</v>
      </c>
      <c r="F3822" s="50" t="str">
        <f>IF(ISBLANK(LeaveTracker[[#This Row],[Employee Name]]),"-----",VLOOKUP(LeaveTracker[[#This Row],[Employee Name]],Employees[[Employee Name]:[Office]],6))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2056</v>
      </c>
      <c r="E3823" s="50" t="str">
        <f>IF(ISBLANK(LeaveTracker[[#This Row],[Employee Name]]),"-----",VLOOKUP(LeaveTracker[[#This Row],[Employee Name]],Employees[[Employee Name]:[Office]],7))</f>
        <v>ONT</v>
      </c>
      <c r="F3823" s="50" t="str">
        <f>IF(ISBLANK(LeaveTracker[[#This Row],[Employee Name]]),"-----",VLOOKUP(LeaveTracker[[#This Row],[Employee Name]],Employees[[Employee Name]:[Office]],6))</f>
        <v>PERMANENT</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1722</v>
      </c>
      <c r="E3824" s="50" t="str">
        <f>IF(ISBLANK(LeaveTracker[[#This Row],[Employee Name]]),"-----",VLOOKUP(LeaveTracker[[#This Row],[Employee Name]],Employees[[Employee Name]:[Office]],7))</f>
        <v>LEGAL</v>
      </c>
      <c r="F3824" s="50" t="str">
        <f>IF(ISBLANK(LeaveTracker[[#This Row],[Employee Name]]),"-----",VLOOKUP(LeaveTracker[[#This Row],[Employee Name]],Employees[[Employee Name]:[Office]],6))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1885</v>
      </c>
      <c r="E3825" s="50" t="str">
        <f>IF(ISBLANK(LeaveTracker[[#This Row],[Employee Name]]),"-----",VLOOKUP(LeaveTracker[[#This Row],[Employee Name]],Employees[[Employee Name]:[Office]],7))</f>
        <v>CTO</v>
      </c>
      <c r="F3825" s="50" t="str">
        <f>IF(ISBLANK(LeaveTracker[[#This Row],[Employee Name]]),"-----",VLOOKUP(LeaveTracker[[#This Row],[Employee Name]],Employees[[Employee Name]:[Office]],6))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1838</v>
      </c>
      <c r="E3826" s="50" t="str">
        <f>IF(ISBLANK(LeaveTracker[[#This Row],[Employee Name]]),"-----",VLOOKUP(LeaveTracker[[#This Row],[Employee Name]],Employees[[Employee Name]:[Office]],7))</f>
        <v>CCR</v>
      </c>
      <c r="F3826" s="50" t="str">
        <f>IF(ISBLANK(LeaveTracker[[#This Row],[Employee Name]]),"-----",VLOOKUP(LeaveTracker[[#This Row],[Employee Name]],Employees[[Employee Name]:[Office]],6))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1963</v>
      </c>
      <c r="E3827" s="50" t="str">
        <f>IF(ISBLANK(LeaveTracker[[#This Row],[Employee Name]]),"-----",VLOOKUP(LeaveTracker[[#This Row],[Employee Name]],Employees[[Employee Name]:[Office]],7))</f>
        <v>CENRO</v>
      </c>
      <c r="F3827" s="50" t="str">
        <f>IF(ISBLANK(LeaveTracker[[#This Row],[Employee Name]]),"-----",VLOOKUP(LeaveTracker[[#This Row],[Employee Name]],Employees[[Employee Name]:[Office]],6))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2062</v>
      </c>
      <c r="E3828" s="50" t="str">
        <f>IF(ISBLANK(LeaveTracker[[#This Row],[Employee Name]]),"-----",VLOOKUP(LeaveTracker[[#This Row],[Employee Name]],Employees[[Employee Name]:[Office]],7))</f>
        <v>TOPS</v>
      </c>
      <c r="F3828" s="50" t="str">
        <f>IF(ISBLANK(LeaveTracker[[#This Row],[Employee Name]]),"-----",VLOOKUP(LeaveTracker[[#This Row],[Employee Name]],Employees[[Employee Name]:[Office]],6))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2065</v>
      </c>
      <c r="E3829" s="50" t="str">
        <f>IF(ISBLANK(LeaveTracker[[#This Row],[Employee Name]]),"-----",VLOOKUP(LeaveTracker[[#This Row],[Employee Name]],Employees[[Employee Name]:[Office]],7))</f>
        <v>EEO</v>
      </c>
      <c r="F3829" s="50" t="str">
        <f>IF(ISBLANK(LeaveTracker[[#This Row],[Employee Name]]),"-----",VLOOKUP(LeaveTracker[[#This Row],[Employee Name]],Employees[[Employee Name]:[Office]],6))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2068</v>
      </c>
      <c r="E3830" s="50" t="str">
        <f>IF(ISBLANK(LeaveTracker[[#This Row],[Employee Name]]),"-----",VLOOKUP(LeaveTracker[[#This Row],[Employee Name]],Employees[[Employee Name]:[Office]],7))</f>
        <v>GSO</v>
      </c>
      <c r="F3830" s="50" t="str">
        <f>IF(ISBLANK(LeaveTracker[[#This Row],[Employee Name]]),"-----",VLOOKUP(LeaveTracker[[#This Row],[Employee Name]],Employees[[Employee Name]:[Office]],6))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2068</v>
      </c>
      <c r="E3831" s="50" t="str">
        <f>IF(ISBLANK(LeaveTracker[[#This Row],[Employee Name]]),"-----",VLOOKUP(LeaveTracker[[#This Row],[Employee Name]],Employees[[Employee Name]:[Office]],7))</f>
        <v>GSO</v>
      </c>
      <c r="F3831" s="50" t="str">
        <f>IF(ISBLANK(LeaveTracker[[#This Row],[Employee Name]]),"-----",VLOOKUP(LeaveTracker[[#This Row],[Employee Name]],Employees[[Employee Name]:[Office]],6))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2069</v>
      </c>
      <c r="E3832" s="50" t="str">
        <f>IF(ISBLANK(LeaveTracker[[#This Row],[Employee Name]]),"-----",VLOOKUP(LeaveTracker[[#This Row],[Employee Name]],Employees[[Employee Name]:[Office]],7))</f>
        <v>ONT</v>
      </c>
      <c r="F3832" s="50" t="str">
        <f>IF(ISBLANK(LeaveTracker[[#This Row],[Employee Name]]),"-----",VLOOKUP(LeaveTracker[[#This Row],[Employee Name]],Employees[[Employee Name]:[Office]],6))</f>
        <v>PERMANENT</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2069</v>
      </c>
      <c r="E3833" s="50" t="str">
        <f>IF(ISBLANK(LeaveTracker[[#This Row],[Employee Name]]),"-----",VLOOKUP(LeaveTracker[[#This Row],[Employee Name]],Employees[[Employee Name]:[Office]],7))</f>
        <v>ONT</v>
      </c>
      <c r="F3833" s="50" t="str">
        <f>IF(ISBLANK(LeaveTracker[[#This Row],[Employee Name]]),"-----",VLOOKUP(LeaveTracker[[#This Row],[Employee Name]],Employees[[Employee Name]:[Office]],6))</f>
        <v>PERMANENT</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1755</v>
      </c>
      <c r="E3834" s="50" t="str">
        <f>IF(ISBLANK(LeaveTracker[[#This Row],[Employee Name]]),"-----",VLOOKUP(LeaveTracker[[#This Row],[Employee Name]],Employees[[Employee Name]:[Office]],7))</f>
        <v>SP</v>
      </c>
      <c r="F3834" s="50" t="str">
        <f>IF(ISBLANK(LeaveTracker[[#This Row],[Employee Name]]),"-----",VLOOKUP(LeaveTracker[[#This Row],[Employee Name]],Employees[[Employee Name]:[Office]],6))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1731</v>
      </c>
      <c r="E3835" s="50" t="str">
        <f>IF(ISBLANK(LeaveTracker[[#This Row],[Employee Name]]),"-----",VLOOKUP(LeaveTracker[[#This Row],[Employee Name]],Employees[[Employee Name]:[Office]],7))</f>
        <v>TCNHS-ISHS</v>
      </c>
      <c r="F3835" s="50" t="str">
        <f>IF(ISBLANK(LeaveTracker[[#This Row],[Employee Name]]),"-----",VLOOKUP(LeaveTracker[[#This Row],[Employee Name]],Employees[[Employee Name]:[Office]],6))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1731</v>
      </c>
      <c r="E3836" s="50" t="str">
        <f>IF(ISBLANK(LeaveTracker[[#This Row],[Employee Name]]),"-----",VLOOKUP(LeaveTracker[[#This Row],[Employee Name]],Employees[[Employee Name]:[Office]],7))</f>
        <v>TCNHS-ISHS</v>
      </c>
      <c r="F3836" s="50" t="str">
        <f>IF(ISBLANK(LeaveTracker[[#This Row],[Employee Name]]),"-----",VLOOKUP(LeaveTracker[[#This Row],[Employee Name]],Employees[[Employee Name]:[Office]],6))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1941</v>
      </c>
      <c r="E3837" s="50" t="str">
        <f>IF(ISBLANK(LeaveTracker[[#This Row],[Employee Name]]),"-----",VLOOKUP(LeaveTracker[[#This Row],[Employee Name]],Employees[[Employee Name]:[Office]],7))</f>
        <v>CSWDO</v>
      </c>
      <c r="F3837" s="50" t="str">
        <f>IF(ISBLANK(LeaveTracker[[#This Row],[Employee Name]]),"-----",VLOOKUP(LeaveTracker[[#This Row],[Employee Name]],Employees[[Employee Name]:[Office]],6))</f>
        <v>CASUAL</v>
      </c>
      <c r="G3837" s="24">
        <v>44952</v>
      </c>
      <c r="H3837" s="24">
        <v>44953</v>
      </c>
      <c r="I3837" s="19" t="s">
        <v>298</v>
      </c>
      <c r="J3837" s="42" t="s">
        <v>274</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2071</v>
      </c>
      <c r="E3838" s="50" t="str">
        <f>IF(ISBLANK(LeaveTracker[[#This Row],[Employee Name]]),"-----",VLOOKUP(LeaveTracker[[#This Row],[Employee Name]],Employees[[Employee Name]:[Office]],7))</f>
        <v>ONT</v>
      </c>
      <c r="F3838" s="50" t="str">
        <f>IF(ISBLANK(LeaveTracker[[#This Row],[Employee Name]]),"-----",VLOOKUP(LeaveTracker[[#This Row],[Employee Name]],Employees[[Employee Name]:[Office]],6))</f>
        <v>PERMANENT</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1837</v>
      </c>
      <c r="E3839" s="50" t="str">
        <f>IF(ISBLANK(LeaveTracker[[#This Row],[Employee Name]]),"-----",VLOOKUP(LeaveTracker[[#This Row],[Employee Name]],Employees[[Employee Name]:[Office]],7))</f>
        <v>ONT</v>
      </c>
      <c r="F3839" s="50" t="str">
        <f>IF(ISBLANK(LeaveTracker[[#This Row],[Employee Name]]),"-----",VLOOKUP(LeaveTracker[[#This Row],[Employee Name]],Employees[[Employee Name]:[Office]],6))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1837</v>
      </c>
      <c r="E3840" s="50" t="str">
        <f>IF(ISBLANK(LeaveTracker[[#This Row],[Employee Name]]),"-----",VLOOKUP(LeaveTracker[[#This Row],[Employee Name]],Employees[[Employee Name]:[Office]],7))</f>
        <v>ONT</v>
      </c>
      <c r="F3840" s="50" t="str">
        <f>IF(ISBLANK(LeaveTracker[[#This Row],[Employee Name]]),"-----",VLOOKUP(LeaveTracker[[#This Row],[Employee Name]],Employees[[Employee Name]:[Office]],6))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1853</v>
      </c>
      <c r="E3841" s="50" t="str">
        <f>IF(ISBLANK(LeaveTracker[[#This Row],[Employee Name]]),"-----",VLOOKUP(LeaveTracker[[#This Row],[Employee Name]],Employees[[Employee Name]:[Office]],7))</f>
        <v>PICNIC GROVE</v>
      </c>
      <c r="F3841" s="50" t="str">
        <f>IF(ISBLANK(LeaveTracker[[#This Row],[Employee Name]]),"-----",VLOOKUP(LeaveTracker[[#This Row],[Employee Name]],Employees[[Employee Name]:[Office]],6))</f>
        <v>PERMANENT</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1853</v>
      </c>
      <c r="E3842" s="50" t="str">
        <f>IF(ISBLANK(LeaveTracker[[#This Row],[Employee Name]]),"-----",VLOOKUP(LeaveTracker[[#This Row],[Employee Name]],Employees[[Employee Name]:[Office]],7))</f>
        <v>PICNIC GROVE</v>
      </c>
      <c r="F3842" s="50" t="str">
        <f>IF(ISBLANK(LeaveTracker[[#This Row],[Employee Name]]),"-----",VLOOKUP(LeaveTracker[[#This Row],[Employee Name]],Employees[[Employee Name]:[Office]],6))</f>
        <v>PERMANENT</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1853</v>
      </c>
      <c r="E3843" s="50" t="str">
        <f>IF(ISBLANK(LeaveTracker[[#This Row],[Employee Name]]),"-----",VLOOKUP(LeaveTracker[[#This Row],[Employee Name]],Employees[[Employee Name]:[Office]],7))</f>
        <v>PICNIC GROVE</v>
      </c>
      <c r="F3843" s="50" t="str">
        <f>IF(ISBLANK(LeaveTracker[[#This Row],[Employee Name]]),"-----",VLOOKUP(LeaveTracker[[#This Row],[Employee Name]],Employees[[Employee Name]:[Office]],6))</f>
        <v>PERMANENT</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1868</v>
      </c>
      <c r="E3844" s="50" t="str">
        <f>IF(ISBLANK(LeaveTracker[[#This Row],[Employee Name]]),"-----",VLOOKUP(LeaveTracker[[#This Row],[Employee Name]],Employees[[Employee Name]:[Office]],7))</f>
        <v>TICC</v>
      </c>
      <c r="F3844" s="50" t="str">
        <f>IF(ISBLANK(LeaveTracker[[#This Row],[Employee Name]]),"-----",VLOOKUP(LeaveTracker[[#This Row],[Employee Name]],Employees[[Employee Name]:[Office]],6))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1868</v>
      </c>
      <c r="E3845" s="50" t="str">
        <f>IF(ISBLANK(LeaveTracker[[#This Row],[Employee Name]]),"-----",VLOOKUP(LeaveTracker[[#This Row],[Employee Name]],Employees[[Employee Name]:[Office]],7))</f>
        <v>TICC</v>
      </c>
      <c r="F3845" s="50" t="str">
        <f>IF(ISBLANK(LeaveTracker[[#This Row],[Employee Name]]),"-----",VLOOKUP(LeaveTracker[[#This Row],[Employee Name]],Employees[[Employee Name]:[Office]],6))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1810</v>
      </c>
      <c r="E3846" s="50" t="str">
        <f>IF(ISBLANK(LeaveTracker[[#This Row],[Employee Name]]),"-----",VLOOKUP(LeaveTracker[[#This Row],[Employee Name]],Employees[[Employee Name]:[Office]],7))</f>
        <v>TICC/TCCH</v>
      </c>
      <c r="F3846" s="50" t="str">
        <f>IF(ISBLANK(LeaveTracker[[#This Row],[Employee Name]]),"-----",VLOOKUP(LeaveTracker[[#This Row],[Employee Name]],Employees[[Employee Name]:[Office]],6))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1925</v>
      </c>
      <c r="E3847" s="50" t="str">
        <f>IF(ISBLANK(LeaveTracker[[#This Row],[Employee Name]]),"-----",VLOOKUP(LeaveTracker[[#This Row],[Employee Name]],Employees[[Employee Name]:[Office]],7))</f>
        <v>ONT</v>
      </c>
      <c r="F3847" s="50" t="str">
        <f>IF(ISBLANK(LeaveTracker[[#This Row],[Employee Name]]),"-----",VLOOKUP(LeaveTracker[[#This Row],[Employee Name]],Employees[[Employee Name]:[Office]],6))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1925</v>
      </c>
      <c r="E3848" s="50" t="str">
        <f>IF(ISBLANK(LeaveTracker[[#This Row],[Employee Name]]),"-----",VLOOKUP(LeaveTracker[[#This Row],[Employee Name]],Employees[[Employee Name]:[Office]],7))</f>
        <v>ONT</v>
      </c>
      <c r="F3848" s="50" t="str">
        <f>IF(ISBLANK(LeaveTracker[[#This Row],[Employee Name]]),"-----",VLOOKUP(LeaveTracker[[#This Row],[Employee Name]],Employees[[Employee Name]:[Office]],6))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1925</v>
      </c>
      <c r="E3849" s="50" t="str">
        <f>IF(ISBLANK(LeaveTracker[[#This Row],[Employee Name]]),"-----",VLOOKUP(LeaveTracker[[#This Row],[Employee Name]],Employees[[Employee Name]:[Office]],7))</f>
        <v>ONT</v>
      </c>
      <c r="F3849" s="50" t="str">
        <f>IF(ISBLANK(LeaveTracker[[#This Row],[Employee Name]]),"-----",VLOOKUP(LeaveTracker[[#This Row],[Employee Name]],Employees[[Employee Name]:[Office]],6))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1925</v>
      </c>
      <c r="E3850" s="50" t="str">
        <f>IF(ISBLANK(LeaveTracker[[#This Row],[Employee Name]]),"-----",VLOOKUP(LeaveTracker[[#This Row],[Employee Name]],Employees[[Employee Name]:[Office]],7))</f>
        <v>ONT</v>
      </c>
      <c r="F3850" s="50" t="str">
        <f>IF(ISBLANK(LeaveTracker[[#This Row],[Employee Name]]),"-----",VLOOKUP(LeaveTracker[[#This Row],[Employee Name]],Employees[[Employee Name]:[Office]],6))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2072</v>
      </c>
      <c r="E3851" s="50" t="str">
        <f>IF(ISBLANK(LeaveTracker[[#This Row],[Employee Name]]),"-----",VLOOKUP(LeaveTracker[[#This Row],[Employee Name]],Employees[[Employee Name]:[Office]],7))</f>
        <v>PIO</v>
      </c>
      <c r="F3851" s="50" t="str">
        <f>IF(ISBLANK(LeaveTracker[[#This Row],[Employee Name]]),"-----",VLOOKUP(LeaveTracker[[#This Row],[Employee Name]],Employees[[Employee Name]:[Office]],6))</f>
        <v>PERMANENT</v>
      </c>
      <c r="G3851" s="24">
        <v>44910</v>
      </c>
      <c r="H3851" s="24">
        <v>44911</v>
      </c>
      <c r="I3851" s="19" t="s">
        <v>298</v>
      </c>
      <c r="J3851" s="42" t="s">
        <v>1754</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1827</v>
      </c>
      <c r="E3852" s="50" t="str">
        <f>IF(ISBLANK(LeaveTracker[[#This Row],[Employee Name]]),"-----",VLOOKUP(LeaveTracker[[#This Row],[Employee Name]],Employees[[Employee Name]:[Office]],7))</f>
        <v>SP</v>
      </c>
      <c r="F3852" s="50" t="str">
        <f>IF(ISBLANK(LeaveTracker[[#This Row],[Employee Name]]),"-----",VLOOKUP(LeaveTracker[[#This Row],[Employee Name]],Employees[[Employee Name]:[Office]],6))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1827</v>
      </c>
      <c r="E3853" s="50" t="str">
        <f>IF(ISBLANK(LeaveTracker[[#This Row],[Employee Name]]),"-----",VLOOKUP(LeaveTracker[[#This Row],[Employee Name]],Employees[[Employee Name]:[Office]],7))</f>
        <v>SP</v>
      </c>
      <c r="F3853" s="50" t="str">
        <f>IF(ISBLANK(LeaveTracker[[#This Row],[Employee Name]]),"-----",VLOOKUP(LeaveTracker[[#This Row],[Employee Name]],Employees[[Employee Name]:[Office]],6))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1827</v>
      </c>
      <c r="E3854" s="50" t="str">
        <f>IF(ISBLANK(LeaveTracker[[#This Row],[Employee Name]]),"-----",VLOOKUP(LeaveTracker[[#This Row],[Employee Name]],Employees[[Employee Name]:[Office]],7))</f>
        <v>SP</v>
      </c>
      <c r="F3854" s="50" t="str">
        <f>IF(ISBLANK(LeaveTracker[[#This Row],[Employee Name]]),"-----",VLOOKUP(LeaveTracker[[#This Row],[Employee Name]],Employees[[Employee Name]:[Office]],6))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1827</v>
      </c>
      <c r="E3855" s="50" t="str">
        <f>IF(ISBLANK(LeaveTracker[[#This Row],[Employee Name]]),"-----",VLOOKUP(LeaveTracker[[#This Row],[Employee Name]],Employees[[Employee Name]:[Office]],7))</f>
        <v>SP</v>
      </c>
      <c r="F3855" s="50" t="str">
        <f>IF(ISBLANK(LeaveTracker[[#This Row],[Employee Name]]),"-----",VLOOKUP(LeaveTracker[[#This Row],[Employee Name]],Employees[[Employee Name]:[Office]],6))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1827</v>
      </c>
      <c r="E3856" s="50" t="str">
        <f>IF(ISBLANK(LeaveTracker[[#This Row],[Employee Name]]),"-----",VLOOKUP(LeaveTracker[[#This Row],[Employee Name]],Employees[[Employee Name]:[Office]],7))</f>
        <v>SP</v>
      </c>
      <c r="F3856" s="50" t="str">
        <f>IF(ISBLANK(LeaveTracker[[#This Row],[Employee Name]]),"-----",VLOOKUP(LeaveTracker[[#This Row],[Employee Name]],Employees[[Employee Name]:[Office]],6))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1834</v>
      </c>
      <c r="E3857" s="50" t="str">
        <f>IF(ISBLANK(LeaveTracker[[#This Row],[Employee Name]]),"-----",VLOOKUP(LeaveTracker[[#This Row],[Employee Name]],Employees[[Employee Name]:[Office]],7))</f>
        <v>EEO/CITY MARKET</v>
      </c>
      <c r="F3857" s="50" t="str">
        <f>IF(ISBLANK(LeaveTracker[[#This Row],[Employee Name]]),"-----",VLOOKUP(LeaveTracker[[#This Row],[Employee Name]],Employees[[Employee Name]:[Office]],6))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2074</v>
      </c>
      <c r="E3858" s="50" t="str">
        <f>IF(ISBLANK(LeaveTracker[[#This Row],[Employee Name]]),"-----",VLOOKUP(LeaveTracker[[#This Row],[Employee Name]],Employees[[Employee Name]:[Office]],7))</f>
        <v>ONT</v>
      </c>
      <c r="F3858" s="50" t="str">
        <f>IF(ISBLANK(LeaveTracker[[#This Row],[Employee Name]]),"-----",VLOOKUP(LeaveTracker[[#This Row],[Employee Name]],Employees[[Employee Name]:[Office]],6))</f>
        <v>PERMANENT</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1757</v>
      </c>
      <c r="E3859" s="50" t="str">
        <f>IF(ISBLANK(LeaveTracker[[#This Row],[Employee Name]]),"-----",VLOOKUP(LeaveTracker[[#This Row],[Employee Name]],Employees[[Employee Name]:[Office]],7))</f>
        <v>SP</v>
      </c>
      <c r="F3859" s="50" t="str">
        <f>IF(ISBLANK(LeaveTracker[[#This Row],[Employee Name]]),"-----",VLOOKUP(LeaveTracker[[#This Row],[Employee Name]],Employees[[Employee Name]:[Office]],6))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1757</v>
      </c>
      <c r="E3860" s="50" t="str">
        <f>IF(ISBLANK(LeaveTracker[[#This Row],[Employee Name]]),"-----",VLOOKUP(LeaveTracker[[#This Row],[Employee Name]],Employees[[Employee Name]:[Office]],7))</f>
        <v>SP</v>
      </c>
      <c r="F3860" s="50" t="str">
        <f>IF(ISBLANK(LeaveTracker[[#This Row],[Employee Name]]),"-----",VLOOKUP(LeaveTracker[[#This Row],[Employee Name]],Employees[[Employee Name]:[Office]],6))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1757</v>
      </c>
      <c r="E3861" s="50" t="str">
        <f>IF(ISBLANK(LeaveTracker[[#This Row],[Employee Name]]),"-----",VLOOKUP(LeaveTracker[[#This Row],[Employee Name]],Employees[[Employee Name]:[Office]],7))</f>
        <v>SP</v>
      </c>
      <c r="F3861" s="50" t="str">
        <f>IF(ISBLANK(LeaveTracker[[#This Row],[Employee Name]]),"-----",VLOOKUP(LeaveTracker[[#This Row],[Employee Name]],Employees[[Employee Name]:[Office]],6))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1823</v>
      </c>
      <c r="E3862" s="50" t="str">
        <f>IF(ISBLANK(LeaveTracker[[#This Row],[Employee Name]]),"-----",VLOOKUP(LeaveTracker[[#This Row],[Employee Name]],Employees[[Employee Name]:[Office]],7))</f>
        <v>EEO/CITY MARKET</v>
      </c>
      <c r="F3862" s="50" t="str">
        <f>IF(ISBLANK(LeaveTracker[[#This Row],[Employee Name]]),"-----",VLOOKUP(LeaveTracker[[#This Row],[Employee Name]],Employees[[Employee Name]:[Office]],6))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1823</v>
      </c>
      <c r="E3863" s="50" t="str">
        <f>IF(ISBLANK(LeaveTracker[[#This Row],[Employee Name]]),"-----",VLOOKUP(LeaveTracker[[#This Row],[Employee Name]],Employees[[Employee Name]:[Office]],7))</f>
        <v>EEO/CITY MARKET</v>
      </c>
      <c r="F3863" s="50" t="str">
        <f>IF(ISBLANK(LeaveTracker[[#This Row],[Employee Name]]),"-----",VLOOKUP(LeaveTracker[[#This Row],[Employee Name]],Employees[[Employee Name]:[Office]],6))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2076</v>
      </c>
      <c r="E3864" s="50" t="str">
        <f>IF(ISBLANK(LeaveTracker[[#This Row],[Employee Name]]),"-----",VLOOKUP(LeaveTracker[[#This Row],[Employee Name]],Employees[[Employee Name]:[Office]],7))</f>
        <v>OSPITAL NG TAGAYTAY</v>
      </c>
      <c r="F3864" s="50" t="str">
        <f>IF(ISBLANK(LeaveTracker[[#This Row],[Employee Name]]),"-----",VLOOKUP(LeaveTracker[[#This Row],[Employee Name]],Employees[[Employee Name]:[Office]],6))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2079</v>
      </c>
      <c r="E3865" s="50" t="str">
        <f>IF(ISBLANK(LeaveTracker[[#This Row],[Employee Name]]),"-----",VLOOKUP(LeaveTracker[[#This Row],[Employee Name]],Employees[[Employee Name]:[Office]],7))</f>
        <v>OSPITAL NG TAGAYTAY</v>
      </c>
      <c r="F3865" s="50" t="str">
        <f>IF(ISBLANK(LeaveTracker[[#This Row],[Employee Name]]),"-----",VLOOKUP(LeaveTracker[[#This Row],[Employee Name]],Employees[[Employee Name]:[Office]],6))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1837</v>
      </c>
      <c r="E3866" s="50" t="str">
        <f>IF(ISBLANK(LeaveTracker[[#This Row],[Employee Name]]),"-----",VLOOKUP(LeaveTracker[[#This Row],[Employee Name]],Employees[[Employee Name]:[Office]],7))</f>
        <v>ONT</v>
      </c>
      <c r="F3866" s="50" t="str">
        <f>IF(ISBLANK(LeaveTracker[[#This Row],[Employee Name]]),"-----",VLOOKUP(LeaveTracker[[#This Row],[Employee Name]],Employees[[Employee Name]:[Office]],6))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2082</v>
      </c>
      <c r="E3867" s="50" t="str">
        <f>IF(ISBLANK(LeaveTracker[[#This Row],[Employee Name]]),"-----",VLOOKUP(LeaveTracker[[#This Row],[Employee Name]],Employees[[Employee Name]:[Office]],7))</f>
        <v>LEGAL OFFICE</v>
      </c>
      <c r="F3867" s="50" t="str">
        <f>IF(ISBLANK(LeaveTracker[[#This Row],[Employee Name]]),"-----",VLOOKUP(LeaveTracker[[#This Row],[Employee Name]],Employees[[Employee Name]:[Office]],6))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1839</v>
      </c>
      <c r="E3868" s="50" t="str">
        <f>IF(ISBLANK(LeaveTracker[[#This Row],[Employee Name]]),"-----",VLOOKUP(LeaveTracker[[#This Row],[Employee Name]],Employees[[Employee Name]:[Office]],7))</f>
        <v>CENRO</v>
      </c>
      <c r="F3868" s="50" t="str">
        <f>IF(ISBLANK(LeaveTracker[[#This Row],[Employee Name]]),"-----",VLOOKUP(LeaveTracker[[#This Row],[Employee Name]],Employees[[Employee Name]:[Office]],6))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1839</v>
      </c>
      <c r="E3869" s="50" t="str">
        <f>IF(ISBLANK(LeaveTracker[[#This Row],[Employee Name]]),"-----",VLOOKUP(LeaveTracker[[#This Row],[Employee Name]],Employees[[Employee Name]:[Office]],7))</f>
        <v>CENRO</v>
      </c>
      <c r="F3869" s="50" t="str">
        <f>IF(ISBLANK(LeaveTracker[[#This Row],[Employee Name]]),"-----",VLOOKUP(LeaveTracker[[#This Row],[Employee Name]],Employees[[Employee Name]:[Office]],6))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1839</v>
      </c>
      <c r="E3870" s="50" t="str">
        <f>IF(ISBLANK(LeaveTracker[[#This Row],[Employee Name]]),"-----",VLOOKUP(LeaveTracker[[#This Row],[Employee Name]],Employees[[Employee Name]:[Office]],7))</f>
        <v>CENRO</v>
      </c>
      <c r="F3870" s="50" t="str">
        <f>IF(ISBLANK(LeaveTracker[[#This Row],[Employee Name]]),"-----",VLOOKUP(LeaveTracker[[#This Row],[Employee Name]],Employees[[Employee Name]:[Office]],6))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1753</v>
      </c>
      <c r="E3871" s="50" t="str">
        <f>IF(ISBLANK(LeaveTracker[[#This Row],[Employee Name]]),"-----",VLOOKUP(LeaveTracker[[#This Row],[Employee Name]],Employees[[Employee Name]:[Office]],7))</f>
        <v>TCIS</v>
      </c>
      <c r="F3871" s="50" t="str">
        <f>IF(ISBLANK(LeaveTracker[[#This Row],[Employee Name]]),"-----",VLOOKUP(LeaveTracker[[#This Row],[Employee Name]],Employees[[Employee Name]:[Office]],6))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1753</v>
      </c>
      <c r="E3872" s="50" t="str">
        <f>IF(ISBLANK(LeaveTracker[[#This Row],[Employee Name]]),"-----",VLOOKUP(LeaveTracker[[#This Row],[Employee Name]],Employees[[Employee Name]:[Office]],7))</f>
        <v>TCIS</v>
      </c>
      <c r="F3872" s="50" t="str">
        <f>IF(ISBLANK(LeaveTracker[[#This Row],[Employee Name]]),"-----",VLOOKUP(LeaveTracker[[#This Row],[Employee Name]],Employees[[Employee Name]:[Office]],6))</f>
        <v>CASUAL</v>
      </c>
      <c r="G3872" s="24">
        <v>44585</v>
      </c>
      <c r="H3872" s="24">
        <v>44586</v>
      </c>
      <c r="I3872" s="19" t="s">
        <v>298</v>
      </c>
      <c r="J3872" s="42" t="s">
        <v>1754</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1789</v>
      </c>
      <c r="E3873" s="50" t="str">
        <f>IF(ISBLANK(LeaveTracker[[#This Row],[Employee Name]]),"-----",VLOOKUP(LeaveTracker[[#This Row],[Employee Name]],Employees[[Employee Name]:[Office]],7))</f>
        <v>CENRO</v>
      </c>
      <c r="F3873" s="50" t="str">
        <f>IF(ISBLANK(LeaveTracker[[#This Row],[Employee Name]]),"-----",VLOOKUP(LeaveTracker[[#This Row],[Employee Name]],Employees[[Employee Name]:[Office]],6))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1789</v>
      </c>
      <c r="E3874" s="50" t="str">
        <f>IF(ISBLANK(LeaveTracker[[#This Row],[Employee Name]]),"-----",VLOOKUP(LeaveTracker[[#This Row],[Employee Name]],Employees[[Employee Name]:[Office]],7))</f>
        <v>CENRO</v>
      </c>
      <c r="F3874" s="50" t="str">
        <f>IF(ISBLANK(LeaveTracker[[#This Row],[Employee Name]]),"-----",VLOOKUP(LeaveTracker[[#This Row],[Employee Name]],Employees[[Employee Name]:[Office]],6))</f>
        <v>CASUAL</v>
      </c>
      <c r="G3874" s="24">
        <v>44966</v>
      </c>
      <c r="H3874" s="24">
        <v>44966</v>
      </c>
      <c r="I3874" s="19" t="s">
        <v>298</v>
      </c>
      <c r="J3874" s="42" t="s">
        <v>1754</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1753</v>
      </c>
      <c r="E3875" s="50" t="str">
        <f>IF(ISBLANK(LeaveTracker[[#This Row],[Employee Name]]),"-----",VLOOKUP(LeaveTracker[[#This Row],[Employee Name]],Employees[[Employee Name]:[Office]],7))</f>
        <v>TCIS</v>
      </c>
      <c r="F3875" s="50" t="str">
        <f>IF(ISBLANK(LeaveTracker[[#This Row],[Employee Name]]),"-----",VLOOKUP(LeaveTracker[[#This Row],[Employee Name]],Employees[[Employee Name]:[Office]],6))</f>
        <v>CASUAL</v>
      </c>
      <c r="G3875" s="24">
        <v>44916</v>
      </c>
      <c r="H3875" s="24">
        <v>44918</v>
      </c>
      <c r="I3875" s="19" t="s">
        <v>298</v>
      </c>
      <c r="J3875" s="42" t="s">
        <v>1754</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1753</v>
      </c>
      <c r="E3876" s="50" t="str">
        <f>IF(ISBLANK(LeaveTracker[[#This Row],[Employee Name]]),"-----",VLOOKUP(LeaveTracker[[#This Row],[Employee Name]],Employees[[Employee Name]:[Office]],7))</f>
        <v>TCIS</v>
      </c>
      <c r="F3876" s="50" t="str">
        <f>IF(ISBLANK(LeaveTracker[[#This Row],[Employee Name]]),"-----",VLOOKUP(LeaveTracker[[#This Row],[Employee Name]],Employees[[Employee Name]:[Office]],6))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2085</v>
      </c>
      <c r="E3877" s="50" t="str">
        <f>IF(ISBLANK(LeaveTracker[[#This Row],[Employee Name]]),"-----",VLOOKUP(LeaveTracker[[#This Row],[Employee Name]],Employees[[Employee Name]:[Office]],7))</f>
        <v>OSPITAL NG TAGAYTAY</v>
      </c>
      <c r="F3877" s="50" t="str">
        <f>IF(ISBLANK(LeaveTracker[[#This Row],[Employee Name]]),"-----",VLOOKUP(LeaveTracker[[#This Row],[Employee Name]],Employees[[Employee Name]:[Office]],6))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2085</v>
      </c>
      <c r="E3878" s="50" t="str">
        <f>IF(ISBLANK(LeaveTracker[[#This Row],[Employee Name]]),"-----",VLOOKUP(LeaveTracker[[#This Row],[Employee Name]],Employees[[Employee Name]:[Office]],7))</f>
        <v>OSPITAL NG TAGAYTAY</v>
      </c>
      <c r="F3878" s="50" t="str">
        <f>IF(ISBLANK(LeaveTracker[[#This Row],[Employee Name]]),"-----",VLOOKUP(LeaveTracker[[#This Row],[Employee Name]],Employees[[Employee Name]:[Office]],6))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2085</v>
      </c>
      <c r="E3879" s="50" t="str">
        <f>IF(ISBLANK(LeaveTracker[[#This Row],[Employee Name]]),"-----",VLOOKUP(LeaveTracker[[#This Row],[Employee Name]],Employees[[Employee Name]:[Office]],7))</f>
        <v>OSPITAL NG TAGAYTAY</v>
      </c>
      <c r="F3879" s="50" t="str">
        <f>IF(ISBLANK(LeaveTracker[[#This Row],[Employee Name]]),"-----",VLOOKUP(LeaveTracker[[#This Row],[Employee Name]],Employees[[Employee Name]:[Office]],6))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1756</v>
      </c>
      <c r="E3880" s="50" t="str">
        <f>IF(ISBLANK(LeaveTracker[[#This Row],[Employee Name]]),"-----",VLOOKUP(LeaveTracker[[#This Row],[Employee Name]],Employees[[Employee Name]:[Office]],7))</f>
        <v>PICNIC GROVE</v>
      </c>
      <c r="F3880" s="50" t="str">
        <f>IF(ISBLANK(LeaveTracker[[#This Row],[Employee Name]]),"-----",VLOOKUP(LeaveTracker[[#This Row],[Employee Name]],Employees[[Employee Name]:[Office]],6))</f>
        <v>PERMANENT</v>
      </c>
      <c r="G3880" s="24">
        <v>44923</v>
      </c>
      <c r="H3880" s="24">
        <v>44923</v>
      </c>
      <c r="I3880" s="19" t="s">
        <v>298</v>
      </c>
      <c r="J3880" s="42" t="s">
        <v>2086</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1756</v>
      </c>
      <c r="E3881" s="50" t="str">
        <f>IF(ISBLANK(LeaveTracker[[#This Row],[Employee Name]]),"-----",VLOOKUP(LeaveTracker[[#This Row],[Employee Name]],Employees[[Employee Name]:[Office]],7))</f>
        <v>PICNIC GROVE</v>
      </c>
      <c r="F3881" s="50" t="str">
        <f>IF(ISBLANK(LeaveTracker[[#This Row],[Employee Name]]),"-----",VLOOKUP(LeaveTracker[[#This Row],[Employee Name]],Employees[[Employee Name]:[Office]],6))</f>
        <v>PERMANENT</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1930</v>
      </c>
      <c r="E3882" s="50" t="str">
        <f>IF(ISBLANK(LeaveTracker[[#This Row],[Employee Name]]),"-----",VLOOKUP(LeaveTracker[[#This Row],[Employee Name]],Employees[[Employee Name]:[Office]],7))</f>
        <v>TCIS</v>
      </c>
      <c r="F3882" s="50" t="str">
        <f>IF(ISBLANK(LeaveTracker[[#This Row],[Employee Name]]),"-----",VLOOKUP(LeaveTracker[[#This Row],[Employee Name]],Employees[[Employee Name]:[Office]],6))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1749</v>
      </c>
      <c r="E3883" s="50" t="str">
        <f>IF(ISBLANK(LeaveTracker[[#This Row],[Employee Name]]),"-----",VLOOKUP(LeaveTracker[[#This Row],[Employee Name]],Employees[[Employee Name]:[Office]],7))</f>
        <v>PICNIC GROVE</v>
      </c>
      <c r="F3883" s="50" t="str">
        <f>IF(ISBLANK(LeaveTracker[[#This Row],[Employee Name]]),"-----",VLOOKUP(LeaveTracker[[#This Row],[Employee Name]],Employees[[Employee Name]:[Office]],6))</f>
        <v>PERMANENT</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1750</v>
      </c>
      <c r="E3884" s="50" t="str">
        <f>IF(ISBLANK(LeaveTracker[[#This Row],[Employee Name]]),"-----",VLOOKUP(LeaveTracker[[#This Row],[Employee Name]],Employees[[Employee Name]:[Office]],7))</f>
        <v>AGRICULTURE OFFICE</v>
      </c>
      <c r="F3884" s="50" t="str">
        <f>IF(ISBLANK(LeaveTracker[[#This Row],[Employee Name]]),"-----",VLOOKUP(LeaveTracker[[#This Row],[Employee Name]],Employees[[Employee Name]:[Office]],6))</f>
        <v>CASUAL</v>
      </c>
      <c r="G3884" s="24">
        <v>44951</v>
      </c>
      <c r="H3884" s="24">
        <v>44951</v>
      </c>
      <c r="I3884" s="19" t="s">
        <v>298</v>
      </c>
      <c r="J3884" s="42" t="s">
        <v>1754</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2088</v>
      </c>
      <c r="E3885" s="50" t="str">
        <f>IF(ISBLANK(LeaveTracker[[#This Row],[Employee Name]]),"-----",VLOOKUP(LeaveTracker[[#This Row],[Employee Name]],Employees[[Employee Name]:[Office]],7))</f>
        <v>CENRO</v>
      </c>
      <c r="F3885" s="50" t="str">
        <f>IF(ISBLANK(LeaveTracker[[#This Row],[Employee Name]]),"-----",VLOOKUP(LeaveTracker[[#This Row],[Employee Name]],Employees[[Employee Name]:[Office]],6))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2090</v>
      </c>
      <c r="E3886" s="50" t="str">
        <f>IF(ISBLANK(LeaveTracker[[#This Row],[Employee Name]]),"-----",VLOOKUP(LeaveTracker[[#This Row],[Employee Name]],Employees[[Employee Name]:[Office]],7))</f>
        <v>GSO</v>
      </c>
      <c r="F3886" s="50" t="str">
        <f>IF(ISBLANK(LeaveTracker[[#This Row],[Employee Name]]),"-----",VLOOKUP(LeaveTracker[[#This Row],[Employee Name]],Employees[[Employee Name]:[Office]],6))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2090</v>
      </c>
      <c r="E3887" s="50" t="str">
        <f>IF(ISBLANK(LeaveTracker[[#This Row],[Employee Name]]),"-----",VLOOKUP(LeaveTracker[[#This Row],[Employee Name]],Employees[[Employee Name]:[Office]],7))</f>
        <v>GSO</v>
      </c>
      <c r="F3887" s="50" t="str">
        <f>IF(ISBLANK(LeaveTracker[[#This Row],[Employee Name]]),"-----",VLOOKUP(LeaveTracker[[#This Row],[Employee Name]],Employees[[Employee Name]:[Office]],6))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2093</v>
      </c>
      <c r="E3888" s="50" t="str">
        <f>IF(ISBLANK(LeaveTracker[[#This Row],[Employee Name]]),"-----",VLOOKUP(LeaveTracker[[#This Row],[Employee Name]],Employees[[Employee Name]:[Office]],7))</f>
        <v>CHO</v>
      </c>
      <c r="F3888" s="50" t="str">
        <f>IF(ISBLANK(LeaveTracker[[#This Row],[Employee Name]]),"-----",VLOOKUP(LeaveTracker[[#This Row],[Employee Name]],Employees[[Employee Name]:[Office]],6))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1885</v>
      </c>
      <c r="E3889" s="50" t="str">
        <f>IF(ISBLANK(LeaveTracker[[#This Row],[Employee Name]]),"-----",VLOOKUP(LeaveTracker[[#This Row],[Employee Name]],Employees[[Employee Name]:[Office]],7))</f>
        <v>CTO</v>
      </c>
      <c r="F3889" s="50" t="str">
        <f>IF(ISBLANK(LeaveTracker[[#This Row],[Employee Name]]),"-----",VLOOKUP(LeaveTracker[[#This Row],[Employee Name]],Employees[[Employee Name]:[Office]],6))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2095</v>
      </c>
      <c r="E3890" s="50" t="str">
        <f>IF(ISBLANK(LeaveTracker[[#This Row],[Employee Name]]),"-----",VLOOKUP(LeaveTracker[[#This Row],[Employee Name]],Employees[[Employee Name]:[Office]],7))</f>
        <v>ACCOUNTING</v>
      </c>
      <c r="F3890" s="50" t="str">
        <f>IF(ISBLANK(LeaveTracker[[#This Row],[Employee Name]]),"-----",VLOOKUP(LeaveTracker[[#This Row],[Employee Name]],Employees[[Employee Name]:[Office]],6))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2095</v>
      </c>
      <c r="E3891" s="50" t="str">
        <f>IF(ISBLANK(LeaveTracker[[#This Row],[Employee Name]]),"-----",VLOOKUP(LeaveTracker[[#This Row],[Employee Name]],Employees[[Employee Name]:[Office]],7))</f>
        <v>ACCOUNTING</v>
      </c>
      <c r="F3891" s="50" t="str">
        <f>IF(ISBLANK(LeaveTracker[[#This Row],[Employee Name]]),"-----",VLOOKUP(LeaveTracker[[#This Row],[Employee Name]],Employees[[Employee Name]:[Office]],6))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2095</v>
      </c>
      <c r="E3892" s="50" t="str">
        <f>IF(ISBLANK(LeaveTracker[[#This Row],[Employee Name]]),"-----",VLOOKUP(LeaveTracker[[#This Row],[Employee Name]],Employees[[Employee Name]:[Office]],7))</f>
        <v>ACCOUNTING</v>
      </c>
      <c r="F3892" s="50" t="str">
        <f>IF(ISBLANK(LeaveTracker[[#This Row],[Employee Name]]),"-----",VLOOKUP(LeaveTracker[[#This Row],[Employee Name]],Employees[[Employee Name]:[Office]],6))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290</v>
      </c>
      <c r="E3893" s="50" t="str">
        <f>IF(ISBLANK(LeaveTracker[[#This Row],[Employee Name]]),"-----",VLOOKUP(LeaveTracker[[#This Row],[Employee Name]],Employees[[Employee Name]:[Office]],7))</f>
        <v>CENRO</v>
      </c>
      <c r="F3893" s="50" t="str">
        <f>IF(ISBLANK(LeaveTracker[[#This Row],[Employee Name]]),"-----",VLOOKUP(LeaveTracker[[#This Row],[Employee Name]],Employees[[Employee Name]:[Office]],6))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2096</v>
      </c>
      <c r="E3894" s="50" t="str">
        <f>IF(ISBLANK(LeaveTracker[[#This Row],[Employee Name]]),"-----",VLOOKUP(LeaveTracker[[#This Row],[Employee Name]],Employees[[Employee Name]:[Office]],7))</f>
        <v>CENRO</v>
      </c>
      <c r="F3894" s="50" t="str">
        <f>IF(ISBLANK(LeaveTracker[[#This Row],[Employee Name]]),"-----",VLOOKUP(LeaveTracker[[#This Row],[Employee Name]],Employees[[Employee Name]:[Office]],6))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2096</v>
      </c>
      <c r="E3895" s="50" t="str">
        <f>IF(ISBLANK(LeaveTracker[[#This Row],[Employee Name]]),"-----",VLOOKUP(LeaveTracker[[#This Row],[Employee Name]],Employees[[Employee Name]:[Office]],7))</f>
        <v>CENRO</v>
      </c>
      <c r="F3895" s="50" t="str">
        <f>IF(ISBLANK(LeaveTracker[[#This Row],[Employee Name]]),"-----",VLOOKUP(LeaveTracker[[#This Row],[Employee Name]],Employees[[Employee Name]:[Office]],6))</f>
        <v>CASUAL</v>
      </c>
      <c r="G3895" s="24">
        <v>44879</v>
      </c>
      <c r="H3895" s="24">
        <v>44879</v>
      </c>
      <c r="I3895" s="19" t="s">
        <v>298</v>
      </c>
      <c r="J3895" s="42" t="s">
        <v>1754</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2099</v>
      </c>
      <c r="E3896" s="50" t="str">
        <f>IF(ISBLANK(LeaveTracker[[#This Row],[Employee Name]]),"-----",VLOOKUP(LeaveTracker[[#This Row],[Employee Name]],Employees[[Employee Name]:[Office]],7))</f>
        <v>BPLO</v>
      </c>
      <c r="F3896" s="50" t="str">
        <f>IF(ISBLANK(LeaveTracker[[#This Row],[Employee Name]]),"-----",VLOOKUP(LeaveTracker[[#This Row],[Employee Name]],Employees[[Employee Name]:[Office]],6))</f>
        <v>CASUAL</v>
      </c>
      <c r="G3896" s="24">
        <v>44888</v>
      </c>
      <c r="H3896" s="24">
        <v>44890</v>
      </c>
      <c r="I3896" s="19" t="s">
        <v>298</v>
      </c>
      <c r="J3896" s="42" t="s">
        <v>1754</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553</v>
      </c>
      <c r="E3897" s="50" t="str">
        <f>IF(ISBLANK(LeaveTracker[[#This Row],[Employee Name]]),"-----",VLOOKUP(LeaveTracker[[#This Row],[Employee Name]],Employees[[Employee Name]:[Office]],7))</f>
        <v>CENRO</v>
      </c>
      <c r="F3897" s="50" t="str">
        <f>IF(ISBLANK(LeaveTracker[[#This Row],[Employee Name]]),"-----",VLOOKUP(LeaveTracker[[#This Row],[Employee Name]],Employees[[Employee Name]:[Office]],6))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2011</v>
      </c>
      <c r="E3898" s="50" t="str">
        <f>IF(ISBLANK(LeaveTracker[[#This Row],[Employee Name]]),"-----",VLOOKUP(LeaveTracker[[#This Row],[Employee Name]],Employees[[Employee Name]:[Office]],7))</f>
        <v>ACCOUNTING</v>
      </c>
      <c r="F3898" s="50" t="str">
        <f>IF(ISBLANK(LeaveTracker[[#This Row],[Employee Name]]),"-----",VLOOKUP(LeaveTracker[[#This Row],[Employee Name]],Employees[[Employee Name]:[Office]],6))</f>
        <v>PERMANENT</v>
      </c>
      <c r="G3898" s="24">
        <v>44872</v>
      </c>
      <c r="H3898" s="24">
        <v>44872</v>
      </c>
      <c r="I3898" s="19" t="s">
        <v>298</v>
      </c>
      <c r="J3898" s="42" t="s">
        <v>1754</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1881</v>
      </c>
      <c r="E3899" s="50" t="str">
        <f>IF(ISBLANK(LeaveTracker[[#This Row],[Employee Name]]),"-----",VLOOKUP(LeaveTracker[[#This Row],[Employee Name]],Employees[[Employee Name]:[Office]],7))</f>
        <v>TCIS</v>
      </c>
      <c r="F3899" s="50" t="str">
        <f>IF(ISBLANK(LeaveTracker[[#This Row],[Employee Name]]),"-----",VLOOKUP(LeaveTracker[[#This Row],[Employee Name]],Employees[[Employee Name]:[Office]],6))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618</v>
      </c>
      <c r="E3900" s="50" t="str">
        <f>IF(ISBLANK(LeaveTracker[[#This Row],[Employee Name]]),"-----",VLOOKUP(LeaveTracker[[#This Row],[Employee Name]],Employees[[Employee Name]:[Office]],7))</f>
        <v>EEO/ CITY MARKET</v>
      </c>
      <c r="F3900" s="50" t="str">
        <f>IF(ISBLANK(LeaveTracker[[#This Row],[Employee Name]]),"-----",VLOOKUP(LeaveTracker[[#This Row],[Employee Name]],Employees[[Employee Name]:[Office]],6))</f>
        <v>PERMANENT</v>
      </c>
      <c r="G3900" s="24">
        <v>44880</v>
      </c>
      <c r="H3900" s="24">
        <v>44880</v>
      </c>
      <c r="I3900" s="19" t="s">
        <v>298</v>
      </c>
      <c r="J3900" s="42" t="s">
        <v>1754</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323</v>
      </c>
      <c r="E3901" s="50" t="str">
        <f>IF(ISBLANK(LeaveTracker[[#This Row],[Employee Name]]),"-----",VLOOKUP(LeaveTracker[[#This Row],[Employee Name]],Employees[[Employee Name]:[Office]],7))</f>
        <v>CEO</v>
      </c>
      <c r="F3901" s="50" t="str">
        <f>IF(ISBLANK(LeaveTracker[[#This Row],[Employee Name]]),"-----",VLOOKUP(LeaveTracker[[#This Row],[Employee Name]],Employees[[Employee Name]:[Office]],6))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323</v>
      </c>
      <c r="E3902" s="50" t="str">
        <f>IF(ISBLANK(LeaveTracker[[#This Row],[Employee Name]]),"-----",VLOOKUP(LeaveTracker[[#This Row],[Employee Name]],Employees[[Employee Name]:[Office]],7))</f>
        <v>CEO</v>
      </c>
      <c r="F3902" s="50" t="str">
        <f>IF(ISBLANK(LeaveTracker[[#This Row],[Employee Name]]),"-----",VLOOKUP(LeaveTracker[[#This Row],[Employee Name]],Employees[[Employee Name]:[Office]],6))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2101</v>
      </c>
      <c r="E3903" s="50" t="str">
        <f>IF(ISBLANK(LeaveTracker[[#This Row],[Employee Name]]),"-----",VLOOKUP(LeaveTracker[[#This Row],[Employee Name]],Employees[[Employee Name]:[Office]],7))</f>
        <v>CENRO</v>
      </c>
      <c r="F3903" s="50" t="str">
        <f>IF(ISBLANK(LeaveTracker[[#This Row],[Employee Name]]),"-----",VLOOKUP(LeaveTracker[[#This Row],[Employee Name]],Employees[[Employee Name]:[Office]],6))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1772</v>
      </c>
      <c r="E3904" s="50" t="str">
        <f>IF(ISBLANK(LeaveTracker[[#This Row],[Employee Name]]),"-----",VLOOKUP(LeaveTracker[[#This Row],[Employee Name]],Employees[[Employee Name]:[Office]],7))</f>
        <v>CHO</v>
      </c>
      <c r="F3904" s="50" t="str">
        <f>IF(ISBLANK(LeaveTracker[[#This Row],[Employee Name]]),"-----",VLOOKUP(LeaveTracker[[#This Row],[Employee Name]],Employees[[Employee Name]:[Office]],6))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1865</v>
      </c>
      <c r="E3905" s="50" t="str">
        <f>IF(ISBLANK(LeaveTracker[[#This Row],[Employee Name]]),"-----",VLOOKUP(LeaveTracker[[#This Row],[Employee Name]],Employees[[Employee Name]:[Office]],7))</f>
        <v>CENRO</v>
      </c>
      <c r="F3905" s="50" t="str">
        <f>IF(ISBLANK(LeaveTracker[[#This Row],[Employee Name]]),"-----",VLOOKUP(LeaveTracker[[#This Row],[Employee Name]],Employees[[Employee Name]:[Office]],6))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1722</v>
      </c>
      <c r="E3906" s="50" t="str">
        <f>IF(ISBLANK(LeaveTracker[[#This Row],[Employee Name]]),"-----",VLOOKUP(LeaveTracker[[#This Row],[Employee Name]],Employees[[Employee Name]:[Office]],7))</f>
        <v>LEGAL</v>
      </c>
      <c r="F3906" s="50" t="str">
        <f>IF(ISBLANK(LeaveTracker[[#This Row],[Employee Name]]),"-----",VLOOKUP(LeaveTracker[[#This Row],[Employee Name]],Employees[[Employee Name]:[Office]],6))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1756</v>
      </c>
      <c r="E3907" s="50" t="str">
        <f>IF(ISBLANK(LeaveTracker[[#This Row],[Employee Name]]),"-----",VLOOKUP(LeaveTracker[[#This Row],[Employee Name]],Employees[[Employee Name]:[Office]],7))</f>
        <v>PICNIC GROVE</v>
      </c>
      <c r="F3907" s="50" t="str">
        <f>IF(ISBLANK(LeaveTracker[[#This Row],[Employee Name]]),"-----",VLOOKUP(LeaveTracker[[#This Row],[Employee Name]],Employees[[Employee Name]:[Office]],6))</f>
        <v>PERMANENT</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1756</v>
      </c>
      <c r="E3908" s="50" t="str">
        <f>IF(ISBLANK(LeaveTracker[[#This Row],[Employee Name]]),"-----",VLOOKUP(LeaveTracker[[#This Row],[Employee Name]],Employees[[Employee Name]:[Office]],7))</f>
        <v>PICNIC GROVE</v>
      </c>
      <c r="F3908" s="50" t="str">
        <f>IF(ISBLANK(LeaveTracker[[#This Row],[Employee Name]]),"-----",VLOOKUP(LeaveTracker[[#This Row],[Employee Name]],Employees[[Employee Name]:[Office]],6))</f>
        <v>PERMANENT</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1930</v>
      </c>
      <c r="E3909" s="50" t="str">
        <f>IF(ISBLANK(LeaveTracker[[#This Row],[Employee Name]]),"-----",VLOOKUP(LeaveTracker[[#This Row],[Employee Name]],Employees[[Employee Name]:[Office]],7))</f>
        <v>TCIS</v>
      </c>
      <c r="F3909" s="50" t="str">
        <f>IF(ISBLANK(LeaveTracker[[#This Row],[Employee Name]]),"-----",VLOOKUP(LeaveTracker[[#This Row],[Employee Name]],Employees[[Employee Name]:[Office]],6))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2069</v>
      </c>
      <c r="E3910" s="50" t="str">
        <f>IF(ISBLANK(LeaveTracker[[#This Row],[Employee Name]]),"-----",VLOOKUP(LeaveTracker[[#This Row],[Employee Name]],Employees[[Employee Name]:[Office]],7))</f>
        <v>ONT</v>
      </c>
      <c r="F3910" s="50" t="str">
        <f>IF(ISBLANK(LeaveTracker[[#This Row],[Employee Name]]),"-----",VLOOKUP(LeaveTracker[[#This Row],[Employee Name]],Employees[[Employee Name]:[Office]],6))</f>
        <v>PERMANENT</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2104</v>
      </c>
      <c r="E3911" s="50" t="str">
        <f>IF(ISBLANK(LeaveTracker[[#This Row],[Employee Name]]),"-----",VLOOKUP(LeaveTracker[[#This Row],[Employee Name]],Employees[[Employee Name]:[Office]],7))</f>
        <v>CPDO</v>
      </c>
      <c r="F3911" s="50" t="str">
        <f>IF(ISBLANK(LeaveTracker[[#This Row],[Employee Name]]),"-----",VLOOKUP(LeaveTracker[[#This Row],[Employee Name]],Employees[[Employee Name]:[Office]],6))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1806</v>
      </c>
      <c r="E3912" s="50" t="str">
        <f>IF(ISBLANK(LeaveTracker[[#This Row],[Employee Name]]),"-----",VLOOKUP(LeaveTracker[[#This Row],[Employee Name]],Employees[[Employee Name]:[Office]],7))</f>
        <v>CHO</v>
      </c>
      <c r="F3912" s="50" t="str">
        <f>IF(ISBLANK(LeaveTracker[[#This Row],[Employee Name]]),"-----",VLOOKUP(LeaveTracker[[#This Row],[Employee Name]],Employees[[Employee Name]:[Office]],6))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2106</v>
      </c>
      <c r="E3913" s="50" t="str">
        <f>IF(ISBLANK(LeaveTracker[[#This Row],[Employee Name]]),"-----",VLOOKUP(LeaveTracker[[#This Row],[Employee Name]],Employees[[Employee Name]:[Office]],7))</f>
        <v>CPDO</v>
      </c>
      <c r="F3913" s="50" t="str">
        <f>IF(ISBLANK(LeaveTracker[[#This Row],[Employee Name]]),"-----",VLOOKUP(LeaveTracker[[#This Row],[Employee Name]],Employees[[Employee Name]:[Office]],6))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1928</v>
      </c>
      <c r="E3914" s="50" t="str">
        <f>IF(ISBLANK(LeaveTracker[[#This Row],[Employee Name]]),"-----",VLOOKUP(LeaveTracker[[#This Row],[Employee Name]],Employees[[Employee Name]:[Office]],7))</f>
        <v>CPDO</v>
      </c>
      <c r="F3914" s="50" t="str">
        <f>IF(ISBLANK(LeaveTracker[[#This Row],[Employee Name]]),"-----",VLOOKUP(LeaveTracker[[#This Row],[Employee Name]],Employees[[Employee Name]:[Office]],6))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2107</v>
      </c>
      <c r="E3915" s="50" t="str">
        <f>IF(ISBLANK(LeaveTracker[[#This Row],[Employee Name]]),"-----",VLOOKUP(LeaveTracker[[#This Row],[Employee Name]],Employees[[Employee Name]:[Office]],7))</f>
        <v>PICNIC GROVE</v>
      </c>
      <c r="F3915" s="50" t="str">
        <f>IF(ISBLANK(LeaveTracker[[#This Row],[Employee Name]]),"-----",VLOOKUP(LeaveTracker[[#This Row],[Employee Name]],Employees[[Employee Name]:[Office]],6))</f>
        <v>CASUAL</v>
      </c>
      <c r="G3915" s="24">
        <v>44903</v>
      </c>
      <c r="H3915" s="24">
        <v>44907</v>
      </c>
      <c r="I3915" s="19" t="s">
        <v>298</v>
      </c>
      <c r="J3915" s="42" t="s">
        <v>299</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1751</v>
      </c>
      <c r="E3916" s="50" t="str">
        <f>IF(ISBLANK(LeaveTracker[[#This Row],[Employee Name]]),"-----",VLOOKUP(LeaveTracker[[#This Row],[Employee Name]],Employees[[Employee Name]:[Office]],7))</f>
        <v>BPLO</v>
      </c>
      <c r="F3916" s="50" t="str">
        <f>IF(ISBLANK(LeaveTracker[[#This Row],[Employee Name]]),"-----",VLOOKUP(LeaveTracker[[#This Row],[Employee Name]],Employees[[Employee Name]:[Office]],6))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1941</v>
      </c>
      <c r="E3917" s="50" t="str">
        <f>IF(ISBLANK(LeaveTracker[[#This Row],[Employee Name]]),"-----",VLOOKUP(LeaveTracker[[#This Row],[Employee Name]],Employees[[Employee Name]:[Office]],7))</f>
        <v>CSWDO</v>
      </c>
      <c r="F3917" s="50" t="str">
        <f>IF(ISBLANK(LeaveTracker[[#This Row],[Employee Name]]),"-----",VLOOKUP(LeaveTracker[[#This Row],[Employee Name]],Employees[[Employee Name]:[Office]],6))</f>
        <v>CASUAL</v>
      </c>
      <c r="G3917" s="24">
        <v>44889</v>
      </c>
      <c r="H3917" s="24">
        <v>44889</v>
      </c>
      <c r="I3917" s="19" t="s">
        <v>298</v>
      </c>
      <c r="J3917" s="42" t="s">
        <v>1754</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2110</v>
      </c>
      <c r="E3918" s="50" t="str">
        <f>IF(ISBLANK(LeaveTracker[[#This Row],[Employee Name]]),"-----",VLOOKUP(LeaveTracker[[#This Row],[Employee Name]],Employees[[Employee Name]:[Office]],7))</f>
        <v>PICNIC GROVE</v>
      </c>
      <c r="F3918" s="50" t="str">
        <f>IF(ISBLANK(LeaveTracker[[#This Row],[Employee Name]]),"-----",VLOOKUP(LeaveTracker[[#This Row],[Employee Name]],Employees[[Employee Name]:[Office]],6))</f>
        <v>CASUAL</v>
      </c>
      <c r="G3918" s="24">
        <v>44877</v>
      </c>
      <c r="H3918" s="24">
        <v>44883</v>
      </c>
      <c r="I3918" s="19" t="s">
        <v>298</v>
      </c>
      <c r="J3918" s="42" t="s">
        <v>299</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1827</v>
      </c>
      <c r="E3919" s="50" t="str">
        <f>IF(ISBLANK(LeaveTracker[[#This Row],[Employee Name]]),"-----",VLOOKUP(LeaveTracker[[#This Row],[Employee Name]],Employees[[Employee Name]:[Office]],7))</f>
        <v>SP</v>
      </c>
      <c r="F3919" s="50" t="str">
        <f>IF(ISBLANK(LeaveTracker[[#This Row],[Employee Name]]),"-----",VLOOKUP(LeaveTracker[[#This Row],[Employee Name]],Employees[[Employee Name]:[Office]],6))</f>
        <v>CASUAL</v>
      </c>
      <c r="G3919" s="24">
        <v>44929</v>
      </c>
      <c r="H3919" s="24">
        <v>44932</v>
      </c>
      <c r="I3919" s="19" t="s">
        <v>298</v>
      </c>
      <c r="J3919" s="42" t="s">
        <v>299</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50" t="str">
        <f>IF(ISBLANK(LeaveTracker[[#This Row],[Employee Name]]),"-----",VLOOKUP(LeaveTracker[[#This Row],[Employee Name]],Employees[[Employee Name]:[Office]],7))</f>
        <v>PIO</v>
      </c>
      <c r="F3920" s="50" t="str">
        <f>IF(ISBLANK(LeaveTracker[[#This Row],[Employee Name]]),"-----",VLOOKUP(LeaveTracker[[#This Row],[Employee Name]],Employees[[Employee Name]:[Office]],6))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50" t="str">
        <f>IF(ISBLANK(LeaveTracker[[#This Row],[Employee Name]]),"-----",VLOOKUP(LeaveTracker[[#This Row],[Employee Name]],Employees[[Employee Name]:[Office]],7))</f>
        <v>CHARACTER OFFICE</v>
      </c>
      <c r="F3921" s="50" t="str">
        <f>IF(ISBLANK(LeaveTracker[[#This Row],[Employee Name]]),"-----",VLOOKUP(LeaveTracker[[#This Row],[Employee Name]],Employees[[Employee Name]:[Office]],6))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477</v>
      </c>
      <c r="E3922" s="50" t="str">
        <f>IF(ISBLANK(LeaveTracker[[#This Row],[Employee Name]]),"-----",VLOOKUP(LeaveTracker[[#This Row],[Employee Name]],Employees[[Employee Name]:[Office]],7))</f>
        <v>ADMIN OFFICE</v>
      </c>
      <c r="F3922" s="50" t="str">
        <f>IF(ISBLANK(LeaveTracker[[#This Row],[Employee Name]]),"-----",VLOOKUP(LeaveTracker[[#This Row],[Employee Name]],Employees[[Employee Name]:[Office]],6))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991</v>
      </c>
      <c r="E3923" s="50" t="str">
        <f>IF(ISBLANK(LeaveTracker[[#This Row],[Employee Name]]),"-----",VLOOKUP(LeaveTracker[[#This Row],[Employee Name]],Employees[[Employee Name]:[Office]],7))</f>
        <v>CSWDO</v>
      </c>
      <c r="F3923" s="50" t="str">
        <f>IF(ISBLANK(LeaveTracker[[#This Row],[Employee Name]]),"-----",VLOOKUP(LeaveTracker[[#This Row],[Employee Name]],Employees[[Employee Name]:[Office]],6))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776</v>
      </c>
      <c r="E3924" s="50" t="str">
        <f>IF(ISBLANK(LeaveTracker[[#This Row],[Employee Name]]),"-----",VLOOKUP(LeaveTracker[[#This Row],[Employee Name]],Employees[[Employee Name]:[Office]],7))</f>
        <v>GSO</v>
      </c>
      <c r="F3924" s="50" t="str">
        <f>IF(ISBLANK(LeaveTracker[[#This Row],[Employee Name]]),"-----",VLOOKUP(LeaveTracker[[#This Row],[Employee Name]],Employees[[Employee Name]:[Office]],6))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776</v>
      </c>
      <c r="E3925" s="50" t="str">
        <f>IF(ISBLANK(LeaveTracker[[#This Row],[Employee Name]]),"-----",VLOOKUP(LeaveTracker[[#This Row],[Employee Name]],Employees[[Employee Name]:[Office]],7))</f>
        <v>GSO</v>
      </c>
      <c r="F3925" s="50" t="str">
        <f>IF(ISBLANK(LeaveTracker[[#This Row],[Employee Name]]),"-----",VLOOKUP(LeaveTracker[[#This Row],[Employee Name]],Employees[[Employee Name]:[Office]],6))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1759</v>
      </c>
      <c r="E3926" s="50" t="str">
        <f>IF(ISBLANK(LeaveTracker[[#This Row],[Employee Name]]),"-----",VLOOKUP(LeaveTracker[[#This Row],[Employee Name]],Employees[[Employee Name]:[Office]],7))</f>
        <v>GSO</v>
      </c>
      <c r="F3926" s="50" t="str">
        <f>IF(ISBLANK(LeaveTracker[[#This Row],[Employee Name]]),"-----",VLOOKUP(LeaveTracker[[#This Row],[Employee Name]],Employees[[Employee Name]:[Office]],6))</f>
        <v>CASUAL</v>
      </c>
      <c r="G3926" s="24">
        <v>44950</v>
      </c>
      <c r="H3926" s="24">
        <v>44950</v>
      </c>
      <c r="I3926" s="19" t="s">
        <v>298</v>
      </c>
      <c r="J3926" s="42" t="s">
        <v>1754</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759</v>
      </c>
      <c r="E3927" s="50" t="str">
        <f>IF(ISBLANK(LeaveTracker[[#This Row],[Employee Name]]),"-----",VLOOKUP(LeaveTracker[[#This Row],[Employee Name]],Employees[[Employee Name]:[Office]],7))</f>
        <v>CTO</v>
      </c>
      <c r="F3927" s="50" t="str">
        <f>IF(ISBLANK(LeaveTracker[[#This Row],[Employee Name]]),"-----",VLOOKUP(LeaveTracker[[#This Row],[Employee Name]],Employees[[Employee Name]:[Office]],6))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1056</v>
      </c>
      <c r="E3928" s="50" t="str">
        <f>IF(ISBLANK(LeaveTracker[[#This Row],[Employee Name]]),"-----",VLOOKUP(LeaveTracker[[#This Row],[Employee Name]],Employees[[Employee Name]:[Office]],7))</f>
        <v>ONT</v>
      </c>
      <c r="F3928" s="50" t="str">
        <f>IF(ISBLANK(LeaveTracker[[#This Row],[Employee Name]]),"-----",VLOOKUP(LeaveTracker[[#This Row],[Employee Name]],Employees[[Employee Name]:[Office]],6))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1788</v>
      </c>
      <c r="E3929" s="50" t="str">
        <f>IF(ISBLANK(LeaveTracker[[#This Row],[Employee Name]]),"-----",VLOOKUP(LeaveTracker[[#This Row],[Employee Name]],Employees[[Employee Name]:[Office]],7))</f>
        <v>ONT</v>
      </c>
      <c r="F3929" s="50" t="str">
        <f>IF(ISBLANK(LeaveTracker[[#This Row],[Employee Name]]),"-----",VLOOKUP(LeaveTracker[[#This Row],[Employee Name]],Employees[[Employee Name]:[Office]],6))</f>
        <v>PERMANENT</v>
      </c>
      <c r="G3929" s="24">
        <v>44977</v>
      </c>
      <c r="H3929" s="24">
        <v>44978</v>
      </c>
      <c r="I3929" s="19" t="s">
        <v>298</v>
      </c>
      <c r="J3929" s="42" t="s">
        <v>1754</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1060</v>
      </c>
      <c r="E3930" s="50" t="str">
        <f>IF(ISBLANK(LeaveTracker[[#This Row],[Employee Name]]),"-----",VLOOKUP(LeaveTracker[[#This Row],[Employee Name]],Employees[[Employee Name]:[Office]],7))</f>
        <v>CTO</v>
      </c>
      <c r="F3930" s="50" t="str">
        <f>IF(ISBLANK(LeaveTracker[[#This Row],[Employee Name]]),"-----",VLOOKUP(LeaveTracker[[#This Row],[Employee Name]],Employees[[Employee Name]:[Office]],6))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1056</v>
      </c>
      <c r="E3931" s="50" t="str">
        <f>IF(ISBLANK(LeaveTracker[[#This Row],[Employee Name]]),"-----",VLOOKUP(LeaveTracker[[#This Row],[Employee Name]],Employees[[Employee Name]:[Office]],7))</f>
        <v>ONT</v>
      </c>
      <c r="F3931" s="50" t="str">
        <f>IF(ISBLANK(LeaveTracker[[#This Row],[Employee Name]]),"-----",VLOOKUP(LeaveTracker[[#This Row],[Employee Name]],Employees[[Employee Name]:[Office]],6))</f>
        <v>PERMANENT</v>
      </c>
      <c r="G3931" s="24">
        <v>44984</v>
      </c>
      <c r="H3931" s="24">
        <v>44984</v>
      </c>
      <c r="I3931" s="19" t="s">
        <v>298</v>
      </c>
      <c r="J3931" s="42" t="s">
        <v>1754</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443</v>
      </c>
      <c r="E3932" s="50" t="str">
        <f>IF(ISBLANK(LeaveTracker[[#This Row],[Employee Name]]),"-----",VLOOKUP(LeaveTracker[[#This Row],[Employee Name]],Employees[[Employee Name]:[Office]],7))</f>
        <v>GSO</v>
      </c>
      <c r="F3932" s="50" t="str">
        <f>IF(ISBLANK(LeaveTracker[[#This Row],[Employee Name]]),"-----",VLOOKUP(LeaveTracker[[#This Row],[Employee Name]],Employees[[Employee Name]:[Office]],6))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569</v>
      </c>
      <c r="E3933" s="50" t="str">
        <f>IF(ISBLANK(LeaveTracker[[#This Row],[Employee Name]]),"-----",VLOOKUP(LeaveTracker[[#This Row],[Employee Name]],Employees[[Employee Name]:[Office]],7))</f>
        <v>CENRO</v>
      </c>
      <c r="F3933" s="50" t="str">
        <f>IF(ISBLANK(LeaveTracker[[#This Row],[Employee Name]]),"-----",VLOOKUP(LeaveTracker[[#This Row],[Employee Name]],Employees[[Employee Name]:[Office]],6))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601</v>
      </c>
      <c r="E3934" s="50" t="str">
        <f>IF(ISBLANK(LeaveTracker[[#This Row],[Employee Name]]),"-----",VLOOKUP(LeaveTracker[[#This Row],[Employee Name]],Employees[[Employee Name]:[Office]],7))</f>
        <v>ONT</v>
      </c>
      <c r="F3934" s="50" t="str">
        <f>IF(ISBLANK(LeaveTracker[[#This Row],[Employee Name]]),"-----",VLOOKUP(LeaveTracker[[#This Row],[Employee Name]],Employees[[Employee Name]:[Office]],6))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446</v>
      </c>
      <c r="E3935" s="50" t="str">
        <f>IF(ISBLANK(LeaveTracker[[#This Row],[Employee Name]]),"-----",VLOOKUP(LeaveTracker[[#This Row],[Employee Name]],Employees[[Employee Name]:[Office]],7))</f>
        <v>CTO</v>
      </c>
      <c r="F3935" s="50" t="str">
        <f>IF(ISBLANK(LeaveTracker[[#This Row],[Employee Name]]),"-----",VLOOKUP(LeaveTracker[[#This Row],[Employee Name]],Employees[[Employee Name]:[Office]],6))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591</v>
      </c>
      <c r="E3936" s="50" t="str">
        <f>IF(ISBLANK(LeaveTracker[[#This Row],[Employee Name]]),"-----",VLOOKUP(LeaveTracker[[#This Row],[Employee Name]],Employees[[Employee Name]:[Office]],7))</f>
        <v>MAHOGANY MARKET</v>
      </c>
      <c r="F3936" s="50" t="str">
        <f>IF(ISBLANK(LeaveTracker[[#This Row],[Employee Name]]),"-----",VLOOKUP(LeaveTracker[[#This Row],[Employee Name]],Employees[[Employee Name]:[Office]],6))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601</v>
      </c>
      <c r="E3937" s="50" t="str">
        <f>IF(ISBLANK(LeaveTracker[[#This Row],[Employee Name]]),"-----",VLOOKUP(LeaveTracker[[#This Row],[Employee Name]],Employees[[Employee Name]:[Office]],7))</f>
        <v>ONT</v>
      </c>
      <c r="F3937" s="50" t="str">
        <f>IF(ISBLANK(LeaveTracker[[#This Row],[Employee Name]]),"-----",VLOOKUP(LeaveTracker[[#This Row],[Employee Name]],Employees[[Employee Name]:[Office]],6))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1905</v>
      </c>
      <c r="E3938" s="50" t="str">
        <f>IF(ISBLANK(LeaveTracker[[#This Row],[Employee Name]]),"-----",VLOOKUP(LeaveTracker[[#This Row],[Employee Name]],Employees[[Employee Name]:[Office]],7))</f>
        <v>MAHOGANY MARKET</v>
      </c>
      <c r="F3938" s="50" t="str">
        <f>IF(ISBLANK(LeaveTracker[[#This Row],[Employee Name]]),"-----",VLOOKUP(LeaveTracker[[#This Row],[Employee Name]],Employees[[Employee Name]:[Office]],6))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597</v>
      </c>
      <c r="E3939" s="50" t="str">
        <f>IF(ISBLANK(LeaveTracker[[#This Row],[Employee Name]]),"-----",VLOOKUP(LeaveTracker[[#This Row],[Employee Name]],Employees[[Employee Name]:[Office]],7))</f>
        <v>MAHOGANY MARKET</v>
      </c>
      <c r="F3939" s="50" t="str">
        <f>IF(ISBLANK(LeaveTracker[[#This Row],[Employee Name]]),"-----",VLOOKUP(LeaveTracker[[#This Row],[Employee Name]],Employees[[Employee Name]:[Office]],6))</f>
        <v>PERMANENT</v>
      </c>
      <c r="G3939" s="24">
        <v>44974</v>
      </c>
      <c r="H3939" s="24">
        <v>44976</v>
      </c>
      <c r="I3939" s="19" t="s">
        <v>298</v>
      </c>
      <c r="J3939" s="42" t="s">
        <v>2111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591</v>
      </c>
      <c r="E3940" s="50" t="str">
        <f>IF(ISBLANK(LeaveTracker[[#This Row],[Employee Name]]),"-----",VLOOKUP(LeaveTracker[[#This Row],[Employee Name]],Employees[[Employee Name]:[Office]],7))</f>
        <v>MAHOGANY MARKET</v>
      </c>
      <c r="F3940" s="50" t="str">
        <f>IF(ISBLANK(LeaveTracker[[#This Row],[Employee Name]]),"-----",VLOOKUP(LeaveTracker[[#This Row],[Employee Name]],Employees[[Employee Name]:[Office]],6))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464</v>
      </c>
      <c r="E3941" s="50" t="str">
        <f>IF(ISBLANK(LeaveTracker[[#This Row],[Employee Name]]),"-----",VLOOKUP(LeaveTracker[[#This Row],[Employee Name]],Employees[[Employee Name]:[Office]],7))</f>
        <v>ASSESSORS OFFICE</v>
      </c>
      <c r="F3941" s="50" t="str">
        <f>IF(ISBLANK(LeaveTracker[[#This Row],[Employee Name]]),"-----",VLOOKUP(LeaveTracker[[#This Row],[Employee Name]],Employees[[Employee Name]:[Office]],6))</f>
        <v>PERMANENT</v>
      </c>
      <c r="G3941" s="24">
        <v>44987</v>
      </c>
      <c r="H3941" s="24">
        <v>44987</v>
      </c>
      <c r="I3941" s="19" t="s">
        <v>298</v>
      </c>
      <c r="J3941" s="42" t="s">
        <v>2112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595</v>
      </c>
      <c r="E3942" s="50" t="str">
        <f>IF(ISBLANK(LeaveTracker[[#This Row],[Employee Name]]),"-----",VLOOKUP(LeaveTracker[[#This Row],[Employee Name]],Employees[[Employee Name]:[Office]],7))</f>
        <v>MAHOGANY MARKET</v>
      </c>
      <c r="F3942" s="50" t="str">
        <f>IF(ISBLANK(LeaveTracker[[#This Row],[Employee Name]]),"-----",VLOOKUP(LeaveTracker[[#This Row],[Employee Name]],Employees[[Employee Name]:[Office]],6))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776</v>
      </c>
      <c r="E3943" s="50" t="str">
        <f>IF(ISBLANK(LeaveTracker[[#This Row],[Employee Name]]),"-----",VLOOKUP(LeaveTracker[[#This Row],[Employee Name]],Employees[[Employee Name]:[Office]],7))</f>
        <v>GSO</v>
      </c>
      <c r="F3943" s="50" t="str">
        <f>IF(ISBLANK(LeaveTracker[[#This Row],[Employee Name]]),"-----",VLOOKUP(LeaveTracker[[#This Row],[Employee Name]],Employees[[Employee Name]:[Office]],6))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875</v>
      </c>
      <c r="E3944" s="50" t="str">
        <f>IF(ISBLANK(LeaveTracker[[#This Row],[Employee Name]]),"-----",VLOOKUP(LeaveTracker[[#This Row],[Employee Name]],Employees[[Employee Name]:[Office]],7))</f>
        <v>GSO</v>
      </c>
      <c r="F3944" s="50" t="str">
        <f>IF(ISBLANK(LeaveTracker[[#This Row],[Employee Name]]),"-----",VLOOKUP(LeaveTracker[[#This Row],[Employee Name]],Employees[[Employee Name]:[Office]],6))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1765</v>
      </c>
      <c r="E3945" s="50" t="str">
        <f>IF(ISBLANK(LeaveTracker[[#This Row],[Employee Name]]),"-----",VLOOKUP(LeaveTracker[[#This Row],[Employee Name]],Employees[[Employee Name]:[Office]],7))</f>
        <v>GSO</v>
      </c>
      <c r="F3945" s="50" t="str">
        <f>IF(ISBLANK(LeaveTracker[[#This Row],[Employee Name]]),"-----",VLOOKUP(LeaveTracker[[#This Row],[Employee Name]],Employees[[Employee Name]:[Office]],6))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875</v>
      </c>
      <c r="E3946" s="50" t="str">
        <f>IF(ISBLANK(LeaveTracker[[#This Row],[Employee Name]]),"-----",VLOOKUP(LeaveTracker[[#This Row],[Employee Name]],Employees[[Employee Name]:[Office]],7))</f>
        <v>GSO</v>
      </c>
      <c r="F3946" s="50" t="str">
        <f>IF(ISBLANK(LeaveTracker[[#This Row],[Employee Name]]),"-----",VLOOKUP(LeaveTracker[[#This Row],[Employee Name]],Employees[[Employee Name]:[Office]],6))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776</v>
      </c>
      <c r="E3947" s="50" t="str">
        <f>IF(ISBLANK(LeaveTracker[[#This Row],[Employee Name]]),"-----",VLOOKUP(LeaveTracker[[#This Row],[Employee Name]],Employees[[Employee Name]:[Office]],7))</f>
        <v>GSO</v>
      </c>
      <c r="F3947" s="50" t="str">
        <f>IF(ISBLANK(LeaveTracker[[#This Row],[Employee Name]]),"-----",VLOOKUP(LeaveTracker[[#This Row],[Employee Name]],Employees[[Employee Name]:[Office]],6))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530</v>
      </c>
      <c r="E3948" s="50" t="str">
        <f>IF(ISBLANK(LeaveTracker[[#This Row],[Employee Name]]),"-----",VLOOKUP(LeaveTracker[[#This Row],[Employee Name]],Employees[[Employee Name]:[Office]],7))</f>
        <v>GSO</v>
      </c>
      <c r="F3948" s="50" t="str">
        <f>IF(ISBLANK(LeaveTracker[[#This Row],[Employee Name]]),"-----",VLOOKUP(LeaveTracker[[#This Row],[Employee Name]],Employees[[Employee Name]:[Office]],6))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530</v>
      </c>
      <c r="E3949" s="50" t="str">
        <f>IF(ISBLANK(LeaveTracker[[#This Row],[Employee Name]]),"-----",VLOOKUP(LeaveTracker[[#This Row],[Employee Name]],Employees[[Employee Name]:[Office]],7))</f>
        <v>GSO</v>
      </c>
      <c r="F3949" s="50" t="str">
        <f>IF(ISBLANK(LeaveTracker[[#This Row],[Employee Name]]),"-----",VLOOKUP(LeaveTracker[[#This Row],[Employee Name]],Employees[[Employee Name]:[Office]],6))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906</v>
      </c>
      <c r="E3950" s="50" t="str">
        <f>IF(ISBLANK(LeaveTracker[[#This Row],[Employee Name]]),"-----",VLOOKUP(LeaveTracker[[#This Row],[Employee Name]],Employees[[Employee Name]:[Office]],7))</f>
        <v>CEO</v>
      </c>
      <c r="F3950" s="50" t="str">
        <f>IF(ISBLANK(LeaveTracker[[#This Row],[Employee Name]]),"-----",VLOOKUP(LeaveTracker[[#This Row],[Employee Name]],Employees[[Employee Name]:[Office]],6))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1310</v>
      </c>
      <c r="E3951" s="50" t="str">
        <f>IF(ISBLANK(LeaveTracker[[#This Row],[Employee Name]]),"-----",VLOOKUP(LeaveTracker[[#This Row],[Employee Name]],Employees[[Employee Name]:[Office]],7))</f>
        <v>CEO</v>
      </c>
      <c r="F3951" s="50" t="str">
        <f>IF(ISBLANK(LeaveTracker[[#This Row],[Employee Name]]),"-----",VLOOKUP(LeaveTracker[[#This Row],[Employee Name]],Employees[[Employee Name]:[Office]],6))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2114</v>
      </c>
      <c r="E3952" s="50" t="str">
        <f>IF(ISBLANK(LeaveTracker[[#This Row],[Employee Name]]),"-----",VLOOKUP(LeaveTracker[[#This Row],[Employee Name]],Employees[[Employee Name]:[Office]],7))</f>
        <v>CEO</v>
      </c>
      <c r="F3952" s="50" t="str">
        <f>IF(ISBLANK(LeaveTracker[[#This Row],[Employee Name]]),"-----",VLOOKUP(LeaveTracker[[#This Row],[Employee Name]],Employees[[Employee Name]:[Office]],6))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323</v>
      </c>
      <c r="E3953" s="50" t="str">
        <f>IF(ISBLANK(LeaveTracker[[#This Row],[Employee Name]]),"-----",VLOOKUP(LeaveTracker[[#This Row],[Employee Name]],Employees[[Employee Name]:[Office]],7))</f>
        <v>CEO</v>
      </c>
      <c r="F3953" s="50" t="str">
        <f>IF(ISBLANK(LeaveTracker[[#This Row],[Employee Name]]),"-----",VLOOKUP(LeaveTracker[[#This Row],[Employee Name]],Employees[[Employee Name]:[Office]],6))</f>
        <v>PERMANENT</v>
      </c>
      <c r="G3953" s="24">
        <v>44942</v>
      </c>
      <c r="H3953" s="24">
        <v>44942</v>
      </c>
      <c r="I3953" s="19" t="s">
        <v>298</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1310</v>
      </c>
      <c r="E3954" s="50" t="str">
        <f>IF(ISBLANK(LeaveTracker[[#This Row],[Employee Name]]),"-----",VLOOKUP(LeaveTracker[[#This Row],[Employee Name]],Employees[[Employee Name]:[Office]],7))</f>
        <v>CEO</v>
      </c>
      <c r="F3954" s="50" t="str">
        <f>IF(ISBLANK(LeaveTracker[[#This Row],[Employee Name]]),"-----",VLOOKUP(LeaveTracker[[#This Row],[Employee Name]],Employees[[Employee Name]:[Office]],6))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323</v>
      </c>
      <c r="E3955" s="50" t="str">
        <f>IF(ISBLANK(LeaveTracker[[#This Row],[Employee Name]]),"-----",VLOOKUP(LeaveTracker[[#This Row],[Employee Name]],Employees[[Employee Name]:[Office]],7))</f>
        <v>CEO</v>
      </c>
      <c r="F3955" s="50" t="str">
        <f>IF(ISBLANK(LeaveTracker[[#This Row],[Employee Name]]),"-----",VLOOKUP(LeaveTracker[[#This Row],[Employee Name]],Employees[[Employee Name]:[Office]],6))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50" t="str">
        <f>IF(ISBLANK(LeaveTracker[[#This Row],[Employee Name]]),"-----",VLOOKUP(LeaveTracker[[#This Row],[Employee Name]],Employees[[Employee Name]:[Office]],7))</f>
        <v>CPDO</v>
      </c>
      <c r="F3956" s="50" t="str">
        <f>IF(ISBLANK(LeaveTracker[[#This Row],[Employee Name]]),"-----",VLOOKUP(LeaveTracker[[#This Row],[Employee Name]],Employees[[Employee Name]:[Office]],6))</f>
        <v>PERMANENT</v>
      </c>
      <c r="G3956" s="24">
        <v>44935</v>
      </c>
      <c r="H3956" s="24">
        <v>44935</v>
      </c>
      <c r="I3956" s="19" t="s">
        <v>298</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1310</v>
      </c>
      <c r="E3957" s="50" t="str">
        <f>IF(ISBLANK(LeaveTracker[[#This Row],[Employee Name]]),"-----",VLOOKUP(LeaveTracker[[#This Row],[Employee Name]],Employees[[Employee Name]:[Office]],7))</f>
        <v>CEO</v>
      </c>
      <c r="F3957" s="50" t="str">
        <f>IF(ISBLANK(LeaveTracker[[#This Row],[Employee Name]]),"-----",VLOOKUP(LeaveTracker[[#This Row],[Employee Name]],Employees[[Employee Name]:[Office]],6))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2115</v>
      </c>
      <c r="E3958" s="50" t="str">
        <f>IF(ISBLANK(LeaveTracker[[#This Row],[Employee Name]]),"-----",VLOOKUP(LeaveTracker[[#This Row],[Employee Name]],Employees[[Employee Name]:[Office]],7))</f>
        <v>CITY PLANNING &amp; DEV'T OFFICE</v>
      </c>
      <c r="F3958" s="50" t="str">
        <f>IF(ISBLANK(LeaveTracker[[#This Row],[Employee Name]]),"-----",VLOOKUP(LeaveTracker[[#This Row],[Employee Name]],Employees[[Employee Name]:[Office]],6))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367</v>
      </c>
      <c r="E3959" s="50" t="str">
        <f>IF(ISBLANK(LeaveTracker[[#This Row],[Employee Name]]),"-----",VLOOKUP(LeaveTracker[[#This Row],[Employee Name]],Employees[[Employee Name]:[Office]],7))</f>
        <v>CCT</v>
      </c>
      <c r="F3959" s="50" t="str">
        <f>IF(ISBLANK(LeaveTracker[[#This Row],[Employee Name]]),"-----",VLOOKUP(LeaveTracker[[#This Row],[Employee Name]],Employees[[Employee Name]:[Office]],6))</f>
        <v>PERMANENT</v>
      </c>
      <c r="G3959" s="24">
        <v>44942</v>
      </c>
      <c r="H3959" s="24">
        <v>44942</v>
      </c>
      <c r="I3959" s="19" t="s">
        <v>298</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367</v>
      </c>
      <c r="E3960" s="50" t="str">
        <f>IF(ISBLANK(LeaveTracker[[#This Row],[Employee Name]]),"-----",VLOOKUP(LeaveTracker[[#This Row],[Employee Name]],Employees[[Employee Name]:[Office]],7))</f>
        <v>CCT</v>
      </c>
      <c r="F3960" s="50" t="str">
        <f>IF(ISBLANK(LeaveTracker[[#This Row],[Employee Name]]),"-----",VLOOKUP(LeaveTracker[[#This Row],[Employee Name]],Employees[[Employee Name]:[Office]],6))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578</v>
      </c>
      <c r="E3961" s="50" t="str">
        <f>IF(ISBLANK(LeaveTracker[[#This Row],[Employee Name]]),"-----",VLOOKUP(LeaveTracker[[#This Row],[Employee Name]],Employees[[Employee Name]:[Office]],7))</f>
        <v>CCT</v>
      </c>
      <c r="F3961" s="50" t="str">
        <f>IF(ISBLANK(LeaveTracker[[#This Row],[Employee Name]]),"-----",VLOOKUP(LeaveTracker[[#This Row],[Employee Name]],Employees[[Employee Name]:[Office]],6))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578</v>
      </c>
      <c r="E3962" s="50" t="str">
        <f>IF(ISBLANK(LeaveTracker[[#This Row],[Employee Name]]),"-----",VLOOKUP(LeaveTracker[[#This Row],[Employee Name]],Employees[[Employee Name]:[Office]],7))</f>
        <v>CCT</v>
      </c>
      <c r="F3962" s="50" t="str">
        <f>IF(ISBLANK(LeaveTracker[[#This Row],[Employee Name]]),"-----",VLOOKUP(LeaveTracker[[#This Row],[Employee Name]],Employees[[Employee Name]:[Office]],6))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452</v>
      </c>
      <c r="E3963" s="50" t="str">
        <f>IF(ISBLANK(LeaveTracker[[#This Row],[Employee Name]]),"-----",VLOOKUP(LeaveTracker[[#This Row],[Employee Name]],Employees[[Employee Name]:[Office]],7))</f>
        <v>CEO</v>
      </c>
      <c r="F3963" s="50" t="str">
        <f>IF(ISBLANK(LeaveTracker[[#This Row],[Employee Name]]),"-----",VLOOKUP(LeaveTracker[[#This Row],[Employee Name]],Employees[[Employee Name]:[Office]],6))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2119</v>
      </c>
      <c r="E3964" s="50" t="str">
        <f>IF(ISBLANK(LeaveTracker[[#This Row],[Employee Name]]),"-----",VLOOKUP(LeaveTracker[[#This Row],[Employee Name]],Employees[[Employee Name]:[Office]],7))</f>
        <v>TOPS OFFICE</v>
      </c>
      <c r="F3964" s="50" t="str">
        <f>IF(ISBLANK(LeaveTracker[[#This Row],[Employee Name]]),"-----",VLOOKUP(LeaveTracker[[#This Row],[Employee Name]],Employees[[Employee Name]:[Office]],6))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323</v>
      </c>
      <c r="E3965" s="50" t="str">
        <f>IF(ISBLANK(LeaveTracker[[#This Row],[Employee Name]]),"-----",VLOOKUP(LeaveTracker[[#This Row],[Employee Name]],Employees[[Employee Name]:[Office]],7))</f>
        <v>CEO</v>
      </c>
      <c r="F3965" s="50" t="str">
        <f>IF(ISBLANK(LeaveTracker[[#This Row],[Employee Name]]),"-----",VLOOKUP(LeaveTracker[[#This Row],[Employee Name]],Employees[[Employee Name]:[Office]],6))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1002</v>
      </c>
      <c r="E3966" s="50" t="str">
        <f>IF(ISBLANK(LeaveTracker[[#This Row],[Employee Name]]),"-----",VLOOKUP(LeaveTracker[[#This Row],[Employee Name]],Employees[[Employee Name]:[Office]],7))</f>
        <v>CEO</v>
      </c>
      <c r="F3966" s="50" t="str">
        <f>IF(ISBLANK(LeaveTracker[[#This Row],[Employee Name]]),"-----",VLOOKUP(LeaveTracker[[#This Row],[Employee Name]],Employees[[Employee Name]:[Office]],6))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50" t="str">
        <f>IF(ISBLANK(LeaveTracker[[#This Row],[Employee Name]]),"-----",VLOOKUP(LeaveTracker[[#This Row],[Employee Name]],Employees[[Employee Name]:[Office]],7))</f>
        <v>CPDO</v>
      </c>
      <c r="F3967" s="50" t="str">
        <f>IF(ISBLANK(LeaveTracker[[#This Row],[Employee Name]]),"-----",VLOOKUP(LeaveTracker[[#This Row],[Employee Name]],Employees[[Employee Name]:[Office]],6))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2121</v>
      </c>
      <c r="E3968" s="50" t="str">
        <f>IF(ISBLANK(LeaveTracker[[#This Row],[Employee Name]]),"-----",VLOOKUP(LeaveTracker[[#This Row],[Employee Name]],Employees[[Employee Name]:[Office]],7))</f>
        <v>CPDO</v>
      </c>
      <c r="F3968" s="50" t="str">
        <f>IF(ISBLANK(LeaveTracker[[#This Row],[Employee Name]]),"-----",VLOOKUP(LeaveTracker[[#This Row],[Employee Name]],Employees[[Employee Name]:[Office]],6))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2121</v>
      </c>
      <c r="E3969" s="50" t="str">
        <f>IF(ISBLANK(LeaveTracker[[#This Row],[Employee Name]]),"-----",VLOOKUP(LeaveTracker[[#This Row],[Employee Name]],Employees[[Employee Name]:[Office]],7))</f>
        <v>CPDO</v>
      </c>
      <c r="F3969" s="50" t="str">
        <f>IF(ISBLANK(LeaveTracker[[#This Row],[Employee Name]]),"-----",VLOOKUP(LeaveTracker[[#This Row],[Employee Name]],Employees[[Employee Name]:[Office]],6))</f>
        <v>PERMANENT</v>
      </c>
      <c r="G3969" s="24">
        <v>44931</v>
      </c>
      <c r="H3969" s="24">
        <v>44931</v>
      </c>
      <c r="I3969" s="19" t="s">
        <v>298</v>
      </c>
      <c r="J3969" s="42" t="s">
        <v>2122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780</v>
      </c>
      <c r="E3970" s="50" t="str">
        <f>IF(ISBLANK(LeaveTracker[[#This Row],[Employee Name]]),"-----",VLOOKUP(LeaveTracker[[#This Row],[Employee Name]],Employees[[Employee Name]:[Office]],7))</f>
        <v>SP</v>
      </c>
      <c r="F3970" s="50" t="str">
        <f>IF(ISBLANK(LeaveTracker[[#This Row],[Employee Name]]),"-----",VLOOKUP(LeaveTracker[[#This Row],[Employee Name]],Employees[[Employee Name]:[Office]],6))</f>
        <v>PERMANENT</v>
      </c>
      <c r="G3970" s="24"/>
      <c r="H3970" s="24"/>
      <c r="I3970" s="19" t="s">
        <v>298</v>
      </c>
      <c r="J3970" s="42" t="s">
        <v>691</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726</v>
      </c>
      <c r="E3971" s="50" t="str">
        <f>IF(ISBLANK(LeaveTracker[[#This Row],[Employee Name]]),"-----",VLOOKUP(LeaveTracker[[#This Row],[Employee Name]],Employees[[Employee Name]:[Office]],7))</f>
        <v>SP</v>
      </c>
      <c r="F3971" s="50" t="str">
        <f>IF(ISBLANK(LeaveTracker[[#This Row],[Employee Name]]),"-----",VLOOKUP(LeaveTracker[[#This Row],[Employee Name]],Employees[[Employee Name]:[Office]],6))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726</v>
      </c>
      <c r="E3972" s="50" t="str">
        <f>IF(ISBLANK(LeaveTracker[[#This Row],[Employee Name]]),"-----",VLOOKUP(LeaveTracker[[#This Row],[Employee Name]],Employees[[Employee Name]:[Office]],7))</f>
        <v>SP</v>
      </c>
      <c r="F3972" s="50" t="str">
        <f>IF(ISBLANK(LeaveTracker[[#This Row],[Employee Name]]),"-----",VLOOKUP(LeaveTracker[[#This Row],[Employee Name]],Employees[[Employee Name]:[Office]],6))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1826</v>
      </c>
      <c r="E3973" s="50" t="str">
        <f>IF(ISBLANK(LeaveTracker[[#This Row],[Employee Name]]),"-----",VLOOKUP(LeaveTracker[[#This Row],[Employee Name]],Employees[[Employee Name]:[Office]],7))</f>
        <v>SP</v>
      </c>
      <c r="F3973" s="50" t="str">
        <f>IF(ISBLANK(LeaveTracker[[#This Row],[Employee Name]]),"-----",VLOOKUP(LeaveTracker[[#This Row],[Employee Name]],Employees[[Employee Name]:[Office]],6))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362</v>
      </c>
      <c r="E3974" s="50" t="str">
        <f>IF(ISBLANK(LeaveTracker[[#This Row],[Employee Name]]),"-----",VLOOKUP(LeaveTracker[[#This Row],[Employee Name]],Employees[[Employee Name]:[Office]],7))</f>
        <v>SP</v>
      </c>
      <c r="F3974" s="50" t="str">
        <f>IF(ISBLANK(LeaveTracker[[#This Row],[Employee Name]]),"-----",VLOOKUP(LeaveTracker[[#This Row],[Employee Name]],Employees[[Employee Name]:[Office]],6))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730</v>
      </c>
      <c r="E3975" s="50" t="str">
        <f>IF(ISBLANK(LeaveTracker[[#This Row],[Employee Name]]),"-----",VLOOKUP(LeaveTracker[[#This Row],[Employee Name]],Employees[[Employee Name]:[Office]],7))</f>
        <v>SP</v>
      </c>
      <c r="F3975" s="50" t="str">
        <f>IF(ISBLANK(LeaveTracker[[#This Row],[Employee Name]]),"-----",VLOOKUP(LeaveTracker[[#This Row],[Employee Name]],Employees[[Employee Name]:[Office]],6))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726</v>
      </c>
      <c r="E3976" s="50" t="str">
        <f>IF(ISBLANK(LeaveTracker[[#This Row],[Employee Name]]),"-----",VLOOKUP(LeaveTracker[[#This Row],[Employee Name]],Employees[[Employee Name]:[Office]],7))</f>
        <v>SP</v>
      </c>
      <c r="F3976" s="50" t="str">
        <f>IF(ISBLANK(LeaveTracker[[#This Row],[Employee Name]]),"-----",VLOOKUP(LeaveTracker[[#This Row],[Employee Name]],Employees[[Employee Name]:[Office]],6))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671</v>
      </c>
      <c r="E3977" s="50" t="str">
        <f>IF(ISBLANK(LeaveTracker[[#This Row],[Employee Name]]),"-----",VLOOKUP(LeaveTracker[[#This Row],[Employee Name]],Employees[[Employee Name]:[Office]],7))</f>
        <v>SP</v>
      </c>
      <c r="F3977" s="50" t="str">
        <f>IF(ISBLANK(LeaveTracker[[#This Row],[Employee Name]]),"-----",VLOOKUP(LeaveTracker[[#This Row],[Employee Name]],Employees[[Employee Name]:[Office]],6))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362</v>
      </c>
      <c r="E3978" s="50" t="str">
        <f>IF(ISBLANK(LeaveTracker[[#This Row],[Employee Name]]),"-----",VLOOKUP(LeaveTracker[[#This Row],[Employee Name]],Employees[[Employee Name]:[Office]],7))</f>
        <v>SP</v>
      </c>
      <c r="F3978" s="50" t="str">
        <f>IF(ISBLANK(LeaveTracker[[#This Row],[Employee Name]]),"-----",VLOOKUP(LeaveTracker[[#This Row],[Employee Name]],Employees[[Employee Name]:[Office]],6))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833</v>
      </c>
      <c r="E3979" s="50" t="str">
        <f>IF(ISBLANK(LeaveTracker[[#This Row],[Employee Name]]),"-----",VLOOKUP(LeaveTracker[[#This Row],[Employee Name]],Employees[[Employee Name]:[Office]],7))</f>
        <v>CTO</v>
      </c>
      <c r="F3979" s="50" t="str">
        <f>IF(ISBLANK(LeaveTracker[[#This Row],[Employee Name]]),"-----",VLOOKUP(LeaveTracker[[#This Row],[Employee Name]],Employees[[Employee Name]:[Office]],6))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477</v>
      </c>
      <c r="E3980" s="50" t="str">
        <f>IF(ISBLANK(LeaveTracker[[#This Row],[Employee Name]]),"-----",VLOOKUP(LeaveTracker[[#This Row],[Employee Name]],Employees[[Employee Name]:[Office]],7))</f>
        <v>ADMIN OFFICE</v>
      </c>
      <c r="F3980" s="50" t="str">
        <f>IF(ISBLANK(LeaveTracker[[#This Row],[Employee Name]]),"-----",VLOOKUP(LeaveTracker[[#This Row],[Employee Name]],Employees[[Employee Name]:[Office]],6))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477</v>
      </c>
      <c r="E3981" s="50" t="str">
        <f>IF(ISBLANK(LeaveTracker[[#This Row],[Employee Name]]),"-----",VLOOKUP(LeaveTracker[[#This Row],[Employee Name]],Employees[[Employee Name]:[Office]],7))</f>
        <v>ADMIN OFFICE</v>
      </c>
      <c r="F3981" s="50" t="str">
        <f>IF(ISBLANK(LeaveTracker[[#This Row],[Employee Name]]),"-----",VLOOKUP(LeaveTracker[[#This Row],[Employee Name]],Employees[[Employee Name]:[Office]],6))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1095</v>
      </c>
      <c r="E3982" s="50" t="str">
        <f>IF(ISBLANK(LeaveTracker[[#This Row],[Employee Name]]),"-----",VLOOKUP(LeaveTracker[[#This Row],[Employee Name]],Employees[[Employee Name]:[Office]],7))</f>
        <v>VMO</v>
      </c>
      <c r="F3982" s="50" t="str">
        <f>IF(ISBLANK(LeaveTracker[[#This Row],[Employee Name]]),"-----",VLOOKUP(LeaveTracker[[#This Row],[Employee Name]],Employees[[Employee Name]:[Office]],6))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50" t="str">
        <f>IF(ISBLANK(LeaveTracker[[#This Row],[Employee Name]]),"-----",VLOOKUP(LeaveTracker[[#This Row],[Employee Name]],Employees[[Employee Name]:[Office]],7))</f>
        <v>CHARACTER OFFICE</v>
      </c>
      <c r="F3983" s="50" t="str">
        <f>IF(ISBLANK(LeaveTracker[[#This Row],[Employee Name]]),"-----",VLOOKUP(LeaveTracker[[#This Row],[Employee Name]],Employees[[Employee Name]:[Office]],6))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50" t="str">
        <f>IF(ISBLANK(LeaveTracker[[#This Row],[Employee Name]]),"-----",VLOOKUP(LeaveTracker[[#This Row],[Employee Name]],Employees[[Employee Name]:[Office]],7))</f>
        <v>CHARACTER OFFICE</v>
      </c>
      <c r="F3984" s="50" t="str">
        <f>IF(ISBLANK(LeaveTracker[[#This Row],[Employee Name]]),"-----",VLOOKUP(LeaveTracker[[#This Row],[Employee Name]],Employees[[Employee Name]:[Office]],6))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50" t="str">
        <f>IF(ISBLANK(LeaveTracker[[#This Row],[Employee Name]]),"-----",VLOOKUP(LeaveTracker[[#This Row],[Employee Name]],Employees[[Employee Name]:[Office]],7))</f>
        <v>CHARACTER OFFICE</v>
      </c>
      <c r="F3985" s="50" t="str">
        <f>IF(ISBLANK(LeaveTracker[[#This Row],[Employee Name]]),"-----",VLOOKUP(LeaveTracker[[#This Row],[Employee Name]],Employees[[Employee Name]:[Office]],6))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849</v>
      </c>
      <c r="E3986" s="50" t="str">
        <f>IF(ISBLANK(LeaveTracker[[#This Row],[Employee Name]]),"-----",VLOOKUP(LeaveTracker[[#This Row],[Employee Name]],Employees[[Employee Name]:[Office]],7))</f>
        <v>MO</v>
      </c>
      <c r="F3986" s="50" t="str">
        <f>IF(ISBLANK(LeaveTracker[[#This Row],[Employee Name]]),"-----",VLOOKUP(LeaveTracker[[#This Row],[Employee Name]],Employees[[Employee Name]:[Office]],6))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336</v>
      </c>
      <c r="E3987" s="50" t="str">
        <f>IF(ISBLANK(LeaveTracker[[#This Row],[Employee Name]]),"-----",VLOOKUP(LeaveTracker[[#This Row],[Employee Name]],Employees[[Employee Name]:[Office]],7))</f>
        <v>COMELEC</v>
      </c>
      <c r="F3987" s="50" t="str">
        <f>IF(ISBLANK(LeaveTracker[[#This Row],[Employee Name]]),"-----",VLOOKUP(LeaveTracker[[#This Row],[Employee Name]],Employees[[Employee Name]:[Office]],6))</f>
        <v>PERMANENT</v>
      </c>
      <c r="G3987" s="24">
        <v>44958</v>
      </c>
      <c r="H3987" s="24">
        <v>44958</v>
      </c>
      <c r="I3987" s="19" t="s">
        <v>298</v>
      </c>
      <c r="J3987" s="42" t="s">
        <v>2112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2124</v>
      </c>
      <c r="E3988" s="50" t="str">
        <f>IF(ISBLANK(LeaveTracker[[#This Row],[Employee Name]]),"-----",VLOOKUP(LeaveTracker[[#This Row],[Employee Name]],Employees[[Employee Name]:[Office]],7))</f>
        <v>BPLO</v>
      </c>
      <c r="F3988" s="50" t="str">
        <f>IF(ISBLANK(LeaveTracker[[#This Row],[Employee Name]]),"-----",VLOOKUP(LeaveTracker[[#This Row],[Employee Name]],Employees[[Employee Name]:[Office]],6))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278</v>
      </c>
      <c r="E3989" s="50" t="str">
        <f>IF(ISBLANK(LeaveTracker[[#This Row],[Employee Name]]),"-----",VLOOKUP(LeaveTracker[[#This Row],[Employee Name]],Employees[[Employee Name]:[Office]],7))</f>
        <v>PICNIC GROVE</v>
      </c>
      <c r="F3989" s="50" t="str">
        <f>IF(ISBLANK(LeaveTracker[[#This Row],[Employee Name]]),"-----",VLOOKUP(LeaveTracker[[#This Row],[Employee Name]],Employees[[Employee Name]:[Office]],6))</f>
        <v>PERMANENT</v>
      </c>
      <c r="G3989" s="24">
        <v>44968</v>
      </c>
      <c r="H3989" s="24">
        <v>44968</v>
      </c>
      <c r="I3989" s="19" t="s">
        <v>298</v>
      </c>
      <c r="J3989" s="42" t="s">
        <v>2112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443</v>
      </c>
      <c r="E3990" s="50" t="str">
        <f>IF(ISBLANK(LeaveTracker[[#This Row],[Employee Name]]),"-----",VLOOKUP(LeaveTracker[[#This Row],[Employee Name]],Employees[[Employee Name]:[Office]],7))</f>
        <v>GSO</v>
      </c>
      <c r="F3990" s="50" t="str">
        <f>IF(ISBLANK(LeaveTracker[[#This Row],[Employee Name]]),"-----",VLOOKUP(LeaveTracker[[#This Row],[Employee Name]],Employees[[Employee Name]:[Office]],6))</f>
        <v>PERMANENT</v>
      </c>
      <c r="G3990" s="24">
        <v>44929</v>
      </c>
      <c r="H3990" s="24">
        <v>44935</v>
      </c>
      <c r="I3990" s="19" t="s">
        <v>298</v>
      </c>
      <c r="J3990" s="42" t="s">
        <v>2125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991</v>
      </c>
      <c r="E3991" s="50" t="str">
        <f>IF(ISBLANK(LeaveTracker[[#This Row],[Employee Name]]),"-----",VLOOKUP(LeaveTracker[[#This Row],[Employee Name]],Employees[[Employee Name]:[Office]],7))</f>
        <v>CSWDO</v>
      </c>
      <c r="F3991" s="50" t="str">
        <f>IF(ISBLANK(LeaveTracker[[#This Row],[Employee Name]]),"-----",VLOOKUP(LeaveTracker[[#This Row],[Employee Name]],Employees[[Employee Name]:[Office]],6))</f>
        <v>PERMANENT</v>
      </c>
      <c r="G3991" s="24">
        <v>44936</v>
      </c>
      <c r="H3991" s="24">
        <v>44937</v>
      </c>
      <c r="I3991" s="19" t="s">
        <v>298</v>
      </c>
      <c r="J3991" s="42" t="s">
        <v>2112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776</v>
      </c>
      <c r="E3992" s="50" t="str">
        <f>IF(ISBLANK(LeaveTracker[[#This Row],[Employee Name]]),"-----",VLOOKUP(LeaveTracker[[#This Row],[Employee Name]],Employees[[Employee Name]:[Office]],7))</f>
        <v>GSO</v>
      </c>
      <c r="F3992" s="50" t="str">
        <f>IF(ISBLANK(LeaveTracker[[#This Row],[Employee Name]]),"-----",VLOOKUP(LeaveTracker[[#This Row],[Employee Name]],Employees[[Employee Name]:[Office]],6))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355</v>
      </c>
      <c r="E3993" s="50" t="str">
        <f>IF(ISBLANK(LeaveTracker[[#This Row],[Employee Name]]),"-----",VLOOKUP(LeaveTracker[[#This Row],[Employee Name]],Employees[[Employee Name]:[Office]],7))</f>
        <v>LCR</v>
      </c>
      <c r="F3993" s="50" t="str">
        <f>IF(ISBLANK(LeaveTracker[[#This Row],[Employee Name]]),"-----",VLOOKUP(LeaveTracker[[#This Row],[Employee Name]],Employees[[Employee Name]:[Office]],6))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597</v>
      </c>
      <c r="E3994" s="50" t="str">
        <f>IF(ISBLANK(LeaveTracker[[#This Row],[Employee Name]]),"-----",VLOOKUP(LeaveTracker[[#This Row],[Employee Name]],Employees[[Employee Name]:[Office]],7))</f>
        <v>MAHOGANY MARKET</v>
      </c>
      <c r="F3994" s="50" t="str">
        <f>IF(ISBLANK(LeaveTracker[[#This Row],[Employee Name]]),"-----",VLOOKUP(LeaveTracker[[#This Row],[Employee Name]],Employees[[Employee Name]:[Office]],6))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583</v>
      </c>
      <c r="E3995" s="50" t="str">
        <f>IF(ISBLANK(LeaveTracker[[#This Row],[Employee Name]]),"-----",VLOOKUP(LeaveTracker[[#This Row],[Employee Name]],Employees[[Employee Name]:[Office]],7))</f>
        <v>CCT</v>
      </c>
      <c r="F3995" s="50" t="str">
        <f>IF(ISBLANK(LeaveTracker[[#This Row],[Employee Name]]),"-----",VLOOKUP(LeaveTracker[[#This Row],[Employee Name]],Employees[[Employee Name]:[Office]],6))</f>
        <v>PERMANENT</v>
      </c>
      <c r="G3995" s="24">
        <v>44945</v>
      </c>
      <c r="H3995" s="24">
        <v>44945</v>
      </c>
      <c r="I3995" s="19" t="s">
        <v>298</v>
      </c>
      <c r="J3995" s="42" t="s">
        <v>274</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1046</v>
      </c>
      <c r="E3996" s="50" t="str">
        <f>IF(ISBLANK(LeaveTracker[[#This Row],[Employee Name]]),"-----",VLOOKUP(LeaveTracker[[#This Row],[Employee Name]],Employees[[Employee Name]:[Office]],7))</f>
        <v>CENRO</v>
      </c>
      <c r="F3996" s="50" t="str">
        <f>IF(ISBLANK(LeaveTracker[[#This Row],[Employee Name]]),"-----",VLOOKUP(LeaveTracker[[#This Row],[Employee Name]],Employees[[Employee Name]:[Office]],6))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290</v>
      </c>
      <c r="E3997" s="50" t="str">
        <f>IF(ISBLANK(LeaveTracker[[#This Row],[Employee Name]]),"-----",VLOOKUP(LeaveTracker[[#This Row],[Employee Name]],Employees[[Employee Name]:[Office]],7))</f>
        <v>CENRO</v>
      </c>
      <c r="F3997" s="50" t="str">
        <f>IF(ISBLANK(LeaveTracker[[#This Row],[Employee Name]]),"-----",VLOOKUP(LeaveTracker[[#This Row],[Employee Name]],Employees[[Employee Name]:[Office]],6))</f>
        <v>PERMANENT</v>
      </c>
      <c r="G3997" s="24">
        <v>44951</v>
      </c>
      <c r="H3997" s="24">
        <v>44951</v>
      </c>
      <c r="I3997" s="19" t="s">
        <v>298</v>
      </c>
      <c r="J3997" s="42" t="s">
        <v>2086</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553</v>
      </c>
      <c r="E3998" s="50" t="str">
        <f>IF(ISBLANK(LeaveTracker[[#This Row],[Employee Name]]),"-----",VLOOKUP(LeaveTracker[[#This Row],[Employee Name]],Employees[[Employee Name]:[Office]],7))</f>
        <v>CENRO</v>
      </c>
      <c r="F3998" s="50" t="str">
        <f>IF(ISBLANK(LeaveTracker[[#This Row],[Employee Name]]),"-----",VLOOKUP(LeaveTracker[[#This Row],[Employee Name]],Employees[[Employee Name]:[Office]],6))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630</v>
      </c>
      <c r="E3999" s="50" t="str">
        <f>IF(ISBLANK(LeaveTracker[[#This Row],[Employee Name]]),"-----",VLOOKUP(LeaveTracker[[#This Row],[Employee Name]],Employees[[Employee Name]:[Office]],7))</f>
        <v>CCT</v>
      </c>
      <c r="F3999" s="50" t="str">
        <f>IF(ISBLANK(LeaveTracker[[#This Row],[Employee Name]]),"-----",VLOOKUP(LeaveTracker[[#This Row],[Employee Name]],Employees[[Employee Name]:[Office]],6))</f>
        <v>PERMANENT</v>
      </c>
      <c r="G3999" s="24">
        <v>44963</v>
      </c>
      <c r="H3999" s="24">
        <v>44963</v>
      </c>
      <c r="I3999" s="19" t="s">
        <v>298</v>
      </c>
      <c r="J3999" s="42" t="s">
        <v>274</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466</v>
      </c>
      <c r="E4000" s="50" t="str">
        <f>IF(ISBLANK(LeaveTracker[[#This Row],[Employee Name]]),"-----",VLOOKUP(LeaveTracker[[#This Row],[Employee Name]],Employees[[Employee Name]:[Office]],7))</f>
        <v>ASSESSORS OFFICE</v>
      </c>
      <c r="F4000" s="50" t="str">
        <f>IF(ISBLANK(LeaveTracker[[#This Row],[Employee Name]]),"-----",VLOOKUP(LeaveTracker[[#This Row],[Employee Name]],Employees[[Employee Name]:[Office]],6))</f>
        <v>PERMANENT</v>
      </c>
      <c r="G4000" s="24">
        <v>44922</v>
      </c>
      <c r="H4000" s="24">
        <v>44924</v>
      </c>
      <c r="I4000" s="19" t="s">
        <v>298</v>
      </c>
      <c r="J4000" s="42" t="s">
        <v>299</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466</v>
      </c>
      <c r="E4001" s="50" t="str">
        <f>IF(ISBLANK(LeaveTracker[[#This Row],[Employee Name]]),"-----",VLOOKUP(LeaveTracker[[#This Row],[Employee Name]],Employees[[Employee Name]:[Office]],7))</f>
        <v>ASSESSORS OFFICE</v>
      </c>
      <c r="F4001" s="50" t="str">
        <f>IF(ISBLANK(LeaveTracker[[#This Row],[Employee Name]]),"-----",VLOOKUP(LeaveTracker[[#This Row],[Employee Name]],Employees[[Employee Name]:[Office]],6))</f>
        <v>PERMANENT</v>
      </c>
      <c r="G4001" s="24">
        <v>44929</v>
      </c>
      <c r="H4001" s="24">
        <v>44932</v>
      </c>
      <c r="I4001" s="19" t="s">
        <v>298</v>
      </c>
      <c r="J4001" s="42" t="s">
        <v>299</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1109</v>
      </c>
      <c r="E4002" s="50" t="str">
        <f>IF(ISBLANK(LeaveTracker[[#This Row],[Employee Name]]),"-----",VLOOKUP(LeaveTracker[[#This Row],[Employee Name]],Employees[[Employee Name]:[Office]],7))</f>
        <v>CENRO</v>
      </c>
      <c r="F4002" s="50" t="str">
        <f>IF(ISBLANK(LeaveTracker[[#This Row],[Employee Name]]),"-----",VLOOKUP(LeaveTracker[[#This Row],[Employee Name]],Employees[[Employee Name]:[Office]],6))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972</v>
      </c>
      <c r="E4003" s="50" t="str">
        <f>IF(ISBLANK(LeaveTracker[[#This Row],[Employee Name]]),"-----",VLOOKUP(LeaveTracker[[#This Row],[Employee Name]],Employees[[Employee Name]:[Office]],7))</f>
        <v>ONT</v>
      </c>
      <c r="F4003" s="50" t="str">
        <f>IF(ISBLANK(LeaveTracker[[#This Row],[Employee Name]]),"-----",VLOOKUP(LeaveTracker[[#This Row],[Employee Name]],Employees[[Employee Name]:[Office]],6))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657</v>
      </c>
      <c r="E4004" s="50" t="str">
        <f>IF(ISBLANK(LeaveTracker[[#This Row],[Employee Name]]),"-----",VLOOKUP(LeaveTracker[[#This Row],[Employee Name]],Employees[[Employee Name]:[Office]],7))</f>
        <v>ONT</v>
      </c>
      <c r="F4004" s="50" t="str">
        <f>IF(ISBLANK(LeaveTracker[[#This Row],[Employee Name]]),"-----",VLOOKUP(LeaveTracker[[#This Row],[Employee Name]],Employees[[Employee Name]:[Office]],6))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566</v>
      </c>
      <c r="E4005" s="50" t="str">
        <f>IF(ISBLANK(LeaveTracker[[#This Row],[Employee Name]]),"-----",VLOOKUP(LeaveTracker[[#This Row],[Employee Name]],Employees[[Employee Name]:[Office]],7))</f>
        <v>CENRO</v>
      </c>
      <c r="F4005" s="50" t="str">
        <f>IF(ISBLANK(LeaveTracker[[#This Row],[Employee Name]]),"-----",VLOOKUP(LeaveTracker[[#This Row],[Employee Name]],Employees[[Employee Name]:[Office]],6))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626</v>
      </c>
      <c r="E4006" s="50" t="str">
        <f>IF(ISBLANK(LeaveTracker[[#This Row],[Employee Name]]),"-----",VLOOKUP(LeaveTracker[[#This Row],[Employee Name]],Employees[[Employee Name]:[Office]],7))</f>
        <v>EEO/ CITY MARKET</v>
      </c>
      <c r="F4006" s="50" t="str">
        <f>IF(ISBLANK(LeaveTracker[[#This Row],[Employee Name]]),"-----",VLOOKUP(LeaveTracker[[#This Row],[Employee Name]],Employees[[Employee Name]:[Office]],6))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195</v>
      </c>
      <c r="E4007" s="50" t="str">
        <f>IF(ISBLANK(LeaveTracker[[#This Row],[Employee Name]]),"-----",VLOOKUP(LeaveTracker[[#This Row],[Employee Name]],Employees[[Employee Name]:[Office]],7))</f>
        <v>CCT</v>
      </c>
      <c r="F4007" s="50" t="str">
        <f>IF(ISBLANK(LeaveTracker[[#This Row],[Employee Name]]),"-----",VLOOKUP(LeaveTracker[[#This Row],[Employee Name]],Employees[[Employee Name]:[Office]],6))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626</v>
      </c>
      <c r="E4008" s="50" t="str">
        <f>IF(ISBLANK(LeaveTracker[[#This Row],[Employee Name]]),"-----",VLOOKUP(LeaveTracker[[#This Row],[Employee Name]],Employees[[Employee Name]:[Office]],7))</f>
        <v>EEO/ CITY MARKET</v>
      </c>
      <c r="F4008" s="50" t="str">
        <f>IF(ISBLANK(LeaveTracker[[#This Row],[Employee Name]]),"-----",VLOOKUP(LeaveTracker[[#This Row],[Employee Name]],Employees[[Employee Name]:[Office]],6))</f>
        <v>PERMANENT</v>
      </c>
      <c r="G4008" s="24">
        <v>44898</v>
      </c>
      <c r="H4008" s="24">
        <v>44898</v>
      </c>
      <c r="I4008" s="19" t="s">
        <v>298</v>
      </c>
      <c r="J4008" s="42" t="s">
        <v>361</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626</v>
      </c>
      <c r="E4009" s="50" t="str">
        <f>IF(ISBLANK(LeaveTracker[[#This Row],[Employee Name]]),"-----",VLOOKUP(LeaveTracker[[#This Row],[Employee Name]],Employees[[Employee Name]:[Office]],7))</f>
        <v>EEO/ CITY MARKET</v>
      </c>
      <c r="F4009" s="50" t="str">
        <f>IF(ISBLANK(LeaveTracker[[#This Row],[Employee Name]]),"-----",VLOOKUP(LeaveTracker[[#This Row],[Employee Name]],Employees[[Employee Name]:[Office]],6))</f>
        <v>PERMANENT</v>
      </c>
      <c r="G4009" s="24">
        <v>44929</v>
      </c>
      <c r="H4009" s="24">
        <v>44929</v>
      </c>
      <c r="I4009" s="19" t="s">
        <v>298</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630</v>
      </c>
      <c r="E4010" s="50" t="str">
        <f>IF(ISBLANK(LeaveTracker[[#This Row],[Employee Name]]),"-----",VLOOKUP(LeaveTracker[[#This Row],[Employee Name]],Employees[[Employee Name]:[Office]],7))</f>
        <v>CCT</v>
      </c>
      <c r="F4010" s="50" t="str">
        <f>IF(ISBLANK(LeaveTracker[[#This Row],[Employee Name]]),"-----",VLOOKUP(LeaveTracker[[#This Row],[Employee Name]],Employees[[Employee Name]:[Office]],6))</f>
        <v>PERMANENT</v>
      </c>
      <c r="G4010" s="24">
        <v>44931</v>
      </c>
      <c r="H4010" s="24">
        <v>44931</v>
      </c>
      <c r="I4010" s="19" t="s">
        <v>298</v>
      </c>
      <c r="J4010" s="42" t="s">
        <v>274</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632</v>
      </c>
      <c r="E4011" s="50" t="str">
        <f>IF(ISBLANK(LeaveTracker[[#This Row],[Employee Name]]),"-----",VLOOKUP(LeaveTracker[[#This Row],[Employee Name]],Employees[[Employee Name]:[Office]],7))</f>
        <v>LIBRARY</v>
      </c>
      <c r="F4011" s="50" t="str">
        <f>IF(ISBLANK(LeaveTracker[[#This Row],[Employee Name]]),"-----",VLOOKUP(LeaveTracker[[#This Row],[Employee Name]],Employees[[Employee Name]:[Office]],6))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470</v>
      </c>
      <c r="E4012" s="50" t="str">
        <f>IF(ISBLANK(LeaveTracker[[#This Row],[Employee Name]]),"-----",VLOOKUP(LeaveTracker[[#This Row],[Employee Name]],Employees[[Employee Name]:[Office]],7))</f>
        <v>ASSESSORS OFFICE</v>
      </c>
      <c r="F4012" s="50" t="str">
        <f>IF(ISBLANK(LeaveTracker[[#This Row],[Employee Name]]),"-----",VLOOKUP(LeaveTracker[[#This Row],[Employee Name]],Employees[[Employee Name]:[Office]],6))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470</v>
      </c>
      <c r="E4013" s="50" t="str">
        <f>IF(ISBLANK(LeaveTracker[[#This Row],[Employee Name]]),"-----",VLOOKUP(LeaveTracker[[#This Row],[Employee Name]],Employees[[Employee Name]:[Office]],7))</f>
        <v>ASSESSORS OFFICE</v>
      </c>
      <c r="F4013" s="50" t="str">
        <f>IF(ISBLANK(LeaveTracker[[#This Row],[Employee Name]]),"-----",VLOOKUP(LeaveTracker[[#This Row],[Employee Name]],Employees[[Employee Name]:[Office]],6))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347</v>
      </c>
      <c r="E4014" s="50" t="str">
        <f>IF(ISBLANK(LeaveTracker[[#This Row],[Employee Name]]),"-----",VLOOKUP(LeaveTracker[[#This Row],[Employee Name]],Employees[[Employee Name]:[Office]],7))</f>
        <v>PICNIC GROVE</v>
      </c>
      <c r="F4014" s="50" t="str">
        <f>IF(ISBLANK(LeaveTracker[[#This Row],[Employee Name]]),"-----",VLOOKUP(LeaveTracker[[#This Row],[Employee Name]],Employees[[Employee Name]:[Office]],6))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347</v>
      </c>
      <c r="E4015" s="50" t="str">
        <f>IF(ISBLANK(LeaveTracker[[#This Row],[Employee Name]]),"-----",VLOOKUP(LeaveTracker[[#This Row],[Employee Name]],Employees[[Employee Name]:[Office]],7))</f>
        <v>PICNIC GROVE</v>
      </c>
      <c r="F4015" s="50" t="str">
        <f>IF(ISBLANK(LeaveTracker[[#This Row],[Employee Name]]),"-----",VLOOKUP(LeaveTracker[[#This Row],[Employee Name]],Employees[[Employee Name]:[Office]],6))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280</v>
      </c>
      <c r="E4016" s="50" t="str">
        <f>IF(ISBLANK(LeaveTracker[[#This Row],[Employee Name]]),"-----",VLOOKUP(LeaveTracker[[#This Row],[Employee Name]],Employees[[Employee Name]:[Office]],7))</f>
        <v>PICNIC GROVE</v>
      </c>
      <c r="F4016" s="50" t="str">
        <f>IF(ISBLANK(LeaveTracker[[#This Row],[Employee Name]]),"-----",VLOOKUP(LeaveTracker[[#This Row],[Employee Name]],Employees[[Employee Name]:[Office]],6))</f>
        <v>PERMANENT</v>
      </c>
      <c r="G4016" s="24">
        <v>44945</v>
      </c>
      <c r="H4016" s="24">
        <v>44945</v>
      </c>
      <c r="I4016" s="19" t="s">
        <v>298</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50" t="str">
        <f>IF(ISBLANK(LeaveTracker[[#This Row],[Employee Name]]),"-----",VLOOKUP(LeaveTracker[[#This Row],[Employee Name]],Employees[[Employee Name]:[Office]],7))</f>
        <v>ONT</v>
      </c>
      <c r="F4017" s="50" t="str">
        <f>IF(ISBLANK(LeaveTracker[[#This Row],[Employee Name]]),"-----",VLOOKUP(LeaveTracker[[#This Row],[Employee Name]],Employees[[Employee Name]:[Office]],6))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1830</v>
      </c>
      <c r="E4018" s="50" t="str">
        <f>IF(ISBLANK(LeaveTracker[[#This Row],[Employee Name]]),"-----",VLOOKUP(LeaveTracker[[#This Row],[Employee Name]],Employees[[Employee Name]:[Office]],7))</f>
        <v>ONT</v>
      </c>
      <c r="F4018" s="50" t="str">
        <f>IF(ISBLANK(LeaveTracker[[#This Row],[Employee Name]]),"-----",VLOOKUP(LeaveTracker[[#This Row],[Employee Name]],Employees[[Employee Name]:[Office]],6))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893</v>
      </c>
      <c r="E4019" s="50" t="str">
        <f>IF(ISBLANK(LeaveTracker[[#This Row],[Employee Name]]),"-----",VLOOKUP(LeaveTracker[[#This Row],[Employee Name]],Employees[[Employee Name]:[Office]],7))</f>
        <v>ONT</v>
      </c>
      <c r="F4019" s="50" t="str">
        <f>IF(ISBLANK(LeaveTracker[[#This Row],[Employee Name]]),"-----",VLOOKUP(LeaveTracker[[#This Row],[Employee Name]],Employees[[Employee Name]:[Office]],6))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1769</v>
      </c>
      <c r="E4020" s="50" t="str">
        <f>IF(ISBLANK(LeaveTracker[[#This Row],[Employee Name]]),"-----",VLOOKUP(LeaveTracker[[#This Row],[Employee Name]],Employees[[Employee Name]:[Office]],7))</f>
        <v>ONT</v>
      </c>
      <c r="F4020" s="50" t="str">
        <f>IF(ISBLANK(LeaveTracker[[#This Row],[Employee Name]]),"-----",VLOOKUP(LeaveTracker[[#This Row],[Employee Name]],Employees[[Employee Name]:[Office]],6))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382</v>
      </c>
      <c r="E4021" s="50" t="str">
        <f>IF(ISBLANK(LeaveTracker[[#This Row],[Employee Name]]),"-----",VLOOKUP(LeaveTracker[[#This Row],[Employee Name]],Employees[[Employee Name]:[Office]],7))</f>
        <v>ONT</v>
      </c>
      <c r="F4021" s="50" t="str">
        <f>IF(ISBLANK(LeaveTracker[[#This Row],[Employee Name]]),"-----",VLOOKUP(LeaveTracker[[#This Row],[Employee Name]],Employees[[Employee Name]:[Office]],6))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1056</v>
      </c>
      <c r="E4022" s="50" t="str">
        <f>IF(ISBLANK(LeaveTracker[[#This Row],[Employee Name]]),"-----",VLOOKUP(LeaveTracker[[#This Row],[Employee Name]],Employees[[Employee Name]:[Office]],7))</f>
        <v>ONT</v>
      </c>
      <c r="F4022" s="50" t="str">
        <f>IF(ISBLANK(LeaveTracker[[#This Row],[Employee Name]]),"-----",VLOOKUP(LeaveTracker[[#This Row],[Employee Name]],Employees[[Employee Name]:[Office]],6))</f>
        <v>PERMANENT</v>
      </c>
      <c r="G4022" s="24">
        <v>44977</v>
      </c>
      <c r="H4022" s="24">
        <v>44977</v>
      </c>
      <c r="I4022" s="19" t="s">
        <v>298</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1056</v>
      </c>
      <c r="E4023" s="50" t="str">
        <f>IF(ISBLANK(LeaveTracker[[#This Row],[Employee Name]]),"-----",VLOOKUP(LeaveTracker[[#This Row],[Employee Name]],Employees[[Employee Name]:[Office]],7))</f>
        <v>ONT</v>
      </c>
      <c r="F4023" s="50" t="str">
        <f>IF(ISBLANK(LeaveTracker[[#This Row],[Employee Name]]),"-----",VLOOKUP(LeaveTracker[[#This Row],[Employee Name]],Employees[[Employee Name]:[Office]],6))</f>
        <v>PERMANENT</v>
      </c>
      <c r="G4023" s="24">
        <v>44981</v>
      </c>
      <c r="H4023" s="24">
        <v>44981</v>
      </c>
      <c r="I4023" s="19" t="s">
        <v>298</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1285</v>
      </c>
      <c r="E4024" s="50" t="str">
        <f>IF(ISBLANK(LeaveTracker[[#This Row],[Employee Name]]),"-----",VLOOKUP(LeaveTracker[[#This Row],[Employee Name]],Employees[[Employee Name]:[Office]],7))</f>
        <v>CTO</v>
      </c>
      <c r="F4024" s="50" t="str">
        <f>IF(ISBLANK(LeaveTracker[[#This Row],[Employee Name]]),"-----",VLOOKUP(LeaveTracker[[#This Row],[Employee Name]],Employees[[Employee Name]:[Office]],6))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470</v>
      </c>
      <c r="E4025" s="50" t="str">
        <f>IF(ISBLANK(LeaveTracker[[#This Row],[Employee Name]]),"-----",VLOOKUP(LeaveTracker[[#This Row],[Employee Name]],Employees[[Employee Name]:[Office]],7))</f>
        <v>ASSESSORS OFFICE</v>
      </c>
      <c r="F4025" s="50" t="str">
        <f>IF(ISBLANK(LeaveTracker[[#This Row],[Employee Name]]),"-----",VLOOKUP(LeaveTracker[[#This Row],[Employee Name]],Employees[[Employee Name]:[Office]],6))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1920</v>
      </c>
      <c r="E4026" s="50" t="str">
        <f>IF(ISBLANK(LeaveTracker[[#This Row],[Employee Name]]),"-----",VLOOKUP(LeaveTracker[[#This Row],[Employee Name]],Employees[[Employee Name]:[Office]],7))</f>
        <v>TICC</v>
      </c>
      <c r="F4026" s="50" t="str">
        <f>IF(ISBLANK(LeaveTracker[[#This Row],[Employee Name]]),"-----",VLOOKUP(LeaveTracker[[#This Row],[Employee Name]],Employees[[Employee Name]:[Office]],6))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1920</v>
      </c>
      <c r="E4027" s="50" t="str">
        <f>IF(ISBLANK(LeaveTracker[[#This Row],[Employee Name]]),"-----",VLOOKUP(LeaveTracker[[#This Row],[Employee Name]],Employees[[Employee Name]:[Office]],7))</f>
        <v>TICC</v>
      </c>
      <c r="F4027" s="50" t="str">
        <f>IF(ISBLANK(LeaveTracker[[#This Row],[Employee Name]]),"-----",VLOOKUP(LeaveTracker[[#This Row],[Employee Name]],Employees[[Employee Name]:[Office]],6))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1920</v>
      </c>
      <c r="E4028" s="50" t="str">
        <f>IF(ISBLANK(LeaveTracker[[#This Row],[Employee Name]]),"-----",VLOOKUP(LeaveTracker[[#This Row],[Employee Name]],Employees[[Employee Name]:[Office]],7))</f>
        <v>TICC</v>
      </c>
      <c r="F4028" s="50" t="str">
        <f>IF(ISBLANK(LeaveTracker[[#This Row],[Employee Name]]),"-----",VLOOKUP(LeaveTracker[[#This Row],[Employee Name]],Employees[[Employee Name]:[Office]],6))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1920</v>
      </c>
      <c r="E4029" s="50" t="str">
        <f>IF(ISBLANK(LeaveTracker[[#This Row],[Employee Name]]),"-----",VLOOKUP(LeaveTracker[[#This Row],[Employee Name]],Employees[[Employee Name]:[Office]],7))</f>
        <v>TICC</v>
      </c>
      <c r="F4029" s="50" t="str">
        <f>IF(ISBLANK(LeaveTracker[[#This Row],[Employee Name]]),"-----",VLOOKUP(LeaveTracker[[#This Row],[Employee Name]],Employees[[Employee Name]:[Office]],6))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1869</v>
      </c>
      <c r="E4030" s="50" t="str">
        <f>IF(ISBLANK(LeaveTracker[[#This Row],[Employee Name]]),"-----",VLOOKUP(LeaveTracker[[#This Row],[Employee Name]],Employees[[Employee Name]:[Office]],7))</f>
        <v>TICC</v>
      </c>
      <c r="F4030" s="50" t="str">
        <f>IF(ISBLANK(LeaveTracker[[#This Row],[Employee Name]]),"-----",VLOOKUP(LeaveTracker[[#This Row],[Employee Name]],Employees[[Employee Name]:[Office]],6))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1920</v>
      </c>
      <c r="E4031" s="50" t="str">
        <f>IF(ISBLANK(LeaveTracker[[#This Row],[Employee Name]]),"-----",VLOOKUP(LeaveTracker[[#This Row],[Employee Name]],Employees[[Employee Name]:[Office]],7))</f>
        <v>TICC</v>
      </c>
      <c r="F4031" s="50" t="str">
        <f>IF(ISBLANK(LeaveTracker[[#This Row],[Employee Name]]),"-----",VLOOKUP(LeaveTracker[[#This Row],[Employee Name]],Employees[[Employee Name]:[Office]],6))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1869</v>
      </c>
      <c r="E4032" s="50" t="str">
        <f>IF(ISBLANK(LeaveTracker[[#This Row],[Employee Name]]),"-----",VLOOKUP(LeaveTracker[[#This Row],[Employee Name]],Employees[[Employee Name]:[Office]],7))</f>
        <v>TICC</v>
      </c>
      <c r="F4032" s="50" t="str">
        <f>IF(ISBLANK(LeaveTracker[[#This Row],[Employee Name]]),"-----",VLOOKUP(LeaveTracker[[#This Row],[Employee Name]],Employees[[Employee Name]:[Office]],6))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1869</v>
      </c>
      <c r="E4033" s="50" t="str">
        <f>IF(ISBLANK(LeaveTracker[[#This Row],[Employee Name]]),"-----",VLOOKUP(LeaveTracker[[#This Row],[Employee Name]],Employees[[Employee Name]:[Office]],7))</f>
        <v>TICC</v>
      </c>
      <c r="F4033" s="50" t="str">
        <f>IF(ISBLANK(LeaveTracker[[#This Row],[Employee Name]]),"-----",VLOOKUP(LeaveTracker[[#This Row],[Employee Name]],Employees[[Employee Name]:[Office]],6))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1869</v>
      </c>
      <c r="E4034" s="50" t="str">
        <f>IF(ISBLANK(LeaveTracker[[#This Row],[Employee Name]]),"-----",VLOOKUP(LeaveTracker[[#This Row],[Employee Name]],Employees[[Employee Name]:[Office]],7))</f>
        <v>TICC</v>
      </c>
      <c r="F4034" s="50" t="str">
        <f>IF(ISBLANK(LeaveTracker[[#This Row],[Employee Name]]),"-----",VLOOKUP(LeaveTracker[[#This Row],[Employee Name]],Employees[[Employee Name]:[Office]],6))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1869</v>
      </c>
      <c r="E4035" s="50" t="str">
        <f>IF(ISBLANK(LeaveTracker[[#This Row],[Employee Name]]),"-----",VLOOKUP(LeaveTracker[[#This Row],[Employee Name]],Employees[[Employee Name]:[Office]],7))</f>
        <v>TICC</v>
      </c>
      <c r="F4035" s="50" t="str">
        <f>IF(ISBLANK(LeaveTracker[[#This Row],[Employee Name]]),"-----",VLOOKUP(LeaveTracker[[#This Row],[Employee Name]],Employees[[Employee Name]:[Office]],6))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1869</v>
      </c>
      <c r="E4036" s="50" t="str">
        <f>IF(ISBLANK(LeaveTracker[[#This Row],[Employee Name]]),"-----",VLOOKUP(LeaveTracker[[#This Row],[Employee Name]],Employees[[Employee Name]:[Office]],7))</f>
        <v>TICC</v>
      </c>
      <c r="F4036" s="50" t="str">
        <f>IF(ISBLANK(LeaveTracker[[#This Row],[Employee Name]]),"-----",VLOOKUP(LeaveTracker[[#This Row],[Employee Name]],Employees[[Employee Name]:[Office]],6))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1958</v>
      </c>
      <c r="E4037" s="50" t="str">
        <f>IF(ISBLANK(LeaveTracker[[#This Row],[Employee Name]]),"-----",VLOOKUP(LeaveTracker[[#This Row],[Employee Name]],Employees[[Employee Name]:[Office]],7))</f>
        <v>TICC</v>
      </c>
      <c r="F4037" s="50" t="str">
        <f>IF(ISBLANK(LeaveTracker[[#This Row],[Employee Name]]),"-----",VLOOKUP(LeaveTracker[[#This Row],[Employee Name]],Employees[[Employee Name]:[Office]],6))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1958</v>
      </c>
      <c r="E4038" s="50" t="str">
        <f>IF(ISBLANK(LeaveTracker[[#This Row],[Employee Name]]),"-----",VLOOKUP(LeaveTracker[[#This Row],[Employee Name]],Employees[[Employee Name]:[Office]],7))</f>
        <v>TICC</v>
      </c>
      <c r="F4038" s="50" t="str">
        <f>IF(ISBLANK(LeaveTracker[[#This Row],[Employee Name]]),"-----",VLOOKUP(LeaveTracker[[#This Row],[Employee Name]],Employees[[Employee Name]:[Office]],6))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50" t="str">
        <f>IF(ISBLANK(LeaveTracker[[#This Row],[Employee Name]]),"-----",VLOOKUP(LeaveTracker[[#This Row],[Employee Name]],Employees[[Employee Name]:[Office]],7))</f>
        <v>CHARACTER OFFICE</v>
      </c>
      <c r="F4039" s="50" t="str">
        <f>IF(ISBLANK(LeaveTracker[[#This Row],[Employee Name]]),"-----",VLOOKUP(LeaveTracker[[#This Row],[Employee Name]],Employees[[Employee Name]:[Office]],6))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50" t="str">
        <f>IF(ISBLANK(LeaveTracker[[#This Row],[Employee Name]]),"-----",VLOOKUP(LeaveTracker[[#This Row],[Employee Name]],Employees[[Employee Name]:[Office]],7))</f>
        <v>ADMIN OFFICE</v>
      </c>
      <c r="F4040" s="50" t="str">
        <f>IF(ISBLANK(LeaveTracker[[#This Row],[Employee Name]]),"-----",VLOOKUP(LeaveTracker[[#This Row],[Employee Name]],Employees[[Employee Name]:[Office]],6))</f>
        <v>PERMANENT</v>
      </c>
      <c r="G4040" s="24">
        <v>44974</v>
      </c>
      <c r="H4040" s="24">
        <v>44974</v>
      </c>
      <c r="I4040" s="19" t="s">
        <v>298</v>
      </c>
      <c r="J4040" s="42" t="s">
        <v>2112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833</v>
      </c>
      <c r="E4041" s="50" t="str">
        <f>IF(ISBLANK(LeaveTracker[[#This Row],[Employee Name]]),"-----",VLOOKUP(LeaveTracker[[#This Row],[Employee Name]],Employees[[Employee Name]:[Office]],7))</f>
        <v>CTO</v>
      </c>
      <c r="F4041" s="50" t="str">
        <f>IF(ISBLANK(LeaveTracker[[#This Row],[Employee Name]]),"-----",VLOOKUP(LeaveTracker[[#This Row],[Employee Name]],Employees[[Employee Name]:[Office]],6))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1812</v>
      </c>
      <c r="E4042" s="50" t="str">
        <f>IF(ISBLANK(LeaveTracker[[#This Row],[Employee Name]]),"-----",VLOOKUP(LeaveTracker[[#This Row],[Employee Name]],Employees[[Employee Name]:[Office]],7))</f>
        <v>TICC</v>
      </c>
      <c r="F4042" s="50" t="str">
        <f>IF(ISBLANK(LeaveTracker[[#This Row],[Employee Name]]),"-----",VLOOKUP(LeaveTracker[[#This Row],[Employee Name]],Employees[[Employee Name]:[Office]],6))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1812</v>
      </c>
      <c r="E4043" s="50" t="str">
        <f>IF(ISBLANK(LeaveTracker[[#This Row],[Employee Name]]),"-----",VLOOKUP(LeaveTracker[[#This Row],[Employee Name]],Employees[[Employee Name]:[Office]],7))</f>
        <v>TICC</v>
      </c>
      <c r="F4043" s="50" t="str">
        <f>IF(ISBLANK(LeaveTracker[[#This Row],[Employee Name]]),"-----",VLOOKUP(LeaveTracker[[#This Row],[Employee Name]],Employees[[Employee Name]:[Office]],6))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1812</v>
      </c>
      <c r="E4044" s="50" t="str">
        <f>IF(ISBLANK(LeaveTracker[[#This Row],[Employee Name]]),"-----",VLOOKUP(LeaveTracker[[#This Row],[Employee Name]],Employees[[Employee Name]:[Office]],7))</f>
        <v>TICC</v>
      </c>
      <c r="F4044" s="50" t="str">
        <f>IF(ISBLANK(LeaveTracker[[#This Row],[Employee Name]]),"-----",VLOOKUP(LeaveTracker[[#This Row],[Employee Name]],Employees[[Employee Name]:[Office]],6))</f>
        <v>CASUAL</v>
      </c>
      <c r="G4044" s="24">
        <v>44956</v>
      </c>
      <c r="H4044" s="24">
        <v>44956</v>
      </c>
      <c r="I4044" s="19" t="s">
        <v>298</v>
      </c>
      <c r="J4044" s="42" t="s">
        <v>2112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1812</v>
      </c>
      <c r="E4045" s="50" t="str">
        <f>IF(ISBLANK(LeaveTracker[[#This Row],[Employee Name]]),"-----",VLOOKUP(LeaveTracker[[#This Row],[Employee Name]],Employees[[Employee Name]:[Office]],7))</f>
        <v>TICC</v>
      </c>
      <c r="F4045" s="50" t="str">
        <f>IF(ISBLANK(LeaveTracker[[#This Row],[Employee Name]]),"-----",VLOOKUP(LeaveTracker[[#This Row],[Employee Name]],Employees[[Employee Name]:[Office]],6))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1812</v>
      </c>
      <c r="E4046" s="50" t="str">
        <f>IF(ISBLANK(LeaveTracker[[#This Row],[Employee Name]]),"-----",VLOOKUP(LeaveTracker[[#This Row],[Employee Name]],Employees[[Employee Name]:[Office]],7))</f>
        <v>TICC</v>
      </c>
      <c r="F4046" s="50" t="str">
        <f>IF(ISBLANK(LeaveTracker[[#This Row],[Employee Name]]),"-----",VLOOKUP(LeaveTracker[[#This Row],[Employee Name]],Employees[[Employee Name]:[Office]],6))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671</v>
      </c>
      <c r="E4047" s="50" t="str">
        <f>IF(ISBLANK(LeaveTracker[[#This Row],[Employee Name]]),"-----",VLOOKUP(LeaveTracker[[#This Row],[Employee Name]],Employees[[Employee Name]:[Office]],7))</f>
        <v>SP</v>
      </c>
      <c r="F4047" s="50" t="str">
        <f>IF(ISBLANK(LeaveTracker[[#This Row],[Employee Name]]),"-----",VLOOKUP(LeaveTracker[[#This Row],[Employee Name]],Employees[[Employee Name]:[Office]],6))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875</v>
      </c>
      <c r="E4048" s="50" t="str">
        <f>IF(ISBLANK(LeaveTracker[[#This Row],[Employee Name]]),"-----",VLOOKUP(LeaveTracker[[#This Row],[Employee Name]],Employees[[Employee Name]:[Office]],7))</f>
        <v>GSO</v>
      </c>
      <c r="F4048" s="50" t="str">
        <f>IF(ISBLANK(LeaveTracker[[#This Row],[Employee Name]]),"-----",VLOOKUP(LeaveTracker[[#This Row],[Employee Name]],Employees[[Employee Name]:[Office]],6))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776</v>
      </c>
      <c r="E4049" s="50" t="str">
        <f>IF(ISBLANK(LeaveTracker[[#This Row],[Employee Name]]),"-----",VLOOKUP(LeaveTracker[[#This Row],[Employee Name]],Employees[[Employee Name]:[Office]],7))</f>
        <v>GSO</v>
      </c>
      <c r="F4049" s="50" t="str">
        <f>IF(ISBLANK(LeaveTracker[[#This Row],[Employee Name]]),"-----",VLOOKUP(LeaveTracker[[#This Row],[Employee Name]],Employees[[Employee Name]:[Office]],6))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683</v>
      </c>
      <c r="E4050" s="50" t="str">
        <f>IF(ISBLANK(LeaveTracker[[#This Row],[Employee Name]]),"-----",VLOOKUP(LeaveTracker[[#This Row],[Employee Name]],Employees[[Employee Name]:[Office]],7))</f>
        <v>CEO</v>
      </c>
      <c r="F4050" s="50" t="str">
        <f>IF(ISBLANK(LeaveTracker[[#This Row],[Employee Name]]),"-----",VLOOKUP(LeaveTracker[[#This Row],[Employee Name]],Employees[[Employee Name]:[Office]],6))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683</v>
      </c>
      <c r="E4051" s="50" t="str">
        <f>IF(ISBLANK(LeaveTracker[[#This Row],[Employee Name]]),"-----",VLOOKUP(LeaveTracker[[#This Row],[Employee Name]],Employees[[Employee Name]:[Office]],7))</f>
        <v>CEO</v>
      </c>
      <c r="F4051" s="50" t="str">
        <f>IF(ISBLANK(LeaveTracker[[#This Row],[Employee Name]]),"-----",VLOOKUP(LeaveTracker[[#This Row],[Employee Name]],Employees[[Employee Name]:[Office]],6))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1921</v>
      </c>
      <c r="E4052" s="50" t="str">
        <f>IF(ISBLANK(LeaveTracker[[#This Row],[Employee Name]]),"-----",VLOOKUP(LeaveTracker[[#This Row],[Employee Name]],Employees[[Employee Name]:[Office]],7))</f>
        <v>PICNIC GROVE</v>
      </c>
      <c r="F4052" s="50" t="str">
        <f>IF(ISBLANK(LeaveTracker[[#This Row],[Employee Name]]),"-----",VLOOKUP(LeaveTracker[[#This Row],[Employee Name]],Employees[[Employee Name]:[Office]],6))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1921</v>
      </c>
      <c r="E4053" s="50" t="str">
        <f>IF(ISBLANK(LeaveTracker[[#This Row],[Employee Name]]),"-----",VLOOKUP(LeaveTracker[[#This Row],[Employee Name]],Employees[[Employee Name]:[Office]],7))</f>
        <v>PICNIC GROVE</v>
      </c>
      <c r="F4053" s="50" t="str">
        <f>IF(ISBLANK(LeaveTracker[[#This Row],[Employee Name]]),"-----",VLOOKUP(LeaveTracker[[#This Row],[Employee Name]],Employees[[Employee Name]:[Office]],6))</f>
        <v>CASUAL</v>
      </c>
      <c r="G4053" s="24">
        <v>44896</v>
      </c>
      <c r="H4053" s="24">
        <v>44924</v>
      </c>
      <c r="I4053" s="19" t="s">
        <v>298</v>
      </c>
      <c r="J4053" s="42" t="s">
        <v>2126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624</v>
      </c>
      <c r="E4054" s="50" t="str">
        <f>IF(ISBLANK(LeaveTracker[[#This Row],[Employee Name]]),"-----",VLOOKUP(LeaveTracker[[#This Row],[Employee Name]],Employees[[Employee Name]:[Office]],7))</f>
        <v>CTO</v>
      </c>
      <c r="F4054" s="50" t="str">
        <f>IF(ISBLANK(LeaveTracker[[#This Row],[Employee Name]]),"-----",VLOOKUP(LeaveTracker[[#This Row],[Employee Name]],Employees[[Employee Name]:[Office]],6))</f>
        <v>PERMANENT</v>
      </c>
      <c r="G4054" s="24">
        <v>44967</v>
      </c>
      <c r="H4054" s="24">
        <v>44967</v>
      </c>
      <c r="I4054" s="19" t="s">
        <v>298</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572</v>
      </c>
      <c r="E4055" s="50" t="str">
        <f>IF(ISBLANK(LeaveTracker[[#This Row],[Employee Name]]),"-----",VLOOKUP(LeaveTracker[[#This Row],[Employee Name]],Employees[[Employee Name]:[Office]],7))</f>
        <v>CCT</v>
      </c>
      <c r="F4055" s="50" t="str">
        <f>IF(ISBLANK(LeaveTracker[[#This Row],[Employee Name]]),"-----",VLOOKUP(LeaveTracker[[#This Row],[Employee Name]],Employees[[Employee Name]:[Office]],6))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574</v>
      </c>
      <c r="E4056" s="50" t="str">
        <f>IF(ISBLANK(LeaveTracker[[#This Row],[Employee Name]]),"-----",VLOOKUP(LeaveTracker[[#This Row],[Employee Name]],Employees[[Employee Name]:[Office]],7))</f>
        <v>CCT</v>
      </c>
      <c r="F4056" s="50" t="str">
        <f>IF(ISBLANK(LeaveTracker[[#This Row],[Employee Name]]),"-----",VLOOKUP(LeaveTracker[[#This Row],[Employee Name]],Employees[[Employee Name]:[Office]],6))</f>
        <v>PERMANENT</v>
      </c>
      <c r="G4056" s="24">
        <v>44979</v>
      </c>
      <c r="H4056" s="24">
        <v>44980</v>
      </c>
      <c r="I4056" s="19" t="s">
        <v>298</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574</v>
      </c>
      <c r="E4057" s="50" t="str">
        <f>IF(ISBLANK(LeaveTracker[[#This Row],[Employee Name]]),"-----",VLOOKUP(LeaveTracker[[#This Row],[Employee Name]],Employees[[Employee Name]:[Office]],7))</f>
        <v>CCT</v>
      </c>
      <c r="F4057" s="50" t="str">
        <f>IF(ISBLANK(LeaveTracker[[#This Row],[Employee Name]]),"-----",VLOOKUP(LeaveTracker[[#This Row],[Employee Name]],Employees[[Employee Name]:[Office]],6))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855</v>
      </c>
      <c r="E4058" s="50" t="str">
        <f>IF(ISBLANK(LeaveTracker[[#This Row],[Employee Name]]),"-----",VLOOKUP(LeaveTracker[[#This Row],[Employee Name]],Employees[[Employee Name]:[Office]],7))</f>
        <v>LCR</v>
      </c>
      <c r="F4058" s="50" t="str">
        <f>IF(ISBLANK(LeaveTracker[[#This Row],[Employee Name]]),"-----",VLOOKUP(LeaveTracker[[#This Row],[Employee Name]],Employees[[Employee Name]:[Office]],6))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855</v>
      </c>
      <c r="E4059" s="50" t="str">
        <f>IF(ISBLANK(LeaveTracker[[#This Row],[Employee Name]]),"-----",VLOOKUP(LeaveTracker[[#This Row],[Employee Name]],Employees[[Employee Name]:[Office]],7))</f>
        <v>LCR</v>
      </c>
      <c r="F4059" s="50" t="str">
        <f>IF(ISBLANK(LeaveTracker[[#This Row],[Employee Name]]),"-----",VLOOKUP(LeaveTracker[[#This Row],[Employee Name]],Employees[[Employee Name]:[Office]],6))</f>
        <v>PERMANENT</v>
      </c>
      <c r="G4059" s="24">
        <v>44972</v>
      </c>
      <c r="H4059" s="24">
        <v>44973</v>
      </c>
      <c r="I4059" s="19" t="s">
        <v>298</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195</v>
      </c>
      <c r="E4060" s="50" t="str">
        <f>IF(ISBLANK(LeaveTracker[[#This Row],[Employee Name]]),"-----",VLOOKUP(LeaveTracker[[#This Row],[Employee Name]],Employees[[Employee Name]:[Office]],7))</f>
        <v>CCT</v>
      </c>
      <c r="F4060" s="50" t="str">
        <f>IF(ISBLANK(LeaveTracker[[#This Row],[Employee Name]]),"-----",VLOOKUP(LeaveTracker[[#This Row],[Employee Name]],Employees[[Employee Name]:[Office]],6))</f>
        <v>PERMANENT</v>
      </c>
      <c r="G4060" s="24">
        <v>44980</v>
      </c>
      <c r="H4060" s="24">
        <v>44980</v>
      </c>
      <c r="I4060" s="19" t="s">
        <v>298</v>
      </c>
      <c r="J4060" s="42" t="s">
        <v>2086</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569</v>
      </c>
      <c r="E4061" s="50" t="str">
        <f>IF(ISBLANK(LeaveTracker[[#This Row],[Employee Name]]),"-----",VLOOKUP(LeaveTracker[[#This Row],[Employee Name]],Employees[[Employee Name]:[Office]],7))</f>
        <v>CENRO</v>
      </c>
      <c r="F4061" s="50" t="str">
        <f>IF(ISBLANK(LeaveTracker[[#This Row],[Employee Name]]),"-----",VLOOKUP(LeaveTracker[[#This Row],[Employee Name]],Employees[[Employee Name]:[Office]],6))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1840</v>
      </c>
      <c r="E4062" s="50" t="str">
        <f>IF(ISBLANK(LeaveTracker[[#This Row],[Employee Name]]),"-----",VLOOKUP(LeaveTracker[[#This Row],[Employee Name]],Employees[[Employee Name]:[Office]],7))</f>
        <v>BIR</v>
      </c>
      <c r="F4062" s="50" t="str">
        <f>IF(ISBLANK(LeaveTracker[[#This Row],[Employee Name]]),"-----",VLOOKUP(LeaveTracker[[#This Row],[Employee Name]],Employees[[Employee Name]:[Office]],6))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1840</v>
      </c>
      <c r="E4063" s="50" t="str">
        <f>IF(ISBLANK(LeaveTracker[[#This Row],[Employee Name]]),"-----",VLOOKUP(LeaveTracker[[#This Row],[Employee Name]],Employees[[Employee Name]:[Office]],7))</f>
        <v>BIR</v>
      </c>
      <c r="F4063" s="50" t="str">
        <f>IF(ISBLANK(LeaveTracker[[#This Row],[Employee Name]]),"-----",VLOOKUP(LeaveTracker[[#This Row],[Employee Name]],Employees[[Employee Name]:[Office]],6))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407</v>
      </c>
      <c r="E4064" s="50" t="str">
        <f>IF(ISBLANK(LeaveTracker[[#This Row],[Employee Name]]),"-----",VLOOKUP(LeaveTracker[[#This Row],[Employee Name]],Employees[[Employee Name]:[Office]],7))</f>
        <v>CTO</v>
      </c>
      <c r="F4064" s="50" t="str">
        <f>IF(ISBLANK(LeaveTracker[[#This Row],[Employee Name]]),"-----",VLOOKUP(LeaveTracker[[#This Row],[Employee Name]],Employees[[Employee Name]:[Office]],6))</f>
        <v>PERMANENT</v>
      </c>
      <c r="G4064" s="24">
        <v>44967</v>
      </c>
      <c r="H4064" s="24">
        <v>44967</v>
      </c>
      <c r="I4064" s="19" t="s">
        <v>298</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405</v>
      </c>
      <c r="E4065" s="50" t="str">
        <f>IF(ISBLANK(LeaveTracker[[#This Row],[Employee Name]]),"-----",VLOOKUP(LeaveTracker[[#This Row],[Employee Name]],Employees[[Employee Name]:[Office]],7))</f>
        <v>CTO</v>
      </c>
      <c r="F4065" s="50" t="str">
        <f>IF(ISBLANK(LeaveTracker[[#This Row],[Employee Name]]),"-----",VLOOKUP(LeaveTracker[[#This Row],[Employee Name]],Employees[[Employee Name]:[Office]],6))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50" t="str">
        <f>IF(ISBLANK(LeaveTracker[[#This Row],[Employee Name]]),"-----",VLOOKUP(LeaveTracker[[#This Row],[Employee Name]],Employees[[Employee Name]:[Office]],7))</f>
        <v>CTO</v>
      </c>
      <c r="F4066" s="50" t="str">
        <f>IF(ISBLANK(LeaveTracker[[#This Row],[Employee Name]]),"-----",VLOOKUP(LeaveTracker[[#This Row],[Employee Name]],Employees[[Employee Name]:[Office]],6))</f>
        <v>PERMANENT</v>
      </c>
      <c r="G4066" s="24">
        <v>44974</v>
      </c>
      <c r="H4066" s="24">
        <v>44974</v>
      </c>
      <c r="I4066" s="19" t="s">
        <v>298</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1060</v>
      </c>
      <c r="E4067" s="50" t="str">
        <f>IF(ISBLANK(LeaveTracker[[#This Row],[Employee Name]]),"-----",VLOOKUP(LeaveTracker[[#This Row],[Employee Name]],Employees[[Employee Name]:[Office]],7))</f>
        <v>CTO</v>
      </c>
      <c r="F4067" s="50" t="str">
        <f>IF(ISBLANK(LeaveTracker[[#This Row],[Employee Name]]),"-----",VLOOKUP(LeaveTracker[[#This Row],[Employee Name]],Employees[[Employee Name]:[Office]],6))</f>
        <v>PERMANENT</v>
      </c>
      <c r="G4067" s="24">
        <v>44979</v>
      </c>
      <c r="H4067" s="24">
        <v>44979</v>
      </c>
      <c r="I4067" s="19" t="s">
        <v>298</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1296</v>
      </c>
      <c r="E4068" s="50" t="str">
        <f>IF(ISBLANK(LeaveTracker[[#This Row],[Employee Name]]),"-----",VLOOKUP(LeaveTracker[[#This Row],[Employee Name]],Employees[[Employee Name]:[Office]],7))</f>
        <v>CTO</v>
      </c>
      <c r="F4068" s="50" t="str">
        <f>IF(ISBLANK(LeaveTracker[[#This Row],[Employee Name]]),"-----",VLOOKUP(LeaveTracker[[#This Row],[Employee Name]],Employees[[Employee Name]:[Office]],6))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863</v>
      </c>
      <c r="E4069" s="50" t="str">
        <f>IF(ISBLANK(LeaveTracker[[#This Row],[Employee Name]]),"-----",VLOOKUP(LeaveTracker[[#This Row],[Employee Name]],Employees[[Employee Name]:[Office]],7))</f>
        <v>ACCOUNTING</v>
      </c>
      <c r="F4069" s="50" t="str">
        <f>IF(ISBLANK(LeaveTracker[[#This Row],[Employee Name]]),"-----",VLOOKUP(LeaveTracker[[#This Row],[Employee Name]],Employees[[Employee Name]:[Office]],6))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398</v>
      </c>
      <c r="E4070" s="50" t="str">
        <f>IF(ISBLANK(LeaveTracker[[#This Row],[Employee Name]]),"-----",VLOOKUP(LeaveTracker[[#This Row],[Employee Name]],Employees[[Employee Name]:[Office]],7))</f>
        <v>CTO</v>
      </c>
      <c r="F4070" s="50" t="str">
        <f>IF(ISBLANK(LeaveTracker[[#This Row],[Employee Name]]),"-----",VLOOKUP(LeaveTracker[[#This Row],[Employee Name]],Employees[[Employee Name]:[Office]],6))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762</v>
      </c>
      <c r="E4071" s="50" t="str">
        <f>IF(ISBLANK(LeaveTracker[[#This Row],[Employee Name]]),"-----",VLOOKUP(LeaveTracker[[#This Row],[Employee Name]],Employees[[Employee Name]:[Office]],7))</f>
        <v>CTO</v>
      </c>
      <c r="F4071" s="50" t="str">
        <f>IF(ISBLANK(LeaveTracker[[#This Row],[Employee Name]]),"-----",VLOOKUP(LeaveTracker[[#This Row],[Employee Name]],Employees[[Employee Name]:[Office]],6))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1307</v>
      </c>
      <c r="E4072" s="50" t="str">
        <f>IF(ISBLANK(LeaveTracker[[#This Row],[Employee Name]]),"-----",VLOOKUP(LeaveTracker[[#This Row],[Employee Name]],Employees[[Employee Name]:[Office]],7))</f>
        <v>CTO</v>
      </c>
      <c r="F4072" s="50" t="str">
        <f>IF(ISBLANK(LeaveTracker[[#This Row],[Employee Name]]),"-----",VLOOKUP(LeaveTracker[[#This Row],[Employee Name]],Employees[[Employee Name]:[Office]],6))</f>
        <v>PERMANENT</v>
      </c>
      <c r="G4072" s="24">
        <v>44967</v>
      </c>
      <c r="H4072" s="24">
        <v>44967</v>
      </c>
      <c r="I4072" s="19" t="s">
        <v>298</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2129</v>
      </c>
      <c r="E4073" s="50" t="str">
        <f>IF(ISBLANK(LeaveTracker[[#This Row],[Employee Name]]),"-----",VLOOKUP(LeaveTracker[[#This Row],[Employee Name]],Employees[[Employee Name]:[Office]],7))</f>
        <v>DOE</v>
      </c>
      <c r="F4073" s="50" t="str">
        <f>IF(ISBLANK(LeaveTracker[[#This Row],[Employee Name]]),"-----",VLOOKUP(LeaveTracker[[#This Row],[Employee Name]],Employees[[Employee Name]:[Office]],6))</f>
        <v>PERMANENT</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2129</v>
      </c>
      <c r="E4074" s="50" t="str">
        <f>IF(ISBLANK(LeaveTracker[[#This Row],[Employee Name]]),"-----",VLOOKUP(LeaveTracker[[#This Row],[Employee Name]],Employees[[Employee Name]:[Office]],7))</f>
        <v>DOE</v>
      </c>
      <c r="F4074" s="50" t="str">
        <f>IF(ISBLANK(LeaveTracker[[#This Row],[Employee Name]]),"-----",VLOOKUP(LeaveTracker[[#This Row],[Employee Name]],Employees[[Employee Name]:[Office]],6))</f>
        <v>PERMANENT</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1821</v>
      </c>
      <c r="E4075" s="50" t="str">
        <f>IF(ISBLANK(LeaveTracker[[#This Row],[Employee Name]]),"-----",VLOOKUP(LeaveTracker[[#This Row],[Employee Name]],Employees[[Employee Name]:[Office]],7))</f>
        <v>DSWDO</v>
      </c>
      <c r="F4075" s="50" t="str">
        <f>IF(ISBLANK(LeaveTracker[[#This Row],[Employee Name]]),"-----",VLOOKUP(LeaveTracker[[#This Row],[Employee Name]],Employees[[Employee Name]:[Office]],6))</f>
        <v>PERMANENT</v>
      </c>
      <c r="G4075" s="24">
        <v>44967</v>
      </c>
      <c r="H4075" s="24">
        <v>44967</v>
      </c>
      <c r="I4075" s="19" t="s">
        <v>298</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1959</v>
      </c>
      <c r="E4076" s="50" t="str">
        <f>IF(ISBLANK(LeaveTracker[[#This Row],[Employee Name]]),"-----",VLOOKUP(LeaveTracker[[#This Row],[Employee Name]],Employees[[Employee Name]:[Office]],7))</f>
        <v>EEO/CITY MARKET</v>
      </c>
      <c r="F4076" s="50" t="str">
        <f>IF(ISBLANK(LeaveTracker[[#This Row],[Employee Name]]),"-----",VLOOKUP(LeaveTracker[[#This Row],[Employee Name]],Employees[[Employee Name]:[Office]],6))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1959</v>
      </c>
      <c r="E4077" s="50" t="str">
        <f>IF(ISBLANK(LeaveTracker[[#This Row],[Employee Name]]),"-----",VLOOKUP(LeaveTracker[[#This Row],[Employee Name]],Employees[[Employee Name]:[Office]],7))</f>
        <v>EEO/CITY MARKET</v>
      </c>
      <c r="F4077" s="50" t="str">
        <f>IF(ISBLANK(LeaveTracker[[#This Row],[Employee Name]]),"-----",VLOOKUP(LeaveTracker[[#This Row],[Employee Name]],Employees[[Employee Name]:[Office]],6))</f>
        <v>CASUAL</v>
      </c>
      <c r="G4077" s="24">
        <v>44936</v>
      </c>
      <c r="H4077" s="24">
        <v>44936</v>
      </c>
      <c r="I4077" s="19" t="s">
        <v>298</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1805</v>
      </c>
      <c r="E4078" s="50" t="str">
        <f>IF(ISBLANK(LeaveTracker[[#This Row],[Employee Name]]),"-----",VLOOKUP(LeaveTracker[[#This Row],[Employee Name]],Employees[[Employee Name]:[Office]],7))</f>
        <v>CSWDO</v>
      </c>
      <c r="F4078" s="50" t="str">
        <f>IF(ISBLANK(LeaveTracker[[#This Row],[Employee Name]]),"-----",VLOOKUP(LeaveTracker[[#This Row],[Employee Name]],Employees[[Employee Name]:[Office]],6))</f>
        <v>CASUAL</v>
      </c>
      <c r="G4078" s="24">
        <v>44936</v>
      </c>
      <c r="H4078" s="24">
        <v>44936</v>
      </c>
      <c r="I4078" s="19" t="s">
        <v>298</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878</v>
      </c>
      <c r="E4079" s="50" t="str">
        <f>IF(ISBLANK(LeaveTracker[[#This Row],[Employee Name]]),"-----",VLOOKUP(LeaveTracker[[#This Row],[Employee Name]],Employees[[Employee Name]:[Office]],7))</f>
        <v>ONT</v>
      </c>
      <c r="F4079" s="50" t="str">
        <f>IF(ISBLANK(LeaveTracker[[#This Row],[Employee Name]]),"-----",VLOOKUP(LeaveTracker[[#This Row],[Employee Name]],Employees[[Employee Name]:[Office]],6))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1008</v>
      </c>
      <c r="E4080" s="50" t="str">
        <f>IF(ISBLANK(LeaveTracker[[#This Row],[Employee Name]]),"-----",VLOOKUP(LeaveTracker[[#This Row],[Employee Name]],Employees[[Employee Name]:[Office]],7))</f>
        <v>ACCOUNTING</v>
      </c>
      <c r="F4080" s="50" t="str">
        <f>IF(ISBLANK(LeaveTracker[[#This Row],[Employee Name]]),"-----",VLOOKUP(LeaveTracker[[#This Row],[Employee Name]],Employees[[Employee Name]:[Office]],6))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513</v>
      </c>
      <c r="E4081" s="50" t="str">
        <f>IF(ISBLANK(LeaveTracker[[#This Row],[Employee Name]]),"-----",VLOOKUP(LeaveTracker[[#This Row],[Employee Name]],Employees[[Employee Name]:[Office]],7))</f>
        <v>ONT</v>
      </c>
      <c r="F4081" s="50" t="str">
        <f>IF(ISBLANK(LeaveTracker[[#This Row],[Employee Name]]),"-----",VLOOKUP(LeaveTracker[[#This Row],[Employee Name]],Employees[[Employee Name]:[Office]],6))</f>
        <v>PERMANENT</v>
      </c>
      <c r="G4081" s="24">
        <v>44977</v>
      </c>
      <c r="H4081" s="24">
        <v>44978</v>
      </c>
      <c r="I4081" s="19" t="s">
        <v>298</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513</v>
      </c>
      <c r="E4082" s="50" t="str">
        <f>IF(ISBLANK(LeaveTracker[[#This Row],[Employee Name]]),"-----",VLOOKUP(LeaveTracker[[#This Row],[Employee Name]],Employees[[Employee Name]:[Office]],7))</f>
        <v>ONT</v>
      </c>
      <c r="F4082" s="50" t="str">
        <f>IF(ISBLANK(LeaveTracker[[#This Row],[Employee Name]]),"-----",VLOOKUP(LeaveTracker[[#This Row],[Employee Name]],Employees[[Employee Name]:[Office]],6))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1008</v>
      </c>
      <c r="E4083" s="50" t="str">
        <f>IF(ISBLANK(LeaveTracker[[#This Row],[Employee Name]]),"-----",VLOOKUP(LeaveTracker[[#This Row],[Employee Name]],Employees[[Employee Name]:[Office]],7))</f>
        <v>ACCOUNTING</v>
      </c>
      <c r="F4083" s="50" t="str">
        <f>IF(ISBLANK(LeaveTracker[[#This Row],[Employee Name]]),"-----",VLOOKUP(LeaveTracker[[#This Row],[Employee Name]],Employees[[Employee Name]:[Office]],6))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595</v>
      </c>
      <c r="E4084" s="50" t="str">
        <f>IF(ISBLANK(LeaveTracker[[#This Row],[Employee Name]]),"-----",VLOOKUP(LeaveTracker[[#This Row],[Employee Name]],Employees[[Employee Name]:[Office]],7))</f>
        <v>MAHOGANY MARKET</v>
      </c>
      <c r="F4084" s="50" t="str">
        <f>IF(ISBLANK(LeaveTracker[[#This Row],[Employee Name]]),"-----",VLOOKUP(LeaveTracker[[#This Row],[Employee Name]],Employees[[Employee Name]:[Office]],6))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1884</v>
      </c>
      <c r="E4085" s="50" t="str">
        <f>IF(ISBLANK(LeaveTracker[[#This Row],[Employee Name]]),"-----",VLOOKUP(LeaveTracker[[#This Row],[Employee Name]],Employees[[Employee Name]:[Office]],7))</f>
        <v>CTO-LICENSE</v>
      </c>
      <c r="F4085" s="50" t="str">
        <f>IF(ISBLANK(LeaveTracker[[#This Row],[Employee Name]]),"-----",VLOOKUP(LeaveTracker[[#This Row],[Employee Name]],Employees[[Employee Name]:[Office]],6))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396</v>
      </c>
      <c r="E4086" s="50" t="str">
        <f>IF(ISBLANK(LeaveTracker[[#This Row],[Employee Name]]),"-----",VLOOKUP(LeaveTracker[[#This Row],[Employee Name]],Employees[[Employee Name]:[Office]],7))</f>
        <v>CTO</v>
      </c>
      <c r="F4086" s="50" t="str">
        <f>IF(ISBLANK(LeaveTracker[[#This Row],[Employee Name]]),"-----",VLOOKUP(LeaveTracker[[#This Row],[Employee Name]],Employees[[Employee Name]:[Office]],6))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396</v>
      </c>
      <c r="E4087" s="50" t="str">
        <f>IF(ISBLANK(LeaveTracker[[#This Row],[Employee Name]]),"-----",VLOOKUP(LeaveTracker[[#This Row],[Employee Name]],Employees[[Employee Name]:[Office]],7))</f>
        <v>CTO</v>
      </c>
      <c r="F4087" s="50" t="str">
        <f>IF(ISBLANK(LeaveTracker[[#This Row],[Employee Name]]),"-----",VLOOKUP(LeaveTracker[[#This Row],[Employee Name]],Employees[[Employee Name]:[Office]],6))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418</v>
      </c>
      <c r="E4088" s="50" t="str">
        <f>IF(ISBLANK(LeaveTracker[[#This Row],[Employee Name]]),"-----",VLOOKUP(LeaveTracker[[#This Row],[Employee Name]],Employees[[Employee Name]:[Office]],7))</f>
        <v>CTO</v>
      </c>
      <c r="F4088" s="50" t="str">
        <f>IF(ISBLANK(LeaveTracker[[#This Row],[Employee Name]]),"-----",VLOOKUP(LeaveTracker[[#This Row],[Employee Name]],Employees[[Employee Name]:[Office]],6))</f>
        <v>PERMANENT</v>
      </c>
      <c r="G4088" s="24">
        <v>44977</v>
      </c>
      <c r="H4088" s="24">
        <v>44977</v>
      </c>
      <c r="I4088" s="19" t="s">
        <v>298</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391</v>
      </c>
      <c r="E4089" s="50" t="str">
        <f>IF(ISBLANK(LeaveTracker[[#This Row],[Employee Name]]),"-----",VLOOKUP(LeaveTracker[[#This Row],[Employee Name]],Employees[[Employee Name]:[Office]],7))</f>
        <v>CTO</v>
      </c>
      <c r="F4089" s="50" t="str">
        <f>IF(ISBLANK(LeaveTracker[[#This Row],[Employee Name]]),"-----",VLOOKUP(LeaveTracker[[#This Row],[Employee Name]],Employees[[Employee Name]:[Office]],6))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391</v>
      </c>
      <c r="E4090" s="50" t="str">
        <f>IF(ISBLANK(LeaveTracker[[#This Row],[Employee Name]]),"-----",VLOOKUP(LeaveTracker[[#This Row],[Employee Name]],Employees[[Employee Name]:[Office]],7))</f>
        <v>CTO</v>
      </c>
      <c r="F4090" s="50" t="str">
        <f>IF(ISBLANK(LeaveTracker[[#This Row],[Employee Name]]),"-----",VLOOKUP(LeaveTracker[[#This Row],[Employee Name]],Employees[[Employee Name]:[Office]],6))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411</v>
      </c>
      <c r="E4091" s="50" t="str">
        <f>IF(ISBLANK(LeaveTracker[[#This Row],[Employee Name]]),"-----",VLOOKUP(LeaveTracker[[#This Row],[Employee Name]],Employees[[Employee Name]:[Office]],7))</f>
        <v>CTO</v>
      </c>
      <c r="F4091" s="50" t="str">
        <f>IF(ISBLANK(LeaveTracker[[#This Row],[Employee Name]]),"-----",VLOOKUP(LeaveTracker[[#This Row],[Employee Name]],Employees[[Employee Name]:[Office]],6))</f>
        <v>PERMANENT</v>
      </c>
      <c r="G4091" s="24">
        <v>44964</v>
      </c>
      <c r="H4091" s="24">
        <v>44966</v>
      </c>
      <c r="I4091" s="19" t="s">
        <v>298</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411</v>
      </c>
      <c r="E4092" s="50" t="str">
        <f>IF(ISBLANK(LeaveTracker[[#This Row],[Employee Name]]),"-----",VLOOKUP(LeaveTracker[[#This Row],[Employee Name]],Employees[[Employee Name]:[Office]],7))</f>
        <v>CTO</v>
      </c>
      <c r="F4092" s="50" t="str">
        <f>IF(ISBLANK(LeaveTracker[[#This Row],[Employee Name]]),"-----",VLOOKUP(LeaveTracker[[#This Row],[Employee Name]],Employees[[Employee Name]:[Office]],6))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1017</v>
      </c>
      <c r="E4093" s="50" t="str">
        <f>IF(ISBLANK(LeaveTracker[[#This Row],[Employee Name]]),"-----",VLOOKUP(LeaveTracker[[#This Row],[Employee Name]],Employees[[Employee Name]:[Office]],7))</f>
        <v>LANDTAX</v>
      </c>
      <c r="F4093" s="50" t="str">
        <f>IF(ISBLANK(LeaveTracker[[#This Row],[Employee Name]]),"-----",VLOOKUP(LeaveTracker[[#This Row],[Employee Name]],Employees[[Employee Name]:[Office]],6))</f>
        <v>PERMANENT</v>
      </c>
      <c r="G4093" s="24">
        <v>44984</v>
      </c>
      <c r="H4093" s="24">
        <v>44984</v>
      </c>
      <c r="I4093" s="19" t="s">
        <v>298</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1017</v>
      </c>
      <c r="E4094" s="50" t="str">
        <f>IF(ISBLANK(LeaveTracker[[#This Row],[Employee Name]]),"-----",VLOOKUP(LeaveTracker[[#This Row],[Employee Name]],Employees[[Employee Name]:[Office]],7))</f>
        <v>LANDTAX</v>
      </c>
      <c r="F4094" s="50" t="str">
        <f>IF(ISBLANK(LeaveTracker[[#This Row],[Employee Name]]),"-----",VLOOKUP(LeaveTracker[[#This Row],[Employee Name]],Employees[[Employee Name]:[Office]],6))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1017</v>
      </c>
      <c r="E4095" s="50" t="str">
        <f>IF(ISBLANK(LeaveTracker[[#This Row],[Employee Name]]),"-----",VLOOKUP(LeaveTracker[[#This Row],[Employee Name]],Employees[[Employee Name]:[Office]],7))</f>
        <v>LANDTAX</v>
      </c>
      <c r="F4095" s="50" t="str">
        <f>IF(ISBLANK(LeaveTracker[[#This Row],[Employee Name]]),"-----",VLOOKUP(LeaveTracker[[#This Row],[Employee Name]],Employees[[Employee Name]:[Office]],6))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1872</v>
      </c>
      <c r="E4096" s="50" t="str">
        <f>IF(ISBLANK(LeaveTracker[[#This Row],[Employee Name]]),"-----",VLOOKUP(LeaveTracker[[#This Row],[Employee Name]],Employees[[Employee Name]:[Office]],7))</f>
        <v>CENRO</v>
      </c>
      <c r="F4096" s="50" t="str">
        <f>IF(ISBLANK(LeaveTracker[[#This Row],[Employee Name]]),"-----",VLOOKUP(LeaveTracker[[#This Row],[Employee Name]],Employees[[Employee Name]:[Office]],6))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1872</v>
      </c>
      <c r="E4097" s="50" t="str">
        <f>IF(ISBLANK(LeaveTracker[[#This Row],[Employee Name]]),"-----",VLOOKUP(LeaveTracker[[#This Row],[Employee Name]],Employees[[Employee Name]:[Office]],7))</f>
        <v>CENRO</v>
      </c>
      <c r="F4097" s="50" t="str">
        <f>IF(ISBLANK(LeaveTracker[[#This Row],[Employee Name]]),"-----",VLOOKUP(LeaveTracker[[#This Row],[Employee Name]],Employees[[Employee Name]:[Office]],6))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1820</v>
      </c>
      <c r="E4098" s="50" t="str">
        <f>IF(ISBLANK(LeaveTracker[[#This Row],[Employee Name]]),"-----",VLOOKUP(LeaveTracker[[#This Row],[Employee Name]],Employees[[Employee Name]:[Office]],7))</f>
        <v>CENRO</v>
      </c>
      <c r="F4098" s="50" t="str">
        <f>IF(ISBLANK(LeaveTracker[[#This Row],[Employee Name]]),"-----",VLOOKUP(LeaveTracker[[#This Row],[Employee Name]],Employees[[Employee Name]:[Office]],6))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1891</v>
      </c>
      <c r="E4099" s="50" t="str">
        <f>IF(ISBLANK(LeaveTracker[[#This Row],[Employee Name]]),"-----",VLOOKUP(LeaveTracker[[#This Row],[Employee Name]],Employees[[Employee Name]:[Office]],7))</f>
        <v>ONT</v>
      </c>
      <c r="F4099" s="50" t="str">
        <f>IF(ISBLANK(LeaveTracker[[#This Row],[Employee Name]]),"-----",VLOOKUP(LeaveTracker[[#This Row],[Employee Name]],Employees[[Employee Name]:[Office]],6))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1891</v>
      </c>
      <c r="E4100" s="50" t="str">
        <f>IF(ISBLANK(LeaveTracker[[#This Row],[Employee Name]]),"-----",VLOOKUP(LeaveTracker[[#This Row],[Employee Name]],Employees[[Employee Name]:[Office]],7))</f>
        <v>ONT</v>
      </c>
      <c r="F4100" s="50" t="str">
        <f>IF(ISBLANK(LeaveTracker[[#This Row],[Employee Name]]),"-----",VLOOKUP(LeaveTracker[[#This Row],[Employee Name]],Employees[[Employee Name]:[Office]],6))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1891</v>
      </c>
      <c r="E4101" s="50" t="str">
        <f>IF(ISBLANK(LeaveTracker[[#This Row],[Employee Name]]),"-----",VLOOKUP(LeaveTracker[[#This Row],[Employee Name]],Employees[[Employee Name]:[Office]],7))</f>
        <v>ONT</v>
      </c>
      <c r="F4101" s="50" t="str">
        <f>IF(ISBLANK(LeaveTracker[[#This Row],[Employee Name]]),"-----",VLOOKUP(LeaveTracker[[#This Row],[Employee Name]],Employees[[Employee Name]:[Office]],6))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1891</v>
      </c>
      <c r="E4102" s="50" t="str">
        <f>IF(ISBLANK(LeaveTracker[[#This Row],[Employee Name]]),"-----",VLOOKUP(LeaveTracker[[#This Row],[Employee Name]],Employees[[Employee Name]:[Office]],7))</f>
        <v>ONT</v>
      </c>
      <c r="F4102" s="50" t="str">
        <f>IF(ISBLANK(LeaveTracker[[#This Row],[Employee Name]]),"-----",VLOOKUP(LeaveTracker[[#This Row],[Employee Name]],Employees[[Employee Name]:[Office]],6))</f>
        <v>PERMANENT</v>
      </c>
      <c r="G4102" s="24">
        <v>44965</v>
      </c>
      <c r="H4102" s="24">
        <v>44965</v>
      </c>
      <c r="I4102" s="19" t="s">
        <v>298</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1825</v>
      </c>
      <c r="E4103" s="50" t="str">
        <f>IF(ISBLANK(LeaveTracker[[#This Row],[Employee Name]]),"-----",VLOOKUP(LeaveTracker[[#This Row],[Employee Name]],Employees[[Employee Name]:[Office]],7))</f>
        <v>GSO</v>
      </c>
      <c r="F4103" s="50" t="str">
        <f>IF(ISBLANK(LeaveTracker[[#This Row],[Employee Name]]),"-----",VLOOKUP(LeaveTracker[[#This Row],[Employee Name]],Employees[[Employee Name]:[Office]],6))</f>
        <v>CASUAL</v>
      </c>
      <c r="G4103" s="24">
        <v>44935</v>
      </c>
      <c r="H4103" s="24">
        <v>44936</v>
      </c>
      <c r="I4103" s="19" t="s">
        <v>298</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1825</v>
      </c>
      <c r="E4104" s="50" t="str">
        <f>IF(ISBLANK(LeaveTracker[[#This Row],[Employee Name]]),"-----",VLOOKUP(LeaveTracker[[#This Row],[Employee Name]],Employees[[Employee Name]:[Office]],7))</f>
        <v>GSO</v>
      </c>
      <c r="F4104" s="50" t="str">
        <f>IF(ISBLANK(LeaveTracker[[#This Row],[Employee Name]]),"-----",VLOOKUP(LeaveTracker[[#This Row],[Employee Name]],Employees[[Employee Name]:[Office]],6))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1825</v>
      </c>
      <c r="E4105" s="50" t="str">
        <f>IF(ISBLANK(LeaveTracker[[#This Row],[Employee Name]]),"-----",VLOOKUP(LeaveTracker[[#This Row],[Employee Name]],Employees[[Employee Name]:[Office]],7))</f>
        <v>GSO</v>
      </c>
      <c r="F4105" s="50" t="str">
        <f>IF(ISBLANK(LeaveTracker[[#This Row],[Employee Name]]),"-----",VLOOKUP(LeaveTracker[[#This Row],[Employee Name]],Employees[[Employee Name]:[Office]],6))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1825</v>
      </c>
      <c r="E4106" s="50" t="str">
        <f>IF(ISBLANK(LeaveTracker[[#This Row],[Employee Name]]),"-----",VLOOKUP(LeaveTracker[[#This Row],[Employee Name]],Employees[[Employee Name]:[Office]],7))</f>
        <v>GSO</v>
      </c>
      <c r="F4106" s="50" t="str">
        <f>IF(ISBLANK(LeaveTracker[[#This Row],[Employee Name]]),"-----",VLOOKUP(LeaveTracker[[#This Row],[Employee Name]],Employees[[Employee Name]:[Office]],6))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1825</v>
      </c>
      <c r="E4107" s="50" t="str">
        <f>IF(ISBLANK(LeaveTracker[[#This Row],[Employee Name]]),"-----",VLOOKUP(LeaveTracker[[#This Row],[Employee Name]],Employees[[Employee Name]:[Office]],7))</f>
        <v>GSO</v>
      </c>
      <c r="F4107" s="50" t="str">
        <f>IF(ISBLANK(LeaveTracker[[#This Row],[Employee Name]]),"-----",VLOOKUP(LeaveTracker[[#This Row],[Employee Name]],Employees[[Employee Name]:[Office]],6))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1825</v>
      </c>
      <c r="E4108" s="50" t="str">
        <f>IF(ISBLANK(LeaveTracker[[#This Row],[Employee Name]]),"-----",VLOOKUP(LeaveTracker[[#This Row],[Employee Name]],Employees[[Employee Name]:[Office]],7))</f>
        <v>GSO</v>
      </c>
      <c r="F4108" s="50" t="str">
        <f>IF(ISBLANK(LeaveTracker[[#This Row],[Employee Name]]),"-----",VLOOKUP(LeaveTracker[[#This Row],[Employee Name]],Employees[[Employee Name]:[Office]],6))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1843</v>
      </c>
      <c r="E4109" s="50" t="str">
        <f>IF(ISBLANK(LeaveTracker[[#This Row],[Employee Name]]),"-----",VLOOKUP(LeaveTracker[[#This Row],[Employee Name]],Employees[[Employee Name]:[Office]],7))</f>
        <v>EEO/CITY MARKET</v>
      </c>
      <c r="F4109" s="50" t="str">
        <f>IF(ISBLANK(LeaveTracker[[#This Row],[Employee Name]]),"-----",VLOOKUP(LeaveTracker[[#This Row],[Employee Name]],Employees[[Employee Name]:[Office]],6))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1758</v>
      </c>
      <c r="E4110" s="50" t="str">
        <f>IF(ISBLANK(LeaveTracker[[#This Row],[Employee Name]]),"-----",VLOOKUP(LeaveTracker[[#This Row],[Employee Name]],Employees[[Employee Name]:[Office]],7))</f>
        <v>TCIS</v>
      </c>
      <c r="F4110" s="50" t="str">
        <f>IF(ISBLANK(LeaveTracker[[#This Row],[Employee Name]]),"-----",VLOOKUP(LeaveTracker[[#This Row],[Employee Name]],Employees[[Employee Name]:[Office]],6))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1758</v>
      </c>
      <c r="E4111" s="50" t="str">
        <f>IF(ISBLANK(LeaveTracker[[#This Row],[Employee Name]]),"-----",VLOOKUP(LeaveTracker[[#This Row],[Employee Name]],Employees[[Employee Name]:[Office]],7))</f>
        <v>TCIS</v>
      </c>
      <c r="F4111" s="50" t="str">
        <f>IF(ISBLANK(LeaveTracker[[#This Row],[Employee Name]]),"-----",VLOOKUP(LeaveTracker[[#This Row],[Employee Name]],Employees[[Employee Name]:[Office]],6))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2132</v>
      </c>
      <c r="E4112" s="50" t="str">
        <f>IF(ISBLANK(LeaveTracker[[#This Row],[Employee Name]]),"-----",VLOOKUP(LeaveTracker[[#This Row],[Employee Name]],Employees[[Employee Name]:[Office]],7))</f>
        <v>DA</v>
      </c>
      <c r="F4112" s="50" t="str">
        <f>IF(ISBLANK(LeaveTracker[[#This Row],[Employee Name]]),"-----",VLOOKUP(LeaveTracker[[#This Row],[Employee Name]],Employees[[Employee Name]:[Office]],6))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1765</v>
      </c>
      <c r="E4113" s="50" t="str">
        <f>IF(ISBLANK(LeaveTracker[[#This Row],[Employee Name]]),"-----",VLOOKUP(LeaveTracker[[#This Row],[Employee Name]],Employees[[Employee Name]:[Office]],7))</f>
        <v>GSO</v>
      </c>
      <c r="F4113" s="50" t="str">
        <f>IF(ISBLANK(LeaveTracker[[#This Row],[Employee Name]]),"-----",VLOOKUP(LeaveTracker[[#This Row],[Employee Name]],Employees[[Employee Name]:[Office]],6))</f>
        <v>CASUAL</v>
      </c>
      <c r="G4113" s="24">
        <v>44938</v>
      </c>
      <c r="H4113" s="24">
        <v>44938</v>
      </c>
      <c r="I4113" s="19" t="s">
        <v>298</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1765</v>
      </c>
      <c r="E4114" s="50" t="str">
        <f>IF(ISBLANK(LeaveTracker[[#This Row],[Employee Name]]),"-----",VLOOKUP(LeaveTracker[[#This Row],[Employee Name]],Employees[[Employee Name]:[Office]],7))</f>
        <v>GSO</v>
      </c>
      <c r="F4114" s="50" t="str">
        <f>IF(ISBLANK(LeaveTracker[[#This Row],[Employee Name]]),"-----",VLOOKUP(LeaveTracker[[#This Row],[Employee Name]],Employees[[Employee Name]:[Office]],6))</f>
        <v>CASUAL</v>
      </c>
      <c r="G4114" s="24">
        <v>44958</v>
      </c>
      <c r="H4114" s="24">
        <v>44958</v>
      </c>
      <c r="I4114" s="19" t="s">
        <v>298</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1792</v>
      </c>
      <c r="E4115" s="50" t="str">
        <f>IF(ISBLANK(LeaveTracker[[#This Row],[Employee Name]]),"-----",VLOOKUP(LeaveTracker[[#This Row],[Employee Name]],Employees[[Employee Name]:[Office]],7))</f>
        <v>CENRO</v>
      </c>
      <c r="F4115" s="50" t="str">
        <f>IF(ISBLANK(LeaveTracker[[#This Row],[Employee Name]]),"-----",VLOOKUP(LeaveTracker[[#This Row],[Employee Name]],Employees[[Employee Name]:[Office]],6))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1792</v>
      </c>
      <c r="E4116" s="50" t="str">
        <f>IF(ISBLANK(LeaveTracker[[#This Row],[Employee Name]]),"-----",VLOOKUP(LeaveTracker[[#This Row],[Employee Name]],Employees[[Employee Name]:[Office]],7))</f>
        <v>CENRO</v>
      </c>
      <c r="F4116" s="50" t="str">
        <f>IF(ISBLANK(LeaveTracker[[#This Row],[Employee Name]]),"-----",VLOOKUP(LeaveTracker[[#This Row],[Employee Name]],Employees[[Employee Name]:[Office]],6))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2330</v>
      </c>
      <c r="E4117" s="50" t="str">
        <f>IF(ISBLANK(LeaveTracker[[#This Row],[Employee Name]]),"-----",VLOOKUP(LeaveTracker[[#This Row],[Employee Name]],Employees[[Employee Name]:[Office]],7))</f>
        <v>CEO</v>
      </c>
      <c r="F4117" s="50" t="str">
        <f>IF(ISBLANK(LeaveTracker[[#This Row],[Employee Name]]),"-----",VLOOKUP(LeaveTracker[[#This Row],[Employee Name]],Employees[[Employee Name]:[Office]],6))</f>
        <v>CASUAL</v>
      </c>
      <c r="G4117" s="24">
        <v>44944</v>
      </c>
      <c r="H4117" s="24">
        <v>44944</v>
      </c>
      <c r="I4117" s="19" t="s">
        <v>298</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2330</v>
      </c>
      <c r="E4118" s="50" t="str">
        <f>IF(ISBLANK(LeaveTracker[[#This Row],[Employee Name]]),"-----",VLOOKUP(LeaveTracker[[#This Row],[Employee Name]],Employees[[Employee Name]:[Office]],7))</f>
        <v>CEO</v>
      </c>
      <c r="F4118" s="50" t="str">
        <f>IF(ISBLANK(LeaveTracker[[#This Row],[Employee Name]]),"-----",VLOOKUP(LeaveTracker[[#This Row],[Employee Name]],Employees[[Employee Name]:[Office]],6))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2330</v>
      </c>
      <c r="E4119" s="50" t="str">
        <f>IF(ISBLANK(LeaveTracker[[#This Row],[Employee Name]]),"-----",VLOOKUP(LeaveTracker[[#This Row],[Employee Name]],Employees[[Employee Name]:[Office]],7))</f>
        <v>CEO</v>
      </c>
      <c r="F4119" s="50" t="str">
        <f>IF(ISBLANK(LeaveTracker[[#This Row],[Employee Name]]),"-----",VLOOKUP(LeaveTracker[[#This Row],[Employee Name]],Employees[[Employee Name]:[Office]],6))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1768</v>
      </c>
      <c r="E4120" s="50" t="str">
        <f>IF(ISBLANK(LeaveTracker[[#This Row],[Employee Name]]),"-----",VLOOKUP(LeaveTracker[[#This Row],[Employee Name]],Employees[[Employee Name]:[Office]],7))</f>
        <v>ONT</v>
      </c>
      <c r="F4120" s="50" t="str">
        <f>IF(ISBLANK(LeaveTracker[[#This Row],[Employee Name]]),"-----",VLOOKUP(LeaveTracker[[#This Row],[Employee Name]],Employees[[Employee Name]:[Office]],6))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1876</v>
      </c>
      <c r="E4121" s="50" t="str">
        <f>IF(ISBLANK(LeaveTracker[[#This Row],[Employee Name]]),"-----",VLOOKUP(LeaveTracker[[#This Row],[Employee Name]],Employees[[Employee Name]:[Office]],7))</f>
        <v>GSO</v>
      </c>
      <c r="F4121" s="50" t="str">
        <f>IF(ISBLANK(LeaveTracker[[#This Row],[Employee Name]]),"-----",VLOOKUP(LeaveTracker[[#This Row],[Employee Name]],Employees[[Employee Name]:[Office]],6))</f>
        <v>CASUAL</v>
      </c>
      <c r="G4121" s="24">
        <v>44936</v>
      </c>
      <c r="H4121" s="24">
        <v>44936</v>
      </c>
      <c r="I4121" s="19" t="s">
        <v>298</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1761</v>
      </c>
      <c r="E4122" s="50" t="str">
        <f>IF(ISBLANK(LeaveTracker[[#This Row],[Employee Name]]),"-----",VLOOKUP(LeaveTracker[[#This Row],[Employee Name]],Employees[[Employee Name]:[Office]],7))</f>
        <v>DEPED</v>
      </c>
      <c r="F4122" s="50" t="str">
        <f>IF(ISBLANK(LeaveTracker[[#This Row],[Employee Name]]),"-----",VLOOKUP(LeaveTracker[[#This Row],[Employee Name]],Employees[[Employee Name]:[Office]],6))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1765</v>
      </c>
      <c r="E4123" s="50" t="str">
        <f>IF(ISBLANK(LeaveTracker[[#This Row],[Employee Name]]),"-----",VLOOKUP(LeaveTracker[[#This Row],[Employee Name]],Employees[[Employee Name]:[Office]],7))</f>
        <v>GSO</v>
      </c>
      <c r="F4123" s="50" t="str">
        <f>IF(ISBLANK(LeaveTracker[[#This Row],[Employee Name]]),"-----",VLOOKUP(LeaveTracker[[#This Row],[Employee Name]],Employees[[Employee Name]:[Office]],6))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1765</v>
      </c>
      <c r="E4124" s="50" t="str">
        <f>IF(ISBLANK(LeaveTracker[[#This Row],[Employee Name]]),"-----",VLOOKUP(LeaveTracker[[#This Row],[Employee Name]],Employees[[Employee Name]:[Office]],7))</f>
        <v>GSO</v>
      </c>
      <c r="F4124" s="50" t="str">
        <f>IF(ISBLANK(LeaveTracker[[#This Row],[Employee Name]]),"-----",VLOOKUP(LeaveTracker[[#This Row],[Employee Name]],Employees[[Employee Name]:[Office]],6))</f>
        <v>CASUAL</v>
      </c>
      <c r="G4124" s="24">
        <v>44929</v>
      </c>
      <c r="H4124" s="24">
        <v>44929</v>
      </c>
      <c r="I4124" s="19" t="s">
        <v>298</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1822</v>
      </c>
      <c r="E4125" s="50" t="str">
        <f>IF(ISBLANK(LeaveTracker[[#This Row],[Employee Name]]),"-----",VLOOKUP(LeaveTracker[[#This Row],[Employee Name]],Employees[[Employee Name]:[Office]],7))</f>
        <v>CHO</v>
      </c>
      <c r="F4125" s="50" t="str">
        <f>IF(ISBLANK(LeaveTracker[[#This Row],[Employee Name]]),"-----",VLOOKUP(LeaveTracker[[#This Row],[Employee Name]],Employees[[Employee Name]:[Office]],6))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1822</v>
      </c>
      <c r="E4126" s="50" t="str">
        <f>IF(ISBLANK(LeaveTracker[[#This Row],[Employee Name]]),"-----",VLOOKUP(LeaveTracker[[#This Row],[Employee Name]],Employees[[Employee Name]:[Office]],7))</f>
        <v>CHO</v>
      </c>
      <c r="F4126" s="50" t="str">
        <f>IF(ISBLANK(LeaveTracker[[#This Row],[Employee Name]]),"-----",VLOOKUP(LeaveTracker[[#This Row],[Employee Name]],Employees[[Employee Name]:[Office]],6))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1944</v>
      </c>
      <c r="E4127" s="50" t="str">
        <f>IF(ISBLANK(LeaveTracker[[#This Row],[Employee Name]]),"-----",VLOOKUP(LeaveTracker[[#This Row],[Employee Name]],Employees[[Employee Name]:[Office]],7))</f>
        <v>BPLO</v>
      </c>
      <c r="F4127" s="50" t="str">
        <f>IF(ISBLANK(LeaveTracker[[#This Row],[Employee Name]]),"-----",VLOOKUP(LeaveTracker[[#This Row],[Employee Name]],Employees[[Employee Name]:[Office]],6))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1944</v>
      </c>
      <c r="E4128" s="50" t="str">
        <f>IF(ISBLANK(LeaveTracker[[#This Row],[Employee Name]]),"-----",VLOOKUP(LeaveTracker[[#This Row],[Employee Name]],Employees[[Employee Name]:[Office]],7))</f>
        <v>BPLO</v>
      </c>
      <c r="F4128" s="50" t="str">
        <f>IF(ISBLANK(LeaveTracker[[#This Row],[Employee Name]]),"-----",VLOOKUP(LeaveTracker[[#This Row],[Employee Name]],Employees[[Employee Name]:[Office]],6))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1944</v>
      </c>
      <c r="E4129" s="50" t="str">
        <f>IF(ISBLANK(LeaveTracker[[#This Row],[Employee Name]]),"-----",VLOOKUP(LeaveTracker[[#This Row],[Employee Name]],Employees[[Employee Name]:[Office]],7))</f>
        <v>BPLO</v>
      </c>
      <c r="F4129" s="50" t="str">
        <f>IF(ISBLANK(LeaveTracker[[#This Row],[Employee Name]]),"-----",VLOOKUP(LeaveTracker[[#This Row],[Employee Name]],Employees[[Employee Name]:[Office]],6))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1944</v>
      </c>
      <c r="E4130" s="50" t="str">
        <f>IF(ISBLANK(LeaveTracker[[#This Row],[Employee Name]]),"-----",VLOOKUP(LeaveTracker[[#This Row],[Employee Name]],Employees[[Employee Name]:[Office]],7))</f>
        <v>BPLO</v>
      </c>
      <c r="F4130" s="50" t="str">
        <f>IF(ISBLANK(LeaveTracker[[#This Row],[Employee Name]]),"-----",VLOOKUP(LeaveTracker[[#This Row],[Employee Name]],Employees[[Employee Name]:[Office]],6))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1770</v>
      </c>
      <c r="E4131" s="50" t="str">
        <f>IF(ISBLANK(LeaveTracker[[#This Row],[Employee Name]]),"-----",VLOOKUP(LeaveTracker[[#This Row],[Employee Name]],Employees[[Employee Name]:[Office]],7))</f>
        <v>GSO</v>
      </c>
      <c r="F4131" s="50" t="str">
        <f>IF(ISBLANK(LeaveTracker[[#This Row],[Employee Name]]),"-----",VLOOKUP(LeaveTracker[[#This Row],[Employee Name]],Employees[[Employee Name]:[Office]],6))</f>
        <v>CASUAL</v>
      </c>
      <c r="G4131" s="24">
        <v>44921</v>
      </c>
      <c r="H4131" s="24">
        <v>44921</v>
      </c>
      <c r="I4131" s="19" t="s">
        <v>298</v>
      </c>
      <c r="J4131" s="42" t="s">
        <v>2112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1770</v>
      </c>
      <c r="E4132" s="50" t="str">
        <f>IF(ISBLANK(LeaveTracker[[#This Row],[Employee Name]]),"-----",VLOOKUP(LeaveTracker[[#This Row],[Employee Name]],Employees[[Employee Name]:[Office]],7))</f>
        <v>GSO</v>
      </c>
      <c r="F4132" s="50" t="str">
        <f>IF(ISBLANK(LeaveTracker[[#This Row],[Employee Name]]),"-----",VLOOKUP(LeaveTracker[[#This Row],[Employee Name]],Employees[[Employee Name]:[Office]],6))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1769</v>
      </c>
      <c r="E4133" s="50" t="str">
        <f>IF(ISBLANK(LeaveTracker[[#This Row],[Employee Name]]),"-----",VLOOKUP(LeaveTracker[[#This Row],[Employee Name]],Employees[[Employee Name]:[Office]],7))</f>
        <v>ONT</v>
      </c>
      <c r="F4133" s="50" t="str">
        <f>IF(ISBLANK(LeaveTracker[[#This Row],[Employee Name]]),"-----",VLOOKUP(LeaveTracker[[#This Row],[Employee Name]],Employees[[Employee Name]:[Office]],6))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1769</v>
      </c>
      <c r="E4134" s="50" t="str">
        <f>IF(ISBLANK(LeaveTracker[[#This Row],[Employee Name]]),"-----",VLOOKUP(LeaveTracker[[#This Row],[Employee Name]],Employees[[Employee Name]:[Office]],7))</f>
        <v>ONT</v>
      </c>
      <c r="F4134" s="50" t="str">
        <f>IF(ISBLANK(LeaveTracker[[#This Row],[Employee Name]]),"-----",VLOOKUP(LeaveTracker[[#This Row],[Employee Name]],Employees[[Employee Name]:[Office]],6))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2330</v>
      </c>
      <c r="E4135" s="50" t="str">
        <f>IF(ISBLANK(LeaveTracker[[#This Row],[Employee Name]]),"-----",VLOOKUP(LeaveTracker[[#This Row],[Employee Name]],Employees[[Employee Name]:[Office]],7))</f>
        <v>CEO</v>
      </c>
      <c r="F4135" s="50" t="str">
        <f>IF(ISBLANK(LeaveTracker[[#This Row],[Employee Name]]),"-----",VLOOKUP(LeaveTracker[[#This Row],[Employee Name]],Employees[[Employee Name]:[Office]],6))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1804</v>
      </c>
      <c r="E4136" s="50" t="str">
        <f>IF(ISBLANK(LeaveTracker[[#This Row],[Employee Name]]),"-----",VLOOKUP(LeaveTracker[[#This Row],[Employee Name]],Employees[[Employee Name]:[Office]],7))</f>
        <v>HOUSING</v>
      </c>
      <c r="F4136" s="50" t="str">
        <f>IF(ISBLANK(LeaveTracker[[#This Row],[Employee Name]]),"-----",VLOOKUP(LeaveTracker[[#This Row],[Employee Name]],Employees[[Employee Name]:[Office]],6))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1804</v>
      </c>
      <c r="E4137" s="50" t="str">
        <f>IF(ISBLANK(LeaveTracker[[#This Row],[Employee Name]]),"-----",VLOOKUP(LeaveTracker[[#This Row],[Employee Name]],Employees[[Employee Name]:[Office]],7))</f>
        <v>HOUSING</v>
      </c>
      <c r="F4137" s="50" t="str">
        <f>IF(ISBLANK(LeaveTracker[[#This Row],[Employee Name]]),"-----",VLOOKUP(LeaveTracker[[#This Row],[Employee Name]],Employees[[Employee Name]:[Office]],6))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1804</v>
      </c>
      <c r="E4138" s="50" t="str">
        <f>IF(ISBLANK(LeaveTracker[[#This Row],[Employee Name]]),"-----",VLOOKUP(LeaveTracker[[#This Row],[Employee Name]],Employees[[Employee Name]:[Office]],7))</f>
        <v>HOUSING</v>
      </c>
      <c r="F4138" s="50" t="str">
        <f>IF(ISBLANK(LeaveTracker[[#This Row],[Employee Name]]),"-----",VLOOKUP(LeaveTracker[[#This Row],[Employee Name]],Employees[[Employee Name]:[Office]],6))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1805</v>
      </c>
      <c r="E4139" s="50" t="str">
        <f>IF(ISBLANK(LeaveTracker[[#This Row],[Employee Name]]),"-----",VLOOKUP(LeaveTracker[[#This Row],[Employee Name]],Employees[[Employee Name]:[Office]],7))</f>
        <v>CSWDO</v>
      </c>
      <c r="F4139" s="50" t="str">
        <f>IF(ISBLANK(LeaveTracker[[#This Row],[Employee Name]]),"-----",VLOOKUP(LeaveTracker[[#This Row],[Employee Name]],Employees[[Employee Name]:[Office]],6))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1805</v>
      </c>
      <c r="E4140" s="50" t="str">
        <f>IF(ISBLANK(LeaveTracker[[#This Row],[Employee Name]]),"-----",VLOOKUP(LeaveTracker[[#This Row],[Employee Name]],Employees[[Employee Name]:[Office]],7))</f>
        <v>CSWDO</v>
      </c>
      <c r="F4140" s="50" t="str">
        <f>IF(ISBLANK(LeaveTracker[[#This Row],[Employee Name]]),"-----",VLOOKUP(LeaveTracker[[#This Row],[Employee Name]],Employees[[Employee Name]:[Office]],6))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1862</v>
      </c>
      <c r="E4141" s="50" t="str">
        <f>IF(ISBLANK(LeaveTracker[[#This Row],[Employee Name]]),"-----",VLOOKUP(LeaveTracker[[#This Row],[Employee Name]],Employees[[Employee Name]:[Office]],7))</f>
        <v>MO</v>
      </c>
      <c r="F4141" s="50" t="str">
        <f>IF(ISBLANK(LeaveTracker[[#This Row],[Employee Name]]),"-----",VLOOKUP(LeaveTracker[[#This Row],[Employee Name]],Employees[[Employee Name]:[Office]],6))</f>
        <v>CASUAL</v>
      </c>
      <c r="G4141" s="24">
        <v>44945</v>
      </c>
      <c r="H4141" s="24">
        <v>44945</v>
      </c>
      <c r="I4141" s="19" t="s">
        <v>298</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1962</v>
      </c>
      <c r="E4142" s="50" t="str">
        <f>IF(ISBLANK(LeaveTracker[[#This Row],[Employee Name]]),"-----",VLOOKUP(LeaveTracker[[#This Row],[Employee Name]],Employees[[Employee Name]:[Office]],7))</f>
        <v>CENRO</v>
      </c>
      <c r="F4142" s="50" t="str">
        <f>IF(ISBLANK(LeaveTracker[[#This Row],[Employee Name]]),"-----",VLOOKUP(LeaveTracker[[#This Row],[Employee Name]],Employees[[Employee Name]:[Office]],6))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1962</v>
      </c>
      <c r="E4143" s="50" t="str">
        <f>IF(ISBLANK(LeaveTracker[[#This Row],[Employee Name]]),"-----",VLOOKUP(LeaveTracker[[#This Row],[Employee Name]],Employees[[Employee Name]:[Office]],7))</f>
        <v>CENRO</v>
      </c>
      <c r="F4143" s="50" t="str">
        <f>IF(ISBLANK(LeaveTracker[[#This Row],[Employee Name]]),"-----",VLOOKUP(LeaveTracker[[#This Row],[Employee Name]],Employees[[Employee Name]:[Office]],6))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1860</v>
      </c>
      <c r="E4144" s="50" t="str">
        <f>IF(ISBLANK(LeaveTracker[[#This Row],[Employee Name]]),"-----",VLOOKUP(LeaveTracker[[#This Row],[Employee Name]],Employees[[Employee Name]:[Office]],7))</f>
        <v>LCR</v>
      </c>
      <c r="F4144" s="50" t="str">
        <f>IF(ISBLANK(LeaveTracker[[#This Row],[Employee Name]]),"-----",VLOOKUP(LeaveTracker[[#This Row],[Employee Name]],Employees[[Employee Name]:[Office]],6))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1106</v>
      </c>
      <c r="E4145" s="50" t="str">
        <f>IF(ISBLANK(LeaveTracker[[#This Row],[Employee Name]]),"-----",VLOOKUP(LeaveTracker[[#This Row],[Employee Name]],Employees[[Employee Name]:[Office]],7))</f>
        <v>HSKB</v>
      </c>
      <c r="F4145" s="50" t="str">
        <f>IF(ISBLANK(LeaveTracker[[#This Row],[Employee Name]]),"-----",VLOOKUP(LeaveTracker[[#This Row],[Employee Name]],Employees[[Employee Name]:[Office]],6))</f>
        <v>PERMANENT</v>
      </c>
      <c r="G4145" s="24"/>
      <c r="H4145" s="24"/>
      <c r="I4145" s="19" t="s">
        <v>298</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1861</v>
      </c>
      <c r="E4146" s="50" t="str">
        <f>IF(ISBLANK(LeaveTracker[[#This Row],[Employee Name]]),"-----",VLOOKUP(LeaveTracker[[#This Row],[Employee Name]],Employees[[Employee Name]:[Office]],7))</f>
        <v>BPLO</v>
      </c>
      <c r="F4146" s="50" t="str">
        <f>IF(ISBLANK(LeaveTracker[[#This Row],[Employee Name]]),"-----",VLOOKUP(LeaveTracker[[#This Row],[Employee Name]],Employees[[Employee Name]:[Office]],6))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541</v>
      </c>
      <c r="E4147" s="50" t="str">
        <f>IF(ISBLANK(LeaveTracker[[#This Row],[Employee Name]]),"-----",VLOOKUP(LeaveTracker[[#This Row],[Employee Name]],Employees[[Employee Name]:[Office]],7))</f>
        <v>ONT</v>
      </c>
      <c r="F4147" s="50" t="str">
        <f>IF(ISBLANK(LeaveTracker[[#This Row],[Employee Name]]),"-----",VLOOKUP(LeaveTracker[[#This Row],[Employee Name]],Employees[[Employee Name]:[Office]],6))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720</v>
      </c>
      <c r="E4148" s="50" t="str">
        <f>IF(ISBLANK(LeaveTracker[[#This Row],[Employee Name]]),"-----",VLOOKUP(LeaveTracker[[#This Row],[Employee Name]],Employees[[Employee Name]:[Office]],7))</f>
        <v>LCR</v>
      </c>
      <c r="F4148" s="50" t="str">
        <f>IF(ISBLANK(LeaveTracker[[#This Row],[Employee Name]]),"-----",VLOOKUP(LeaveTracker[[#This Row],[Employee Name]],Employees[[Employee Name]:[Office]],6))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231</v>
      </c>
      <c r="E4149" s="50" t="str">
        <f>IF(ISBLANK(LeaveTracker[[#This Row],[Employee Name]]),"-----",VLOOKUP(LeaveTracker[[#This Row],[Employee Name]],Employees[[Employee Name]:[Office]],7))</f>
        <v>CSWDO</v>
      </c>
      <c r="F4149" s="50" t="str">
        <f>IF(ISBLANK(LeaveTracker[[#This Row],[Employee Name]]),"-----",VLOOKUP(LeaveTracker[[#This Row],[Employee Name]],Employees[[Employee Name]:[Office]],6))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618</v>
      </c>
      <c r="E4150" s="50" t="str">
        <f>IF(ISBLANK(LeaveTracker[[#This Row],[Employee Name]]),"-----",VLOOKUP(LeaveTracker[[#This Row],[Employee Name]],Employees[[Employee Name]:[Office]],7))</f>
        <v>EEO/ CITY MARKET</v>
      </c>
      <c r="F4150" s="50" t="str">
        <f>IF(ISBLANK(LeaveTracker[[#This Row],[Employee Name]]),"-----",VLOOKUP(LeaveTracker[[#This Row],[Employee Name]],Employees[[Employee Name]:[Office]],6))</f>
        <v>PERMANENT</v>
      </c>
      <c r="G4150" s="24">
        <v>44968</v>
      </c>
      <c r="H4150" s="24">
        <v>44970</v>
      </c>
      <c r="I4150" s="19" t="s">
        <v>298</v>
      </c>
      <c r="J4150" s="42" t="s">
        <v>274</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2119</v>
      </c>
      <c r="E4151" s="50" t="str">
        <f>IF(ISBLANK(LeaveTracker[[#This Row],[Employee Name]]),"-----",VLOOKUP(LeaveTracker[[#This Row],[Employee Name]],Employees[[Employee Name]:[Office]],7))</f>
        <v>TOPS OFFICE</v>
      </c>
      <c r="F4151" s="50" t="str">
        <f>IF(ISBLANK(LeaveTracker[[#This Row],[Employee Name]]),"-----",VLOOKUP(LeaveTracker[[#This Row],[Employee Name]],Employees[[Employee Name]:[Office]],6))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744</v>
      </c>
      <c r="E4152" s="50" t="str">
        <f>IF(ISBLANK(LeaveTracker[[#This Row],[Employee Name]]),"-----",VLOOKUP(LeaveTracker[[#This Row],[Employee Name]],Employees[[Employee Name]:[Office]],7))</f>
        <v>CSWDO</v>
      </c>
      <c r="F4152" s="50" t="str">
        <f>IF(ISBLANK(LeaveTracker[[#This Row],[Employee Name]]),"-----",VLOOKUP(LeaveTracker[[#This Row],[Employee Name]],Employees[[Employee Name]:[Office]],6))</f>
        <v>PERMANENT</v>
      </c>
      <c r="G4152" s="24">
        <v>44973</v>
      </c>
      <c r="H4152" s="24">
        <v>44974</v>
      </c>
      <c r="I4152" s="19" t="s">
        <v>298</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693</v>
      </c>
      <c r="E4153" s="50" t="str">
        <f>IF(ISBLANK(LeaveTracker[[#This Row],[Employee Name]]),"-----",VLOOKUP(LeaveTracker[[#This Row],[Employee Name]],Employees[[Employee Name]:[Office]],7))</f>
        <v>VMO</v>
      </c>
      <c r="F4153" s="50" t="str">
        <f>IF(ISBLANK(LeaveTracker[[#This Row],[Employee Name]]),"-----",VLOOKUP(LeaveTracker[[#This Row],[Employee Name]],Employees[[Employee Name]:[Office]],6))</f>
        <v>PERMANENT</v>
      </c>
      <c r="G4153" s="24">
        <v>44973</v>
      </c>
      <c r="H4153" s="24">
        <v>44974</v>
      </c>
      <c r="I4153" s="19" t="s">
        <v>298</v>
      </c>
      <c r="J4153" s="42" t="s">
        <v>214</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1059</v>
      </c>
      <c r="E4154" s="50" t="str">
        <f>IF(ISBLANK(LeaveTracker[[#This Row],[Employee Name]]),"-----",VLOOKUP(LeaveTracker[[#This Row],[Employee Name]],Employees[[Employee Name]:[Office]],7))</f>
        <v>CTO</v>
      </c>
      <c r="F4154" s="50" t="str">
        <f>IF(ISBLANK(LeaveTracker[[#This Row],[Employee Name]]),"-----",VLOOKUP(LeaveTracker[[#This Row],[Employee Name]],Employees[[Employee Name]:[Office]],6))</f>
        <v>PERMANENT</v>
      </c>
      <c r="G4154" s="24">
        <v>44970</v>
      </c>
      <c r="H4154" s="24">
        <v>44970</v>
      </c>
      <c r="I4154" s="19" t="s">
        <v>298</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1801</v>
      </c>
      <c r="E4155" s="50" t="str">
        <f>IF(ISBLANK(LeaveTracker[[#This Row],[Employee Name]]),"-----",VLOOKUP(LeaveTracker[[#This Row],[Employee Name]],Employees[[Employee Name]:[Office]],7))</f>
        <v>TCNHS</v>
      </c>
      <c r="F4155" s="50" t="str">
        <f>IF(ISBLANK(LeaveTracker[[#This Row],[Employee Name]]),"-----",VLOOKUP(LeaveTracker[[#This Row],[Employee Name]],Employees[[Employee Name]:[Office]],6))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1801</v>
      </c>
      <c r="E4156" s="50" t="str">
        <f>IF(ISBLANK(LeaveTracker[[#This Row],[Employee Name]]),"-----",VLOOKUP(LeaveTracker[[#This Row],[Employee Name]],Employees[[Employee Name]:[Office]],7))</f>
        <v>TCNHS</v>
      </c>
      <c r="F4156" s="50" t="str">
        <f>IF(ISBLANK(LeaveTracker[[#This Row],[Employee Name]]),"-----",VLOOKUP(LeaveTracker[[#This Row],[Employee Name]],Employees[[Employee Name]:[Office]],6))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2072</v>
      </c>
      <c r="E4157" s="50" t="str">
        <f>IF(ISBLANK(LeaveTracker[[#This Row],[Employee Name]]),"-----",VLOOKUP(LeaveTracker[[#This Row],[Employee Name]],Employees[[Employee Name]:[Office]],7))</f>
        <v>PIO</v>
      </c>
      <c r="F4157" s="50" t="str">
        <f>IF(ISBLANK(LeaveTracker[[#This Row],[Employee Name]]),"-----",VLOOKUP(LeaveTracker[[#This Row],[Employee Name]],Employees[[Employee Name]:[Office]],6))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1791</v>
      </c>
      <c r="E4158" s="50" t="str">
        <f>IF(ISBLANK(LeaveTracker[[#This Row],[Employee Name]]),"-----",VLOOKUP(LeaveTracker[[#This Row],[Employee Name]],Employees[[Employee Name]:[Office]],7))</f>
        <v>CENRO</v>
      </c>
      <c r="F4158" s="50" t="str">
        <f>IF(ISBLANK(LeaveTracker[[#This Row],[Employee Name]]),"-----",VLOOKUP(LeaveTracker[[#This Row],[Employee Name]],Employees[[Employee Name]:[Office]],6))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1805</v>
      </c>
      <c r="E4159" s="50" t="str">
        <f>IF(ISBLANK(LeaveTracker[[#This Row],[Employee Name]]),"-----",VLOOKUP(LeaveTracker[[#This Row],[Employee Name]],Employees[[Employee Name]:[Office]],7))</f>
        <v>CSWDO</v>
      </c>
      <c r="F4159" s="50" t="str">
        <f>IF(ISBLANK(LeaveTracker[[#This Row],[Employee Name]]),"-----",VLOOKUP(LeaveTracker[[#This Row],[Employee Name]],Employees[[Employee Name]:[Office]],6))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1959</v>
      </c>
      <c r="E4160" s="50" t="str">
        <f>IF(ISBLANK(LeaveTracker[[#This Row],[Employee Name]]),"-----",VLOOKUP(LeaveTracker[[#This Row],[Employee Name]],Employees[[Employee Name]:[Office]],7))</f>
        <v>EEO/CITY MARKET</v>
      </c>
      <c r="F4160" s="50" t="str">
        <f>IF(ISBLANK(LeaveTracker[[#This Row],[Employee Name]]),"-----",VLOOKUP(LeaveTracker[[#This Row],[Employee Name]],Employees[[Employee Name]:[Office]],6))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2006</v>
      </c>
      <c r="E4161" s="50" t="str">
        <f>IF(ISBLANK(LeaveTracker[[#This Row],[Employee Name]]),"-----",VLOOKUP(LeaveTracker[[#This Row],[Employee Name]],Employees[[Employee Name]:[Office]],7))</f>
        <v>HRMO</v>
      </c>
      <c r="F4161" s="50" t="str">
        <f>IF(ISBLANK(LeaveTracker[[#This Row],[Employee Name]]),"-----",VLOOKUP(LeaveTracker[[#This Row],[Employee Name]],Employees[[Employee Name]:[Office]],6))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231</v>
      </c>
      <c r="E4162" s="50" t="str">
        <f>IF(ISBLANK(LeaveTracker[[#This Row],[Employee Name]]),"-----",VLOOKUP(LeaveTracker[[#This Row],[Employee Name]],Employees[[Employee Name]:[Office]],7))</f>
        <v>CSWDO</v>
      </c>
      <c r="F4162" s="50" t="str">
        <f>IF(ISBLANK(LeaveTracker[[#This Row],[Employee Name]]),"-----",VLOOKUP(LeaveTracker[[#This Row],[Employee Name]],Employees[[Employee Name]:[Office]],6))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693</v>
      </c>
      <c r="E4163" s="50" t="str">
        <f>IF(ISBLANK(LeaveTracker[[#This Row],[Employee Name]]),"-----",VLOOKUP(LeaveTracker[[#This Row],[Employee Name]],Employees[[Employee Name]:[Office]],7))</f>
        <v>VMO</v>
      </c>
      <c r="F4163" s="50" t="str">
        <f>IF(ISBLANK(LeaveTracker[[#This Row],[Employee Name]]),"-----",VLOOKUP(LeaveTracker[[#This Row],[Employee Name]],Employees[[Employee Name]:[Office]],6))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849</v>
      </c>
      <c r="E4164" s="50" t="str">
        <f>IF(ISBLANK(LeaveTracker[[#This Row],[Employee Name]]),"-----",VLOOKUP(LeaveTracker[[#This Row],[Employee Name]],Employees[[Employee Name]:[Office]],7))</f>
        <v>MO</v>
      </c>
      <c r="F4164" s="50" t="str">
        <f>IF(ISBLANK(LeaveTracker[[#This Row],[Employee Name]]),"-----",VLOOKUP(LeaveTracker[[#This Row],[Employee Name]],Employees[[Employee Name]:[Office]],6))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849</v>
      </c>
      <c r="E4165" s="50" t="str">
        <f>IF(ISBLANK(LeaveTracker[[#This Row],[Employee Name]]),"-----",VLOOKUP(LeaveTracker[[#This Row],[Employee Name]],Employees[[Employee Name]:[Office]],7))</f>
        <v>MO</v>
      </c>
      <c r="F4165" s="50" t="str">
        <f>IF(ISBLANK(LeaveTracker[[#This Row],[Employee Name]]),"-----",VLOOKUP(LeaveTracker[[#This Row],[Employee Name]],Employees[[Employee Name]:[Office]],6))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1962</v>
      </c>
      <c r="E4166" s="50" t="str">
        <f>IF(ISBLANK(LeaveTracker[[#This Row],[Employee Name]]),"-----",VLOOKUP(LeaveTracker[[#This Row],[Employee Name]],Employees[[Employee Name]:[Office]],7))</f>
        <v>CENRO</v>
      </c>
      <c r="F4166" s="50" t="str">
        <f>IF(ISBLANK(LeaveTracker[[#This Row],[Employee Name]]),"-----",VLOOKUP(LeaveTracker[[#This Row],[Employee Name]],Employees[[Employee Name]:[Office]],6))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1807</v>
      </c>
      <c r="E4167" s="50" t="str">
        <f>IF(ISBLANK(LeaveTracker[[#This Row],[Employee Name]]),"-----",VLOOKUP(LeaveTracker[[#This Row],[Employee Name]],Employees[[Employee Name]:[Office]],7))</f>
        <v>TCNHS</v>
      </c>
      <c r="F4167" s="50" t="str">
        <f>IF(ISBLANK(LeaveTracker[[#This Row],[Employee Name]]),"-----",VLOOKUP(LeaveTracker[[#This Row],[Employee Name]],Employees[[Employee Name]:[Office]],6))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1807</v>
      </c>
      <c r="E4168" s="50" t="str">
        <f>IF(ISBLANK(LeaveTracker[[#This Row],[Employee Name]]),"-----",VLOOKUP(LeaveTracker[[#This Row],[Employee Name]],Employees[[Employee Name]:[Office]],7))</f>
        <v>TCNHS</v>
      </c>
      <c r="F4168" s="50" t="str">
        <f>IF(ISBLANK(LeaveTracker[[#This Row],[Employee Name]]),"-----",VLOOKUP(LeaveTracker[[#This Row],[Employee Name]],Employees[[Employee Name]:[Office]],6))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1912</v>
      </c>
      <c r="E4169" s="50" t="str">
        <f>IF(ISBLANK(LeaveTracker[[#This Row],[Employee Name]]),"-----",VLOOKUP(LeaveTracker[[#This Row],[Employee Name]],Employees[[Employee Name]:[Office]],7))</f>
        <v>TCNHS - ISHS</v>
      </c>
      <c r="F4169" s="50" t="str">
        <f>IF(ISBLANK(LeaveTracker[[#This Row],[Employee Name]]),"-----",VLOOKUP(LeaveTracker[[#This Row],[Employee Name]],Employees[[Employee Name]:[Office]],6))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1874</v>
      </c>
      <c r="E4170" s="50" t="str">
        <f>IF(ISBLANK(LeaveTracker[[#This Row],[Employee Name]]),"-----",VLOOKUP(LeaveTracker[[#This Row],[Employee Name]],Employees[[Employee Name]:[Office]],7))</f>
        <v>CSWDO</v>
      </c>
      <c r="F4170" s="50" t="str">
        <f>IF(ISBLANK(LeaveTracker[[#This Row],[Employee Name]]),"-----",VLOOKUP(LeaveTracker[[#This Row],[Employee Name]],Employees[[Employee Name]:[Office]],6))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2069</v>
      </c>
      <c r="E4171" s="50" t="str">
        <f>IF(ISBLANK(LeaveTracker[[#This Row],[Employee Name]]),"-----",VLOOKUP(LeaveTracker[[#This Row],[Employee Name]],Employees[[Employee Name]:[Office]],7))</f>
        <v>ONT</v>
      </c>
      <c r="F4171" s="50" t="str">
        <f>IF(ISBLANK(LeaveTracker[[#This Row],[Employee Name]]),"-----",VLOOKUP(LeaveTracker[[#This Row],[Employee Name]],Employees[[Employee Name]:[Office]],6))</f>
        <v>PERMANENT</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2069</v>
      </c>
      <c r="E4172" s="50" t="str">
        <f>IF(ISBLANK(LeaveTracker[[#This Row],[Employee Name]]),"-----",VLOOKUP(LeaveTracker[[#This Row],[Employee Name]],Employees[[Employee Name]:[Office]],7))</f>
        <v>ONT</v>
      </c>
      <c r="F4172" s="50" t="str">
        <f>IF(ISBLANK(LeaveTracker[[#This Row],[Employee Name]]),"-----",VLOOKUP(LeaveTracker[[#This Row],[Employee Name]],Employees[[Employee Name]:[Office]],6))</f>
        <v>PERMANENT</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1843</v>
      </c>
      <c r="E4173" s="50" t="str">
        <f>IF(ISBLANK(LeaveTracker[[#This Row],[Employee Name]]),"-----",VLOOKUP(LeaveTracker[[#This Row],[Employee Name]],Employees[[Employee Name]:[Office]],7))</f>
        <v>EEO/CITY MARKET</v>
      </c>
      <c r="F4173" s="50" t="str">
        <f>IF(ISBLANK(LeaveTracker[[#This Row],[Employee Name]]),"-----",VLOOKUP(LeaveTracker[[#This Row],[Employee Name]],Employees[[Employee Name]:[Office]],6))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1762</v>
      </c>
      <c r="E4174" s="50" t="str">
        <f>IF(ISBLANK(LeaveTracker[[#This Row],[Employee Name]]),"-----",VLOOKUP(LeaveTracker[[#This Row],[Employee Name]],Employees[[Employee Name]:[Office]],7))</f>
        <v>LIBRARY</v>
      </c>
      <c r="F4174" s="50" t="str">
        <f>IF(ISBLANK(LeaveTracker[[#This Row],[Employee Name]]),"-----",VLOOKUP(LeaveTracker[[#This Row],[Employee Name]],Employees[[Employee Name]:[Office]],6))</f>
        <v>CASUAL</v>
      </c>
      <c r="G4174" s="24">
        <v>44950</v>
      </c>
      <c r="H4174" s="24">
        <v>44950</v>
      </c>
      <c r="I4174" s="19" t="s">
        <v>298</v>
      </c>
      <c r="J4174" s="42" t="s">
        <v>214</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2106</v>
      </c>
      <c r="E4175" s="50" t="str">
        <f>IF(ISBLANK(LeaveTracker[[#This Row],[Employee Name]]),"-----",VLOOKUP(LeaveTracker[[#This Row],[Employee Name]],Employees[[Employee Name]:[Office]],7))</f>
        <v>CPDO</v>
      </c>
      <c r="F4175" s="50" t="str">
        <f>IF(ISBLANK(LeaveTracker[[#This Row],[Employee Name]]),"-----",VLOOKUP(LeaveTracker[[#This Row],[Employee Name]],Employees[[Employee Name]:[Office]],6))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50" t="str">
        <f>IF(ISBLANK(LeaveTracker[[#This Row],[Employee Name]]),"-----",VLOOKUP(LeaveTracker[[#This Row],[Employee Name]],Employees[[Employee Name]:[Office]],7))</f>
        <v>HRMO</v>
      </c>
      <c r="F4176" s="50" t="str">
        <f>IF(ISBLANK(LeaveTracker[[#This Row],[Employee Name]]),"-----",VLOOKUP(LeaveTracker[[#This Row],[Employee Name]],Employees[[Employee Name]:[Office]],6))</f>
        <v>PERMANENT</v>
      </c>
      <c r="G4176" s="24">
        <v>44970</v>
      </c>
      <c r="H4176" s="24">
        <v>44971</v>
      </c>
      <c r="I4176" s="19" t="s">
        <v>298</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50" t="str">
        <f>IF(ISBLANK(LeaveTracker[[#This Row],[Employee Name]]),"-----",VLOOKUP(LeaveTracker[[#This Row],[Employee Name]],Employees[[Employee Name]:[Office]],7))</f>
        <v>HRMO</v>
      </c>
      <c r="F4177" s="50" t="str">
        <f>IF(ISBLANK(LeaveTracker[[#This Row],[Employee Name]]),"-----",VLOOKUP(LeaveTracker[[#This Row],[Employee Name]],Employees[[Employee Name]:[Office]],6))</f>
        <v>PERMANENT</v>
      </c>
      <c r="G4177" s="24">
        <v>44973</v>
      </c>
      <c r="H4177" s="24">
        <v>44973</v>
      </c>
      <c r="I4177" s="19" t="s">
        <v>298</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50" t="str">
        <f>IF(ISBLANK(LeaveTracker[[#This Row],[Employee Name]]),"-----",VLOOKUP(LeaveTracker[[#This Row],[Employee Name]],Employees[[Employee Name]:[Office]],7))</f>
        <v>HRMO</v>
      </c>
      <c r="F4178" s="50" t="str">
        <f>IF(ISBLANK(LeaveTracker[[#This Row],[Employee Name]]),"-----",VLOOKUP(LeaveTracker[[#This Row],[Employee Name]],Employees[[Employee Name]:[Office]],6))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671</v>
      </c>
      <c r="E4179" s="50" t="str">
        <f>IF(ISBLANK(LeaveTracker[[#This Row],[Employee Name]]),"-----",VLOOKUP(LeaveTracker[[#This Row],[Employee Name]],Employees[[Employee Name]:[Office]],7))</f>
        <v>SP</v>
      </c>
      <c r="F4179" s="50" t="str">
        <f>IF(ISBLANK(LeaveTracker[[#This Row],[Employee Name]]),"-----",VLOOKUP(LeaveTracker[[#This Row],[Employee Name]],Employees[[Employee Name]:[Office]],6))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1842</v>
      </c>
      <c r="E4180" s="50" t="str">
        <f>IF(ISBLANK(LeaveTracker[[#This Row],[Employee Name]]),"-----",VLOOKUP(LeaveTracker[[#This Row],[Employee Name]],Employees[[Employee Name]:[Office]],7))</f>
        <v>VMO/SP</v>
      </c>
      <c r="F4180" s="50" t="str">
        <f>IF(ISBLANK(LeaveTracker[[#This Row],[Employee Name]]),"-----",VLOOKUP(LeaveTracker[[#This Row],[Employee Name]],Employees[[Employee Name]:[Office]],6))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1741</v>
      </c>
      <c r="E4181" s="50" t="str">
        <f>IF(ISBLANK(LeaveTracker[[#This Row],[Employee Name]]),"-----",VLOOKUP(LeaveTracker[[#This Row],[Employee Name]],Employees[[Employee Name]:[Office]],7))</f>
        <v>ONT</v>
      </c>
      <c r="F4181" s="50" t="str">
        <f>IF(ISBLANK(LeaveTracker[[#This Row],[Employee Name]]),"-----",VLOOKUP(LeaveTracker[[#This Row],[Employee Name]],Employees[[Employee Name]:[Office]],6))</f>
        <v>PERMANENT</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332</v>
      </c>
      <c r="E4182" s="50" t="str">
        <f>IF(ISBLANK(LeaveTracker[[#This Row],[Employee Name]]),"-----",VLOOKUP(LeaveTracker[[#This Row],[Employee Name]],Employees[[Employee Name]:[Office]],7))</f>
        <v>INTERNAL</v>
      </c>
      <c r="F4182" s="50" t="str">
        <f>IF(ISBLANK(LeaveTracker[[#This Row],[Employee Name]]),"-----",VLOOKUP(LeaveTracker[[#This Row],[Employee Name]],Employees[[Employee Name]:[Office]],6))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1827</v>
      </c>
      <c r="E4183" s="50" t="str">
        <f>IF(ISBLANK(LeaveTracker[[#This Row],[Employee Name]]),"-----",VLOOKUP(LeaveTracker[[#This Row],[Employee Name]],Employees[[Employee Name]:[Office]],7))</f>
        <v>SP</v>
      </c>
      <c r="F4183" s="50" t="str">
        <f>IF(ISBLANK(LeaveTracker[[#This Row],[Employee Name]]),"-----",VLOOKUP(LeaveTracker[[#This Row],[Employee Name]],Employees[[Employee Name]:[Office]],6))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730</v>
      </c>
      <c r="E4184" s="50" t="str">
        <f>IF(ISBLANK(LeaveTracker[[#This Row],[Employee Name]]),"-----",VLOOKUP(LeaveTracker[[#This Row],[Employee Name]],Employees[[Employee Name]:[Office]],7))</f>
        <v>SP</v>
      </c>
      <c r="F4184" s="50" t="str">
        <f>IF(ISBLANK(LeaveTracker[[#This Row],[Employee Name]]),"-----",VLOOKUP(LeaveTracker[[#This Row],[Employee Name]],Employees[[Employee Name]:[Office]],6))</f>
        <v>PERMANENT</v>
      </c>
      <c r="G4184" s="24">
        <v>44958</v>
      </c>
      <c r="H4184" s="24">
        <v>44958</v>
      </c>
      <c r="I4184" s="19" t="s">
        <v>298</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671</v>
      </c>
      <c r="E4185" s="50" t="str">
        <f>IF(ISBLANK(LeaveTracker[[#This Row],[Employee Name]]),"-----",VLOOKUP(LeaveTracker[[#This Row],[Employee Name]],Employees[[Employee Name]:[Office]],7))</f>
        <v>SP</v>
      </c>
      <c r="F4185" s="50" t="str">
        <f>IF(ISBLANK(LeaveTracker[[#This Row],[Employee Name]]),"-----",VLOOKUP(LeaveTracker[[#This Row],[Employee Name]],Employees[[Employee Name]:[Office]],6))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362</v>
      </c>
      <c r="E4186" s="50" t="str">
        <f>IF(ISBLANK(LeaveTracker[[#This Row],[Employee Name]]),"-----",VLOOKUP(LeaveTracker[[#This Row],[Employee Name]],Employees[[Employee Name]:[Office]],7))</f>
        <v>SP</v>
      </c>
      <c r="F4186" s="50" t="str">
        <f>IF(ISBLANK(LeaveTracker[[#This Row],[Employee Name]]),"-----",VLOOKUP(LeaveTracker[[#This Row],[Employee Name]],Employees[[Employee Name]:[Office]],6))</f>
        <v>PERMANENT</v>
      </c>
      <c r="G4186" s="24">
        <v>44965</v>
      </c>
      <c r="H4186" s="24">
        <v>44966</v>
      </c>
      <c r="I4186" s="19" t="s">
        <v>298</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833</v>
      </c>
      <c r="E4187" s="50" t="str">
        <f>IF(ISBLANK(LeaveTracker[[#This Row],[Employee Name]]),"-----",VLOOKUP(LeaveTracker[[#This Row],[Employee Name]],Employees[[Employee Name]:[Office]],7))</f>
        <v>CTO</v>
      </c>
      <c r="F4187" s="50" t="str">
        <f>IF(ISBLANK(LeaveTracker[[#This Row],[Employee Name]]),"-----",VLOOKUP(LeaveTracker[[#This Row],[Employee Name]],Employees[[Employee Name]:[Office]],6))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1867</v>
      </c>
      <c r="E4188" s="50" t="str">
        <f>IF(ISBLANK(LeaveTracker[[#This Row],[Employee Name]]),"-----",VLOOKUP(LeaveTracker[[#This Row],[Employee Name]],Employees[[Employee Name]:[Office]],7))</f>
        <v>ONT</v>
      </c>
      <c r="F4188" s="50" t="str">
        <f>IF(ISBLANK(LeaveTracker[[#This Row],[Employee Name]]),"-----",VLOOKUP(LeaveTracker[[#This Row],[Employee Name]],Employees[[Employee Name]:[Office]],6))</f>
        <v>PERMANENT</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1958</v>
      </c>
      <c r="E4189" s="50" t="str">
        <f>IF(ISBLANK(LeaveTracker[[#This Row],[Employee Name]]),"-----",VLOOKUP(LeaveTracker[[#This Row],[Employee Name]],Employees[[Employee Name]:[Office]],7))</f>
        <v>TICC</v>
      </c>
      <c r="F4189" s="50" t="str">
        <f>IF(ISBLANK(LeaveTracker[[#This Row],[Employee Name]]),"-----",VLOOKUP(LeaveTracker[[#This Row],[Employee Name]],Employees[[Employee Name]:[Office]],6))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1867</v>
      </c>
      <c r="E4190" s="50" t="str">
        <f>IF(ISBLANK(LeaveTracker[[#This Row],[Employee Name]]),"-----",VLOOKUP(LeaveTracker[[#This Row],[Employee Name]],Employees[[Employee Name]:[Office]],7))</f>
        <v>ONT</v>
      </c>
      <c r="F4190" s="50" t="str">
        <f>IF(ISBLANK(LeaveTracker[[#This Row],[Employee Name]]),"-----",VLOOKUP(LeaveTracker[[#This Row],[Employee Name]],Employees[[Employee Name]:[Office]],6))</f>
        <v>PERMANENT</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1812</v>
      </c>
      <c r="E4191" s="50" t="str">
        <f>IF(ISBLANK(LeaveTracker[[#This Row],[Employee Name]]),"-----",VLOOKUP(LeaveTracker[[#This Row],[Employee Name]],Employees[[Employee Name]:[Office]],7))</f>
        <v>TICC</v>
      </c>
      <c r="F4191" s="50" t="str">
        <f>IF(ISBLANK(LeaveTracker[[#This Row],[Employee Name]]),"-----",VLOOKUP(LeaveTracker[[#This Row],[Employee Name]],Employees[[Employee Name]:[Office]],6))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1854</v>
      </c>
      <c r="E4192" s="50" t="str">
        <f>IF(ISBLANK(LeaveTracker[[#This Row],[Employee Name]]),"-----",VLOOKUP(LeaveTracker[[#This Row],[Employee Name]],Employees[[Employee Name]:[Office]],7))</f>
        <v>TICC</v>
      </c>
      <c r="F4192" s="50" t="str">
        <f>IF(ISBLANK(LeaveTracker[[#This Row],[Employee Name]]),"-----",VLOOKUP(LeaveTracker[[#This Row],[Employee Name]],Employees[[Employee Name]:[Office]],6))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1920</v>
      </c>
      <c r="E4193" s="50" t="str">
        <f>IF(ISBLANK(LeaveTracker[[#This Row],[Employee Name]]),"-----",VLOOKUP(LeaveTracker[[#This Row],[Employee Name]],Employees[[Employee Name]:[Office]],7))</f>
        <v>TICC</v>
      </c>
      <c r="F4193" s="50" t="str">
        <f>IF(ISBLANK(LeaveTracker[[#This Row],[Employee Name]]),"-----",VLOOKUP(LeaveTracker[[#This Row],[Employee Name]],Employees[[Employee Name]:[Office]],6))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1906</v>
      </c>
      <c r="E4194" s="50" t="str">
        <f>IF(ISBLANK(LeaveTracker[[#This Row],[Employee Name]]),"-----",VLOOKUP(LeaveTracker[[#This Row],[Employee Name]],Employees[[Employee Name]:[Office]],7))</f>
        <v>TICC</v>
      </c>
      <c r="F4194" s="50" t="str">
        <f>IF(ISBLANK(LeaveTracker[[#This Row],[Employee Name]]),"-----",VLOOKUP(LeaveTracker[[#This Row],[Employee Name]],Employees[[Employee Name]:[Office]],6))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1867</v>
      </c>
      <c r="E4195" s="50" t="str">
        <f>IF(ISBLANK(LeaveTracker[[#This Row],[Employee Name]]),"-----",VLOOKUP(LeaveTracker[[#This Row],[Employee Name]],Employees[[Employee Name]:[Office]],7))</f>
        <v>ONT</v>
      </c>
      <c r="F4195" s="50" t="str">
        <f>IF(ISBLANK(LeaveTracker[[#This Row],[Employee Name]]),"-----",VLOOKUP(LeaveTracker[[#This Row],[Employee Name]],Employees[[Employee Name]:[Office]],6))</f>
        <v>PERMANENT</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1867</v>
      </c>
      <c r="E4196" s="50" t="str">
        <f>IF(ISBLANK(LeaveTracker[[#This Row],[Employee Name]]),"-----",VLOOKUP(LeaveTracker[[#This Row],[Employee Name]],Employees[[Employee Name]:[Office]],7))</f>
        <v>ONT</v>
      </c>
      <c r="F4196" s="50" t="str">
        <f>IF(ISBLANK(LeaveTracker[[#This Row],[Employee Name]]),"-----",VLOOKUP(LeaveTracker[[#This Row],[Employee Name]],Employees[[Employee Name]:[Office]],6))</f>
        <v>PERMANENT</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1867</v>
      </c>
      <c r="E4197" s="50" t="str">
        <f>IF(ISBLANK(LeaveTracker[[#This Row],[Employee Name]]),"-----",VLOOKUP(LeaveTracker[[#This Row],[Employee Name]],Employees[[Employee Name]:[Office]],7))</f>
        <v>ONT</v>
      </c>
      <c r="F4197" s="50" t="str">
        <f>IF(ISBLANK(LeaveTracker[[#This Row],[Employee Name]]),"-----",VLOOKUP(LeaveTracker[[#This Row],[Employee Name]],Employees[[Employee Name]:[Office]],6))</f>
        <v>PERMANENT</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1866</v>
      </c>
      <c r="E4198" s="50" t="str">
        <f>IF(ISBLANK(LeaveTracker[[#This Row],[Employee Name]]),"-----",VLOOKUP(LeaveTracker[[#This Row],[Employee Name]],Employees[[Employee Name]:[Office]],7))</f>
        <v>TICC</v>
      </c>
      <c r="F4198" s="50" t="str">
        <f>IF(ISBLANK(LeaveTracker[[#This Row],[Employee Name]]),"-----",VLOOKUP(LeaveTracker[[#This Row],[Employee Name]],Employees[[Employee Name]:[Office]],6))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1810</v>
      </c>
      <c r="E4199" s="50" t="str">
        <f>IF(ISBLANK(LeaveTracker[[#This Row],[Employee Name]]),"-----",VLOOKUP(LeaveTracker[[#This Row],[Employee Name]],Employees[[Employee Name]:[Office]],7))</f>
        <v>TICC/TCCH</v>
      </c>
      <c r="F4199" s="50" t="str">
        <f>IF(ISBLANK(LeaveTracker[[#This Row],[Employee Name]]),"-----",VLOOKUP(LeaveTracker[[#This Row],[Employee Name]],Employees[[Employee Name]:[Office]],6))</f>
        <v>CASUAL</v>
      </c>
      <c r="G4199" s="24">
        <v>44966</v>
      </c>
      <c r="H4199" s="24">
        <v>44966</v>
      </c>
      <c r="I4199" s="19" t="s">
        <v>298</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1869</v>
      </c>
      <c r="E4200" s="50" t="str">
        <f>IF(ISBLANK(LeaveTracker[[#This Row],[Employee Name]]),"-----",VLOOKUP(LeaveTracker[[#This Row],[Employee Name]],Employees[[Employee Name]:[Office]],7))</f>
        <v>TICC</v>
      </c>
      <c r="F4200" s="50" t="str">
        <f>IF(ISBLANK(LeaveTracker[[#This Row],[Employee Name]]),"-----",VLOOKUP(LeaveTracker[[#This Row],[Employee Name]],Employees[[Employee Name]:[Office]],6))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1920</v>
      </c>
      <c r="E4201" s="50" t="str">
        <f>IF(ISBLANK(LeaveTracker[[#This Row],[Employee Name]]),"-----",VLOOKUP(LeaveTracker[[#This Row],[Employee Name]],Employees[[Employee Name]:[Office]],7))</f>
        <v>TICC</v>
      </c>
      <c r="F4201" s="50" t="str">
        <f>IF(ISBLANK(LeaveTracker[[#This Row],[Employee Name]]),"-----",VLOOKUP(LeaveTracker[[#This Row],[Employee Name]],Employees[[Employee Name]:[Office]],6))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1920</v>
      </c>
      <c r="E4202" s="50" t="str">
        <f>IF(ISBLANK(LeaveTracker[[#This Row],[Employee Name]]),"-----",VLOOKUP(LeaveTracker[[#This Row],[Employee Name]],Employees[[Employee Name]:[Office]],7))</f>
        <v>TICC</v>
      </c>
      <c r="F4202" s="50" t="str">
        <f>IF(ISBLANK(LeaveTracker[[#This Row],[Employee Name]]),"-----",VLOOKUP(LeaveTracker[[#This Row],[Employee Name]],Employees[[Employee Name]:[Office]],6))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1810</v>
      </c>
      <c r="E4203" s="50" t="str">
        <f>IF(ISBLANK(LeaveTracker[[#This Row],[Employee Name]]),"-----",VLOOKUP(LeaveTracker[[#This Row],[Employee Name]],Employees[[Employee Name]:[Office]],7))</f>
        <v>TICC/TCCH</v>
      </c>
      <c r="F4203" s="50" t="str">
        <f>IF(ISBLANK(LeaveTracker[[#This Row],[Employee Name]]),"-----",VLOOKUP(LeaveTracker[[#This Row],[Employee Name]],Employees[[Employee Name]:[Office]],6))</f>
        <v>CASUAL</v>
      </c>
      <c r="G4203" s="24">
        <v>44972</v>
      </c>
      <c r="H4203" s="24">
        <v>44972</v>
      </c>
      <c r="I4203" s="19" t="s">
        <v>298</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1854</v>
      </c>
      <c r="E4204" s="50" t="str">
        <f>IF(ISBLANK(LeaveTracker[[#This Row],[Employee Name]]),"-----",VLOOKUP(LeaveTracker[[#This Row],[Employee Name]],Employees[[Employee Name]:[Office]],7))</f>
        <v>TICC</v>
      </c>
      <c r="F4204" s="50" t="str">
        <f>IF(ISBLANK(LeaveTracker[[#This Row],[Employee Name]]),"-----",VLOOKUP(LeaveTracker[[#This Row],[Employee Name]],Employees[[Employee Name]:[Office]],6))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1854</v>
      </c>
      <c r="E4205" s="50" t="str">
        <f>IF(ISBLANK(LeaveTracker[[#This Row],[Employee Name]]),"-----",VLOOKUP(LeaveTracker[[#This Row],[Employee Name]],Employees[[Employee Name]:[Office]],7))</f>
        <v>TICC</v>
      </c>
      <c r="F4205" s="50" t="str">
        <f>IF(ISBLANK(LeaveTracker[[#This Row],[Employee Name]]),"-----",VLOOKUP(LeaveTracker[[#This Row],[Employee Name]],Employees[[Employee Name]:[Office]],6))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1809</v>
      </c>
      <c r="E4206" s="50" t="str">
        <f>IF(ISBLANK(LeaveTracker[[#This Row],[Employee Name]]),"-----",VLOOKUP(LeaveTracker[[#This Row],[Employee Name]],Employees[[Employee Name]:[Office]],7))</f>
        <v>TICC</v>
      </c>
      <c r="F4206" s="50" t="str">
        <f>IF(ISBLANK(LeaveTracker[[#This Row],[Employee Name]]),"-----",VLOOKUP(LeaveTracker[[#This Row],[Employee Name]],Employees[[Employee Name]:[Office]],6))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1809</v>
      </c>
      <c r="E4207" s="50" t="str">
        <f>IF(ISBLANK(LeaveTracker[[#This Row],[Employee Name]]),"-----",VLOOKUP(LeaveTracker[[#This Row],[Employee Name]],Employees[[Employee Name]:[Office]],7))</f>
        <v>TICC</v>
      </c>
      <c r="F4207" s="50" t="str">
        <f>IF(ISBLANK(LeaveTracker[[#This Row],[Employee Name]]),"-----",VLOOKUP(LeaveTracker[[#This Row],[Employee Name]],Employees[[Employee Name]:[Office]],6))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1809</v>
      </c>
      <c r="E4208" s="50" t="str">
        <f>IF(ISBLANK(LeaveTracker[[#This Row],[Employee Name]]),"-----",VLOOKUP(LeaveTracker[[#This Row],[Employee Name]],Employees[[Employee Name]:[Office]],7))</f>
        <v>TICC</v>
      </c>
      <c r="F4208" s="50" t="str">
        <f>IF(ISBLANK(LeaveTracker[[#This Row],[Employee Name]]),"-----",VLOOKUP(LeaveTracker[[#This Row],[Employee Name]],Employees[[Employee Name]:[Office]],6))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1854</v>
      </c>
      <c r="E4209" s="50" t="str">
        <f>IF(ISBLANK(LeaveTracker[[#This Row],[Employee Name]]),"-----",VLOOKUP(LeaveTracker[[#This Row],[Employee Name]],Employees[[Employee Name]:[Office]],7))</f>
        <v>TICC</v>
      </c>
      <c r="F4209" s="50" t="str">
        <f>IF(ISBLANK(LeaveTracker[[#This Row],[Employee Name]]),"-----",VLOOKUP(LeaveTracker[[#This Row],[Employee Name]],Employees[[Employee Name]:[Office]],6))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1866</v>
      </c>
      <c r="E4210" s="50" t="str">
        <f>IF(ISBLANK(LeaveTracker[[#This Row],[Employee Name]]),"-----",VLOOKUP(LeaveTracker[[#This Row],[Employee Name]],Employees[[Employee Name]:[Office]],7))</f>
        <v>TICC</v>
      </c>
      <c r="F4210" s="50" t="str">
        <f>IF(ISBLANK(LeaveTracker[[#This Row],[Employee Name]]),"-----",VLOOKUP(LeaveTracker[[#This Row],[Employee Name]],Employees[[Employee Name]:[Office]],6))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1866</v>
      </c>
      <c r="E4211" s="50" t="str">
        <f>IF(ISBLANK(LeaveTracker[[#This Row],[Employee Name]]),"-----",VLOOKUP(LeaveTracker[[#This Row],[Employee Name]],Employees[[Employee Name]:[Office]],7))</f>
        <v>TICC</v>
      </c>
      <c r="F4211" s="50" t="str">
        <f>IF(ISBLANK(LeaveTracker[[#This Row],[Employee Name]]),"-----",VLOOKUP(LeaveTracker[[#This Row],[Employee Name]],Employees[[Employee Name]:[Office]],6))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1866</v>
      </c>
      <c r="E4212" s="50" t="str">
        <f>IF(ISBLANK(LeaveTracker[[#This Row],[Employee Name]]),"-----",VLOOKUP(LeaveTracker[[#This Row],[Employee Name]],Employees[[Employee Name]:[Office]],7))</f>
        <v>TICC</v>
      </c>
      <c r="F4212" s="50" t="str">
        <f>IF(ISBLANK(LeaveTracker[[#This Row],[Employee Name]]),"-----",VLOOKUP(LeaveTracker[[#This Row],[Employee Name]],Employees[[Employee Name]:[Office]],6))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1854</v>
      </c>
      <c r="E4213" s="50" t="str">
        <f>IF(ISBLANK(LeaveTracker[[#This Row],[Employee Name]]),"-----",VLOOKUP(LeaveTracker[[#This Row],[Employee Name]],Employees[[Employee Name]:[Office]],7))</f>
        <v>TICC</v>
      </c>
      <c r="F4213" s="50" t="str">
        <f>IF(ISBLANK(LeaveTracker[[#This Row],[Employee Name]]),"-----",VLOOKUP(LeaveTracker[[#This Row],[Employee Name]],Employees[[Employee Name]:[Office]],6))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1810</v>
      </c>
      <c r="E4214" s="50" t="str">
        <f>IF(ISBLANK(LeaveTracker[[#This Row],[Employee Name]]),"-----",VLOOKUP(LeaveTracker[[#This Row],[Employee Name]],Employees[[Employee Name]:[Office]],7))</f>
        <v>TICC/TCCH</v>
      </c>
      <c r="F4214" s="50" t="str">
        <f>IF(ISBLANK(LeaveTracker[[#This Row],[Employee Name]]),"-----",VLOOKUP(LeaveTracker[[#This Row],[Employee Name]],Employees[[Employee Name]:[Office]],6))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1810</v>
      </c>
      <c r="E4215" s="50" t="str">
        <f>IF(ISBLANK(LeaveTracker[[#This Row],[Employee Name]]),"-----",VLOOKUP(LeaveTracker[[#This Row],[Employee Name]],Employees[[Employee Name]:[Office]],7))</f>
        <v>TICC/TCCH</v>
      </c>
      <c r="F4215" s="50" t="str">
        <f>IF(ISBLANK(LeaveTracker[[#This Row],[Employee Name]]),"-----",VLOOKUP(LeaveTracker[[#This Row],[Employee Name]],Employees[[Employee Name]:[Office]],6))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1889</v>
      </c>
      <c r="E4216" s="50" t="str">
        <f>IF(ISBLANK(LeaveTracker[[#This Row],[Employee Name]]),"-----",VLOOKUP(LeaveTracker[[#This Row],[Employee Name]],Employees[[Employee Name]:[Office]],7))</f>
        <v>TICC</v>
      </c>
      <c r="F4216" s="50" t="str">
        <f>IF(ISBLANK(LeaveTracker[[#This Row],[Employee Name]]),"-----",VLOOKUP(LeaveTracker[[#This Row],[Employee Name]],Employees[[Employee Name]:[Office]],6))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1889</v>
      </c>
      <c r="E4217" s="50" t="str">
        <f>IF(ISBLANK(LeaveTracker[[#This Row],[Employee Name]]),"-----",VLOOKUP(LeaveTracker[[#This Row],[Employee Name]],Employees[[Employee Name]:[Office]],7))</f>
        <v>TICC</v>
      </c>
      <c r="F4217" s="50" t="str">
        <f>IF(ISBLANK(LeaveTracker[[#This Row],[Employee Name]]),"-----",VLOOKUP(LeaveTracker[[#This Row],[Employee Name]],Employees[[Employee Name]:[Office]],6))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477</v>
      </c>
      <c r="E4218" s="50" t="str">
        <f>IF(ISBLANK(LeaveTracker[[#This Row],[Employee Name]]),"-----",VLOOKUP(LeaveTracker[[#This Row],[Employee Name]],Employees[[Employee Name]:[Office]],7))</f>
        <v>ADMIN OFFICE</v>
      </c>
      <c r="F4218" s="50" t="str">
        <f>IF(ISBLANK(LeaveTracker[[#This Row],[Employee Name]]),"-----",VLOOKUP(LeaveTracker[[#This Row],[Employee Name]],Employees[[Employee Name]:[Office]],6))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50" t="str">
        <f>IF(ISBLANK(LeaveTracker[[#This Row],[Employee Name]]),"-----",VLOOKUP(LeaveTracker[[#This Row],[Employee Name]],Employees[[Employee Name]:[Office]],7))</f>
        <v>CHARACTER OFFICE</v>
      </c>
      <c r="F4219" s="50" t="str">
        <f>IF(ISBLANK(LeaveTracker[[#This Row],[Employee Name]]),"-----",VLOOKUP(LeaveTracker[[#This Row],[Employee Name]],Employees[[Employee Name]:[Office]],6))</f>
        <v>PERMANENT</v>
      </c>
      <c r="G4219" s="24">
        <v>44978</v>
      </c>
      <c r="H4219" s="24">
        <v>44980</v>
      </c>
      <c r="I4219" s="19" t="s">
        <v>298</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1097</v>
      </c>
      <c r="E4220" s="50" t="str">
        <f>IF(ISBLANK(LeaveTracker[[#This Row],[Employee Name]]),"-----",VLOOKUP(LeaveTracker[[#This Row],[Employee Name]],Employees[[Employee Name]:[Office]],7))</f>
        <v>ADMIN OFFICE</v>
      </c>
      <c r="F4220" s="50" t="str">
        <f>IF(ISBLANK(LeaveTracker[[#This Row],[Employee Name]]),"-----",VLOOKUP(LeaveTracker[[#This Row],[Employee Name]],Employees[[Employee Name]:[Office]],6))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1282</v>
      </c>
      <c r="E4221" s="50" t="str">
        <f>IF(ISBLANK(LeaveTracker[[#This Row],[Employee Name]]),"-----",VLOOKUP(LeaveTracker[[#This Row],[Employee Name]],Employees[[Employee Name]:[Office]],7))</f>
        <v>MO</v>
      </c>
      <c r="F4221" s="50" t="str">
        <f>IF(ISBLANK(LeaveTracker[[#This Row],[Employee Name]]),"-----",VLOOKUP(LeaveTracker[[#This Row],[Employee Name]],Employees[[Employee Name]:[Office]],6))</f>
        <v>PERMANENT</v>
      </c>
      <c r="G4221" s="24">
        <v>44963</v>
      </c>
      <c r="H4221" s="24">
        <v>44963</v>
      </c>
      <c r="I4221" s="19" t="s">
        <v>298</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710</v>
      </c>
      <c r="E4222" s="50" t="str">
        <f>IF(ISBLANK(LeaveTracker[[#This Row],[Employee Name]]),"-----",VLOOKUP(LeaveTracker[[#This Row],[Employee Name]],Employees[[Employee Name]:[Office]],7))</f>
        <v>ONT</v>
      </c>
      <c r="F4222" s="50" t="str">
        <f>IF(ISBLANK(LeaveTracker[[#This Row],[Employee Name]]),"-----",VLOOKUP(LeaveTracker[[#This Row],[Employee Name]],Employees[[Employee Name]:[Office]],6))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203</v>
      </c>
      <c r="E4223" s="50" t="str">
        <f>IF(ISBLANK(LeaveTracker[[#This Row],[Employee Name]]),"-----",VLOOKUP(LeaveTracker[[#This Row],[Employee Name]],Employees[[Employee Name]:[Office]],7))</f>
        <v>INTEGRATED CENTRAL TERMINAL</v>
      </c>
      <c r="F4223" s="50" t="str">
        <f>IF(ISBLANK(LeaveTracker[[#This Row],[Employee Name]]),"-----",VLOOKUP(LeaveTracker[[#This Row],[Employee Name]],Employees[[Employee Name]:[Office]],6))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203</v>
      </c>
      <c r="E4224" s="50" t="str">
        <f>IF(ISBLANK(LeaveTracker[[#This Row],[Employee Name]]),"-----",VLOOKUP(LeaveTracker[[#This Row],[Employee Name]],Employees[[Employee Name]:[Office]],7))</f>
        <v>INTEGRATED CENTRAL TERMINAL</v>
      </c>
      <c r="F4224" s="50" t="str">
        <f>IF(ISBLANK(LeaveTracker[[#This Row],[Employee Name]]),"-----",VLOOKUP(LeaveTracker[[#This Row],[Employee Name]],Employees[[Employee Name]:[Office]],6))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203</v>
      </c>
      <c r="E4225" s="50" t="str">
        <f>IF(ISBLANK(LeaveTracker[[#This Row],[Employee Name]]),"-----",VLOOKUP(LeaveTracker[[#This Row],[Employee Name]],Employees[[Employee Name]:[Office]],7))</f>
        <v>INTEGRATED CENTRAL TERMINAL</v>
      </c>
      <c r="F4225" s="50" t="str">
        <f>IF(ISBLANK(LeaveTracker[[#This Row],[Employee Name]]),"-----",VLOOKUP(LeaveTracker[[#This Row],[Employee Name]],Employees[[Employee Name]:[Office]],6))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708</v>
      </c>
      <c r="E4226" s="50" t="str">
        <f>IF(ISBLANK(LeaveTracker[[#This Row],[Employee Name]]),"-----",VLOOKUP(LeaveTracker[[#This Row],[Employee Name]],Employees[[Employee Name]:[Office]],7))</f>
        <v>ONT</v>
      </c>
      <c r="F4226" s="50" t="str">
        <f>IF(ISBLANK(LeaveTracker[[#This Row],[Employee Name]]),"-----",VLOOKUP(LeaveTracker[[#This Row],[Employee Name]],Employees[[Employee Name]:[Office]],6))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382</v>
      </c>
      <c r="E4227" s="50" t="str">
        <f>IF(ISBLANK(LeaveTracker[[#This Row],[Employee Name]]),"-----",VLOOKUP(LeaveTracker[[#This Row],[Employee Name]],Employees[[Employee Name]:[Office]],7))</f>
        <v>ONT</v>
      </c>
      <c r="F4227" s="50" t="str">
        <f>IF(ISBLANK(LeaveTracker[[#This Row],[Employee Name]]),"-----",VLOOKUP(LeaveTracker[[#This Row],[Employee Name]],Employees[[Employee Name]:[Office]],6))</f>
        <v>PERMANENT</v>
      </c>
      <c r="G4227" s="24">
        <v>44951</v>
      </c>
      <c r="H4227" s="24">
        <v>44951</v>
      </c>
      <c r="I4227" s="19" t="s">
        <v>298</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1044</v>
      </c>
      <c r="E4228" s="50" t="str">
        <f>IF(ISBLANK(LeaveTracker[[#This Row],[Employee Name]]),"-----",VLOOKUP(LeaveTracker[[#This Row],[Employee Name]],Employees[[Employee Name]:[Office]],7))</f>
        <v>ONT</v>
      </c>
      <c r="F4228" s="50" t="str">
        <f>IF(ISBLANK(LeaveTracker[[#This Row],[Employee Name]]),"-----",VLOOKUP(LeaveTracker[[#This Row],[Employee Name]],Employees[[Employee Name]:[Office]],6))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382</v>
      </c>
      <c r="E4229" s="50" t="str">
        <f>IF(ISBLANK(LeaveTracker[[#This Row],[Employee Name]]),"-----",VLOOKUP(LeaveTracker[[#This Row],[Employee Name]],Employees[[Employee Name]:[Office]],7))</f>
        <v>ONT</v>
      </c>
      <c r="F4229" s="50" t="str">
        <f>IF(ISBLANK(LeaveTracker[[#This Row],[Employee Name]]),"-----",VLOOKUP(LeaveTracker[[#This Row],[Employee Name]],Employees[[Employee Name]:[Office]],6))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772</v>
      </c>
      <c r="E4230" s="50" t="str">
        <f>IF(ISBLANK(LeaveTracker[[#This Row],[Employee Name]]),"-----",VLOOKUP(LeaveTracker[[#This Row],[Employee Name]],Employees[[Employee Name]:[Office]],7))</f>
        <v>ONT</v>
      </c>
      <c r="F4230" s="50" t="str">
        <f>IF(ISBLANK(LeaveTracker[[#This Row],[Employee Name]]),"-----",VLOOKUP(LeaveTracker[[#This Row],[Employee Name]],Employees[[Employee Name]:[Office]],6))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2134</v>
      </c>
      <c r="E4231" s="50" t="str">
        <f>IF(ISBLANK(LeaveTracker[[#This Row],[Employee Name]]),"-----",VLOOKUP(LeaveTracker[[#This Row],[Employee Name]],Employees[[Employee Name]:[Office]],7))</f>
        <v>INTEGRATED CENTRAL TERMINAL</v>
      </c>
      <c r="F4231" s="50" t="str">
        <f>IF(ISBLANK(LeaveTracker[[#This Row],[Employee Name]]),"-----",VLOOKUP(LeaveTracker[[#This Row],[Employee Name]],Employees[[Employee Name]:[Office]],6))</f>
        <v>PERMANENT</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871</v>
      </c>
      <c r="E4232" s="50" t="str">
        <f>IF(ISBLANK(LeaveTracker[[#This Row],[Employee Name]]),"-----",VLOOKUP(LeaveTracker[[#This Row],[Employee Name]],Employees[[Employee Name]:[Office]],7))</f>
        <v>ACCOUNTING</v>
      </c>
      <c r="F4232" s="50" t="str">
        <f>IF(ISBLANK(LeaveTracker[[#This Row],[Employee Name]]),"-----",VLOOKUP(LeaveTracker[[#This Row],[Employee Name]],Employees[[Employee Name]:[Office]],6))</f>
        <v>PERMANENT</v>
      </c>
      <c r="G4232" s="24">
        <v>44967</v>
      </c>
      <c r="H4232" s="24">
        <v>44967</v>
      </c>
      <c r="I4232" s="19" t="s">
        <v>298</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863</v>
      </c>
      <c r="E4233" s="50" t="str">
        <f>IF(ISBLANK(LeaveTracker[[#This Row],[Employee Name]]),"-----",VLOOKUP(LeaveTracker[[#This Row],[Employee Name]],Employees[[Employee Name]:[Office]],7))</f>
        <v>ACCOUNTING</v>
      </c>
      <c r="F4233" s="50" t="str">
        <f>IF(ISBLANK(LeaveTracker[[#This Row],[Employee Name]]),"-----",VLOOKUP(LeaveTracker[[#This Row],[Employee Name]],Employees[[Employee Name]:[Office]],6))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868</v>
      </c>
      <c r="E4234" s="50" t="str">
        <f>IF(ISBLANK(LeaveTracker[[#This Row],[Employee Name]]),"-----",VLOOKUP(LeaveTracker[[#This Row],[Employee Name]],Employees[[Employee Name]:[Office]],7))</f>
        <v>ACCOUNTING</v>
      </c>
      <c r="F4234" s="50" t="str">
        <f>IF(ISBLANK(LeaveTracker[[#This Row],[Employee Name]]),"-----",VLOOKUP(LeaveTracker[[#This Row],[Employee Name]],Employees[[Employee Name]:[Office]],6))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868</v>
      </c>
      <c r="E4235" s="50" t="str">
        <f>IF(ISBLANK(LeaveTracker[[#This Row],[Employee Name]]),"-----",VLOOKUP(LeaveTracker[[#This Row],[Employee Name]],Employees[[Employee Name]:[Office]],7))</f>
        <v>ACCOUNTING</v>
      </c>
      <c r="F4235" s="50" t="str">
        <f>IF(ISBLANK(LeaveTracker[[#This Row],[Employee Name]]),"-----",VLOOKUP(LeaveTracker[[#This Row],[Employee Name]],Employees[[Employee Name]:[Office]],6))</f>
        <v>PERMANENT</v>
      </c>
      <c r="G4235" s="24">
        <v>44980</v>
      </c>
      <c r="H4235" s="24">
        <v>44980</v>
      </c>
      <c r="I4235" s="19" t="s">
        <v>298</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776</v>
      </c>
      <c r="E4236" s="50" t="str">
        <f>IF(ISBLANK(LeaveTracker[[#This Row],[Employee Name]]),"-----",VLOOKUP(LeaveTracker[[#This Row],[Employee Name]],Employees[[Employee Name]:[Office]],7))</f>
        <v>GSO</v>
      </c>
      <c r="F4236" s="50" t="str">
        <f>IF(ISBLANK(LeaveTracker[[#This Row],[Employee Name]]),"-----",VLOOKUP(LeaveTracker[[#This Row],[Employee Name]],Employees[[Employee Name]:[Office]],6))</f>
        <v>PERMANENT</v>
      </c>
      <c r="G4236" s="24">
        <v>44978</v>
      </c>
      <c r="H4236" s="24">
        <v>44978</v>
      </c>
      <c r="I4236" s="19" t="s">
        <v>298</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615</v>
      </c>
      <c r="E4237" s="50" t="str">
        <f>IF(ISBLANK(LeaveTracker[[#This Row],[Employee Name]]),"-----",VLOOKUP(LeaveTracker[[#This Row],[Employee Name]],Employees[[Employee Name]:[Office]],7))</f>
        <v>CBO</v>
      </c>
      <c r="F4237" s="50" t="str">
        <f>IF(ISBLANK(LeaveTracker[[#This Row],[Employee Name]]),"-----",VLOOKUP(LeaveTracker[[#This Row],[Employee Name]],Employees[[Employee Name]:[Office]],6))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624</v>
      </c>
      <c r="E4238" s="50" t="str">
        <f>IF(ISBLANK(LeaveTracker[[#This Row],[Employee Name]]),"-----",VLOOKUP(LeaveTracker[[#This Row],[Employee Name]],Employees[[Employee Name]:[Office]],7))</f>
        <v>CTO</v>
      </c>
      <c r="F4238" s="50" t="str">
        <f>IF(ISBLANK(LeaveTracker[[#This Row],[Employee Name]]),"-----",VLOOKUP(LeaveTracker[[#This Row],[Employee Name]],Employees[[Employee Name]:[Office]],6))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2138</v>
      </c>
      <c r="E4239" s="50" t="str">
        <f>IF(ISBLANK(LeaveTracker[[#This Row],[Employee Name]]),"-----",VLOOKUP(LeaveTracker[[#This Row],[Employee Name]],Employees[[Employee Name]:[Office]],7))</f>
        <v>ENGINEERING OFFICE</v>
      </c>
      <c r="F4239" s="50" t="str">
        <f>IF(ISBLANK(LeaveTracker[[#This Row],[Employee Name]]),"-----",VLOOKUP(LeaveTracker[[#This Row],[Employee Name]],Employees[[Employee Name]:[Office]],6))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1222</v>
      </c>
      <c r="E4240" s="50" t="str">
        <f>IF(ISBLANK(LeaveTracker[[#This Row],[Employee Name]]),"-----",VLOOKUP(LeaveTracker[[#This Row],[Employee Name]],Employees[[Employee Name]:[Office]],7))</f>
        <v>DSWDO</v>
      </c>
      <c r="F4240" s="50" t="str">
        <f>IF(ISBLANK(LeaveTracker[[#This Row],[Employee Name]]),"-----",VLOOKUP(LeaveTracker[[#This Row],[Employee Name]],Employees[[Employee Name]:[Office]],6))</f>
        <v>PERMANENT</v>
      </c>
      <c r="G4240" s="24">
        <v>44889</v>
      </c>
      <c r="H4240" s="24">
        <v>44889</v>
      </c>
      <c r="I4240" s="19" t="s">
        <v>298</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688</v>
      </c>
      <c r="E4241" s="50" t="str">
        <f>IF(ISBLANK(LeaveTracker[[#This Row],[Employee Name]]),"-----",VLOOKUP(LeaveTracker[[#This Row],[Employee Name]],Employees[[Employee Name]:[Office]],7))</f>
        <v>CITY HEALTH OFFICE</v>
      </c>
      <c r="F4241" s="50" t="str">
        <f>IF(ISBLANK(LeaveTracker[[#This Row],[Employee Name]]),"-----",VLOOKUP(LeaveTracker[[#This Row],[Employee Name]],Employees[[Employee Name]:[Office]],6))</f>
        <v>PERMANENT</v>
      </c>
      <c r="G4241" s="24">
        <v>44987</v>
      </c>
      <c r="H4241" s="24">
        <v>44988</v>
      </c>
      <c r="I4241" s="19" t="s">
        <v>298</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826</v>
      </c>
      <c r="E4242" s="50" t="str">
        <f>IF(ISBLANK(LeaveTracker[[#This Row],[Employee Name]]),"-----",VLOOKUP(LeaveTracker[[#This Row],[Employee Name]],Employees[[Employee Name]:[Office]],7))</f>
        <v>CHO</v>
      </c>
      <c r="F4242" s="50" t="str">
        <f>IF(ISBLANK(LeaveTracker[[#This Row],[Employee Name]]),"-----",VLOOKUP(LeaveTracker[[#This Row],[Employee Name]],Employees[[Employee Name]:[Office]],6))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840</v>
      </c>
      <c r="E4243" s="50" t="str">
        <f>IF(ISBLANK(LeaveTracker[[#This Row],[Employee Name]]),"-----",VLOOKUP(LeaveTracker[[#This Row],[Employee Name]],Employees[[Employee Name]:[Office]],7))</f>
        <v>CEO</v>
      </c>
      <c r="F4243" s="50" t="str">
        <f>IF(ISBLANK(LeaveTracker[[#This Row],[Employee Name]]),"-----",VLOOKUP(LeaveTracker[[#This Row],[Employee Name]],Employees[[Employee Name]:[Office]],6))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323</v>
      </c>
      <c r="E4244" s="50" t="str">
        <f>IF(ISBLANK(LeaveTracker[[#This Row],[Employee Name]]),"-----",VLOOKUP(LeaveTracker[[#This Row],[Employee Name]],Employees[[Employee Name]:[Office]],7))</f>
        <v>CEO</v>
      </c>
      <c r="F4244" s="50" t="str">
        <f>IF(ISBLANK(LeaveTracker[[#This Row],[Employee Name]]),"-----",VLOOKUP(LeaveTracker[[#This Row],[Employee Name]],Employees[[Employee Name]:[Office]],6))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323</v>
      </c>
      <c r="E4245" s="50" t="str">
        <f>IF(ISBLANK(LeaveTracker[[#This Row],[Employee Name]]),"-----",VLOOKUP(LeaveTracker[[#This Row],[Employee Name]],Employees[[Employee Name]:[Office]],7))</f>
        <v>CEO</v>
      </c>
      <c r="F4245" s="50" t="str">
        <f>IF(ISBLANK(LeaveTracker[[#This Row],[Employee Name]]),"-----",VLOOKUP(LeaveTracker[[#This Row],[Employee Name]],Employees[[Employee Name]:[Office]],6))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840</v>
      </c>
      <c r="E4246" s="50" t="str">
        <f>IF(ISBLANK(LeaveTracker[[#This Row],[Employee Name]]),"-----",VLOOKUP(LeaveTracker[[#This Row],[Employee Name]],Employees[[Employee Name]:[Office]],7))</f>
        <v>CEO</v>
      </c>
      <c r="F4246" s="50" t="str">
        <f>IF(ISBLANK(LeaveTracker[[#This Row],[Employee Name]]),"-----",VLOOKUP(LeaveTracker[[#This Row],[Employee Name]],Employees[[Employee Name]:[Office]],6))</f>
        <v>PERMANENT</v>
      </c>
      <c r="G4246" s="24">
        <v>44826</v>
      </c>
      <c r="H4246" s="24">
        <v>44826</v>
      </c>
      <c r="I4246" s="19" t="s">
        <v>298</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1002</v>
      </c>
      <c r="E4247" s="50" t="str">
        <f>IF(ISBLANK(LeaveTracker[[#This Row],[Employee Name]]),"-----",VLOOKUP(LeaveTracker[[#This Row],[Employee Name]],Employees[[Employee Name]:[Office]],7))</f>
        <v>CEO</v>
      </c>
      <c r="F4247" s="50" t="str">
        <f>IF(ISBLANK(LeaveTracker[[#This Row],[Employee Name]]),"-----",VLOOKUP(LeaveTracker[[#This Row],[Employee Name]],Employees[[Employee Name]:[Office]],6))</f>
        <v>PERMANENT</v>
      </c>
      <c r="G4247" s="24">
        <v>44819</v>
      </c>
      <c r="H4247" s="24">
        <v>44819</v>
      </c>
      <c r="I4247" s="19" t="s">
        <v>298</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1002</v>
      </c>
      <c r="E4248" s="50" t="str">
        <f>IF(ISBLANK(LeaveTracker[[#This Row],[Employee Name]]),"-----",VLOOKUP(LeaveTracker[[#This Row],[Employee Name]],Employees[[Employee Name]:[Office]],7))</f>
        <v>CEO</v>
      </c>
      <c r="F4248" s="50" t="str">
        <f>IF(ISBLANK(LeaveTracker[[#This Row],[Employee Name]]),"-----",VLOOKUP(LeaveTracker[[#This Row],[Employee Name]],Employees[[Employee Name]:[Office]],6))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1002</v>
      </c>
      <c r="E4249" s="50" t="str">
        <f>IF(ISBLANK(LeaveTracker[[#This Row],[Employee Name]]),"-----",VLOOKUP(LeaveTracker[[#This Row],[Employee Name]],Employees[[Employee Name]:[Office]],7))</f>
        <v>CEO</v>
      </c>
      <c r="F4249" s="50" t="str">
        <f>IF(ISBLANK(LeaveTracker[[#This Row],[Employee Name]]),"-----",VLOOKUP(LeaveTracker[[#This Row],[Employee Name]],Employees[[Employee Name]:[Office]],6))</f>
        <v>PERMANENT</v>
      </c>
      <c r="G4249" s="24">
        <v>44819</v>
      </c>
      <c r="H4249" s="24">
        <v>44819</v>
      </c>
      <c r="I4249" s="19" t="s">
        <v>298</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1310</v>
      </c>
      <c r="E4250" s="50" t="str">
        <f>IF(ISBLANK(LeaveTracker[[#This Row],[Employee Name]]),"-----",VLOOKUP(LeaveTracker[[#This Row],[Employee Name]],Employees[[Employee Name]:[Office]],7))</f>
        <v>CEO</v>
      </c>
      <c r="F4250" s="50" t="str">
        <f>IF(ISBLANK(LeaveTracker[[#This Row],[Employee Name]]),"-----",VLOOKUP(LeaveTracker[[#This Row],[Employee Name]],Employees[[Employee Name]:[Office]],6))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1310</v>
      </c>
      <c r="E4251" s="50" t="str">
        <f>IF(ISBLANK(LeaveTracker[[#This Row],[Employee Name]]),"-----",VLOOKUP(LeaveTracker[[#This Row],[Employee Name]],Employees[[Employee Name]:[Office]],7))</f>
        <v>CEO</v>
      </c>
      <c r="F4251" s="50" t="str">
        <f>IF(ISBLANK(LeaveTracker[[#This Row],[Employee Name]]),"-----",VLOOKUP(LeaveTracker[[#This Row],[Employee Name]],Employees[[Employee Name]:[Office]],6))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1310</v>
      </c>
      <c r="E4252" s="50" t="str">
        <f>IF(ISBLANK(LeaveTracker[[#This Row],[Employee Name]]),"-----",VLOOKUP(LeaveTracker[[#This Row],[Employee Name]],Employees[[Employee Name]:[Office]],7))</f>
        <v>CEO</v>
      </c>
      <c r="F4252" s="50" t="str">
        <f>IF(ISBLANK(LeaveTracker[[#This Row],[Employee Name]]),"-----",VLOOKUP(LeaveTracker[[#This Row],[Employee Name]],Employees[[Employee Name]:[Office]],6))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1222</v>
      </c>
      <c r="E4253" s="50" t="str">
        <f>IF(ISBLANK(LeaveTracker[[#This Row],[Employee Name]]),"-----",VLOOKUP(LeaveTracker[[#This Row],[Employee Name]],Employees[[Employee Name]:[Office]],7))</f>
        <v>DSWDO</v>
      </c>
      <c r="F4253" s="50" t="str">
        <f>IF(ISBLANK(LeaveTracker[[#This Row],[Employee Name]]),"-----",VLOOKUP(LeaveTracker[[#This Row],[Employee Name]],Employees[[Employee Name]:[Office]],6))</f>
        <v>PERMANENT</v>
      </c>
      <c r="G4253" s="24">
        <v>44860</v>
      </c>
      <c r="H4253" s="24">
        <v>44860</v>
      </c>
      <c r="I4253" s="19" t="s">
        <v>298</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693</v>
      </c>
      <c r="E4254" s="50" t="str">
        <f>IF(ISBLANK(LeaveTracker[[#This Row],[Employee Name]]),"-----",VLOOKUP(LeaveTracker[[#This Row],[Employee Name]],Employees[[Employee Name]:[Office]],7))</f>
        <v>VMO</v>
      </c>
      <c r="F4254" s="50" t="str">
        <f>IF(ISBLANK(LeaveTracker[[#This Row],[Employee Name]]),"-----",VLOOKUP(LeaveTracker[[#This Row],[Employee Name]],Employees[[Employee Name]:[Office]],6))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224</v>
      </c>
      <c r="E4255" s="50" t="str">
        <f>IF(ISBLANK(LeaveTracker[[#This Row],[Employee Name]]),"-----",VLOOKUP(LeaveTracker[[#This Row],[Employee Name]],Employees[[Employee Name]:[Office]],7))</f>
        <v>CSWDO</v>
      </c>
      <c r="F4255" s="50" t="str">
        <f>IF(ISBLANK(LeaveTracker[[#This Row],[Employee Name]]),"-----",VLOOKUP(LeaveTracker[[#This Row],[Employee Name]],Employees[[Employee Name]:[Office]],6))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224</v>
      </c>
      <c r="E4256" s="50" t="str">
        <f>IF(ISBLANK(LeaveTracker[[#This Row],[Employee Name]]),"-----",VLOOKUP(LeaveTracker[[#This Row],[Employee Name]],Employees[[Employee Name]:[Office]],7))</f>
        <v>CSWDO</v>
      </c>
      <c r="F4256" s="50" t="str">
        <f>IF(ISBLANK(LeaveTracker[[#This Row],[Employee Name]]),"-----",VLOOKUP(LeaveTracker[[#This Row],[Employee Name]],Employees[[Employee Name]:[Office]],6))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224</v>
      </c>
      <c r="E4257" s="50" t="str">
        <f>IF(ISBLANK(LeaveTracker[[#This Row],[Employee Name]]),"-----",VLOOKUP(LeaveTracker[[#This Row],[Employee Name]],Employees[[Employee Name]:[Office]],7))</f>
        <v>CSWDO</v>
      </c>
      <c r="F4257" s="50" t="str">
        <f>IF(ISBLANK(LeaveTracker[[#This Row],[Employee Name]]),"-----",VLOOKUP(LeaveTracker[[#This Row],[Employee Name]],Employees[[Employee Name]:[Office]],6))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224</v>
      </c>
      <c r="E4258" s="50" t="str">
        <f>IF(ISBLANK(LeaveTracker[[#This Row],[Employee Name]]),"-----",VLOOKUP(LeaveTracker[[#This Row],[Employee Name]],Employees[[Employee Name]:[Office]],7))</f>
        <v>CSWDO</v>
      </c>
      <c r="F4258" s="50" t="str">
        <f>IF(ISBLANK(LeaveTracker[[#This Row],[Employee Name]]),"-----",VLOOKUP(LeaveTracker[[#This Row],[Employee Name]],Employees[[Employee Name]:[Office]],6))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224</v>
      </c>
      <c r="E4259" s="50" t="str">
        <f>IF(ISBLANK(LeaveTracker[[#This Row],[Employee Name]]),"-----",VLOOKUP(LeaveTracker[[#This Row],[Employee Name]],Employees[[Employee Name]:[Office]],7))</f>
        <v>CSWDO</v>
      </c>
      <c r="F4259" s="50" t="str">
        <f>IF(ISBLANK(LeaveTracker[[#This Row],[Employee Name]]),"-----",VLOOKUP(LeaveTracker[[#This Row],[Employee Name]],Employees[[Employee Name]:[Office]],6))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224</v>
      </c>
      <c r="E4260" s="50" t="str">
        <f>IF(ISBLANK(LeaveTracker[[#This Row],[Employee Name]]),"-----",VLOOKUP(LeaveTracker[[#This Row],[Employee Name]],Employees[[Employee Name]:[Office]],7))</f>
        <v>CSWDO</v>
      </c>
      <c r="F4260" s="50" t="str">
        <f>IF(ISBLANK(LeaveTracker[[#This Row],[Employee Name]]),"-----",VLOOKUP(LeaveTracker[[#This Row],[Employee Name]],Employees[[Employee Name]:[Office]],6))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231</v>
      </c>
      <c r="E4261" s="50" t="str">
        <f>IF(ISBLANK(LeaveTracker[[#This Row],[Employee Name]]),"-----",VLOOKUP(LeaveTracker[[#This Row],[Employee Name]],Employees[[Employee Name]:[Office]],7))</f>
        <v>CSWDO</v>
      </c>
      <c r="F4261" s="50" t="str">
        <f>IF(ISBLANK(LeaveTracker[[#This Row],[Employee Name]]),"-----",VLOOKUP(LeaveTracker[[#This Row],[Employee Name]],Employees[[Employee Name]:[Office]],6))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231</v>
      </c>
      <c r="E4262" s="50" t="str">
        <f>IF(ISBLANK(LeaveTracker[[#This Row],[Employee Name]]),"-----",VLOOKUP(LeaveTracker[[#This Row],[Employee Name]],Employees[[Employee Name]:[Office]],7))</f>
        <v>CSWDO</v>
      </c>
      <c r="F4262" s="50" t="str">
        <f>IF(ISBLANK(LeaveTracker[[#This Row],[Employee Name]]),"-----",VLOOKUP(LeaveTracker[[#This Row],[Employee Name]],Employees[[Employee Name]:[Office]],6))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224</v>
      </c>
      <c r="E4263" s="50" t="str">
        <f>IF(ISBLANK(LeaveTracker[[#This Row],[Employee Name]]),"-----",VLOOKUP(LeaveTracker[[#This Row],[Employee Name]],Employees[[Employee Name]:[Office]],7))</f>
        <v>CSWDO</v>
      </c>
      <c r="F4263" s="50" t="str">
        <f>IF(ISBLANK(LeaveTracker[[#This Row],[Employee Name]]),"-----",VLOOKUP(LeaveTracker[[#This Row],[Employee Name]],Employees[[Employee Name]:[Office]],6))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693</v>
      </c>
      <c r="E4264" s="50" t="str">
        <f>IF(ISBLANK(LeaveTracker[[#This Row],[Employee Name]]),"-----",VLOOKUP(LeaveTracker[[#This Row],[Employee Name]],Employees[[Employee Name]:[Office]],7))</f>
        <v>VMO</v>
      </c>
      <c r="F4264" s="50" t="str">
        <f>IF(ISBLANK(LeaveTracker[[#This Row],[Employee Name]]),"-----",VLOOKUP(LeaveTracker[[#This Row],[Employee Name]],Employees[[Employee Name]:[Office]],6))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748</v>
      </c>
      <c r="E4265" s="50" t="str">
        <f>IF(ISBLANK(LeaveTracker[[#This Row],[Employee Name]]),"-----",VLOOKUP(LeaveTracker[[#This Row],[Employee Name]],Employees[[Employee Name]:[Office]],7))</f>
        <v>CSWDO</v>
      </c>
      <c r="F4265" s="50" t="str">
        <f>IF(ISBLANK(LeaveTracker[[#This Row],[Employee Name]]),"-----",VLOOKUP(LeaveTracker[[#This Row],[Employee Name]],Employees[[Employee Name]:[Office]],6))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693</v>
      </c>
      <c r="E4266" s="50" t="str">
        <f>IF(ISBLANK(LeaveTracker[[#This Row],[Employee Name]]),"-----",VLOOKUP(LeaveTracker[[#This Row],[Employee Name]],Employees[[Employee Name]:[Office]],7))</f>
        <v>VMO</v>
      </c>
      <c r="F4266" s="50" t="str">
        <f>IF(ISBLANK(LeaveTracker[[#This Row],[Employee Name]]),"-----",VLOOKUP(LeaveTracker[[#This Row],[Employee Name]],Employees[[Employee Name]:[Office]],6))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224</v>
      </c>
      <c r="E4267" s="50" t="str">
        <f>IF(ISBLANK(LeaveTracker[[#This Row],[Employee Name]]),"-----",VLOOKUP(LeaveTracker[[#This Row],[Employee Name]],Employees[[Employee Name]:[Office]],7))</f>
        <v>CSWDO</v>
      </c>
      <c r="F4267" s="50" t="str">
        <f>IF(ISBLANK(LeaveTracker[[#This Row],[Employee Name]]),"-----",VLOOKUP(LeaveTracker[[#This Row],[Employee Name]],Employees[[Employee Name]:[Office]],6))</f>
        <v>PERMANENT</v>
      </c>
      <c r="G4267" s="24">
        <v>44847</v>
      </c>
      <c r="H4267" s="24">
        <v>44847</v>
      </c>
      <c r="I4267" s="19" t="s">
        <v>298</v>
      </c>
      <c r="J4267" s="42" t="s">
        <v>2139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210</v>
      </c>
      <c r="E4268" s="50" t="str">
        <f>IF(ISBLANK(LeaveTracker[[#This Row],[Employee Name]]),"-----",VLOOKUP(LeaveTracker[[#This Row],[Employee Name]],Employees[[Employee Name]:[Office]],7))</f>
        <v>PDAO</v>
      </c>
      <c r="F4268" s="50" t="str">
        <f>IF(ISBLANK(LeaveTracker[[#This Row],[Employee Name]]),"-----",VLOOKUP(LeaveTracker[[#This Row],[Employee Name]],Employees[[Employee Name]:[Office]],6))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693</v>
      </c>
      <c r="E4269" s="50" t="str">
        <f>IF(ISBLANK(LeaveTracker[[#This Row],[Employee Name]]),"-----",VLOOKUP(LeaveTracker[[#This Row],[Employee Name]],Employees[[Employee Name]:[Office]],7))</f>
        <v>VMO</v>
      </c>
      <c r="F4269" s="50" t="str">
        <f>IF(ISBLANK(LeaveTracker[[#This Row],[Employee Name]]),"-----",VLOOKUP(LeaveTracker[[#This Row],[Employee Name]],Employees[[Employee Name]:[Office]],6))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693</v>
      </c>
      <c r="E4270" s="50" t="str">
        <f>IF(ISBLANK(LeaveTracker[[#This Row],[Employee Name]]),"-----",VLOOKUP(LeaveTracker[[#This Row],[Employee Name]],Employees[[Employee Name]:[Office]],7))</f>
        <v>VMO</v>
      </c>
      <c r="F4270" s="50" t="str">
        <f>IF(ISBLANK(LeaveTracker[[#This Row],[Employee Name]]),"-----",VLOOKUP(LeaveTracker[[#This Row],[Employee Name]],Employees[[Employee Name]:[Office]],6))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748</v>
      </c>
      <c r="E4271" s="50" t="str">
        <f>IF(ISBLANK(LeaveTracker[[#This Row],[Employee Name]]),"-----",VLOOKUP(LeaveTracker[[#This Row],[Employee Name]],Employees[[Employee Name]:[Office]],7))</f>
        <v>CSWDO</v>
      </c>
      <c r="F4271" s="50" t="str">
        <f>IF(ISBLANK(LeaveTracker[[#This Row],[Employee Name]]),"-----",VLOOKUP(LeaveTracker[[#This Row],[Employee Name]],Employees[[Employee Name]:[Office]],6))</f>
        <v>PERMANENT</v>
      </c>
      <c r="G4271" s="24">
        <v>44860</v>
      </c>
      <c r="H4271" s="24">
        <v>44860</v>
      </c>
      <c r="I4271" s="19" t="s">
        <v>298</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693</v>
      </c>
      <c r="E4272" s="50" t="str">
        <f>IF(ISBLANK(LeaveTracker[[#This Row],[Employee Name]]),"-----",VLOOKUP(LeaveTracker[[#This Row],[Employee Name]],Employees[[Employee Name]:[Office]],7))</f>
        <v>VMO</v>
      </c>
      <c r="F4272" s="50" t="str">
        <f>IF(ISBLANK(LeaveTracker[[#This Row],[Employee Name]]),"-----",VLOOKUP(LeaveTracker[[#This Row],[Employee Name]],Employees[[Employee Name]:[Office]],6))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748</v>
      </c>
      <c r="E4273" s="50" t="str">
        <f>IF(ISBLANK(LeaveTracker[[#This Row],[Employee Name]]),"-----",VLOOKUP(LeaveTracker[[#This Row],[Employee Name]],Employees[[Employee Name]:[Office]],7))</f>
        <v>CSWDO</v>
      </c>
      <c r="F4273" s="50" t="str">
        <f>IF(ISBLANK(LeaveTracker[[#This Row],[Employee Name]]),"-----",VLOOKUP(LeaveTracker[[#This Row],[Employee Name]],Employees[[Employee Name]:[Office]],6))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224</v>
      </c>
      <c r="E4274" s="50" t="str">
        <f>IF(ISBLANK(LeaveTracker[[#This Row],[Employee Name]]),"-----",VLOOKUP(LeaveTracker[[#This Row],[Employee Name]],Employees[[Employee Name]:[Office]],7))</f>
        <v>CSWDO</v>
      </c>
      <c r="F4274" s="50" t="str">
        <f>IF(ISBLANK(LeaveTracker[[#This Row],[Employee Name]]),"-----",VLOOKUP(LeaveTracker[[#This Row],[Employee Name]],Employees[[Employee Name]:[Office]],6))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224</v>
      </c>
      <c r="E4275" s="50" t="str">
        <f>IF(ISBLANK(LeaveTracker[[#This Row],[Employee Name]]),"-----",VLOOKUP(LeaveTracker[[#This Row],[Employee Name]],Employees[[Employee Name]:[Office]],7))</f>
        <v>CSWDO</v>
      </c>
      <c r="F4275" s="50" t="str">
        <f>IF(ISBLANK(LeaveTracker[[#This Row],[Employee Name]]),"-----",VLOOKUP(LeaveTracker[[#This Row],[Employee Name]],Employees[[Employee Name]:[Office]],6))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210</v>
      </c>
      <c r="E4276" s="50" t="str">
        <f>IF(ISBLANK(LeaveTracker[[#This Row],[Employee Name]]),"-----",VLOOKUP(LeaveTracker[[#This Row],[Employee Name]],Employees[[Employee Name]:[Office]],7))</f>
        <v>PDAO</v>
      </c>
      <c r="F4276" s="50" t="str">
        <f>IF(ISBLANK(LeaveTracker[[#This Row],[Employee Name]]),"-----",VLOOKUP(LeaveTracker[[#This Row],[Employee Name]],Employees[[Employee Name]:[Office]],6))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210</v>
      </c>
      <c r="E4277" s="50" t="str">
        <f>IF(ISBLANK(LeaveTracker[[#This Row],[Employee Name]]),"-----",VLOOKUP(LeaveTracker[[#This Row],[Employee Name]],Employees[[Employee Name]:[Office]],7))</f>
        <v>PDAO</v>
      </c>
      <c r="F4277" s="50" t="str">
        <f>IF(ISBLANK(LeaveTracker[[#This Row],[Employee Name]]),"-----",VLOOKUP(LeaveTracker[[#This Row],[Employee Name]],Employees[[Employee Name]:[Office]],6))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210</v>
      </c>
      <c r="E4278" s="50" t="str">
        <f>IF(ISBLANK(LeaveTracker[[#This Row],[Employee Name]]),"-----",VLOOKUP(LeaveTracker[[#This Row],[Employee Name]],Employees[[Employee Name]:[Office]],7))</f>
        <v>PDAO</v>
      </c>
      <c r="F4278" s="50" t="str">
        <f>IF(ISBLANK(LeaveTracker[[#This Row],[Employee Name]]),"-----",VLOOKUP(LeaveTracker[[#This Row],[Employee Name]],Employees[[Employee Name]:[Office]],6))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748</v>
      </c>
      <c r="E4279" s="50" t="str">
        <f>IF(ISBLANK(LeaveTracker[[#This Row],[Employee Name]]),"-----",VLOOKUP(LeaveTracker[[#This Row],[Employee Name]],Employees[[Employee Name]:[Office]],7))</f>
        <v>CSWDO</v>
      </c>
      <c r="F4279" s="50" t="str">
        <f>IF(ISBLANK(LeaveTracker[[#This Row],[Employee Name]]),"-----",VLOOKUP(LeaveTracker[[#This Row],[Employee Name]],Employees[[Employee Name]:[Office]],6))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217</v>
      </c>
      <c r="E4280" s="50" t="str">
        <f>IF(ISBLANK(LeaveTracker[[#This Row],[Employee Name]]),"-----",VLOOKUP(LeaveTracker[[#This Row],[Employee Name]],Employees[[Employee Name]:[Office]],7))</f>
        <v>CSWDO</v>
      </c>
      <c r="F4280" s="50" t="str">
        <f>IF(ISBLANK(LeaveTracker[[#This Row],[Employee Name]]),"-----",VLOOKUP(LeaveTracker[[#This Row],[Employee Name]],Employees[[Employee Name]:[Office]],6))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217</v>
      </c>
      <c r="E4281" s="50" t="str">
        <f>IF(ISBLANK(LeaveTracker[[#This Row],[Employee Name]]),"-----",VLOOKUP(LeaveTracker[[#This Row],[Employee Name]],Employees[[Employee Name]:[Office]],7))</f>
        <v>CSWDO</v>
      </c>
      <c r="F4281" s="50" t="str">
        <f>IF(ISBLANK(LeaveTracker[[#This Row],[Employee Name]]),"-----",VLOOKUP(LeaveTracker[[#This Row],[Employee Name]],Employees[[Employee Name]:[Office]],6))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231</v>
      </c>
      <c r="E4282" s="50" t="str">
        <f>IF(ISBLANK(LeaveTracker[[#This Row],[Employee Name]]),"-----",VLOOKUP(LeaveTracker[[#This Row],[Employee Name]],Employees[[Employee Name]:[Office]],7))</f>
        <v>CSWDO</v>
      </c>
      <c r="F4282" s="50" t="str">
        <f>IF(ISBLANK(LeaveTracker[[#This Row],[Employee Name]]),"-----",VLOOKUP(LeaveTracker[[#This Row],[Employee Name]],Employees[[Employee Name]:[Office]],6))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1830</v>
      </c>
      <c r="E4283" s="50" t="str">
        <f>IF(ISBLANK(LeaveTracker[[#This Row],[Employee Name]]),"-----",VLOOKUP(LeaveTracker[[#This Row],[Employee Name]],Employees[[Employee Name]:[Office]],7))</f>
        <v>ONT</v>
      </c>
      <c r="F4283" s="50" t="str">
        <f>IF(ISBLANK(LeaveTracker[[#This Row],[Employee Name]]),"-----",VLOOKUP(LeaveTracker[[#This Row],[Employee Name]],Employees[[Employee Name]:[Office]],6))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1835</v>
      </c>
      <c r="E4284" s="50" t="str">
        <f>IF(ISBLANK(LeaveTracker[[#This Row],[Employee Name]]),"-----",VLOOKUP(LeaveTracker[[#This Row],[Employee Name]],Employees[[Employee Name]:[Office]],7))</f>
        <v>ACCOUNTING</v>
      </c>
      <c r="F4284" s="50" t="str">
        <f>IF(ISBLANK(LeaveTracker[[#This Row],[Employee Name]]),"-----",VLOOKUP(LeaveTracker[[#This Row],[Employee Name]],Employees[[Employee Name]:[Office]],6))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1929</v>
      </c>
      <c r="E4285" s="50" t="str">
        <f>IF(ISBLANK(LeaveTracker[[#This Row],[Employee Name]]),"-----",VLOOKUP(LeaveTracker[[#This Row],[Employee Name]],Employees[[Employee Name]:[Office]],7))</f>
        <v>TCIS</v>
      </c>
      <c r="F4285" s="50" t="str">
        <f>IF(ISBLANK(LeaveTracker[[#This Row],[Employee Name]]),"-----",VLOOKUP(LeaveTracker[[#This Row],[Employee Name]],Employees[[Employee Name]:[Office]],6))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1929</v>
      </c>
      <c r="E4286" s="50" t="str">
        <f>IF(ISBLANK(LeaveTracker[[#This Row],[Employee Name]]),"-----",VLOOKUP(LeaveTracker[[#This Row],[Employee Name]],Employees[[Employee Name]:[Office]],7))</f>
        <v>TCIS</v>
      </c>
      <c r="F4286" s="50" t="str">
        <f>IF(ISBLANK(LeaveTracker[[#This Row],[Employee Name]]),"-----",VLOOKUP(LeaveTracker[[#This Row],[Employee Name]],Employees[[Employee Name]:[Office]],6))</f>
        <v>JOBCON</v>
      </c>
      <c r="G4286" s="24">
        <v>44916</v>
      </c>
      <c r="H4286" s="24">
        <v>44918</v>
      </c>
      <c r="I4286" s="19" t="s">
        <v>298</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1834</v>
      </c>
      <c r="E4287" s="50" t="str">
        <f>IF(ISBLANK(LeaveTracker[[#This Row],[Employee Name]]),"-----",VLOOKUP(LeaveTracker[[#This Row],[Employee Name]],Employees[[Employee Name]:[Office]],7))</f>
        <v>EEO/CITY MARKET</v>
      </c>
      <c r="F4287" s="50" t="str">
        <f>IF(ISBLANK(LeaveTracker[[#This Row],[Employee Name]]),"-----",VLOOKUP(LeaveTracker[[#This Row],[Employee Name]],Employees[[Employee Name]:[Office]],6))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1796</v>
      </c>
      <c r="E4288" s="50" t="str">
        <f>IF(ISBLANK(LeaveTracker[[#This Row],[Employee Name]]),"-----",VLOOKUP(LeaveTracker[[#This Row],[Employee Name]],Employees[[Employee Name]:[Office]],7))</f>
        <v>CENRO</v>
      </c>
      <c r="F4288" s="50" t="str">
        <f>IF(ISBLANK(LeaveTracker[[#This Row],[Employee Name]]),"-----",VLOOKUP(LeaveTracker[[#This Row],[Employee Name]],Employees[[Employee Name]:[Office]],6))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1796</v>
      </c>
      <c r="E4289" s="50" t="str">
        <f>IF(ISBLANK(LeaveTracker[[#This Row],[Employee Name]]),"-----",VLOOKUP(LeaveTracker[[#This Row],[Employee Name]],Employees[[Employee Name]:[Office]],7))</f>
        <v>CENRO</v>
      </c>
      <c r="F4289" s="50" t="str">
        <f>IF(ISBLANK(LeaveTracker[[#This Row],[Employee Name]]),"-----",VLOOKUP(LeaveTracker[[#This Row],[Employee Name]],Employees[[Employee Name]:[Office]],6))</f>
        <v>CASUAL</v>
      </c>
      <c r="G4289" s="24">
        <v>44956</v>
      </c>
      <c r="H4289" s="24">
        <v>44956</v>
      </c>
      <c r="I4289" s="19" t="s">
        <v>298</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1835</v>
      </c>
      <c r="E4290" s="50" t="str">
        <f>IF(ISBLANK(LeaveTracker[[#This Row],[Employee Name]]),"-----",VLOOKUP(LeaveTracker[[#This Row],[Employee Name]],Employees[[Employee Name]:[Office]],7))</f>
        <v>ACCOUNTING</v>
      </c>
      <c r="F4290" s="50" t="str">
        <f>IF(ISBLANK(LeaveTracker[[#This Row],[Employee Name]]),"-----",VLOOKUP(LeaveTracker[[#This Row],[Employee Name]],Employees[[Employee Name]:[Office]],6))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1083</v>
      </c>
      <c r="E4291" s="50" t="str">
        <f>IF(ISBLANK(LeaveTracker[[#This Row],[Employee Name]]),"-----",VLOOKUP(LeaveTracker[[#This Row],[Employee Name]],Employees[[Employee Name]:[Office]],7))</f>
        <v>ACCOUNTING</v>
      </c>
      <c r="F4291" s="50" t="str">
        <f>IF(ISBLANK(LeaveTracker[[#This Row],[Employee Name]]),"-----",VLOOKUP(LeaveTracker[[#This Row],[Employee Name]],Employees[[Employee Name]:[Office]],6))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422</v>
      </c>
      <c r="E4292" s="50" t="str">
        <f>IF(ISBLANK(LeaveTracker[[#This Row],[Employee Name]]),"-----",VLOOKUP(LeaveTracker[[#This Row],[Employee Name]],Employees[[Employee Name]:[Office]],7))</f>
        <v>INTEGRATED CENTRAL TERMINAL</v>
      </c>
      <c r="F4292" s="50" t="str">
        <f>IF(ISBLANK(LeaveTracker[[#This Row],[Employee Name]]),"-----",VLOOKUP(LeaveTracker[[#This Row],[Employee Name]],Employees[[Employee Name]:[Office]],6))</f>
        <v>PERMANENT</v>
      </c>
      <c r="G4292" s="24">
        <v>44963</v>
      </c>
      <c r="H4292" s="24">
        <v>44964</v>
      </c>
      <c r="I4292" s="19" t="s">
        <v>298</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1260</v>
      </c>
      <c r="E4293" s="50" t="str">
        <f>IF(ISBLANK(LeaveTracker[[#This Row],[Employee Name]]),"-----",VLOOKUP(LeaveTracker[[#This Row],[Employee Name]],Employees[[Employee Name]:[Office]],7))</f>
        <v>CHO</v>
      </c>
      <c r="F4293" s="50" t="str">
        <f>IF(ISBLANK(LeaveTracker[[#This Row],[Employee Name]]),"-----",VLOOKUP(LeaveTracker[[#This Row],[Employee Name]],Employees[[Employee Name]:[Office]],6))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1052</v>
      </c>
      <c r="E4294" s="50" t="str">
        <f>IF(ISBLANK(LeaveTracker[[#This Row],[Employee Name]]),"-----",VLOOKUP(LeaveTracker[[#This Row],[Employee Name]],Employees[[Employee Name]:[Office]],7))</f>
        <v>CHO</v>
      </c>
      <c r="F4294" s="50" t="str">
        <f>IF(ISBLANK(LeaveTracker[[#This Row],[Employee Name]]),"-----",VLOOKUP(LeaveTracker[[#This Row],[Employee Name]],Employees[[Employee Name]:[Office]],6))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1052</v>
      </c>
      <c r="E4295" s="50" t="str">
        <f>IF(ISBLANK(LeaveTracker[[#This Row],[Employee Name]]),"-----",VLOOKUP(LeaveTracker[[#This Row],[Employee Name]],Employees[[Employee Name]:[Office]],7))</f>
        <v>CHO</v>
      </c>
      <c r="F4295" s="50" t="str">
        <f>IF(ISBLANK(LeaveTracker[[#This Row],[Employee Name]]),"-----",VLOOKUP(LeaveTracker[[#This Row],[Employee Name]],Employees[[Employee Name]:[Office]],6))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1083</v>
      </c>
      <c r="E4296" s="50" t="str">
        <f>IF(ISBLANK(LeaveTracker[[#This Row],[Employee Name]]),"-----",VLOOKUP(LeaveTracker[[#This Row],[Employee Name]],Employees[[Employee Name]:[Office]],7))</f>
        <v>ACCOUNTING</v>
      </c>
      <c r="F4296" s="50" t="str">
        <f>IF(ISBLANK(LeaveTracker[[#This Row],[Employee Name]]),"-----",VLOOKUP(LeaveTracker[[#This Row],[Employee Name]],Employees[[Employee Name]:[Office]],6))</f>
        <v>PERMANENT</v>
      </c>
      <c r="G4296" s="24">
        <v>44935</v>
      </c>
      <c r="H4296" s="24">
        <v>44935</v>
      </c>
      <c r="I4296" s="19" t="s">
        <v>298</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868</v>
      </c>
      <c r="E4297" s="50" t="str">
        <f>IF(ISBLANK(LeaveTracker[[#This Row],[Employee Name]]),"-----",VLOOKUP(LeaveTracker[[#This Row],[Employee Name]],Employees[[Employee Name]:[Office]],7))</f>
        <v>ACCOUNTING</v>
      </c>
      <c r="F4297" s="50" t="str">
        <f>IF(ISBLANK(LeaveTracker[[#This Row],[Employee Name]]),"-----",VLOOKUP(LeaveTracker[[#This Row],[Employee Name]],Employees[[Employee Name]:[Office]],6))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583</v>
      </c>
      <c r="E4298" s="50" t="str">
        <f>IF(ISBLANK(LeaveTracker[[#This Row],[Employee Name]]),"-----",VLOOKUP(LeaveTracker[[#This Row],[Employee Name]],Employees[[Employee Name]:[Office]],7))</f>
        <v>CCT</v>
      </c>
      <c r="F4298" s="50" t="str">
        <f>IF(ISBLANK(LeaveTracker[[#This Row],[Employee Name]]),"-----",VLOOKUP(LeaveTracker[[#This Row],[Employee Name]],Employees[[Employee Name]:[Office]],6))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466</v>
      </c>
      <c r="E4299" s="50" t="str">
        <f>IF(ISBLANK(LeaveTracker[[#This Row],[Employee Name]]),"-----",VLOOKUP(LeaveTracker[[#This Row],[Employee Name]],Employees[[Employee Name]:[Office]],7))</f>
        <v>ASSESSORS OFFICE</v>
      </c>
      <c r="F4299" s="50" t="str">
        <f>IF(ISBLANK(LeaveTracker[[#This Row],[Employee Name]]),"-----",VLOOKUP(LeaveTracker[[#This Row],[Employee Name]],Employees[[Employee Name]:[Office]],6))</f>
        <v>PERMANENT</v>
      </c>
      <c r="G4299" s="24">
        <v>44957</v>
      </c>
      <c r="H4299" s="24">
        <v>44957</v>
      </c>
      <c r="I4299" s="19" t="s">
        <v>298</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466</v>
      </c>
      <c r="E4300" s="50" t="str">
        <f>IF(ISBLANK(LeaveTracker[[#This Row],[Employee Name]]),"-----",VLOOKUP(LeaveTracker[[#This Row],[Employee Name]],Employees[[Employee Name]:[Office]],7))</f>
        <v>ASSESSORS OFFICE</v>
      </c>
      <c r="F4300" s="50" t="str">
        <f>IF(ISBLANK(LeaveTracker[[#This Row],[Employee Name]]),"-----",VLOOKUP(LeaveTracker[[#This Row],[Employee Name]],Employees[[Employee Name]:[Office]],6))</f>
        <v>PERMANENT</v>
      </c>
      <c r="G4300" s="24">
        <v>44959</v>
      </c>
      <c r="H4300" s="24">
        <v>44959</v>
      </c>
      <c r="I4300" s="19" t="s">
        <v>298</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599</v>
      </c>
      <c r="E4301" s="50" t="str">
        <f>IF(ISBLANK(LeaveTracker[[#This Row],[Employee Name]]),"-----",VLOOKUP(LeaveTracker[[#This Row],[Employee Name]],Employees[[Employee Name]:[Office]],7))</f>
        <v>EEO/ CITY MARKET</v>
      </c>
      <c r="F4301" s="50" t="str">
        <f>IF(ISBLANK(LeaveTracker[[#This Row],[Employee Name]]),"-----",VLOOKUP(LeaveTracker[[#This Row],[Employee Name]],Employees[[Employee Name]:[Office]],6))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513</v>
      </c>
      <c r="E4302" s="50" t="str">
        <f>IF(ISBLANK(LeaveTracker[[#This Row],[Employee Name]]),"-----",VLOOKUP(LeaveTracker[[#This Row],[Employee Name]],Employees[[Employee Name]:[Office]],7))</f>
        <v>ONT</v>
      </c>
      <c r="F4302" s="50" t="str">
        <f>IF(ISBLANK(LeaveTracker[[#This Row],[Employee Name]]),"-----",VLOOKUP(LeaveTracker[[#This Row],[Employee Name]],Employees[[Employee Name]:[Office]],6))</f>
        <v>PERMANENT</v>
      </c>
      <c r="G4302" s="24">
        <v>44914</v>
      </c>
      <c r="H4302" s="24">
        <v>44914</v>
      </c>
      <c r="I4302" s="19" t="s">
        <v>298</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513</v>
      </c>
      <c r="E4303" s="50" t="str">
        <f>IF(ISBLANK(LeaveTracker[[#This Row],[Employee Name]]),"-----",VLOOKUP(LeaveTracker[[#This Row],[Employee Name]],Employees[[Employee Name]:[Office]],7))</f>
        <v>ONT</v>
      </c>
      <c r="F4303" s="50" t="str">
        <f>IF(ISBLANK(LeaveTracker[[#This Row],[Employee Name]]),"-----",VLOOKUP(LeaveTracker[[#This Row],[Employee Name]],Employees[[Employee Name]:[Office]],6))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513</v>
      </c>
      <c r="E4304" s="50" t="str">
        <f>IF(ISBLANK(LeaveTracker[[#This Row],[Employee Name]]),"-----",VLOOKUP(LeaveTracker[[#This Row],[Employee Name]],Employees[[Employee Name]:[Office]],7))</f>
        <v>ONT</v>
      </c>
      <c r="F4304" s="50" t="str">
        <f>IF(ISBLANK(LeaveTracker[[#This Row],[Employee Name]]),"-----",VLOOKUP(LeaveTracker[[#This Row],[Employee Name]],Employees[[Employee Name]:[Office]],6))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519</v>
      </c>
      <c r="E4305" s="50" t="str">
        <f>IF(ISBLANK(LeaveTracker[[#This Row],[Employee Name]]),"-----",VLOOKUP(LeaveTracker[[#This Row],[Employee Name]],Employees[[Employee Name]:[Office]],7))</f>
        <v>ACCOUNTING</v>
      </c>
      <c r="F4305" s="50" t="str">
        <f>IF(ISBLANK(LeaveTracker[[#This Row],[Employee Name]]),"-----",VLOOKUP(LeaveTracker[[#This Row],[Employee Name]],Employees[[Employee Name]:[Office]],6))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868</v>
      </c>
      <c r="E4306" s="50" t="str">
        <f>IF(ISBLANK(LeaveTracker[[#This Row],[Employee Name]]),"-----",VLOOKUP(LeaveTracker[[#This Row],[Employee Name]],Employees[[Employee Name]:[Office]],7))</f>
        <v>ACCOUNTING</v>
      </c>
      <c r="F4306" s="50" t="str">
        <f>IF(ISBLANK(LeaveTracker[[#This Row],[Employee Name]]),"-----",VLOOKUP(LeaveTracker[[#This Row],[Employee Name]],Employees[[Employee Name]:[Office]],6))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1008</v>
      </c>
      <c r="E4307" s="50" t="str">
        <f>IF(ISBLANK(LeaveTracker[[#This Row],[Employee Name]]),"-----",VLOOKUP(LeaveTracker[[#This Row],[Employee Name]],Employees[[Employee Name]:[Office]],7))</f>
        <v>ACCOUNTING</v>
      </c>
      <c r="F4307" s="50" t="str">
        <f>IF(ISBLANK(LeaveTracker[[#This Row],[Employee Name]]),"-----",VLOOKUP(LeaveTracker[[#This Row],[Employee Name]],Employees[[Employee Name]:[Office]],6))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871</v>
      </c>
      <c r="E4308" s="50" t="str">
        <f>IF(ISBLANK(LeaveTracker[[#This Row],[Employee Name]]),"-----",VLOOKUP(LeaveTracker[[#This Row],[Employee Name]],Employees[[Employee Name]:[Office]],7))</f>
        <v>ACCOUNTING</v>
      </c>
      <c r="F4308" s="50" t="str">
        <f>IF(ISBLANK(LeaveTracker[[#This Row],[Employee Name]]),"-----",VLOOKUP(LeaveTracker[[#This Row],[Employee Name]],Employees[[Employee Name]:[Office]],6))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871</v>
      </c>
      <c r="E4309" s="50" t="str">
        <f>IF(ISBLANK(LeaveTracker[[#This Row],[Employee Name]]),"-----",VLOOKUP(LeaveTracker[[#This Row],[Employee Name]],Employees[[Employee Name]:[Office]],7))</f>
        <v>ACCOUNTING</v>
      </c>
      <c r="F4309" s="50" t="str">
        <f>IF(ISBLANK(LeaveTracker[[#This Row],[Employee Name]]),"-----",VLOOKUP(LeaveTracker[[#This Row],[Employee Name]],Employees[[Employee Name]:[Office]],6))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290</v>
      </c>
      <c r="E4310" s="50" t="str">
        <f>IF(ISBLANK(LeaveTracker[[#This Row],[Employee Name]]),"-----",VLOOKUP(LeaveTracker[[#This Row],[Employee Name]],Employees[[Employee Name]:[Office]],7))</f>
        <v>CENRO</v>
      </c>
      <c r="F4310" s="50" t="str">
        <f>IF(ISBLANK(LeaveTracker[[#This Row],[Employee Name]]),"-----",VLOOKUP(LeaveTracker[[#This Row],[Employee Name]],Employees[[Employee Name]:[Office]],6))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541</v>
      </c>
      <c r="E4311" s="50" t="str">
        <f>IF(ISBLANK(LeaveTracker[[#This Row],[Employee Name]]),"-----",VLOOKUP(LeaveTracker[[#This Row],[Employee Name]],Employees[[Employee Name]:[Office]],7))</f>
        <v>ONT</v>
      </c>
      <c r="F4311" s="50" t="str">
        <f>IF(ISBLANK(LeaveTracker[[#This Row],[Employee Name]]),"-----",VLOOKUP(LeaveTracker[[#This Row],[Employee Name]],Employees[[Employee Name]:[Office]],6))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541</v>
      </c>
      <c r="E4312" s="50" t="str">
        <f>IF(ISBLANK(LeaveTracker[[#This Row],[Employee Name]]),"-----",VLOOKUP(LeaveTracker[[#This Row],[Employee Name]],Employees[[Employee Name]:[Office]],7))</f>
        <v>ONT</v>
      </c>
      <c r="F4312" s="50" t="str">
        <f>IF(ISBLANK(LeaveTracker[[#This Row],[Employee Name]]),"-----",VLOOKUP(LeaveTracker[[#This Row],[Employee Name]],Employees[[Employee Name]:[Office]],6))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344</v>
      </c>
      <c r="E4313" s="50" t="str">
        <f>IF(ISBLANK(LeaveTracker[[#This Row],[Employee Name]]),"-----",VLOOKUP(LeaveTracker[[#This Row],[Employee Name]],Employees[[Employee Name]:[Office]],7))</f>
        <v>ONT</v>
      </c>
      <c r="F4313" s="50" t="str">
        <f>IF(ISBLANK(LeaveTracker[[#This Row],[Employee Name]]),"-----",VLOOKUP(LeaveTracker[[#This Row],[Employee Name]],Employees[[Employee Name]:[Office]],6))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720</v>
      </c>
      <c r="E4314" s="50" t="str">
        <f>IF(ISBLANK(LeaveTracker[[#This Row],[Employee Name]]),"-----",VLOOKUP(LeaveTracker[[#This Row],[Employee Name]],Employees[[Employee Name]:[Office]],7))</f>
        <v>LCR</v>
      </c>
      <c r="F4314" s="50" t="str">
        <f>IF(ISBLANK(LeaveTracker[[#This Row],[Employee Name]]),"-----",VLOOKUP(LeaveTracker[[#This Row],[Employee Name]],Employees[[Employee Name]:[Office]],6))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347</v>
      </c>
      <c r="E4315" s="50" t="str">
        <f>IF(ISBLANK(LeaveTracker[[#This Row],[Employee Name]]),"-----",VLOOKUP(LeaveTracker[[#This Row],[Employee Name]],Employees[[Employee Name]:[Office]],7))</f>
        <v>PICNIC GROVE</v>
      </c>
      <c r="F4315" s="50" t="str">
        <f>IF(ISBLANK(LeaveTracker[[#This Row],[Employee Name]]),"-----",VLOOKUP(LeaveTracker[[#This Row],[Employee Name]],Employees[[Employee Name]:[Office]],6))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612</v>
      </c>
      <c r="E4316" s="50" t="str">
        <f>IF(ISBLANK(LeaveTracker[[#This Row],[Employee Name]]),"-----",VLOOKUP(LeaveTracker[[#This Row],[Employee Name]],Employees[[Employee Name]:[Office]],7))</f>
        <v>CBO</v>
      </c>
      <c r="F4316" s="50" t="str">
        <f>IF(ISBLANK(LeaveTracker[[#This Row],[Employee Name]]),"-----",VLOOKUP(LeaveTracker[[#This Row],[Employee Name]],Employees[[Employee Name]:[Office]],6))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1092</v>
      </c>
      <c r="E4317" s="50" t="str">
        <f>IF(ISBLANK(LeaveTracker[[#This Row],[Employee Name]]),"-----",VLOOKUP(LeaveTracker[[#This Row],[Employee Name]],Employees[[Employee Name]:[Office]],7))</f>
        <v>ACCOUNTING</v>
      </c>
      <c r="F4317" s="50" t="str">
        <f>IF(ISBLANK(LeaveTracker[[#This Row],[Employee Name]]),"-----",VLOOKUP(LeaveTracker[[#This Row],[Employee Name]],Employees[[Employee Name]:[Office]],6))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224</v>
      </c>
      <c r="E4318" s="50" t="str">
        <f>IF(ISBLANK(LeaveTracker[[#This Row],[Employee Name]]),"-----",VLOOKUP(LeaveTracker[[#This Row],[Employee Name]],Employees[[Employee Name]:[Office]],7))</f>
        <v>CSWDO</v>
      </c>
      <c r="F4318" s="50" t="str">
        <f>IF(ISBLANK(LeaveTracker[[#This Row],[Employee Name]]),"-----",VLOOKUP(LeaveTracker[[#This Row],[Employee Name]],Employees[[Employee Name]:[Office]],6))</f>
        <v>PERMANENT</v>
      </c>
      <c r="G4318" s="24">
        <v>44911</v>
      </c>
      <c r="H4318" s="24">
        <v>44911</v>
      </c>
      <c r="I4318" s="19" t="s">
        <v>298</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748</v>
      </c>
      <c r="E4319" s="50" t="str">
        <f>IF(ISBLANK(LeaveTracker[[#This Row],[Employee Name]]),"-----",VLOOKUP(LeaveTracker[[#This Row],[Employee Name]],Employees[[Employee Name]:[Office]],7))</f>
        <v>CSWDO</v>
      </c>
      <c r="F4319" s="50" t="str">
        <f>IF(ISBLANK(LeaveTracker[[#This Row],[Employee Name]]),"-----",VLOOKUP(LeaveTracker[[#This Row],[Employee Name]],Employees[[Employee Name]:[Office]],6))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355</v>
      </c>
      <c r="E4320" s="50" t="str">
        <f>IF(ISBLANK(LeaveTracker[[#This Row],[Employee Name]]),"-----",VLOOKUP(LeaveTracker[[#This Row],[Employee Name]],Employees[[Employee Name]:[Office]],7))</f>
        <v>LCR</v>
      </c>
      <c r="F4320" s="50" t="str">
        <f>IF(ISBLANK(LeaveTracker[[#This Row],[Employee Name]]),"-----",VLOOKUP(LeaveTracker[[#This Row],[Employee Name]],Employees[[Employee Name]:[Office]],6))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863</v>
      </c>
      <c r="E4321" s="50" t="str">
        <f>IF(ISBLANK(LeaveTracker[[#This Row],[Employee Name]]),"-----",VLOOKUP(LeaveTracker[[#This Row],[Employee Name]],Employees[[Employee Name]:[Office]],7))</f>
        <v>ACCOUNTING</v>
      </c>
      <c r="F4321" s="50" t="str">
        <f>IF(ISBLANK(LeaveTracker[[#This Row],[Employee Name]]),"-----",VLOOKUP(LeaveTracker[[#This Row],[Employee Name]],Employees[[Employee Name]:[Office]],6))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513</v>
      </c>
      <c r="E4322" s="50" t="str">
        <f>IF(ISBLANK(LeaveTracker[[#This Row],[Employee Name]]),"-----",VLOOKUP(LeaveTracker[[#This Row],[Employee Name]],Employees[[Employee Name]:[Office]],7))</f>
        <v>ONT</v>
      </c>
      <c r="F4322" s="50" t="str">
        <f>IF(ISBLANK(LeaveTracker[[#This Row],[Employee Name]]),"-----",VLOOKUP(LeaveTracker[[#This Row],[Employee Name]],Employees[[Employee Name]:[Office]],6))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513</v>
      </c>
      <c r="E4323" s="50" t="str">
        <f>IF(ISBLANK(LeaveTracker[[#This Row],[Employee Name]]),"-----",VLOOKUP(LeaveTracker[[#This Row],[Employee Name]],Employees[[Employee Name]:[Office]],7))</f>
        <v>ONT</v>
      </c>
      <c r="F4323" s="50" t="str">
        <f>IF(ISBLANK(LeaveTracker[[#This Row],[Employee Name]]),"-----",VLOOKUP(LeaveTracker[[#This Row],[Employee Name]],Employees[[Employee Name]:[Office]],6))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513</v>
      </c>
      <c r="E4324" s="50" t="str">
        <f>IF(ISBLANK(LeaveTracker[[#This Row],[Employee Name]]),"-----",VLOOKUP(LeaveTracker[[#This Row],[Employee Name]],Employees[[Employee Name]:[Office]],7))</f>
        <v>ONT</v>
      </c>
      <c r="F4324" s="50" t="str">
        <f>IF(ISBLANK(LeaveTracker[[#This Row],[Employee Name]]),"-----",VLOOKUP(LeaveTracker[[#This Row],[Employee Name]],Employees[[Employee Name]:[Office]],6))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878</v>
      </c>
      <c r="E4325" s="50" t="str">
        <f>IF(ISBLANK(LeaveTracker[[#This Row],[Employee Name]]),"-----",VLOOKUP(LeaveTracker[[#This Row],[Employee Name]],Employees[[Employee Name]:[Office]],7))</f>
        <v>ONT</v>
      </c>
      <c r="F4325" s="50" t="str">
        <f>IF(ISBLANK(LeaveTracker[[#This Row],[Employee Name]]),"-----",VLOOKUP(LeaveTracker[[#This Row],[Employee Name]],Employees[[Employee Name]:[Office]],6))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2140</v>
      </c>
      <c r="E4326" s="50" t="str">
        <f>IF(ISBLANK(LeaveTracker[[#This Row],[Employee Name]]),"-----",VLOOKUP(LeaveTracker[[#This Row],[Employee Name]],Employees[[Employee Name]:[Office]],7))</f>
        <v>GSO</v>
      </c>
      <c r="F4326" s="50" t="str">
        <f>IF(ISBLANK(LeaveTracker[[#This Row],[Employee Name]]),"-----",VLOOKUP(LeaveTracker[[#This Row],[Employee Name]],Employees[[Employee Name]:[Office]],6))</f>
        <v>PERMANENT</v>
      </c>
      <c r="G4326" s="24">
        <v>44966</v>
      </c>
      <c r="H4326" s="24">
        <v>44966</v>
      </c>
      <c r="I4326" s="19" t="s">
        <v>298</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1092</v>
      </c>
      <c r="E4327" s="50" t="str">
        <f>IF(ISBLANK(LeaveTracker[[#This Row],[Employee Name]]),"-----",VLOOKUP(LeaveTracker[[#This Row],[Employee Name]],Employees[[Employee Name]:[Office]],7))</f>
        <v>ACCOUNTING</v>
      </c>
      <c r="F4327" s="50" t="str">
        <f>IF(ISBLANK(LeaveTracker[[#This Row],[Employee Name]]),"-----",VLOOKUP(LeaveTracker[[#This Row],[Employee Name]],Employees[[Employee Name]:[Office]],6))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2011</v>
      </c>
      <c r="E4328" s="50" t="str">
        <f>IF(ISBLANK(LeaveTracker[[#This Row],[Employee Name]]),"-----",VLOOKUP(LeaveTracker[[#This Row],[Employee Name]],Employees[[Employee Name]:[Office]],7))</f>
        <v>ACCOUNTING</v>
      </c>
      <c r="F4328" s="50" t="str">
        <f>IF(ISBLANK(LeaveTracker[[#This Row],[Employee Name]]),"-----",VLOOKUP(LeaveTracker[[#This Row],[Employee Name]],Employees[[Employee Name]:[Office]],6))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1083</v>
      </c>
      <c r="E4329" s="50" t="str">
        <f>IF(ISBLANK(LeaveTracker[[#This Row],[Employee Name]]),"-----",VLOOKUP(LeaveTracker[[#This Row],[Employee Name]],Employees[[Employee Name]:[Office]],7))</f>
        <v>ACCOUNTING</v>
      </c>
      <c r="F4329" s="50" t="str">
        <f>IF(ISBLANK(LeaveTracker[[#This Row],[Employee Name]]),"-----",VLOOKUP(LeaveTracker[[#This Row],[Employee Name]],Employees[[Employee Name]:[Office]],6))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860</v>
      </c>
      <c r="E4330" s="50" t="str">
        <f>IF(ISBLANK(LeaveTracker[[#This Row],[Employee Name]]),"-----",VLOOKUP(LeaveTracker[[#This Row],[Employee Name]],Employees[[Employee Name]:[Office]],7))</f>
        <v>ONT</v>
      </c>
      <c r="F4330" s="50" t="str">
        <f>IF(ISBLANK(LeaveTracker[[#This Row],[Employee Name]]),"-----",VLOOKUP(LeaveTracker[[#This Row],[Employee Name]],Employees[[Employee Name]:[Office]],6))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863</v>
      </c>
      <c r="E4331" s="50" t="str">
        <f>IF(ISBLANK(LeaveTracker[[#This Row],[Employee Name]]),"-----",VLOOKUP(LeaveTracker[[#This Row],[Employee Name]],Employees[[Employee Name]:[Office]],7))</f>
        <v>ACCOUNTING</v>
      </c>
      <c r="F4331" s="50" t="str">
        <f>IF(ISBLANK(LeaveTracker[[#This Row],[Employee Name]]),"-----",VLOOKUP(LeaveTracker[[#This Row],[Employee Name]],Employees[[Employee Name]:[Office]],6))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863</v>
      </c>
      <c r="E4332" s="50" t="str">
        <f>IF(ISBLANK(LeaveTracker[[#This Row],[Employee Name]]),"-----",VLOOKUP(LeaveTracker[[#This Row],[Employee Name]],Employees[[Employee Name]:[Office]],7))</f>
        <v>ACCOUNTING</v>
      </c>
      <c r="F4332" s="50" t="str">
        <f>IF(ISBLANK(LeaveTracker[[#This Row],[Employee Name]]),"-----",VLOOKUP(LeaveTracker[[#This Row],[Employee Name]],Employees[[Employee Name]:[Office]],6))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863</v>
      </c>
      <c r="E4333" s="50" t="str">
        <f>IF(ISBLANK(LeaveTracker[[#This Row],[Employee Name]]),"-----",VLOOKUP(LeaveTracker[[#This Row],[Employee Name]],Employees[[Employee Name]:[Office]],7))</f>
        <v>ACCOUNTING</v>
      </c>
      <c r="F4333" s="50" t="str">
        <f>IF(ISBLANK(LeaveTracker[[#This Row],[Employee Name]]),"-----",VLOOKUP(LeaveTracker[[#This Row],[Employee Name]],Employees[[Employee Name]:[Office]],6))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1010</v>
      </c>
      <c r="E4334" s="50" t="str">
        <f>IF(ISBLANK(LeaveTracker[[#This Row],[Employee Name]]),"-----",VLOOKUP(LeaveTracker[[#This Row],[Employee Name]],Employees[[Employee Name]:[Office]],7))</f>
        <v>ACCOUNTING</v>
      </c>
      <c r="F4334" s="50" t="str">
        <f>IF(ISBLANK(LeaveTracker[[#This Row],[Employee Name]]),"-----",VLOOKUP(LeaveTracker[[#This Row],[Employee Name]],Employees[[Employee Name]:[Office]],6))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513</v>
      </c>
      <c r="E4335" s="50" t="str">
        <f>IF(ISBLANK(LeaveTracker[[#This Row],[Employee Name]]),"-----",VLOOKUP(LeaveTracker[[#This Row],[Employee Name]],Employees[[Employee Name]:[Office]],7))</f>
        <v>ONT</v>
      </c>
      <c r="F4335" s="50" t="str">
        <f>IF(ISBLANK(LeaveTracker[[#This Row],[Employee Name]]),"-----",VLOOKUP(LeaveTracker[[#This Row],[Employee Name]],Employees[[Employee Name]:[Office]],6))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513</v>
      </c>
      <c r="E4336" s="50" t="str">
        <f>IF(ISBLANK(LeaveTracker[[#This Row],[Employee Name]]),"-----",VLOOKUP(LeaveTracker[[#This Row],[Employee Name]],Employees[[Employee Name]:[Office]],7))</f>
        <v>ONT</v>
      </c>
      <c r="F4336" s="50" t="str">
        <f>IF(ISBLANK(LeaveTracker[[#This Row],[Employee Name]]),"-----",VLOOKUP(LeaveTracker[[#This Row],[Employee Name]],Employees[[Employee Name]:[Office]],6))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513</v>
      </c>
      <c r="E4337" s="50" t="str">
        <f>IF(ISBLANK(LeaveTracker[[#This Row],[Employee Name]]),"-----",VLOOKUP(LeaveTracker[[#This Row],[Employee Name]],Employees[[Employee Name]:[Office]],7))</f>
        <v>ONT</v>
      </c>
      <c r="F4337" s="50" t="str">
        <f>IF(ISBLANK(LeaveTracker[[#This Row],[Employee Name]]),"-----",VLOOKUP(LeaveTracker[[#This Row],[Employee Name]],Employees[[Employee Name]:[Office]],6))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1092</v>
      </c>
      <c r="E4338" s="50" t="str">
        <f>IF(ISBLANK(LeaveTracker[[#This Row],[Employee Name]]),"-----",VLOOKUP(LeaveTracker[[#This Row],[Employee Name]],Employees[[Employee Name]:[Office]],7))</f>
        <v>ACCOUNTING</v>
      </c>
      <c r="F4338" s="50" t="str">
        <f>IF(ISBLANK(LeaveTracker[[#This Row],[Employee Name]]),"-----",VLOOKUP(LeaveTracker[[#This Row],[Employee Name]],Employees[[Employee Name]:[Office]],6))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1840</v>
      </c>
      <c r="E4339" s="50" t="str">
        <f>IF(ISBLANK(LeaveTracker[[#This Row],[Employee Name]]),"-----",VLOOKUP(LeaveTracker[[#This Row],[Employee Name]],Employees[[Employee Name]:[Office]],7))</f>
        <v>BIR</v>
      </c>
      <c r="F4339" s="50" t="str">
        <f>IF(ISBLANK(LeaveTracker[[#This Row],[Employee Name]]),"-----",VLOOKUP(LeaveTracker[[#This Row],[Employee Name]],Employees[[Employee Name]:[Office]],6))</f>
        <v>CASUAL</v>
      </c>
      <c r="G4339" s="24">
        <v>44960</v>
      </c>
      <c r="H4339" s="24">
        <v>44960</v>
      </c>
      <c r="I4339" s="19" t="s">
        <v>298</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519</v>
      </c>
      <c r="E4340" s="50" t="str">
        <f>IF(ISBLANK(LeaveTracker[[#This Row],[Employee Name]]),"-----",VLOOKUP(LeaveTracker[[#This Row],[Employee Name]],Employees[[Employee Name]:[Office]],7))</f>
        <v>ACCOUNTING</v>
      </c>
      <c r="F4340" s="50" t="str">
        <f>IF(ISBLANK(LeaveTracker[[#This Row],[Employee Name]]),"-----",VLOOKUP(LeaveTracker[[#This Row],[Employee Name]],Employees[[Employee Name]:[Office]],6))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1828</v>
      </c>
      <c r="E4341" s="50" t="str">
        <f>IF(ISBLANK(LeaveTracker[[#This Row],[Employee Name]]),"-----",VLOOKUP(LeaveTracker[[#This Row],[Employee Name]],Employees[[Employee Name]:[Office]],7))</f>
        <v>TCIS</v>
      </c>
      <c r="F4341" s="50" t="str">
        <f>IF(ISBLANK(LeaveTracker[[#This Row],[Employee Name]]),"-----",VLOOKUP(LeaveTracker[[#This Row],[Employee Name]],Employees[[Employee Name]:[Office]],6))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1164</v>
      </c>
      <c r="E4342" s="50" t="str">
        <f>IF(ISBLANK(LeaveTracker[[#This Row],[Employee Name]]),"-----",VLOOKUP(LeaveTracker[[#This Row],[Employee Name]],Employees[[Employee Name]:[Office]],7))</f>
        <v>CSWDO</v>
      </c>
      <c r="F4342" s="50" t="str">
        <f>IF(ISBLANK(LeaveTracker[[#This Row],[Employee Name]]),"-----",VLOOKUP(LeaveTracker[[#This Row],[Employee Name]],Employees[[Employee Name]:[Office]],6))</f>
        <v>PERMANENT</v>
      </c>
      <c r="G4342" s="24">
        <v>44939</v>
      </c>
      <c r="H4342" s="24">
        <v>44939</v>
      </c>
      <c r="I4342" s="19" t="s">
        <v>298</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1831</v>
      </c>
      <c r="E4343" s="50" t="str">
        <f>IF(ISBLANK(LeaveTracker[[#This Row],[Employee Name]]),"-----",VLOOKUP(LeaveTracker[[#This Row],[Employee Name]],Employees[[Employee Name]:[Office]],7))</f>
        <v>CPDO</v>
      </c>
      <c r="F4343" s="50" t="str">
        <f>IF(ISBLANK(LeaveTracker[[#This Row],[Employee Name]]),"-----",VLOOKUP(LeaveTracker[[#This Row],[Employee Name]],Employees[[Employee Name]:[Office]],6))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1832</v>
      </c>
      <c r="E4344" s="50" t="str">
        <f>IF(ISBLANK(LeaveTracker[[#This Row],[Employee Name]]),"-----",VLOOKUP(LeaveTracker[[#This Row],[Employee Name]],Employees[[Employee Name]:[Office]],7))</f>
        <v>CSWDO</v>
      </c>
      <c r="F4344" s="50" t="str">
        <f>IF(ISBLANK(LeaveTracker[[#This Row],[Employee Name]]),"-----",VLOOKUP(LeaveTracker[[#This Row],[Employee Name]],Employees[[Employee Name]:[Office]],6))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1953</v>
      </c>
      <c r="E4345" s="50" t="str">
        <f>IF(ISBLANK(LeaveTracker[[#This Row],[Employee Name]]),"-----",VLOOKUP(LeaveTracker[[#This Row],[Employee Name]],Employees[[Employee Name]:[Office]],7))</f>
        <v>ONT</v>
      </c>
      <c r="F4345" s="50" t="str">
        <f>IF(ISBLANK(LeaveTracker[[#This Row],[Employee Name]]),"-----",VLOOKUP(LeaveTracker[[#This Row],[Employee Name]],Employees[[Employee Name]:[Office]],6))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1954</v>
      </c>
      <c r="E4346" s="50" t="str">
        <f>IF(ISBLANK(LeaveTracker[[#This Row],[Employee Name]]),"-----",VLOOKUP(LeaveTracker[[#This Row],[Employee Name]],Employees[[Employee Name]:[Office]],7))</f>
        <v>TCIS/CSU</v>
      </c>
      <c r="F4346" s="50" t="str">
        <f>IF(ISBLANK(LeaveTracker[[#This Row],[Employee Name]]),"-----",VLOOKUP(LeaveTracker[[#This Row],[Employee Name]],Employees[[Employee Name]:[Office]],6))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2141</v>
      </c>
      <c r="E4347" s="50" t="str">
        <f>IF(ISBLANK(LeaveTracker[[#This Row],[Employee Name]]),"-----",VLOOKUP(LeaveTracker[[#This Row],[Employee Name]],Employees[[Employee Name]:[Office]],7))</f>
        <v>CENRO</v>
      </c>
      <c r="F4347" s="50" t="str">
        <f>IF(ISBLANK(LeaveTracker[[#This Row],[Employee Name]]),"-----",VLOOKUP(LeaveTracker[[#This Row],[Employee Name]],Employees[[Employee Name]:[Office]],6))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1891</v>
      </c>
      <c r="E4348" s="50" t="str">
        <f>IF(ISBLANK(LeaveTracker[[#This Row],[Employee Name]]),"-----",VLOOKUP(LeaveTracker[[#This Row],[Employee Name]],Employees[[Employee Name]:[Office]],7))</f>
        <v>ONT</v>
      </c>
      <c r="F4348" s="50" t="str">
        <f>IF(ISBLANK(LeaveTracker[[#This Row],[Employee Name]]),"-----",VLOOKUP(LeaveTracker[[#This Row],[Employee Name]],Employees[[Employee Name]:[Office]],6))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1817</v>
      </c>
      <c r="E4349" s="50" t="str">
        <f>IF(ISBLANK(LeaveTracker[[#This Row],[Employee Name]]),"-----",VLOOKUP(LeaveTracker[[#This Row],[Employee Name]],Employees[[Employee Name]:[Office]],7))</f>
        <v>ONT</v>
      </c>
      <c r="F4349" s="50" t="str">
        <f>IF(ISBLANK(LeaveTracker[[#This Row],[Employee Name]]),"-----",VLOOKUP(LeaveTracker[[#This Row],[Employee Name]],Employees[[Employee Name]:[Office]],6))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1817</v>
      </c>
      <c r="E4350" s="50" t="str">
        <f>IF(ISBLANK(LeaveTracker[[#This Row],[Employee Name]]),"-----",VLOOKUP(LeaveTracker[[#This Row],[Employee Name]],Employees[[Employee Name]:[Office]],7))</f>
        <v>ONT</v>
      </c>
      <c r="F4350" s="50" t="str">
        <f>IF(ISBLANK(LeaveTracker[[#This Row],[Employee Name]]),"-----",VLOOKUP(LeaveTracker[[#This Row],[Employee Name]],Employees[[Employee Name]:[Office]],6))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1816</v>
      </c>
      <c r="E4351" s="50" t="str">
        <f>IF(ISBLANK(LeaveTracker[[#This Row],[Employee Name]]),"-----",VLOOKUP(LeaveTracker[[#This Row],[Employee Name]],Employees[[Employee Name]:[Office]],7))</f>
        <v>ONT</v>
      </c>
      <c r="F4351" s="50" t="str">
        <f>IF(ISBLANK(LeaveTracker[[#This Row],[Employee Name]]),"-----",VLOOKUP(LeaveTracker[[#This Row],[Employee Name]],Employees[[Employee Name]:[Office]],6))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1875</v>
      </c>
      <c r="E4352" s="50" t="str">
        <f>IF(ISBLANK(LeaveTracker[[#This Row],[Employee Name]]),"-----",VLOOKUP(LeaveTracker[[#This Row],[Employee Name]],Employees[[Employee Name]:[Office]],7))</f>
        <v>CEO</v>
      </c>
      <c r="F4352" s="50" t="str">
        <f>IF(ISBLANK(LeaveTracker[[#This Row],[Employee Name]]),"-----",VLOOKUP(LeaveTracker[[#This Row],[Employee Name]],Employees[[Employee Name]:[Office]],6))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1875</v>
      </c>
      <c r="E4353" s="50" t="str">
        <f>IF(ISBLANK(LeaveTracker[[#This Row],[Employee Name]]),"-----",VLOOKUP(LeaveTracker[[#This Row],[Employee Name]],Employees[[Employee Name]:[Office]],7))</f>
        <v>CEO</v>
      </c>
      <c r="F4353" s="50" t="str">
        <f>IF(ISBLANK(LeaveTracker[[#This Row],[Employee Name]]),"-----",VLOOKUP(LeaveTracker[[#This Row],[Employee Name]],Employees[[Employee Name]:[Office]],6))</f>
        <v>CASUAL</v>
      </c>
      <c r="G4353" s="24">
        <v>44953</v>
      </c>
      <c r="H4353" s="24">
        <v>44953</v>
      </c>
      <c r="I4353" s="19" t="s">
        <v>298</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2143</v>
      </c>
      <c r="E4354" s="50" t="str">
        <f>IF(ISBLANK(LeaveTracker[[#This Row],[Employee Name]]),"-----",VLOOKUP(LeaveTracker[[#This Row],[Employee Name]],Employees[[Employee Name]:[Office]],7))</f>
        <v>OSPITAL NG TAGAYTAY</v>
      </c>
      <c r="F4354" s="50" t="str">
        <f>IF(ISBLANK(LeaveTracker[[#This Row],[Employee Name]]),"-----",VLOOKUP(LeaveTracker[[#This Row],[Employee Name]],Employees[[Employee Name]:[Office]],6))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2065</v>
      </c>
      <c r="E4355" s="50" t="str">
        <f>IF(ISBLANK(LeaveTracker[[#This Row],[Employee Name]]),"-----",VLOOKUP(LeaveTracker[[#This Row],[Employee Name]],Employees[[Employee Name]:[Office]],7))</f>
        <v>EEO</v>
      </c>
      <c r="F4355" s="50" t="str">
        <f>IF(ISBLANK(LeaveTracker[[#This Row],[Employee Name]]),"-----",VLOOKUP(LeaveTracker[[#This Row],[Employee Name]],Employees[[Employee Name]:[Office]],6))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1877</v>
      </c>
      <c r="E4356" s="50" t="str">
        <f>IF(ISBLANK(LeaveTracker[[#This Row],[Employee Name]]),"-----",VLOOKUP(LeaveTracker[[#This Row],[Employee Name]],Employees[[Employee Name]:[Office]],7))</f>
        <v>CHO</v>
      </c>
      <c r="F4356" s="50" t="str">
        <f>IF(ISBLANK(LeaveTracker[[#This Row],[Employee Name]]),"-----",VLOOKUP(LeaveTracker[[#This Row],[Employee Name]],Employees[[Employee Name]:[Office]],6))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1767</v>
      </c>
      <c r="E4357" s="50" t="str">
        <f>IF(ISBLANK(LeaveTracker[[#This Row],[Employee Name]]),"-----",VLOOKUP(LeaveTracker[[#This Row],[Employee Name]],Employees[[Employee Name]:[Office]],7))</f>
        <v>CENRO</v>
      </c>
      <c r="F4357" s="50" t="str">
        <f>IF(ISBLANK(LeaveTracker[[#This Row],[Employee Name]]),"-----",VLOOKUP(LeaveTracker[[#This Row],[Employee Name]],Employees[[Employee Name]:[Office]],6))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1882</v>
      </c>
      <c r="E4358" s="50" t="str">
        <f>IF(ISBLANK(LeaveTracker[[#This Row],[Employee Name]]),"-----",VLOOKUP(LeaveTracker[[#This Row],[Employee Name]],Employees[[Employee Name]:[Office]],7))</f>
        <v>CHO</v>
      </c>
      <c r="F4358" s="50" t="str">
        <f>IF(ISBLANK(LeaveTracker[[#This Row],[Employee Name]]),"-----",VLOOKUP(LeaveTracker[[#This Row],[Employee Name]],Employees[[Employee Name]:[Office]],6))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1882</v>
      </c>
      <c r="E4359" s="50" t="str">
        <f>IF(ISBLANK(LeaveTracker[[#This Row],[Employee Name]]),"-----",VLOOKUP(LeaveTracker[[#This Row],[Employee Name]],Employees[[Employee Name]:[Office]],7))</f>
        <v>CHO</v>
      </c>
      <c r="F4359" s="50" t="str">
        <f>IF(ISBLANK(LeaveTracker[[#This Row],[Employee Name]]),"-----",VLOOKUP(LeaveTracker[[#This Row],[Employee Name]],Employees[[Employee Name]:[Office]],6))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1797</v>
      </c>
      <c r="E4360" s="50" t="str">
        <f>IF(ISBLANK(LeaveTracker[[#This Row],[Employee Name]]),"-----",VLOOKUP(LeaveTracker[[#This Row],[Employee Name]],Employees[[Employee Name]:[Office]],7))</f>
        <v>CENRO</v>
      </c>
      <c r="F4360" s="50" t="str">
        <f>IF(ISBLANK(LeaveTracker[[#This Row],[Employee Name]]),"-----",VLOOKUP(LeaveTracker[[#This Row],[Employee Name]],Employees[[Employee Name]:[Office]],6))</f>
        <v>CASUAL</v>
      </c>
      <c r="G4360" s="24">
        <v>44984</v>
      </c>
      <c r="H4360" s="24">
        <v>44984</v>
      </c>
      <c r="I4360" s="19" t="s">
        <v>298</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1839</v>
      </c>
      <c r="E4361" s="50" t="str">
        <f>IF(ISBLANK(LeaveTracker[[#This Row],[Employee Name]]),"-----",VLOOKUP(LeaveTracker[[#This Row],[Employee Name]],Employees[[Employee Name]:[Office]],7))</f>
        <v>CENRO</v>
      </c>
      <c r="F4361" s="50" t="str">
        <f>IF(ISBLANK(LeaveTracker[[#This Row],[Employee Name]]),"-----",VLOOKUP(LeaveTracker[[#This Row],[Employee Name]],Employees[[Employee Name]:[Office]],6))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1839</v>
      </c>
      <c r="E4362" s="50" t="str">
        <f>IF(ISBLANK(LeaveTracker[[#This Row],[Employee Name]]),"-----",VLOOKUP(LeaveTracker[[#This Row],[Employee Name]],Employees[[Employee Name]:[Office]],7))</f>
        <v>CENRO</v>
      </c>
      <c r="F4362" s="50" t="str">
        <f>IF(ISBLANK(LeaveTracker[[#This Row],[Employee Name]]),"-----",VLOOKUP(LeaveTracker[[#This Row],[Employee Name]],Employees[[Employee Name]:[Office]],6))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2146</v>
      </c>
      <c r="E4363" s="50" t="str">
        <f>IF(ISBLANK(LeaveTracker[[#This Row],[Employee Name]]),"-----",VLOOKUP(LeaveTracker[[#This Row],[Employee Name]],Employees[[Employee Name]:[Office]],7))</f>
        <v>TOPS- CSU</v>
      </c>
      <c r="F4363" s="50" t="str">
        <f>IF(ISBLANK(LeaveTracker[[#This Row],[Employee Name]]),"-----",VLOOKUP(LeaveTracker[[#This Row],[Employee Name]],Employees[[Employee Name]:[Office]],6))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1925</v>
      </c>
      <c r="E4364" s="50" t="str">
        <f>IF(ISBLANK(LeaveTracker[[#This Row],[Employee Name]]),"-----",VLOOKUP(LeaveTracker[[#This Row],[Employee Name]],Employees[[Employee Name]:[Office]],7))</f>
        <v>ONT</v>
      </c>
      <c r="F4364" s="50" t="str">
        <f>IF(ISBLANK(LeaveTracker[[#This Row],[Employee Name]]),"-----",VLOOKUP(LeaveTracker[[#This Row],[Employee Name]],Employees[[Employee Name]:[Office]],6))</f>
        <v>CASUAL</v>
      </c>
      <c r="G4364" s="24">
        <v>44970</v>
      </c>
      <c r="H4364" s="24">
        <v>44970</v>
      </c>
      <c r="I4364" s="19" t="s">
        <v>298</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1808</v>
      </c>
      <c r="E4365" s="50" t="str">
        <f>IF(ISBLANK(LeaveTracker[[#This Row],[Employee Name]]),"-----",VLOOKUP(LeaveTracker[[#This Row],[Employee Name]],Employees[[Employee Name]:[Office]],7))</f>
        <v>ONT</v>
      </c>
      <c r="F4365" s="50" t="str">
        <f>IF(ISBLANK(LeaveTracker[[#This Row],[Employee Name]]),"-----",VLOOKUP(LeaveTracker[[#This Row],[Employee Name]],Employees[[Employee Name]:[Office]],6))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1843</v>
      </c>
      <c r="E4366" s="50" t="str">
        <f>IF(ISBLANK(LeaveTracker[[#This Row],[Employee Name]]),"-----",VLOOKUP(LeaveTracker[[#This Row],[Employee Name]],Employees[[Employee Name]:[Office]],7))</f>
        <v>EEO/CITY MARKET</v>
      </c>
      <c r="F4366" s="50" t="str">
        <f>IF(ISBLANK(LeaveTracker[[#This Row],[Employee Name]]),"-----",VLOOKUP(LeaveTracker[[#This Row],[Employee Name]],Employees[[Employee Name]:[Office]],6))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1762</v>
      </c>
      <c r="E4367" s="50" t="str">
        <f>IF(ISBLANK(LeaveTracker[[#This Row],[Employee Name]]),"-----",VLOOKUP(LeaveTracker[[#This Row],[Employee Name]],Employees[[Employee Name]:[Office]],7))</f>
        <v>LIBRARY</v>
      </c>
      <c r="F4367" s="50" t="str">
        <f>IF(ISBLANK(LeaveTracker[[#This Row],[Employee Name]]),"-----",VLOOKUP(LeaveTracker[[#This Row],[Employee Name]],Employees[[Employee Name]:[Office]],6))</f>
        <v>CASUAL</v>
      </c>
      <c r="G4367" s="24">
        <v>44973</v>
      </c>
      <c r="H4367" s="24">
        <v>44973</v>
      </c>
      <c r="I4367" s="19" t="s">
        <v>298</v>
      </c>
      <c r="J4367" s="42" t="s">
        <v>763</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1910</v>
      </c>
      <c r="E4368" s="50" t="str">
        <f>IF(ISBLANK(LeaveTracker[[#This Row],[Employee Name]]),"-----",VLOOKUP(LeaveTracker[[#This Row],[Employee Name]],Employees[[Employee Name]:[Office]],7))</f>
        <v>CENRO</v>
      </c>
      <c r="F4368" s="50" t="str">
        <f>IF(ISBLANK(LeaveTracker[[#This Row],[Employee Name]]),"-----",VLOOKUP(LeaveTracker[[#This Row],[Employee Name]],Employees[[Employee Name]:[Office]],6))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1841</v>
      </c>
      <c r="E4369" s="50" t="str">
        <f>IF(ISBLANK(LeaveTracker[[#This Row],[Employee Name]]),"-----",VLOOKUP(LeaveTracker[[#This Row],[Employee Name]],Employees[[Employee Name]:[Office]],7))</f>
        <v>CCT</v>
      </c>
      <c r="F4369" s="50" t="str">
        <f>IF(ISBLANK(LeaveTracker[[#This Row],[Employee Name]]),"-----",VLOOKUP(LeaveTracker[[#This Row],[Employee Name]],Employees[[Employee Name]:[Office]],6))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1752</v>
      </c>
      <c r="E4370" s="50" t="str">
        <f>IF(ISBLANK(LeaveTracker[[#This Row],[Employee Name]]),"-----",VLOOKUP(LeaveTracker[[#This Row],[Employee Name]],Employees[[Employee Name]:[Office]],7))</f>
        <v>CSWDO</v>
      </c>
      <c r="F4370" s="50" t="str">
        <f>IF(ISBLANK(LeaveTracker[[#This Row],[Employee Name]]),"-----",VLOOKUP(LeaveTracker[[#This Row],[Employee Name]],Employees[[Employee Name]:[Office]],6))</f>
        <v>CASUAL</v>
      </c>
      <c r="G4370" s="24">
        <v>44977</v>
      </c>
      <c r="H4370" s="24">
        <v>44978</v>
      </c>
      <c r="I4370" s="19" t="s">
        <v>298</v>
      </c>
      <c r="J4370" s="42" t="s">
        <v>214</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2065</v>
      </c>
      <c r="E4371" s="50" t="str">
        <f>IF(ISBLANK(LeaveTracker[[#This Row],[Employee Name]]),"-----",VLOOKUP(LeaveTracker[[#This Row],[Employee Name]],Employees[[Employee Name]:[Office]],7))</f>
        <v>EEO</v>
      </c>
      <c r="F4371" s="50" t="str">
        <f>IF(ISBLANK(LeaveTracker[[#This Row],[Employee Name]]),"-----",VLOOKUP(LeaveTracker[[#This Row],[Employee Name]],Employees[[Employee Name]:[Office]],6))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1751</v>
      </c>
      <c r="E4372" s="50" t="str">
        <f>IF(ISBLANK(LeaveTracker[[#This Row],[Employee Name]]),"-----",VLOOKUP(LeaveTracker[[#This Row],[Employee Name]],Employees[[Employee Name]:[Office]],7))</f>
        <v>BPLO</v>
      </c>
      <c r="F4372" s="50" t="str">
        <f>IF(ISBLANK(LeaveTracker[[#This Row],[Employee Name]]),"-----",VLOOKUP(LeaveTracker[[#This Row],[Employee Name]],Employees[[Employee Name]:[Office]],6))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1860</v>
      </c>
      <c r="E4373" s="50" t="str">
        <f>IF(ISBLANK(LeaveTracker[[#This Row],[Employee Name]]),"-----",VLOOKUP(LeaveTracker[[#This Row],[Employee Name]],Employees[[Employee Name]:[Office]],7))</f>
        <v>LCR</v>
      </c>
      <c r="F4373" s="50" t="str">
        <f>IF(ISBLANK(LeaveTracker[[#This Row],[Employee Name]]),"-----",VLOOKUP(LeaveTracker[[#This Row],[Employee Name]],Employees[[Employee Name]:[Office]],6))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720</v>
      </c>
      <c r="E4374" s="50" t="str">
        <f>IF(ISBLANK(LeaveTracker[[#This Row],[Employee Name]]),"-----",VLOOKUP(LeaveTracker[[#This Row],[Employee Name]],Employees[[Employee Name]:[Office]],7))</f>
        <v>LCR</v>
      </c>
      <c r="F4374" s="50" t="str">
        <f>IF(ISBLANK(LeaveTracker[[#This Row],[Employee Name]]),"-----",VLOOKUP(LeaveTracker[[#This Row],[Employee Name]],Employees[[Employee Name]:[Office]],6))</f>
        <v>PERMANENT</v>
      </c>
      <c r="G4374" s="24">
        <v>44963</v>
      </c>
      <c r="H4374" s="24">
        <v>44963</v>
      </c>
      <c r="I4374" s="19" t="s">
        <v>298</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615</v>
      </c>
      <c r="E4375" s="50" t="str">
        <f>IF(ISBLANK(LeaveTracker[[#This Row],[Employee Name]]),"-----",VLOOKUP(LeaveTracker[[#This Row],[Employee Name]],Employees[[Employee Name]:[Office]],7))</f>
        <v>CBO</v>
      </c>
      <c r="F4375" s="50" t="str">
        <f>IF(ISBLANK(LeaveTracker[[#This Row],[Employee Name]]),"-----",VLOOKUP(LeaveTracker[[#This Row],[Employee Name]],Employees[[Employee Name]:[Office]],6))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615</v>
      </c>
      <c r="E4376" s="50" t="str">
        <f>IF(ISBLANK(LeaveTracker[[#This Row],[Employee Name]]),"-----",VLOOKUP(LeaveTracker[[#This Row],[Employee Name]],Employees[[Employee Name]:[Office]],7))</f>
        <v>CBO</v>
      </c>
      <c r="F4376" s="50" t="str">
        <f>IF(ISBLANK(LeaveTracker[[#This Row],[Employee Name]]),"-----",VLOOKUP(LeaveTracker[[#This Row],[Employee Name]],Employees[[Employee Name]:[Office]],6))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615</v>
      </c>
      <c r="E4377" s="50" t="str">
        <f>IF(ISBLANK(LeaveTracker[[#This Row],[Employee Name]]),"-----",VLOOKUP(LeaveTracker[[#This Row],[Employee Name]],Employees[[Employee Name]:[Office]],7))</f>
        <v>CBO</v>
      </c>
      <c r="F4377" s="50" t="str">
        <f>IF(ISBLANK(LeaveTracker[[#This Row],[Employee Name]]),"-----",VLOOKUP(LeaveTracker[[#This Row],[Employee Name]],Employees[[Employee Name]:[Office]],6))</f>
        <v>PERMANENT</v>
      </c>
      <c r="G4377" s="24">
        <v>44935</v>
      </c>
      <c r="H4377" s="24">
        <v>44935</v>
      </c>
      <c r="I4377" s="19" t="s">
        <v>298</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186</v>
      </c>
      <c r="E4378" s="50" t="str">
        <f>IF(ISBLANK(LeaveTracker[[#This Row],[Employee Name]]),"-----",VLOOKUP(LeaveTracker[[#This Row],[Employee Name]],Employees[[Employee Name]:[Office]],7))</f>
        <v>CBO</v>
      </c>
      <c r="F4378" s="50" t="str">
        <f>IF(ISBLANK(LeaveTracker[[#This Row],[Employee Name]]),"-----",VLOOKUP(LeaveTracker[[#This Row],[Employee Name]],Employees[[Employee Name]:[Office]],6))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1765</v>
      </c>
      <c r="E4379" s="50" t="str">
        <f>IF(ISBLANK(LeaveTracker[[#This Row],[Employee Name]]),"-----",VLOOKUP(LeaveTracker[[#This Row],[Employee Name]],Employees[[Employee Name]:[Office]],7))</f>
        <v>GSO</v>
      </c>
      <c r="F4379" s="50" t="str">
        <f>IF(ISBLANK(LeaveTracker[[#This Row],[Employee Name]]),"-----",VLOOKUP(LeaveTracker[[#This Row],[Employee Name]],Employees[[Employee Name]:[Office]],6))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1858</v>
      </c>
      <c r="E4380" s="50" t="str">
        <f>IF(ISBLANK(LeaveTracker[[#This Row],[Employee Name]]),"-----",VLOOKUP(LeaveTracker[[#This Row],[Employee Name]],Employees[[Employee Name]:[Office]],7))</f>
        <v>CHO</v>
      </c>
      <c r="F4380" s="50" t="str">
        <f>IF(ISBLANK(LeaveTracker[[#This Row],[Employee Name]]),"-----",VLOOKUP(LeaveTracker[[#This Row],[Employee Name]],Employees[[Employee Name]:[Office]],6))</f>
        <v>CASUAL</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1865</v>
      </c>
      <c r="E4381" s="50" t="str">
        <f>IF(ISBLANK(LeaveTracker[[#This Row],[Employee Name]]),"-----",VLOOKUP(LeaveTracker[[#This Row],[Employee Name]],Employees[[Employee Name]:[Office]],7))</f>
        <v>CENRO</v>
      </c>
      <c r="F4381" s="50" t="str">
        <f>IF(ISBLANK(LeaveTracker[[#This Row],[Employee Name]]),"-----",VLOOKUP(LeaveTracker[[#This Row],[Employee Name]],Employees[[Employee Name]:[Office]],6))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1815</v>
      </c>
      <c r="E4382" s="50" t="str">
        <f>IF(ISBLANK(LeaveTracker[[#This Row],[Employee Name]]),"-----",VLOOKUP(LeaveTracker[[#This Row],[Employee Name]],Employees[[Employee Name]:[Office]],7))</f>
        <v>CHO</v>
      </c>
      <c r="F4382" s="50" t="str">
        <f>IF(ISBLANK(LeaveTracker[[#This Row],[Employee Name]]),"-----",VLOOKUP(LeaveTracker[[#This Row],[Employee Name]],Employees[[Employee Name]:[Office]],6))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1767</v>
      </c>
      <c r="E4383" s="50" t="str">
        <f>IF(ISBLANK(LeaveTracker[[#This Row],[Employee Name]]),"-----",VLOOKUP(LeaveTracker[[#This Row],[Employee Name]],Employees[[Employee Name]:[Office]],7))</f>
        <v>CENRO</v>
      </c>
      <c r="F4383" s="50" t="str">
        <f>IF(ISBLANK(LeaveTracker[[#This Row],[Employee Name]]),"-----",VLOOKUP(LeaveTracker[[#This Row],[Employee Name]],Employees[[Employee Name]:[Office]],6))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1872</v>
      </c>
      <c r="E4384" s="50" t="str">
        <f>IF(ISBLANK(LeaveTracker[[#This Row],[Employee Name]]),"-----",VLOOKUP(LeaveTracker[[#This Row],[Employee Name]],Employees[[Employee Name]:[Office]],7))</f>
        <v>CENRO</v>
      </c>
      <c r="F4384" s="50" t="str">
        <f>IF(ISBLANK(LeaveTracker[[#This Row],[Employee Name]]),"-----",VLOOKUP(LeaveTracker[[#This Row],[Employee Name]],Employees[[Employee Name]:[Office]],6))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1872</v>
      </c>
      <c r="E4385" s="50" t="str">
        <f>IF(ISBLANK(LeaveTracker[[#This Row],[Employee Name]]),"-----",VLOOKUP(LeaveTracker[[#This Row],[Employee Name]],Employees[[Employee Name]:[Office]],7))</f>
        <v>CENRO</v>
      </c>
      <c r="F4385" s="50" t="str">
        <f>IF(ISBLANK(LeaveTracker[[#This Row],[Employee Name]]),"-----",VLOOKUP(LeaveTracker[[#This Row],[Employee Name]],Employees[[Employee Name]:[Office]],6))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714</v>
      </c>
      <c r="E4386" s="50" t="str">
        <f>IF(ISBLANK(LeaveTracker[[#This Row],[Employee Name]]),"-----",VLOOKUP(LeaveTracker[[#This Row],[Employee Name]],Employees[[Employee Name]:[Office]],7))</f>
        <v>CBO</v>
      </c>
      <c r="F4386" s="50" t="str">
        <f>IF(ISBLANK(LeaveTracker[[#This Row],[Employee Name]]),"-----",VLOOKUP(LeaveTracker[[#This Row],[Employee Name]],Employees[[Employee Name]:[Office]],6))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714</v>
      </c>
      <c r="E4387" s="50" t="str">
        <f>IF(ISBLANK(LeaveTracker[[#This Row],[Employee Name]]),"-----",VLOOKUP(LeaveTracker[[#This Row],[Employee Name]],Employees[[Employee Name]:[Office]],7))</f>
        <v>CBO</v>
      </c>
      <c r="F4387" s="50" t="str">
        <f>IF(ISBLANK(LeaveTracker[[#This Row],[Employee Name]]),"-----",VLOOKUP(LeaveTracker[[#This Row],[Employee Name]],Employees[[Employee Name]:[Office]],6))</f>
        <v>PERMANENT</v>
      </c>
      <c r="G4387" s="24">
        <v>44935</v>
      </c>
      <c r="H4387" s="24">
        <v>44935</v>
      </c>
      <c r="I4387" s="19" t="s">
        <v>298</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714</v>
      </c>
      <c r="E4388" s="50" t="str">
        <f>IF(ISBLANK(LeaveTracker[[#This Row],[Employee Name]]),"-----",VLOOKUP(LeaveTracker[[#This Row],[Employee Name]],Employees[[Employee Name]:[Office]],7))</f>
        <v>CBO</v>
      </c>
      <c r="F4388" s="50" t="str">
        <f>IF(ISBLANK(LeaveTracker[[#This Row],[Employee Name]]),"-----",VLOOKUP(LeaveTracker[[#This Row],[Employee Name]],Employees[[Employee Name]:[Office]],6))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609</v>
      </c>
      <c r="E4389" s="50" t="str">
        <f>IF(ISBLANK(LeaveTracker[[#This Row],[Employee Name]]),"-----",VLOOKUP(LeaveTracker[[#This Row],[Employee Name]],Employees[[Employee Name]:[Office]],7))</f>
        <v>CBO</v>
      </c>
      <c r="F4389" s="50" t="str">
        <f>IF(ISBLANK(LeaveTracker[[#This Row],[Employee Name]]),"-----",VLOOKUP(LeaveTracker[[#This Row],[Employee Name]],Employees[[Employee Name]:[Office]],6))</f>
        <v>PERMANENT</v>
      </c>
      <c r="G4389" s="24">
        <v>44952</v>
      </c>
      <c r="H4389" s="24">
        <v>44953</v>
      </c>
      <c r="I4389" s="19" t="s">
        <v>298</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411</v>
      </c>
      <c r="E4390" s="50" t="str">
        <f>IF(ISBLANK(LeaveTracker[[#This Row],[Employee Name]]),"-----",VLOOKUP(LeaveTracker[[#This Row],[Employee Name]],Employees[[Employee Name]:[Office]],7))</f>
        <v>CTO</v>
      </c>
      <c r="F4390" s="50" t="str">
        <f>IF(ISBLANK(LeaveTracker[[#This Row],[Employee Name]]),"-----",VLOOKUP(LeaveTracker[[#This Row],[Employee Name]],Employees[[Employee Name]:[Office]],6))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826</v>
      </c>
      <c r="E4391" s="50" t="str">
        <f>IF(ISBLANK(LeaveTracker[[#This Row],[Employee Name]]),"-----",VLOOKUP(LeaveTracker[[#This Row],[Employee Name]],Employees[[Employee Name]:[Office]],7))</f>
        <v>CHO</v>
      </c>
      <c r="F4391" s="50" t="str">
        <f>IF(ISBLANK(LeaveTracker[[#This Row],[Employee Name]]),"-----",VLOOKUP(LeaveTracker[[#This Row],[Employee Name]],Employees[[Employee Name]:[Office]],6))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822</v>
      </c>
      <c r="E4392" s="50" t="str">
        <f>IF(ISBLANK(LeaveTracker[[#This Row],[Employee Name]]),"-----",VLOOKUP(LeaveTracker[[#This Row],[Employee Name]],Employees[[Employee Name]:[Office]],7))</f>
        <v>CHO</v>
      </c>
      <c r="F4392" s="50" t="str">
        <f>IF(ISBLANK(LeaveTracker[[#This Row],[Employee Name]]),"-----",VLOOKUP(LeaveTracker[[#This Row],[Employee Name]],Employees[[Employee Name]:[Office]],6))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355</v>
      </c>
      <c r="E4393" s="50" t="str">
        <f>IF(ISBLANK(LeaveTracker[[#This Row],[Employee Name]]),"-----",VLOOKUP(LeaveTracker[[#This Row],[Employee Name]],Employees[[Employee Name]:[Office]],7))</f>
        <v>LCR</v>
      </c>
      <c r="F4393" s="50" t="str">
        <f>IF(ISBLANK(LeaveTracker[[#This Row],[Employee Name]]),"-----",VLOOKUP(LeaveTracker[[#This Row],[Employee Name]],Employees[[Employee Name]:[Office]],6))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355</v>
      </c>
      <c r="E4394" s="50" t="str">
        <f>IF(ISBLANK(LeaveTracker[[#This Row],[Employee Name]]),"-----",VLOOKUP(LeaveTracker[[#This Row],[Employee Name]],Employees[[Employee Name]:[Office]],7))</f>
        <v>LCR</v>
      </c>
      <c r="F4394" s="50" t="str">
        <f>IF(ISBLANK(LeaveTracker[[#This Row],[Employee Name]]),"-----",VLOOKUP(LeaveTracker[[#This Row],[Employee Name]],Employees[[Employee Name]:[Office]],6))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422</v>
      </c>
      <c r="E4395" s="50" t="str">
        <f>IF(ISBLANK(LeaveTracker[[#This Row],[Employee Name]]),"-----",VLOOKUP(LeaveTracker[[#This Row],[Employee Name]],Employees[[Employee Name]:[Office]],7))</f>
        <v>INTEGRATED CENTRAL TERMINAL</v>
      </c>
      <c r="F4395" s="50" t="str">
        <f>IF(ISBLANK(LeaveTracker[[#This Row],[Employee Name]]),"-----",VLOOKUP(LeaveTracker[[#This Row],[Employee Name]],Employees[[Employee Name]:[Office]],6))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422</v>
      </c>
      <c r="E4396" s="50" t="str">
        <f>IF(ISBLANK(LeaveTracker[[#This Row],[Employee Name]]),"-----",VLOOKUP(LeaveTracker[[#This Row],[Employee Name]],Employees[[Employee Name]:[Office]],7))</f>
        <v>INTEGRATED CENTRAL TERMINAL</v>
      </c>
      <c r="F4396" s="50" t="str">
        <f>IF(ISBLANK(LeaveTracker[[#This Row],[Employee Name]]),"-----",VLOOKUP(LeaveTracker[[#This Row],[Employee Name]],Employees[[Employee Name]:[Office]],6))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422</v>
      </c>
      <c r="E4397" s="50" t="str">
        <f>IF(ISBLANK(LeaveTracker[[#This Row],[Employee Name]]),"-----",VLOOKUP(LeaveTracker[[#This Row],[Employee Name]],Employees[[Employee Name]:[Office]],7))</f>
        <v>INTEGRATED CENTRAL TERMINAL</v>
      </c>
      <c r="F4397" s="50" t="str">
        <f>IF(ISBLANK(LeaveTracker[[#This Row],[Employee Name]]),"-----",VLOOKUP(LeaveTracker[[#This Row],[Employee Name]],Employees[[Employee Name]:[Office]],6))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422</v>
      </c>
      <c r="E4398" s="50" t="str">
        <f>IF(ISBLANK(LeaveTracker[[#This Row],[Employee Name]]),"-----",VLOOKUP(LeaveTracker[[#This Row],[Employee Name]],Employees[[Employee Name]:[Office]],7))</f>
        <v>INTEGRATED CENTRAL TERMINAL</v>
      </c>
      <c r="F4398" s="50" t="str">
        <f>IF(ISBLANK(LeaveTracker[[#This Row],[Employee Name]]),"-----",VLOOKUP(LeaveTracker[[#This Row],[Employee Name]],Employees[[Employee Name]:[Office]],6))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422</v>
      </c>
      <c r="E4399" s="50" t="str">
        <f>IF(ISBLANK(LeaveTracker[[#This Row],[Employee Name]]),"-----",VLOOKUP(LeaveTracker[[#This Row],[Employee Name]],Employees[[Employee Name]:[Office]],7))</f>
        <v>INTEGRATED CENTRAL TERMINAL</v>
      </c>
      <c r="F4399" s="50" t="str">
        <f>IF(ISBLANK(LeaveTracker[[#This Row],[Employee Name]]),"-----",VLOOKUP(LeaveTracker[[#This Row],[Employee Name]],Employees[[Employee Name]:[Office]],6))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422</v>
      </c>
      <c r="E4400" s="50" t="str">
        <f>IF(ISBLANK(LeaveTracker[[#This Row],[Employee Name]]),"-----",VLOOKUP(LeaveTracker[[#This Row],[Employee Name]],Employees[[Employee Name]:[Office]],7))</f>
        <v>INTEGRATED CENTRAL TERMINAL</v>
      </c>
      <c r="F4400" s="50" t="str">
        <f>IF(ISBLANK(LeaveTracker[[#This Row],[Employee Name]]),"-----",VLOOKUP(LeaveTracker[[#This Row],[Employee Name]],Employees[[Employee Name]:[Office]],6))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612</v>
      </c>
      <c r="E4401" s="50" t="str">
        <f>IF(ISBLANK(LeaveTracker[[#This Row],[Employee Name]]),"-----",VLOOKUP(LeaveTracker[[#This Row],[Employee Name]],Employees[[Employee Name]:[Office]],7))</f>
        <v>CBO</v>
      </c>
      <c r="F4401" s="50" t="str">
        <f>IF(ISBLANK(LeaveTracker[[#This Row],[Employee Name]]),"-----",VLOOKUP(LeaveTracker[[#This Row],[Employee Name]],Employees[[Employee Name]:[Office]],6))</f>
        <v>PERMANENT</v>
      </c>
      <c r="G4401" s="24">
        <v>44958</v>
      </c>
      <c r="H4401" s="24">
        <v>44958</v>
      </c>
      <c r="I4401" s="19" t="s">
        <v>298</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612</v>
      </c>
      <c r="E4402" s="50" t="str">
        <f>IF(ISBLANK(LeaveTracker[[#This Row],[Employee Name]]),"-----",VLOOKUP(LeaveTracker[[#This Row],[Employee Name]],Employees[[Employee Name]:[Office]],7))</f>
        <v>CBO</v>
      </c>
      <c r="F4402" s="50" t="str">
        <f>IF(ISBLANK(LeaveTracker[[#This Row],[Employee Name]]),"-----",VLOOKUP(LeaveTracker[[#This Row],[Employee Name]],Employees[[Employee Name]:[Office]],6))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186</v>
      </c>
      <c r="E4403" s="50" t="str">
        <f>IF(ISBLANK(LeaveTracker[[#This Row],[Employee Name]]),"-----",VLOOKUP(LeaveTracker[[#This Row],[Employee Name]],Employees[[Employee Name]:[Office]],7))</f>
        <v>CBO</v>
      </c>
      <c r="F4403" s="50" t="str">
        <f>IF(ISBLANK(LeaveTracker[[#This Row],[Employee Name]]),"-----",VLOOKUP(LeaveTracker[[#This Row],[Employee Name]],Employees[[Employee Name]:[Office]],6))</f>
        <v>PERMANENT</v>
      </c>
      <c r="G4403" s="24">
        <v>44937</v>
      </c>
      <c r="H4403" s="24">
        <v>44937</v>
      </c>
      <c r="I4403" s="19" t="s">
        <v>298</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1838</v>
      </c>
      <c r="E4404" s="50" t="str">
        <f>IF(ISBLANK(LeaveTracker[[#This Row],[Employee Name]]),"-----",VLOOKUP(LeaveTracker[[#This Row],[Employee Name]],Employees[[Employee Name]:[Office]],7))</f>
        <v>CCR</v>
      </c>
      <c r="F4404" s="50" t="str">
        <f>IF(ISBLANK(LeaveTracker[[#This Row],[Employee Name]]),"-----",VLOOKUP(LeaveTracker[[#This Row],[Employee Name]],Employees[[Employee Name]:[Office]],6))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186</v>
      </c>
      <c r="E4405" s="50" t="str">
        <f>IF(ISBLANK(LeaveTracker[[#This Row],[Employee Name]]),"-----",VLOOKUP(LeaveTracker[[#This Row],[Employee Name]],Employees[[Employee Name]:[Office]],7))</f>
        <v>CBO</v>
      </c>
      <c r="F4405" s="50" t="str">
        <f>IF(ISBLANK(LeaveTracker[[#This Row],[Employee Name]]),"-----",VLOOKUP(LeaveTracker[[#This Row],[Employee Name]],Employees[[Employee Name]:[Office]],6))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396</v>
      </c>
      <c r="E4406" s="50" t="str">
        <f>IF(ISBLANK(LeaveTracker[[#This Row],[Employee Name]]),"-----",VLOOKUP(LeaveTracker[[#This Row],[Employee Name]],Employees[[Employee Name]:[Office]],7))</f>
        <v>CTO</v>
      </c>
      <c r="F4406" s="50" t="str">
        <f>IF(ISBLANK(LeaveTracker[[#This Row],[Employee Name]]),"-----",VLOOKUP(LeaveTracker[[#This Row],[Employee Name]],Employees[[Employee Name]:[Office]],6))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422</v>
      </c>
      <c r="E4407" s="50" t="str">
        <f>IF(ISBLANK(LeaveTracker[[#This Row],[Employee Name]]),"-----",VLOOKUP(LeaveTracker[[#This Row],[Employee Name]],Employees[[Employee Name]:[Office]],7))</f>
        <v>INTEGRATED CENTRAL TERMINAL</v>
      </c>
      <c r="F4407" s="50" t="str">
        <f>IF(ISBLANK(LeaveTracker[[#This Row],[Employee Name]]),"-----",VLOOKUP(LeaveTracker[[#This Row],[Employee Name]],Employees[[Employee Name]:[Office]],6))</f>
        <v>PERMANENT</v>
      </c>
      <c r="G4407" s="24">
        <v>44931</v>
      </c>
      <c r="H4407" s="24">
        <v>44931</v>
      </c>
      <c r="I4407" s="19" t="s">
        <v>298</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840</v>
      </c>
      <c r="E4408" s="50" t="str">
        <f>IF(ISBLANK(LeaveTracker[[#This Row],[Employee Name]]),"-----",VLOOKUP(LeaveTracker[[#This Row],[Employee Name]],Employees[[Employee Name]:[Office]],7))</f>
        <v>CEO</v>
      </c>
      <c r="F4408" s="50" t="str">
        <f>IF(ISBLANK(LeaveTracker[[#This Row],[Employee Name]]),"-----",VLOOKUP(LeaveTracker[[#This Row],[Employee Name]],Employees[[Employee Name]:[Office]],6))</f>
        <v>PERMANENT</v>
      </c>
      <c r="G4408" s="24">
        <v>44930</v>
      </c>
      <c r="H4408" s="24">
        <v>44930</v>
      </c>
      <c r="I4408" s="19" t="s">
        <v>298</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660</v>
      </c>
      <c r="E4409" s="50" t="str">
        <f>IF(ISBLANK(LeaveTracker[[#This Row],[Employee Name]]),"-----",VLOOKUP(LeaveTracker[[#This Row],[Employee Name]],Employees[[Employee Name]:[Office]],7))</f>
        <v>CTO</v>
      </c>
      <c r="F4409" s="50" t="str">
        <f>IF(ISBLANK(LeaveTracker[[#This Row],[Employee Name]]),"-----",VLOOKUP(LeaveTracker[[#This Row],[Employee Name]],Employees[[Employee Name]:[Office]],6))</f>
        <v>PERMANENT</v>
      </c>
      <c r="G4409" s="24">
        <v>44937</v>
      </c>
      <c r="H4409" s="24">
        <v>44937</v>
      </c>
      <c r="I4409" s="19" t="s">
        <v>298</v>
      </c>
      <c r="J4409" s="42" t="s">
        <v>644</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418</v>
      </c>
      <c r="E4410" s="50" t="str">
        <f>IF(ISBLANK(LeaveTracker[[#This Row],[Employee Name]]),"-----",VLOOKUP(LeaveTracker[[#This Row],[Employee Name]],Employees[[Employee Name]:[Office]],7))</f>
        <v>CTO</v>
      </c>
      <c r="F4410" s="50" t="str">
        <f>IF(ISBLANK(LeaveTracker[[#This Row],[Employee Name]]),"-----",VLOOKUP(LeaveTracker[[#This Row],[Employee Name]],Employees[[Employee Name]:[Office]],6))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411</v>
      </c>
      <c r="E4411" s="50" t="str">
        <f>IF(ISBLANK(LeaveTracker[[#This Row],[Employee Name]]),"-----",VLOOKUP(LeaveTracker[[#This Row],[Employee Name]],Employees[[Employee Name]:[Office]],7))</f>
        <v>CTO</v>
      </c>
      <c r="F4411" s="50" t="str">
        <f>IF(ISBLANK(LeaveTracker[[#This Row],[Employee Name]]),"-----",VLOOKUP(LeaveTracker[[#This Row],[Employee Name]],Employees[[Employee Name]:[Office]],6))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1328</v>
      </c>
      <c r="E4412" s="50" t="str">
        <f>IF(ISBLANK(LeaveTracker[[#This Row],[Employee Name]]),"-----",VLOOKUP(LeaveTracker[[#This Row],[Employee Name]],Employees[[Employee Name]:[Office]],7))</f>
        <v>ONT</v>
      </c>
      <c r="F4412" s="50" t="str">
        <f>IF(ISBLANK(LeaveTracker[[#This Row],[Employee Name]]),"-----",VLOOKUP(LeaveTracker[[#This Row],[Employee Name]],Employees[[Employee Name]:[Office]],6))</f>
        <v>PERMANENT</v>
      </c>
      <c r="G4412" s="24">
        <v>37653</v>
      </c>
      <c r="H4412" s="24">
        <v>44958</v>
      </c>
      <c r="I4412" s="19" t="s">
        <v>298</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50" t="str">
        <f>IF(ISBLANK(LeaveTracker[[#This Row],[Employee Name]]),"-----",VLOOKUP(LeaveTracker[[#This Row],[Employee Name]],Employees[[Employee Name]:[Office]],7))</f>
        <v>ONT</v>
      </c>
      <c r="F4413" s="50" t="str">
        <f>IF(ISBLANK(LeaveTracker[[#This Row],[Employee Name]]),"-----",VLOOKUP(LeaveTracker[[#This Row],[Employee Name]],Employees[[Employee Name]:[Office]],6))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1285</v>
      </c>
      <c r="E4414" s="50" t="str">
        <f>IF(ISBLANK(LeaveTracker[[#This Row],[Employee Name]]),"-----",VLOOKUP(LeaveTracker[[#This Row],[Employee Name]],Employees[[Employee Name]:[Office]],7))</f>
        <v>CTO</v>
      </c>
      <c r="F4414" s="50" t="str">
        <f>IF(ISBLANK(LeaveTracker[[#This Row],[Employee Name]]),"-----",VLOOKUP(LeaveTracker[[#This Row],[Employee Name]],Employees[[Employee Name]:[Office]],6))</f>
        <v>PERMANENT</v>
      </c>
      <c r="G4414" s="24">
        <v>44939</v>
      </c>
      <c r="H4414" s="24">
        <v>44939</v>
      </c>
      <c r="I4414" s="19" t="s">
        <v>298</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1285</v>
      </c>
      <c r="E4415" s="50" t="str">
        <f>IF(ISBLANK(LeaveTracker[[#This Row],[Employee Name]]),"-----",VLOOKUP(LeaveTracker[[#This Row],[Employee Name]],Employees[[Employee Name]:[Office]],7))</f>
        <v>CTO</v>
      </c>
      <c r="F4415" s="50" t="str">
        <f>IF(ISBLANK(LeaveTracker[[#This Row],[Employee Name]]),"-----",VLOOKUP(LeaveTracker[[#This Row],[Employee Name]],Employees[[Employee Name]:[Office]],6))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834</v>
      </c>
      <c r="E4416" s="50" t="str">
        <f>IF(ISBLANK(LeaveTracker[[#This Row],[Employee Name]]),"-----",VLOOKUP(LeaveTracker[[#This Row],[Employee Name]],Employees[[Employee Name]:[Office]],7))</f>
        <v>CTO</v>
      </c>
      <c r="F4416" s="50" t="str">
        <f>IF(ISBLANK(LeaveTracker[[#This Row],[Employee Name]]),"-----",VLOOKUP(LeaveTracker[[#This Row],[Employee Name]],Employees[[Employee Name]:[Office]],6))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834</v>
      </c>
      <c r="E4417" s="50" t="str">
        <f>IF(ISBLANK(LeaveTracker[[#This Row],[Employee Name]]),"-----",VLOOKUP(LeaveTracker[[#This Row],[Employee Name]],Employees[[Employee Name]:[Office]],7))</f>
        <v>CTO</v>
      </c>
      <c r="F4417" s="50" t="str">
        <f>IF(ISBLANK(LeaveTracker[[#This Row],[Employee Name]]),"-----",VLOOKUP(LeaveTracker[[#This Row],[Employee Name]],Employees[[Employee Name]:[Office]],6))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1296</v>
      </c>
      <c r="E4418" s="50" t="str">
        <f>IF(ISBLANK(LeaveTracker[[#This Row],[Employee Name]]),"-----",VLOOKUP(LeaveTracker[[#This Row],[Employee Name]],Employees[[Employee Name]:[Office]],7))</f>
        <v>CTO</v>
      </c>
      <c r="F4418" s="50" t="str">
        <f>IF(ISBLANK(LeaveTracker[[#This Row],[Employee Name]]),"-----",VLOOKUP(LeaveTracker[[#This Row],[Employee Name]],Employees[[Employee Name]:[Office]],6))</f>
        <v>PERMANENT</v>
      </c>
      <c r="G4418" s="24">
        <v>44943</v>
      </c>
      <c r="H4418" s="24">
        <v>44943</v>
      </c>
      <c r="I4418" s="19" t="s">
        <v>298</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944</v>
      </c>
      <c r="E4419" s="50" t="str">
        <f>IF(ISBLANK(LeaveTracker[[#This Row],[Employee Name]]),"-----",VLOOKUP(LeaveTracker[[#This Row],[Employee Name]],Employees[[Employee Name]:[Office]],7))</f>
        <v>EEO/ CITY MARKET</v>
      </c>
      <c r="F4419" s="50" t="str">
        <f>IF(ISBLANK(LeaveTracker[[#This Row],[Employee Name]]),"-----",VLOOKUP(LeaveTracker[[#This Row],[Employee Name]],Employees[[Employee Name]:[Office]],6))</f>
        <v>PERMANENT</v>
      </c>
      <c r="G4419" s="24">
        <v>44932</v>
      </c>
      <c r="H4419" s="24">
        <v>44932</v>
      </c>
      <c r="I4419" s="19" t="s">
        <v>298</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405</v>
      </c>
      <c r="E4420" s="50" t="str">
        <f>IF(ISBLANK(LeaveTracker[[#This Row],[Employee Name]]),"-----",VLOOKUP(LeaveTracker[[#This Row],[Employee Name]],Employees[[Employee Name]:[Office]],7))</f>
        <v>CTO</v>
      </c>
      <c r="F4420" s="50" t="str">
        <f>IF(ISBLANK(LeaveTracker[[#This Row],[Employee Name]]),"-----",VLOOKUP(LeaveTracker[[#This Row],[Employee Name]],Employees[[Employee Name]:[Office]],6))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1973</v>
      </c>
      <c r="E4421" s="50" t="str">
        <f>IF(ISBLANK(LeaveTracker[[#This Row],[Employee Name]]),"-----",VLOOKUP(LeaveTracker[[#This Row],[Employee Name]],Employees[[Employee Name]:[Office]],7))</f>
        <v>ONT</v>
      </c>
      <c r="F4421" s="50" t="str">
        <f>IF(ISBLANK(LeaveTracker[[#This Row],[Employee Name]]),"-----",VLOOKUP(LeaveTracker[[#This Row],[Employee Name]],Employees[[Employee Name]:[Office]],6))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1044</v>
      </c>
      <c r="E4422" s="50" t="str">
        <f>IF(ISBLANK(LeaveTracker[[#This Row],[Employee Name]]),"-----",VLOOKUP(LeaveTracker[[#This Row],[Employee Name]],Employees[[Employee Name]:[Office]],7))</f>
        <v>ONT</v>
      </c>
      <c r="F4422" s="50" t="str">
        <f>IF(ISBLANK(LeaveTracker[[#This Row],[Employee Name]]),"-----",VLOOKUP(LeaveTracker[[#This Row],[Employee Name]],Employees[[Employee Name]:[Office]],6))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1189</v>
      </c>
      <c r="E4423" s="50" t="str">
        <f>IF(ISBLANK(LeaveTracker[[#This Row],[Employee Name]]),"-----",VLOOKUP(LeaveTracker[[#This Row],[Employee Name]],Employees[[Employee Name]:[Office]],7))</f>
        <v>ONT</v>
      </c>
      <c r="F4423" s="50" t="str">
        <f>IF(ISBLANK(LeaveTracker[[#This Row],[Employee Name]]),"-----",VLOOKUP(LeaveTracker[[#This Row],[Employee Name]],Employees[[Employee Name]:[Office]],6))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1189</v>
      </c>
      <c r="E4424" s="50" t="str">
        <f>IF(ISBLANK(LeaveTracker[[#This Row],[Employee Name]]),"-----",VLOOKUP(LeaveTracker[[#This Row],[Employee Name]],Employees[[Employee Name]:[Office]],7))</f>
        <v>ONT</v>
      </c>
      <c r="F4424" s="50" t="str">
        <f>IF(ISBLANK(LeaveTracker[[#This Row],[Employee Name]]),"-----",VLOOKUP(LeaveTracker[[#This Row],[Employee Name]],Employees[[Employee Name]:[Office]],6))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1189</v>
      </c>
      <c r="E4425" s="50" t="str">
        <f>IF(ISBLANK(LeaveTracker[[#This Row],[Employee Name]]),"-----",VLOOKUP(LeaveTracker[[#This Row],[Employee Name]],Employees[[Employee Name]:[Office]],7))</f>
        <v>ONT</v>
      </c>
      <c r="F4425" s="50" t="str">
        <f>IF(ISBLANK(LeaveTracker[[#This Row],[Employee Name]]),"-----",VLOOKUP(LeaveTracker[[#This Row],[Employee Name]],Employees[[Employee Name]:[Office]],6))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826</v>
      </c>
      <c r="E4426" s="50" t="str">
        <f>IF(ISBLANK(LeaveTracker[[#This Row],[Employee Name]]),"-----",VLOOKUP(LeaveTracker[[#This Row],[Employee Name]],Employees[[Employee Name]:[Office]],7))</f>
        <v>CHO</v>
      </c>
      <c r="F4426" s="50" t="str">
        <f>IF(ISBLANK(LeaveTracker[[#This Row],[Employee Name]]),"-----",VLOOKUP(LeaveTracker[[#This Row],[Employee Name]],Employees[[Employee Name]:[Office]],6))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809</v>
      </c>
      <c r="E4427" s="50" t="str">
        <f>IF(ISBLANK(LeaveTracker[[#This Row],[Employee Name]]),"-----",VLOOKUP(LeaveTracker[[#This Row],[Employee Name]],Employees[[Employee Name]:[Office]],7))</f>
        <v>CHO</v>
      </c>
      <c r="F4427" s="50" t="str">
        <f>IF(ISBLANK(LeaveTracker[[#This Row],[Employee Name]]),"-----",VLOOKUP(LeaveTracker[[#This Row],[Employee Name]],Employees[[Employee Name]:[Office]],6))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2101</v>
      </c>
      <c r="E4428" s="50" t="str">
        <f>IF(ISBLANK(LeaveTracker[[#This Row],[Employee Name]]),"-----",VLOOKUP(LeaveTracker[[#This Row],[Employee Name]],Employees[[Employee Name]:[Office]],7))</f>
        <v>CENRO</v>
      </c>
      <c r="F4428" s="50" t="str">
        <f>IF(ISBLANK(LeaveTracker[[#This Row],[Employee Name]]),"-----",VLOOKUP(LeaveTracker[[#This Row],[Employee Name]],Employees[[Employee Name]:[Office]],6))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826</v>
      </c>
      <c r="E4429" s="50" t="str">
        <f>IF(ISBLANK(LeaveTracker[[#This Row],[Employee Name]]),"-----",VLOOKUP(LeaveTracker[[#This Row],[Employee Name]],Employees[[Employee Name]:[Office]],7))</f>
        <v>CHO</v>
      </c>
      <c r="F4429" s="50" t="str">
        <f>IF(ISBLANK(LeaveTracker[[#This Row],[Employee Name]]),"-----",VLOOKUP(LeaveTracker[[#This Row],[Employee Name]],Employees[[Employee Name]:[Office]],6))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50" t="str">
        <f>IF(ISBLANK(LeaveTracker[[#This Row],[Employee Name]]),"-----",VLOOKUP(LeaveTracker[[#This Row],[Employee Name]],Employees[[Employee Name]:[Office]],7))</f>
        <v>INTEGRATED CENTRAL TERMINAL</v>
      </c>
      <c r="F4430" s="50" t="str">
        <f>IF(ISBLANK(LeaveTracker[[#This Row],[Employee Name]]),"-----",VLOOKUP(LeaveTracker[[#This Row],[Employee Name]],Employees[[Employee Name]:[Office]],6))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829</v>
      </c>
      <c r="E4431" s="50" t="str">
        <f>IF(ISBLANK(LeaveTracker[[#This Row],[Employee Name]]),"-----",VLOOKUP(LeaveTracker[[#This Row],[Employee Name]],Employees[[Employee Name]:[Office]],7))</f>
        <v>CHO</v>
      </c>
      <c r="F4431" s="50" t="str">
        <f>IF(ISBLANK(LeaveTracker[[#This Row],[Employee Name]]),"-----",VLOOKUP(LeaveTracker[[#This Row],[Employee Name]],Employees[[Employee Name]:[Office]],6))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809</v>
      </c>
      <c r="E4432" s="50" t="str">
        <f>IF(ISBLANK(LeaveTracker[[#This Row],[Employee Name]]),"-----",VLOOKUP(LeaveTracker[[#This Row],[Employee Name]],Employees[[Employee Name]:[Office]],7))</f>
        <v>CHO</v>
      </c>
      <c r="F4432" s="50" t="str">
        <f>IF(ISBLANK(LeaveTracker[[#This Row],[Employee Name]]),"-----",VLOOKUP(LeaveTracker[[#This Row],[Employee Name]],Employees[[Employee Name]:[Office]],6))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809</v>
      </c>
      <c r="E4433" s="50" t="str">
        <f>IF(ISBLANK(LeaveTracker[[#This Row],[Employee Name]]),"-----",VLOOKUP(LeaveTracker[[#This Row],[Employee Name]],Employees[[Employee Name]:[Office]],7))</f>
        <v>CHO</v>
      </c>
      <c r="F4433" s="50" t="str">
        <f>IF(ISBLANK(LeaveTracker[[#This Row],[Employee Name]]),"-----",VLOOKUP(LeaveTracker[[#This Row],[Employee Name]],Employees[[Employee Name]:[Office]],6))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50" t="str">
        <f>IF(ISBLANK(LeaveTracker[[#This Row],[Employee Name]]),"-----",VLOOKUP(LeaveTracker[[#This Row],[Employee Name]],Employees[[Employee Name]:[Office]],7))</f>
        <v>INTEGRATED CENTRAL TERMINAL</v>
      </c>
      <c r="F4434" s="50" t="str">
        <f>IF(ISBLANK(LeaveTracker[[#This Row],[Employee Name]]),"-----",VLOOKUP(LeaveTracker[[#This Row],[Employee Name]],Employees[[Employee Name]:[Office]],6))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2006</v>
      </c>
      <c r="E4435" s="50" t="str">
        <f>IF(ISBLANK(LeaveTracker[[#This Row],[Employee Name]]),"-----",VLOOKUP(LeaveTracker[[#This Row],[Employee Name]],Employees[[Employee Name]:[Office]],7))</f>
        <v>HRMO</v>
      </c>
      <c r="F4435" s="50" t="str">
        <f>IF(ISBLANK(LeaveTracker[[#This Row],[Employee Name]]),"-----",VLOOKUP(LeaveTracker[[#This Row],[Employee Name]],Employees[[Employee Name]:[Office]],6))</f>
        <v>PERMANENT</v>
      </c>
      <c r="G4435" s="24">
        <v>44952</v>
      </c>
      <c r="H4435" s="24">
        <v>44953</v>
      </c>
      <c r="I4435" s="19" t="s">
        <v>298</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2003</v>
      </c>
      <c r="E4436" s="50" t="str">
        <f>IF(ISBLANK(LeaveTracker[[#This Row],[Employee Name]]),"-----",VLOOKUP(LeaveTracker[[#This Row],[Employee Name]],Employees[[Employee Name]:[Office]],7))</f>
        <v>HRMO</v>
      </c>
      <c r="F4436" s="50" t="str">
        <f>IF(ISBLANK(LeaveTracker[[#This Row],[Employee Name]]),"-----",VLOOKUP(LeaveTracker[[#This Row],[Employee Name]],Employees[[Employee Name]:[Office]],6))</f>
        <v>PERMANENT</v>
      </c>
      <c r="G4436" s="24">
        <v>44958</v>
      </c>
      <c r="H4436" s="24">
        <v>44958</v>
      </c>
      <c r="I4436" s="19" t="s">
        <v>298</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380</v>
      </c>
      <c r="E4437" s="50" t="str">
        <f>IF(ISBLANK(LeaveTracker[[#This Row],[Employee Name]]),"-----",VLOOKUP(LeaveTracker[[#This Row],[Employee Name]],Employees[[Employee Name]:[Office]],7))</f>
        <v>CCT</v>
      </c>
      <c r="F4437" s="50" t="str">
        <f>IF(ISBLANK(LeaveTracker[[#This Row],[Employee Name]]),"-----",VLOOKUP(LeaveTracker[[#This Row],[Employee Name]],Employees[[Employee Name]:[Office]],6))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380</v>
      </c>
      <c r="E4438" s="50" t="str">
        <f>IF(ISBLANK(LeaveTracker[[#This Row],[Employee Name]]),"-----",VLOOKUP(LeaveTracker[[#This Row],[Employee Name]],Employees[[Employee Name]:[Office]],7))</f>
        <v>CCT</v>
      </c>
      <c r="F4438" s="50" t="str">
        <f>IF(ISBLANK(LeaveTracker[[#This Row],[Employee Name]]),"-----",VLOOKUP(LeaveTracker[[#This Row],[Employee Name]],Employees[[Employee Name]:[Office]],6))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822</v>
      </c>
      <c r="E4439" s="50" t="str">
        <f>IF(ISBLANK(LeaveTracker[[#This Row],[Employee Name]]),"-----",VLOOKUP(LeaveTracker[[#This Row],[Employee Name]],Employees[[Employee Name]:[Office]],7))</f>
        <v>CHO</v>
      </c>
      <c r="F4439" s="50" t="str">
        <f>IF(ISBLANK(LeaveTracker[[#This Row],[Employee Name]]),"-----",VLOOKUP(LeaveTracker[[#This Row],[Employee Name]],Employees[[Employee Name]:[Office]],6))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826</v>
      </c>
      <c r="E4440" s="50" t="str">
        <f>IF(ISBLANK(LeaveTracker[[#This Row],[Employee Name]]),"-----",VLOOKUP(LeaveTracker[[#This Row],[Employee Name]],Employees[[Employee Name]:[Office]],7))</f>
        <v>CHO</v>
      </c>
      <c r="F4440" s="50" t="str">
        <f>IF(ISBLANK(LeaveTracker[[#This Row],[Employee Name]]),"-----",VLOOKUP(LeaveTracker[[#This Row],[Employee Name]],Employees[[Employee Name]:[Office]],6))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710</v>
      </c>
      <c r="E4441" s="50" t="str">
        <f>IF(ISBLANK(LeaveTracker[[#This Row],[Employee Name]]),"-----",VLOOKUP(LeaveTracker[[#This Row],[Employee Name]],Employees[[Employee Name]:[Office]],7))</f>
        <v>ONT</v>
      </c>
      <c r="F4441" s="50" t="str">
        <f>IF(ISBLANK(LeaveTracker[[#This Row],[Employee Name]]),"-----",VLOOKUP(LeaveTracker[[#This Row],[Employee Name]],Employees[[Employee Name]:[Office]],6))</f>
        <v>PERMANENT</v>
      </c>
      <c r="G4441" s="24">
        <v>44914</v>
      </c>
      <c r="H4441" s="24">
        <v>44916</v>
      </c>
      <c r="I4441" s="19" t="s">
        <v>298</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1060</v>
      </c>
      <c r="E4442" s="50" t="str">
        <f>IF(ISBLANK(LeaveTracker[[#This Row],[Employee Name]]),"-----",VLOOKUP(LeaveTracker[[#This Row],[Employee Name]],Employees[[Employee Name]:[Office]],7))</f>
        <v>CTO</v>
      </c>
      <c r="F4442" s="50" t="str">
        <f>IF(ISBLANK(LeaveTracker[[#This Row],[Employee Name]]),"-----",VLOOKUP(LeaveTracker[[#This Row],[Employee Name]],Employees[[Employee Name]:[Office]],6))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1017</v>
      </c>
      <c r="E4443" s="50" t="str">
        <f>IF(ISBLANK(LeaveTracker[[#This Row],[Employee Name]]),"-----",VLOOKUP(LeaveTracker[[#This Row],[Employee Name]],Employees[[Employee Name]:[Office]],7))</f>
        <v>LANDTAX</v>
      </c>
      <c r="F4443" s="50" t="str">
        <f>IF(ISBLANK(LeaveTracker[[#This Row],[Employee Name]]),"-----",VLOOKUP(LeaveTracker[[#This Row],[Employee Name]],Employees[[Employee Name]:[Office]],6))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624</v>
      </c>
      <c r="E4444" s="50" t="str">
        <f>IF(ISBLANK(LeaveTracker[[#This Row],[Employee Name]]),"-----",VLOOKUP(LeaveTracker[[#This Row],[Employee Name]],Employees[[Employee Name]:[Office]],7))</f>
        <v>CTO</v>
      </c>
      <c r="F4444" s="50" t="str">
        <f>IF(ISBLANK(LeaveTracker[[#This Row],[Employee Name]]),"-----",VLOOKUP(LeaveTracker[[#This Row],[Employee Name]],Employees[[Employee Name]:[Office]],6))</f>
        <v>PERMANENT</v>
      </c>
      <c r="G4444" s="24">
        <v>44951</v>
      </c>
      <c r="H4444" s="24">
        <v>44951</v>
      </c>
      <c r="I4444" s="19" t="s">
        <v>298</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1307</v>
      </c>
      <c r="E4445" s="50" t="str">
        <f>IF(ISBLANK(LeaveTracker[[#This Row],[Employee Name]]),"-----",VLOOKUP(LeaveTracker[[#This Row],[Employee Name]],Employees[[Employee Name]:[Office]],7))</f>
        <v>CTO</v>
      </c>
      <c r="F4445" s="50" t="str">
        <f>IF(ISBLANK(LeaveTracker[[#This Row],[Employee Name]]),"-----",VLOOKUP(LeaveTracker[[#This Row],[Employee Name]],Employees[[Employee Name]:[Office]],6))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1307</v>
      </c>
      <c r="E4446" s="50" t="str">
        <f>IF(ISBLANK(LeaveTracker[[#This Row],[Employee Name]]),"-----",VLOOKUP(LeaveTracker[[#This Row],[Employee Name]],Employees[[Employee Name]:[Office]],7))</f>
        <v>CTO</v>
      </c>
      <c r="F4446" s="50" t="str">
        <f>IF(ISBLANK(LeaveTracker[[#This Row],[Employee Name]]),"-----",VLOOKUP(LeaveTracker[[#This Row],[Employee Name]],Employees[[Employee Name]:[Office]],6))</f>
        <v>PERMANENT</v>
      </c>
      <c r="G4446" s="24">
        <v>44939</v>
      </c>
      <c r="H4446" s="24">
        <v>44939</v>
      </c>
      <c r="I4446" s="19" t="s">
        <v>298</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407</v>
      </c>
      <c r="E4447" s="50" t="str">
        <f>IF(ISBLANK(LeaveTracker[[#This Row],[Employee Name]]),"-----",VLOOKUP(LeaveTracker[[#This Row],[Employee Name]],Employees[[Employee Name]:[Office]],7))</f>
        <v>CTO</v>
      </c>
      <c r="F4447" s="50" t="str">
        <f>IF(ISBLANK(LeaveTracker[[#This Row],[Employee Name]]),"-----",VLOOKUP(LeaveTracker[[#This Row],[Employee Name]],Employees[[Employee Name]:[Office]],6))</f>
        <v>PERMANENT</v>
      </c>
      <c r="G4447" s="24">
        <v>44956</v>
      </c>
      <c r="H4447" s="24">
        <v>44956</v>
      </c>
      <c r="I4447" s="19" t="s">
        <v>298</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210</v>
      </c>
      <c r="E4448" s="50" t="str">
        <f>IF(ISBLANK(LeaveTracker[[#This Row],[Employee Name]]),"-----",VLOOKUP(LeaveTracker[[#This Row],[Employee Name]],Employees[[Employee Name]:[Office]],7))</f>
        <v>PDAO</v>
      </c>
      <c r="F4448" s="50" t="str">
        <f>IF(ISBLANK(LeaveTracker[[#This Row],[Employee Name]]),"-----",VLOOKUP(LeaveTracker[[#This Row],[Employee Name]],Employees[[Employee Name]:[Office]],6))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210</v>
      </c>
      <c r="E4449" s="50" t="str">
        <f>IF(ISBLANK(LeaveTracker[[#This Row],[Employee Name]]),"-----",VLOOKUP(LeaveTracker[[#This Row],[Employee Name]],Employees[[Employee Name]:[Office]],7))</f>
        <v>PDAO</v>
      </c>
      <c r="F4449" s="50" t="str">
        <f>IF(ISBLANK(LeaveTracker[[#This Row],[Employee Name]]),"-----",VLOOKUP(LeaveTracker[[#This Row],[Employee Name]],Employees[[Employee Name]:[Office]],6))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217</v>
      </c>
      <c r="E4450" s="50" t="str">
        <f>IF(ISBLANK(LeaveTracker[[#This Row],[Employee Name]]),"-----",VLOOKUP(LeaveTracker[[#This Row],[Employee Name]],Employees[[Employee Name]:[Office]],7))</f>
        <v>CSWDO</v>
      </c>
      <c r="F4450" s="50" t="str">
        <f>IF(ISBLANK(LeaveTracker[[#This Row],[Employee Name]]),"-----",VLOOKUP(LeaveTracker[[#This Row],[Employee Name]],Employees[[Employee Name]:[Office]],6))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840</v>
      </c>
      <c r="E4451" s="50" t="str">
        <f>IF(ISBLANK(LeaveTracker[[#This Row],[Employee Name]]),"-----",VLOOKUP(LeaveTracker[[#This Row],[Employee Name]],Employees[[Employee Name]:[Office]],7))</f>
        <v>CEO</v>
      </c>
      <c r="F4451" s="50" t="str">
        <f>IF(ISBLANK(LeaveTracker[[#This Row],[Employee Name]]),"-----",VLOOKUP(LeaveTracker[[#This Row],[Employee Name]],Employees[[Employee Name]:[Office]],6))</f>
        <v>PERMANENT</v>
      </c>
      <c r="G4451" s="24">
        <v>44848</v>
      </c>
      <c r="H4451" s="24">
        <v>44848</v>
      </c>
      <c r="I4451" s="19" t="s">
        <v>298</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50" t="str">
        <f>IF(ISBLANK(LeaveTracker[[#This Row],[Employee Name]]),"-----",VLOOKUP(LeaveTracker[[#This Row],[Employee Name]],Employees[[Employee Name]:[Office]],7))</f>
        <v>DOE</v>
      </c>
      <c r="F4452" s="50" t="str">
        <f>IF(ISBLANK(LeaveTracker[[#This Row],[Employee Name]]),"-----",VLOOKUP(LeaveTracker[[#This Row],[Employee Name]],Employees[[Employee Name]:[Office]],6))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1834</v>
      </c>
      <c r="E4453" s="50" t="str">
        <f>IF(ISBLANK(LeaveTracker[[#This Row],[Employee Name]]),"-----",VLOOKUP(LeaveTracker[[#This Row],[Employee Name]],Employees[[Employee Name]:[Office]],7))</f>
        <v>EEO/CITY MARKET</v>
      </c>
      <c r="F4453" s="50" t="str">
        <f>IF(ISBLANK(LeaveTracker[[#This Row],[Employee Name]]),"-----",VLOOKUP(LeaveTracker[[#This Row],[Employee Name]],Employees[[Employee Name]:[Office]],6))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1834</v>
      </c>
      <c r="E4454" s="50" t="str">
        <f>IF(ISBLANK(LeaveTracker[[#This Row],[Employee Name]]),"-----",VLOOKUP(LeaveTracker[[#This Row],[Employee Name]],Employees[[Employee Name]:[Office]],7))</f>
        <v>EEO/CITY MARKET</v>
      </c>
      <c r="F4454" s="50" t="str">
        <f>IF(ISBLANK(LeaveTracker[[#This Row],[Employee Name]]),"-----",VLOOKUP(LeaveTracker[[#This Row],[Employee Name]],Employees[[Employee Name]:[Office]],6))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525</v>
      </c>
      <c r="E4455" s="50" t="str">
        <f>IF(ISBLANK(LeaveTracker[[#This Row],[Employee Name]]),"-----",VLOOKUP(LeaveTracker[[#This Row],[Employee Name]],Employees[[Employee Name]:[Office]],7))</f>
        <v>GSO</v>
      </c>
      <c r="F4455" s="50" t="str">
        <f>IF(ISBLANK(LeaveTracker[[#This Row],[Employee Name]]),"-----",VLOOKUP(LeaveTracker[[#This Row],[Employee Name]],Employees[[Employee Name]:[Office]],6))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771</v>
      </c>
      <c r="E4456" s="50" t="str">
        <f>IF(ISBLANK(LeaveTracker[[#This Row],[Employee Name]]),"-----",VLOOKUP(LeaveTracker[[#This Row],[Employee Name]],Employees[[Employee Name]:[Office]],7))</f>
        <v>CSWDO</v>
      </c>
      <c r="F4456" s="50" t="str">
        <f>IF(ISBLANK(LeaveTracker[[#This Row],[Employee Name]]),"-----",VLOOKUP(LeaveTracker[[#This Row],[Employee Name]],Employees[[Employee Name]:[Office]],6))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2147</v>
      </c>
      <c r="E4457" s="50" t="str">
        <f>IF(ISBLANK(LeaveTracker[[#This Row],[Employee Name]]),"-----",VLOOKUP(LeaveTracker[[#This Row],[Employee Name]],Employees[[Employee Name]:[Office]],7))</f>
        <v>TICC</v>
      </c>
      <c r="F4457" s="50" t="str">
        <f>IF(ISBLANK(LeaveTracker[[#This Row],[Employee Name]]),"-----",VLOOKUP(LeaveTracker[[#This Row],[Employee Name]],Employees[[Employee Name]:[Office]],6))</f>
        <v>CASUAL</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748</v>
      </c>
      <c r="E4458" s="50" t="str">
        <f>IF(ISBLANK(LeaveTracker[[#This Row],[Employee Name]]),"-----",VLOOKUP(LeaveTracker[[#This Row],[Employee Name]],Employees[[Employee Name]:[Office]],7))</f>
        <v>CSWDO</v>
      </c>
      <c r="F4458" s="50" t="str">
        <f>IF(ISBLANK(LeaveTracker[[#This Row],[Employee Name]]),"-----",VLOOKUP(LeaveTracker[[#This Row],[Employee Name]],Employees[[Employee Name]:[Office]],6))</f>
        <v>PERMANENT</v>
      </c>
      <c r="G4458" s="24">
        <v>44975</v>
      </c>
      <c r="H4458" s="24">
        <v>44975</v>
      </c>
      <c r="I4458" s="19" t="s">
        <v>298</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525</v>
      </c>
      <c r="E4459" s="50" t="str">
        <f>IF(ISBLANK(LeaveTracker[[#This Row],[Employee Name]]),"-----",VLOOKUP(LeaveTracker[[#This Row],[Employee Name]],Employees[[Employee Name]:[Office]],7))</f>
        <v>GSO</v>
      </c>
      <c r="F4459" s="50" t="str">
        <f>IF(ISBLANK(LeaveTracker[[#This Row],[Employee Name]]),"-----",VLOOKUP(LeaveTracker[[#This Row],[Employee Name]],Employees[[Employee Name]:[Office]],6))</f>
        <v>PERMANENT</v>
      </c>
      <c r="G4459" s="24">
        <v>44963</v>
      </c>
      <c r="H4459" s="24">
        <v>44963</v>
      </c>
      <c r="I4459" s="19" t="s">
        <v>298</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771</v>
      </c>
      <c r="E4460" s="50" t="str">
        <f>IF(ISBLANK(LeaveTracker[[#This Row],[Employee Name]]),"-----",VLOOKUP(LeaveTracker[[#This Row],[Employee Name]],Employees[[Employee Name]:[Office]],7))</f>
        <v>CSWDO</v>
      </c>
      <c r="F4460" s="50" t="str">
        <f>IF(ISBLANK(LeaveTracker[[#This Row],[Employee Name]]),"-----",VLOOKUP(LeaveTracker[[#This Row],[Employee Name]],Employees[[Employee Name]:[Office]],6))</f>
        <v>PERMANENT</v>
      </c>
      <c r="G4460" s="24">
        <v>44967</v>
      </c>
      <c r="H4460" s="24">
        <v>44967</v>
      </c>
      <c r="I4460" s="19" t="s">
        <v>298</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224</v>
      </c>
      <c r="E4461" s="50" t="str">
        <f>IF(ISBLANK(LeaveTracker[[#This Row],[Employee Name]]),"-----",VLOOKUP(LeaveTracker[[#This Row],[Employee Name]],Employees[[Employee Name]:[Office]],7))</f>
        <v>CSWDO</v>
      </c>
      <c r="F4461" s="50" t="str">
        <f>IF(ISBLANK(LeaveTracker[[#This Row],[Employee Name]]),"-----",VLOOKUP(LeaveTracker[[#This Row],[Employee Name]],Employees[[Employee Name]:[Office]],6))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224</v>
      </c>
      <c r="E4462" s="50" t="str">
        <f>IF(ISBLANK(LeaveTracker[[#This Row],[Employee Name]]),"-----",VLOOKUP(LeaveTracker[[#This Row],[Employee Name]],Employees[[Employee Name]:[Office]],7))</f>
        <v>CSWDO</v>
      </c>
      <c r="F4462" s="50" t="str">
        <f>IF(ISBLANK(LeaveTracker[[#This Row],[Employee Name]]),"-----",VLOOKUP(LeaveTracker[[#This Row],[Employee Name]],Employees[[Employee Name]:[Office]],6))</f>
        <v>PERMANENT</v>
      </c>
      <c r="G4462" s="24">
        <v>44960</v>
      </c>
      <c r="H4462" s="24">
        <v>44960</v>
      </c>
      <c r="I4462" s="19" t="s">
        <v>298</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224</v>
      </c>
      <c r="E4463" s="50" t="str">
        <f>IF(ISBLANK(LeaveTracker[[#This Row],[Employee Name]]),"-----",VLOOKUP(LeaveTracker[[#This Row],[Employee Name]],Employees[[Employee Name]:[Office]],7))</f>
        <v>CSWDO</v>
      </c>
      <c r="F4463" s="50" t="str">
        <f>IF(ISBLANK(LeaveTracker[[#This Row],[Employee Name]]),"-----",VLOOKUP(LeaveTracker[[#This Row],[Employee Name]],Employees[[Employee Name]:[Office]],6))</f>
        <v>PERMANENT</v>
      </c>
      <c r="G4463" s="24">
        <v>44963</v>
      </c>
      <c r="H4463" s="24">
        <v>44963</v>
      </c>
      <c r="I4463" s="19" t="s">
        <v>298</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1076</v>
      </c>
      <c r="E4464" s="50" t="str">
        <f>IF(ISBLANK(LeaveTracker[[#This Row],[Employee Name]]),"-----",VLOOKUP(LeaveTracker[[#This Row],[Employee Name]],Employees[[Employee Name]:[Office]],7))</f>
        <v>CSWDO</v>
      </c>
      <c r="F4464" s="50" t="str">
        <f>IF(ISBLANK(LeaveTracker[[#This Row],[Employee Name]]),"-----",VLOOKUP(LeaveTracker[[#This Row],[Employee Name]],Employees[[Employee Name]:[Office]],6))</f>
        <v>PERMANENT</v>
      </c>
      <c r="G4464" s="31">
        <v>44960</v>
      </c>
      <c r="H4464" s="31">
        <v>44960</v>
      </c>
      <c r="I4464" s="19" t="s">
        <v>298</v>
      </c>
      <c r="J4464" s="42" t="s">
        <v>214</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224</v>
      </c>
      <c r="E4465" s="50" t="str">
        <f>IF(ISBLANK(LeaveTracker[[#This Row],[Employee Name]]),"-----",VLOOKUP(LeaveTracker[[#This Row],[Employee Name]],Employees[[Employee Name]:[Office]],7))</f>
        <v>CSWDO</v>
      </c>
      <c r="F4465" s="50" t="str">
        <f>IF(ISBLANK(LeaveTracker[[#This Row],[Employee Name]]),"-----",VLOOKUP(LeaveTracker[[#This Row],[Employee Name]],Employees[[Employee Name]:[Office]],6))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1840</v>
      </c>
      <c r="E4466" s="50" t="str">
        <f>IF(ISBLANK(LeaveTracker[[#This Row],[Employee Name]]),"-----",VLOOKUP(LeaveTracker[[#This Row],[Employee Name]],Employees[[Employee Name]:[Office]],7))</f>
        <v>BIR</v>
      </c>
      <c r="F4466" s="50" t="str">
        <f>IF(ISBLANK(LeaveTracker[[#This Row],[Employee Name]]),"-----",VLOOKUP(LeaveTracker[[#This Row],[Employee Name]],Employees[[Employee Name]:[Office]],6))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1840</v>
      </c>
      <c r="E4467" s="50" t="str">
        <f>IF(ISBLANK(LeaveTracker[[#This Row],[Employee Name]]),"-----",VLOOKUP(LeaveTracker[[#This Row],[Employee Name]],Employees[[Employee Name]:[Office]],7))</f>
        <v>BIR</v>
      </c>
      <c r="F4467" s="50" t="str">
        <f>IF(ISBLANK(LeaveTracker[[#This Row],[Employee Name]]),"-----",VLOOKUP(LeaveTracker[[#This Row],[Employee Name]],Employees[[Employee Name]:[Office]],6))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748</v>
      </c>
      <c r="E4468" s="50" t="str">
        <f>IF(ISBLANK(LeaveTracker[[#This Row],[Employee Name]]),"-----",VLOOKUP(LeaveTracker[[#This Row],[Employee Name]],Employees[[Employee Name]:[Office]],7))</f>
        <v>CSWDO</v>
      </c>
      <c r="F4468" s="50" t="str">
        <f>IF(ISBLANK(LeaveTracker[[#This Row],[Employee Name]]),"-----",VLOOKUP(LeaveTracker[[#This Row],[Employee Name]],Employees[[Employee Name]:[Office]],6))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1805</v>
      </c>
      <c r="E4469" s="50" t="str">
        <f>IF(ISBLANK(LeaveTracker[[#This Row],[Employee Name]]),"-----",VLOOKUP(LeaveTracker[[#This Row],[Employee Name]],Employees[[Employee Name]:[Office]],7))</f>
        <v>CSWDO</v>
      </c>
      <c r="F4469" s="50" t="str">
        <f>IF(ISBLANK(LeaveTracker[[#This Row],[Employee Name]]),"-----",VLOOKUP(LeaveTracker[[#This Row],[Employee Name]],Employees[[Employee Name]:[Office]],6))</f>
        <v>CASUAL</v>
      </c>
      <c r="G4469" s="24">
        <v>44952</v>
      </c>
      <c r="H4469" s="24">
        <v>44952</v>
      </c>
      <c r="I4469" s="19" t="s">
        <v>298</v>
      </c>
      <c r="J4469" s="42" t="s">
        <v>214</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220</v>
      </c>
      <c r="E4470" s="50" t="str">
        <f>IF(ISBLANK(LeaveTracker[[#This Row],[Employee Name]]),"-----",VLOOKUP(LeaveTracker[[#This Row],[Employee Name]],Employees[[Employee Name]:[Office]],7))</f>
        <v>CSWDO</v>
      </c>
      <c r="F4470" s="50" t="str">
        <f>IF(ISBLANK(LeaveTracker[[#This Row],[Employee Name]]),"-----",VLOOKUP(LeaveTracker[[#This Row],[Employee Name]],Employees[[Employee Name]:[Office]],6))</f>
        <v>PERMANENT</v>
      </c>
      <c r="G4470" s="24">
        <v>44952</v>
      </c>
      <c r="H4470" s="24">
        <v>44953</v>
      </c>
      <c r="I4470" s="19" t="s">
        <v>298</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693</v>
      </c>
      <c r="E4471" s="50" t="str">
        <f>IF(ISBLANK(LeaveTracker[[#This Row],[Employee Name]]),"-----",VLOOKUP(LeaveTracker[[#This Row],[Employee Name]],Employees[[Employee Name]:[Office]],7))</f>
        <v>VMO</v>
      </c>
      <c r="F4471" s="50" t="str">
        <f>IF(ISBLANK(LeaveTracker[[#This Row],[Employee Name]]),"-----",VLOOKUP(LeaveTracker[[#This Row],[Employee Name]],Employees[[Employee Name]:[Office]],6))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525</v>
      </c>
      <c r="E4472" s="50" t="str">
        <f>IF(ISBLANK(LeaveTracker[[#This Row],[Employee Name]]),"-----",VLOOKUP(LeaveTracker[[#This Row],[Employee Name]],Employees[[Employee Name]:[Office]],7))</f>
        <v>GSO</v>
      </c>
      <c r="F4472" s="50" t="str">
        <f>IF(ISBLANK(LeaveTracker[[#This Row],[Employee Name]]),"-----",VLOOKUP(LeaveTracker[[#This Row],[Employee Name]],Employees[[Employee Name]:[Office]],6))</f>
        <v>PERMANENT</v>
      </c>
      <c r="G4472" s="24">
        <v>44945</v>
      </c>
      <c r="H4472" s="24">
        <v>44945</v>
      </c>
      <c r="I4472" s="19" t="s">
        <v>298</v>
      </c>
      <c r="J4472" s="42" t="s">
        <v>644</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1818</v>
      </c>
      <c r="E4473" s="50" t="str">
        <f>IF(ISBLANK(LeaveTracker[[#This Row],[Employee Name]]),"-----",VLOOKUP(LeaveTracker[[#This Row],[Employee Name]],Employees[[Employee Name]:[Office]],7))</f>
        <v>CSWDO</v>
      </c>
      <c r="F4473" s="50" t="str">
        <f>IF(ISBLANK(LeaveTracker[[#This Row],[Employee Name]]),"-----",VLOOKUP(LeaveTracker[[#This Row],[Employee Name]],Employees[[Employee Name]:[Office]],6))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1832</v>
      </c>
      <c r="E4474" s="50" t="str">
        <f>IF(ISBLANK(LeaveTracker[[#This Row],[Employee Name]]),"-----",VLOOKUP(LeaveTracker[[#This Row],[Employee Name]],Employees[[Employee Name]:[Office]],7))</f>
        <v>CSWDO</v>
      </c>
      <c r="F4474" s="50" t="str">
        <f>IF(ISBLANK(LeaveTracker[[#This Row],[Employee Name]]),"-----",VLOOKUP(LeaveTracker[[#This Row],[Employee Name]],Employees[[Employee Name]:[Office]],6))</f>
        <v>CASUAL</v>
      </c>
      <c r="G4474" s="24">
        <v>44987</v>
      </c>
      <c r="H4474" s="24">
        <v>44988</v>
      </c>
      <c r="I4474" s="19" t="s">
        <v>298</v>
      </c>
      <c r="J4474" s="42" t="s">
        <v>214</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2069</v>
      </c>
      <c r="E4475" s="50" t="str">
        <f>IF(ISBLANK(LeaveTracker[[#This Row],[Employee Name]]),"-----",VLOOKUP(LeaveTracker[[#This Row],[Employee Name]],Employees[[Employee Name]:[Office]],7))</f>
        <v>ONT</v>
      </c>
      <c r="F4475" s="50" t="str">
        <f>IF(ISBLANK(LeaveTracker[[#This Row],[Employee Name]]),"-----",VLOOKUP(LeaveTracker[[#This Row],[Employee Name]],Employees[[Employee Name]:[Office]],6))</f>
        <v>PERMANENT</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1941</v>
      </c>
      <c r="E4476" s="50" t="str">
        <f>IF(ISBLANK(LeaveTracker[[#This Row],[Employee Name]]),"-----",VLOOKUP(LeaveTracker[[#This Row],[Employee Name]],Employees[[Employee Name]:[Office]],7))</f>
        <v>CSWDO</v>
      </c>
      <c r="F4476" s="50" t="str">
        <f>IF(ISBLANK(LeaveTracker[[#This Row],[Employee Name]]),"-----",VLOOKUP(LeaveTracker[[#This Row],[Employee Name]],Employees[[Employee Name]:[Office]],6))</f>
        <v>CASUAL</v>
      </c>
      <c r="G4476" s="24">
        <v>44977</v>
      </c>
      <c r="H4476" s="24">
        <v>44977</v>
      </c>
      <c r="I4476" s="19" t="s">
        <v>298</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411</v>
      </c>
      <c r="E4477" s="50" t="str">
        <f>IF(ISBLANK(LeaveTracker[[#This Row],[Employee Name]]),"-----",VLOOKUP(LeaveTracker[[#This Row],[Employee Name]],Employees[[Employee Name]:[Office]],7))</f>
        <v>CTO</v>
      </c>
      <c r="F4477" s="50" t="str">
        <f>IF(ISBLANK(LeaveTracker[[#This Row],[Employee Name]]),"-----",VLOOKUP(LeaveTracker[[#This Row],[Employee Name]],Employees[[Employee Name]:[Office]],6))</f>
        <v>PERMANENT</v>
      </c>
      <c r="G4477" s="24">
        <v>44956</v>
      </c>
      <c r="H4477" s="24">
        <v>44960</v>
      </c>
      <c r="I4477" s="19" t="s">
        <v>298</v>
      </c>
      <c r="J4477" s="42" t="s">
        <v>299</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411</v>
      </c>
      <c r="E4478" s="50" t="str">
        <f>IF(ISBLANK(LeaveTracker[[#This Row],[Employee Name]]),"-----",VLOOKUP(LeaveTracker[[#This Row],[Employee Name]],Employees[[Employee Name]:[Office]],7))</f>
        <v>CTO</v>
      </c>
      <c r="F4478" s="50" t="str">
        <f>IF(ISBLANK(LeaveTracker[[#This Row],[Employee Name]]),"-----",VLOOKUP(LeaveTracker[[#This Row],[Employee Name]],Employees[[Employee Name]:[Office]],6))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1080</v>
      </c>
      <c r="E4479" s="50" t="str">
        <f>IF(ISBLANK(LeaveTracker[[#This Row],[Employee Name]]),"-----",VLOOKUP(LeaveTracker[[#This Row],[Employee Name]],Employees[[Employee Name]:[Office]],7))</f>
        <v>CTO</v>
      </c>
      <c r="F4479" s="50" t="str">
        <f>IF(ISBLANK(LeaveTracker[[#This Row],[Employee Name]]),"-----",VLOOKUP(LeaveTracker[[#This Row],[Employee Name]],Employees[[Employee Name]:[Office]],6))</f>
        <v>PERMANENT</v>
      </c>
      <c r="G4479" s="24">
        <v>44967</v>
      </c>
      <c r="H4479" s="24">
        <v>44970</v>
      </c>
      <c r="I4479" s="19" t="s">
        <v>298</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411</v>
      </c>
      <c r="E4480" s="50" t="str">
        <f>IF(ISBLANK(LeaveTracker[[#This Row],[Employee Name]]),"-----",VLOOKUP(LeaveTracker[[#This Row],[Employee Name]],Employees[[Employee Name]:[Office]],7))</f>
        <v>CTO</v>
      </c>
      <c r="F4480" s="50" t="str">
        <f>IF(ISBLANK(LeaveTracker[[#This Row],[Employee Name]]),"-----",VLOOKUP(LeaveTracker[[#This Row],[Employee Name]],Employees[[Employee Name]:[Office]],6))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1059</v>
      </c>
      <c r="E4481" s="50" t="str">
        <f>IF(ISBLANK(LeaveTracker[[#This Row],[Employee Name]]),"-----",VLOOKUP(LeaveTracker[[#This Row],[Employee Name]],Employees[[Employee Name]:[Office]],7))</f>
        <v>CTO</v>
      </c>
      <c r="F4481" s="50" t="str">
        <f>IF(ISBLANK(LeaveTracker[[#This Row],[Employee Name]]),"-----",VLOOKUP(LeaveTracker[[#This Row],[Employee Name]],Employees[[Employee Name]:[Office]],6))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1059</v>
      </c>
      <c r="E4482" s="50" t="str">
        <f>IF(ISBLANK(LeaveTracker[[#This Row],[Employee Name]]),"-----",VLOOKUP(LeaveTracker[[#This Row],[Employee Name]],Employees[[Employee Name]:[Office]],7))</f>
        <v>CTO</v>
      </c>
      <c r="F4482" s="50" t="str">
        <f>IF(ISBLANK(LeaveTracker[[#This Row],[Employee Name]]),"-----",VLOOKUP(LeaveTracker[[#This Row],[Employee Name]],Employees[[Employee Name]:[Office]],6))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896</v>
      </c>
      <c r="E4483" s="50" t="str">
        <f>IF(ISBLANK(LeaveTracker[[#This Row],[Employee Name]]),"-----",VLOOKUP(LeaveTracker[[#This Row],[Employee Name]],Employees[[Employee Name]:[Office]],7))</f>
        <v>ONT</v>
      </c>
      <c r="F4483" s="50" t="str">
        <f>IF(ISBLANK(LeaveTracker[[#This Row],[Employee Name]]),"-----",VLOOKUP(LeaveTracker[[#This Row],[Employee Name]],Employees[[Employee Name]:[Office]],6))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50" t="str">
        <f>IF(ISBLANK(LeaveTracker[[#This Row],[Employee Name]]),"-----",VLOOKUP(LeaveTracker[[#This Row],[Employee Name]],Employees[[Employee Name]:[Office]],7))</f>
        <v>HRMO</v>
      </c>
      <c r="F4484" s="50" t="str">
        <f>IF(ISBLANK(LeaveTracker[[#This Row],[Employee Name]]),"-----",VLOOKUP(LeaveTracker[[#This Row],[Employee Name]],Employees[[Employee Name]:[Office]],6))</f>
        <v>PERMANENT</v>
      </c>
      <c r="G4484" s="24">
        <v>44929</v>
      </c>
      <c r="H4484" s="24">
        <v>44929</v>
      </c>
      <c r="I4484" s="19" t="s">
        <v>298</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50" t="str">
        <f>IF(ISBLANK(LeaveTracker[[#This Row],[Employee Name]]),"-----",VLOOKUP(LeaveTracker[[#This Row],[Employee Name]],Employees[[Employee Name]:[Office]],7))</f>
        <v>HRMO</v>
      </c>
      <c r="F4485" s="50" t="str">
        <f>IF(ISBLANK(LeaveTracker[[#This Row],[Employee Name]]),"-----",VLOOKUP(LeaveTracker[[#This Row],[Employee Name]],Employees[[Employee Name]:[Office]],6))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1875</v>
      </c>
      <c r="E4486" s="50" t="str">
        <f>IF(ISBLANK(LeaveTracker[[#This Row],[Employee Name]]),"-----",VLOOKUP(LeaveTracker[[#This Row],[Employee Name]],Employees[[Employee Name]:[Office]],7))</f>
        <v>CEO</v>
      </c>
      <c r="F4486" s="50" t="str">
        <f>IF(ISBLANK(LeaveTracker[[#This Row],[Employee Name]]),"-----",VLOOKUP(LeaveTracker[[#This Row],[Employee Name]],Employees[[Employee Name]:[Office]],6))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1875</v>
      </c>
      <c r="E4487" s="50" t="str">
        <f>IF(ISBLANK(LeaveTracker[[#This Row],[Employee Name]]),"-----",VLOOKUP(LeaveTracker[[#This Row],[Employee Name]],Employees[[Employee Name]:[Office]],7))</f>
        <v>CEO</v>
      </c>
      <c r="F4487" s="50" t="str">
        <f>IF(ISBLANK(LeaveTracker[[#This Row],[Employee Name]]),"-----",VLOOKUP(LeaveTracker[[#This Row],[Employee Name]],Employees[[Employee Name]:[Office]],6))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206</v>
      </c>
      <c r="E4488" s="50" t="str">
        <f>IF(ISBLANK(LeaveTracker[[#This Row],[Employee Name]]),"-----",VLOOKUP(LeaveTracker[[#This Row],[Employee Name]],Employees[[Employee Name]:[Office]],7))</f>
        <v>ONT</v>
      </c>
      <c r="F4488" s="50" t="str">
        <f>IF(ISBLANK(LeaveTracker[[#This Row],[Employee Name]]),"-----",VLOOKUP(LeaveTracker[[#This Row],[Employee Name]],Employees[[Employee Name]:[Office]],6))</f>
        <v>PERMANENT</v>
      </c>
      <c r="G4488" s="21">
        <v>44827</v>
      </c>
      <c r="H4488" s="21">
        <v>44827</v>
      </c>
      <c r="I4488" s="19" t="s">
        <v>298</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798</v>
      </c>
      <c r="E4489" s="50" t="str">
        <f>IF(ISBLANK(LeaveTracker[[#This Row],[Employee Name]]),"-----",VLOOKUP(LeaveTracker[[#This Row],[Employee Name]],Employees[[Employee Name]:[Office]],7))</f>
        <v>ONT</v>
      </c>
      <c r="F4489" s="50" t="str">
        <f>IF(ISBLANK(LeaveTracker[[#This Row],[Employee Name]]),"-----",VLOOKUP(LeaveTracker[[#This Row],[Employee Name]],Employees[[Employee Name]:[Office]],6))</f>
        <v>PERMANENT</v>
      </c>
      <c r="G4489" s="24">
        <v>44938</v>
      </c>
      <c r="H4489" s="24">
        <v>44938</v>
      </c>
      <c r="I4489" s="19" t="s">
        <v>298</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1039</v>
      </c>
      <c r="E4490" s="50" t="str">
        <f>IF(ISBLANK(LeaveTracker[[#This Row],[Employee Name]]),"-----",VLOOKUP(LeaveTracker[[#This Row],[Employee Name]],Employees[[Employee Name]:[Office]],7))</f>
        <v>ONT</v>
      </c>
      <c r="F4490" s="50" t="str">
        <f>IF(ISBLANK(LeaveTracker[[#This Row],[Employee Name]]),"-----",VLOOKUP(LeaveTracker[[#This Row],[Employee Name]],Employees[[Employee Name]:[Office]],6))</f>
        <v>PERMANENT</v>
      </c>
      <c r="G4490" s="24">
        <v>44960</v>
      </c>
      <c r="H4490" s="24">
        <v>44960</v>
      </c>
      <c r="I4490" s="19" t="s">
        <v>298</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2053</v>
      </c>
      <c r="E4491" s="50" t="str">
        <f>IF(ISBLANK(LeaveTracker[[#This Row],[Employee Name]]),"-----",VLOOKUP(LeaveTracker[[#This Row],[Employee Name]],Employees[[Employee Name]:[Office]],7))</f>
        <v>CSWDO</v>
      </c>
      <c r="F4491" s="50" t="str">
        <f>IF(ISBLANK(LeaveTracker[[#This Row],[Employee Name]]),"-----",VLOOKUP(LeaveTracker[[#This Row],[Employee Name]],Employees[[Employee Name]:[Office]],6))</f>
        <v>PERMANENT</v>
      </c>
      <c r="G4491" s="24">
        <v>44963</v>
      </c>
      <c r="H4491" s="24">
        <v>44963</v>
      </c>
      <c r="I4491" s="19" t="s">
        <v>298</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2148</v>
      </c>
      <c r="E4492" s="50" t="str">
        <f>IF(ISBLANK(LeaveTracker[[#This Row],[Employee Name]]),"-----",VLOOKUP(LeaveTracker[[#This Row],[Employee Name]],Employees[[Employee Name]:[Office]],7))</f>
        <v>OSPITAL NG TAGAYTAY</v>
      </c>
      <c r="F4492" s="50" t="str">
        <f>IF(ISBLANK(LeaveTracker[[#This Row],[Employee Name]]),"-----",VLOOKUP(LeaveTracker[[#This Row],[Employee Name]],Employees[[Employee Name]:[Office]],6))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1922</v>
      </c>
      <c r="E4493" s="50" t="str">
        <f>IF(ISBLANK(LeaveTracker[[#This Row],[Employee Name]]),"-----",VLOOKUP(LeaveTracker[[#This Row],[Employee Name]],Employees[[Employee Name]:[Office]],7))</f>
        <v>CHO</v>
      </c>
      <c r="F4493" s="50" t="str">
        <f>IF(ISBLANK(LeaveTracker[[#This Row],[Employee Name]]),"-----",VLOOKUP(LeaveTracker[[#This Row],[Employee Name]],Employees[[Employee Name]:[Office]],6))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1034</v>
      </c>
      <c r="E4494" s="50" t="str">
        <f>IF(ISBLANK(LeaveTracker[[#This Row],[Employee Name]]),"-----",VLOOKUP(LeaveTracker[[#This Row],[Employee Name]],Employees[[Employee Name]:[Office]],7))</f>
        <v>ONT</v>
      </c>
      <c r="F4494" s="50" t="str">
        <f>IF(ISBLANK(LeaveTracker[[#This Row],[Employee Name]]),"-----",VLOOKUP(LeaveTracker[[#This Row],[Employee Name]],Employees[[Employee Name]:[Office]],6))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50" t="str">
        <f>IF(ISBLANK(LeaveTracker[[#This Row],[Employee Name]]),"-----",VLOOKUP(LeaveTracker[[#This Row],[Employee Name]],Employees[[Employee Name]:[Office]],7))</f>
        <v>ONT</v>
      </c>
      <c r="F4495" s="50" t="str">
        <f>IF(ISBLANK(LeaveTracker[[#This Row],[Employee Name]]),"-----",VLOOKUP(LeaveTracker[[#This Row],[Employee Name]],Employees[[Employee Name]:[Office]],6))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2151</v>
      </c>
      <c r="E4496" s="50" t="str">
        <f>IF(ISBLANK(LeaveTracker[[#This Row],[Employee Name]]),"-----",VLOOKUP(LeaveTracker[[#This Row],[Employee Name]],Employees[[Employee Name]:[Office]],7))</f>
        <v>OSPITAL NG TAGAYTAY</v>
      </c>
      <c r="F4496" s="50" t="str">
        <f>IF(ISBLANK(LeaveTracker[[#This Row],[Employee Name]]),"-----",VLOOKUP(LeaveTracker[[#This Row],[Employee Name]],Employees[[Employee Name]:[Office]],6))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2151</v>
      </c>
      <c r="E4497" s="50" t="str">
        <f>IF(ISBLANK(LeaveTracker[[#This Row],[Employee Name]]),"-----",VLOOKUP(LeaveTracker[[#This Row],[Employee Name]],Employees[[Employee Name]:[Office]],7))</f>
        <v>OSPITAL NG TAGAYTAY</v>
      </c>
      <c r="F4497" s="50" t="str">
        <f>IF(ISBLANK(LeaveTracker[[#This Row],[Employee Name]]),"-----",VLOOKUP(LeaveTracker[[#This Row],[Employee Name]],Employees[[Employee Name]:[Office]],6))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2151</v>
      </c>
      <c r="E4498" s="50" t="str">
        <f>IF(ISBLANK(LeaveTracker[[#This Row],[Employee Name]]),"-----",VLOOKUP(LeaveTracker[[#This Row],[Employee Name]],Employees[[Employee Name]:[Office]],7))</f>
        <v>OSPITAL NG TAGAYTAY</v>
      </c>
      <c r="F4498" s="50" t="str">
        <f>IF(ISBLANK(LeaveTracker[[#This Row],[Employee Name]]),"-----",VLOOKUP(LeaveTracker[[#This Row],[Employee Name]],Employees[[Employee Name]:[Office]],6))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2151</v>
      </c>
      <c r="E4499" s="50" t="str">
        <f>IF(ISBLANK(LeaveTracker[[#This Row],[Employee Name]]),"-----",VLOOKUP(LeaveTracker[[#This Row],[Employee Name]],Employees[[Employee Name]:[Office]],7))</f>
        <v>OSPITAL NG TAGAYTAY</v>
      </c>
      <c r="F4499" s="50" t="str">
        <f>IF(ISBLANK(LeaveTracker[[#This Row],[Employee Name]]),"-----",VLOOKUP(LeaveTracker[[#This Row],[Employee Name]],Employees[[Employee Name]:[Office]],6))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385</v>
      </c>
      <c r="E4500" s="50" t="str">
        <f>IF(ISBLANK(LeaveTracker[[#This Row],[Employee Name]]),"-----",VLOOKUP(LeaveTracker[[#This Row],[Employee Name]],Employees[[Employee Name]:[Office]],7))</f>
        <v>ONT</v>
      </c>
      <c r="F4500" s="50" t="str">
        <f>IF(ISBLANK(LeaveTracker[[#This Row],[Employee Name]]),"-----",VLOOKUP(LeaveTracker[[#This Row],[Employee Name]],Employees[[Employee Name]:[Office]],6))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798</v>
      </c>
      <c r="E4501" s="50" t="str">
        <f>IF(ISBLANK(LeaveTracker[[#This Row],[Employee Name]]),"-----",VLOOKUP(LeaveTracker[[#This Row],[Employee Name]],Employees[[Employee Name]:[Office]],7))</f>
        <v>ONT</v>
      </c>
      <c r="F4501" s="50" t="str">
        <f>IF(ISBLANK(LeaveTracker[[#This Row],[Employee Name]]),"-----",VLOOKUP(LeaveTracker[[#This Row],[Employee Name]],Employees[[Employee Name]:[Office]],6))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1787</v>
      </c>
      <c r="E4502" s="50" t="str">
        <f>IF(ISBLANK(LeaveTracker[[#This Row],[Employee Name]]),"-----",VLOOKUP(LeaveTracker[[#This Row],[Employee Name]],Employees[[Employee Name]:[Office]],7))</f>
        <v>ONT</v>
      </c>
      <c r="F4502" s="50" t="str">
        <f>IF(ISBLANK(LeaveTracker[[#This Row],[Employee Name]]),"-----",VLOOKUP(LeaveTracker[[#This Row],[Employee Name]],Employees[[Employee Name]:[Office]],6))</f>
        <v>PERMANENT</v>
      </c>
      <c r="G4502" s="24">
        <v>44961</v>
      </c>
      <c r="H4502" s="24">
        <v>44961</v>
      </c>
      <c r="I4502" s="19" t="s">
        <v>298</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2151</v>
      </c>
      <c r="E4503" s="50" t="str">
        <f>IF(ISBLANK(LeaveTracker[[#This Row],[Employee Name]]),"-----",VLOOKUP(LeaveTracker[[#This Row],[Employee Name]],Employees[[Employee Name]:[Office]],7))</f>
        <v>OSPITAL NG TAGAYTAY</v>
      </c>
      <c r="F4503" s="50" t="str">
        <f>IF(ISBLANK(LeaveTracker[[#This Row],[Employee Name]]),"-----",VLOOKUP(LeaveTracker[[#This Row],[Employee Name]],Employees[[Employee Name]:[Office]],6))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1267</v>
      </c>
      <c r="E4504" s="50" t="str">
        <f>IF(ISBLANK(LeaveTracker[[#This Row],[Employee Name]]),"-----",VLOOKUP(LeaveTracker[[#This Row],[Employee Name]],Employees[[Employee Name]:[Office]],7))</f>
        <v>CHO</v>
      </c>
      <c r="F4504" s="50" t="str">
        <f>IF(ISBLANK(LeaveTracker[[#This Row],[Employee Name]]),"-----",VLOOKUP(LeaveTracker[[#This Row],[Employee Name]],Employees[[Employee Name]:[Office]],6))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798</v>
      </c>
      <c r="E4505" s="50" t="str">
        <f>IF(ISBLANK(LeaveTracker[[#This Row],[Employee Name]]),"-----",VLOOKUP(LeaveTracker[[#This Row],[Employee Name]],Employees[[Employee Name]:[Office]],7))</f>
        <v>ONT</v>
      </c>
      <c r="F4505" s="50" t="str">
        <f>IF(ISBLANK(LeaveTracker[[#This Row],[Employee Name]]),"-----",VLOOKUP(LeaveTracker[[#This Row],[Employee Name]],Employees[[Employee Name]:[Office]],6))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798</v>
      </c>
      <c r="E4506" s="50" t="str">
        <f>IF(ISBLANK(LeaveTracker[[#This Row],[Employee Name]]),"-----",VLOOKUP(LeaveTracker[[#This Row],[Employee Name]],Employees[[Employee Name]:[Office]],7))</f>
        <v>ONT</v>
      </c>
      <c r="F4506" s="50" t="str">
        <f>IF(ISBLANK(LeaveTracker[[#This Row],[Employee Name]]),"-----",VLOOKUP(LeaveTracker[[#This Row],[Employee Name]],Employees[[Employee Name]:[Office]],6))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385</v>
      </c>
      <c r="E4507" s="50" t="str">
        <f>IF(ISBLANK(LeaveTracker[[#This Row],[Employee Name]]),"-----",VLOOKUP(LeaveTracker[[#This Row],[Employee Name]],Employees[[Employee Name]:[Office]],7))</f>
        <v>ONT</v>
      </c>
      <c r="F4507" s="50" t="str">
        <f>IF(ISBLANK(LeaveTracker[[#This Row],[Employee Name]]),"-----",VLOOKUP(LeaveTracker[[#This Row],[Employee Name]],Employees[[Employee Name]:[Office]],6))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1267</v>
      </c>
      <c r="E4508" s="50" t="str">
        <f>IF(ISBLANK(LeaveTracker[[#This Row],[Employee Name]]),"-----",VLOOKUP(LeaveTracker[[#This Row],[Employee Name]],Employees[[Employee Name]:[Office]],7))</f>
        <v>CHO</v>
      </c>
      <c r="F4508" s="50" t="str">
        <f>IF(ISBLANK(LeaveTracker[[#This Row],[Employee Name]]),"-----",VLOOKUP(LeaveTracker[[#This Row],[Employee Name]],Employees[[Employee Name]:[Office]],6))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206</v>
      </c>
      <c r="E4509" s="50" t="str">
        <f>IF(ISBLANK(LeaveTracker[[#This Row],[Employee Name]]),"-----",VLOOKUP(LeaveTracker[[#This Row],[Employee Name]],Employees[[Employee Name]:[Office]],7))</f>
        <v>ONT</v>
      </c>
      <c r="F4509" s="50" t="str">
        <f>IF(ISBLANK(LeaveTracker[[#This Row],[Employee Name]]),"-----",VLOOKUP(LeaveTracker[[#This Row],[Employee Name]],Employees[[Employee Name]:[Office]],6))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206</v>
      </c>
      <c r="E4510" s="50" t="str">
        <f>IF(ISBLANK(LeaveTracker[[#This Row],[Employee Name]]),"-----",VLOOKUP(LeaveTracker[[#This Row],[Employee Name]],Employees[[Employee Name]:[Office]],7))</f>
        <v>ONT</v>
      </c>
      <c r="F4510" s="50" t="str">
        <f>IF(ISBLANK(LeaveTracker[[#This Row],[Employee Name]]),"-----",VLOOKUP(LeaveTracker[[#This Row],[Employee Name]],Employees[[Employee Name]:[Office]],6))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798</v>
      </c>
      <c r="E4511" s="50" t="str">
        <f>IF(ISBLANK(LeaveTracker[[#This Row],[Employee Name]]),"-----",VLOOKUP(LeaveTracker[[#This Row],[Employee Name]],Employees[[Employee Name]:[Office]],7))</f>
        <v>ONT</v>
      </c>
      <c r="F4511" s="50" t="str">
        <f>IF(ISBLANK(LeaveTracker[[#This Row],[Employee Name]]),"-----",VLOOKUP(LeaveTracker[[#This Row],[Employee Name]],Employees[[Employee Name]:[Office]],6))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798</v>
      </c>
      <c r="E4512" s="50" t="str">
        <f>IF(ISBLANK(LeaveTracker[[#This Row],[Employee Name]]),"-----",VLOOKUP(LeaveTracker[[#This Row],[Employee Name]],Employees[[Employee Name]:[Office]],7))</f>
        <v>ONT</v>
      </c>
      <c r="F4512" s="50" t="str">
        <f>IF(ISBLANK(LeaveTracker[[#This Row],[Employee Name]]),"-----",VLOOKUP(LeaveTracker[[#This Row],[Employee Name]],Employees[[Employee Name]:[Office]],6))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932</v>
      </c>
      <c r="E4513" s="50" t="str">
        <f>IF(ISBLANK(LeaveTracker[[#This Row],[Employee Name]]),"-----",VLOOKUP(LeaveTracker[[#This Row],[Employee Name]],Employees[[Employee Name]:[Office]],7))</f>
        <v>ONT</v>
      </c>
      <c r="F4513" s="50" t="str">
        <f>IF(ISBLANK(LeaveTracker[[#This Row],[Employee Name]]),"-----",VLOOKUP(LeaveTracker[[#This Row],[Employee Name]],Employees[[Employee Name]:[Office]],6))</f>
        <v>PERMANENT</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798</v>
      </c>
      <c r="E4514" s="50" t="str">
        <f>IF(ISBLANK(LeaveTracker[[#This Row],[Employee Name]]),"-----",VLOOKUP(LeaveTracker[[#This Row],[Employee Name]],Employees[[Employee Name]:[Office]],7))</f>
        <v>ONT</v>
      </c>
      <c r="F4514" s="50" t="str">
        <f>IF(ISBLANK(LeaveTracker[[#This Row],[Employee Name]]),"-----",VLOOKUP(LeaveTracker[[#This Row],[Employee Name]],Employees[[Employee Name]:[Office]],6))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50" t="str">
        <f>IF(ISBLANK(LeaveTracker[[#This Row],[Employee Name]]),"-----",VLOOKUP(LeaveTracker[[#This Row],[Employee Name]],Employees[[Employee Name]:[Office]],7))</f>
        <v>ONT</v>
      </c>
      <c r="F4515" s="50" t="str">
        <f>IF(ISBLANK(LeaveTracker[[#This Row],[Employee Name]]),"-----",VLOOKUP(LeaveTracker[[#This Row],[Employee Name]],Employees[[Employee Name]:[Office]],6))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1267</v>
      </c>
      <c r="E4516" s="50" t="str">
        <f>IF(ISBLANK(LeaveTracker[[#This Row],[Employee Name]]),"-----",VLOOKUP(LeaveTracker[[#This Row],[Employee Name]],Employees[[Employee Name]:[Office]],7))</f>
        <v>CHO</v>
      </c>
      <c r="F4516" s="50" t="str">
        <f>IF(ISBLANK(LeaveTracker[[#This Row],[Employee Name]]),"-----",VLOOKUP(LeaveTracker[[#This Row],[Employee Name]],Employees[[Employee Name]:[Office]],6))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1078</v>
      </c>
      <c r="E4517" s="50" t="str">
        <f>IF(ISBLANK(LeaveTracker[[#This Row],[Employee Name]]),"-----",VLOOKUP(LeaveTracker[[#This Row],[Employee Name]],Employees[[Employee Name]:[Office]],7))</f>
        <v>CTO</v>
      </c>
      <c r="F4517" s="50" t="str">
        <f>IF(ISBLANK(LeaveTracker[[#This Row],[Employee Name]]),"-----",VLOOKUP(LeaveTracker[[#This Row],[Employee Name]],Employees[[Employee Name]:[Office]],6))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2154</v>
      </c>
      <c r="E4518" s="50" t="str">
        <f>IF(ISBLANK(LeaveTracker[[#This Row],[Employee Name]]),"-----",VLOOKUP(LeaveTracker[[#This Row],[Employee Name]],Employees[[Employee Name]:[Office]],7))</f>
        <v>CITY LEGAL OFFICE</v>
      </c>
      <c r="F4518" s="50" t="str">
        <f>IF(ISBLANK(LeaveTracker[[#This Row],[Employee Name]]),"-----",VLOOKUP(LeaveTracker[[#This Row],[Employee Name]],Employees[[Employee Name]:[Office]],6))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775</v>
      </c>
      <c r="E4519" s="50" t="str">
        <f>IF(ISBLANK(LeaveTracker[[#This Row],[Employee Name]]),"-----",VLOOKUP(LeaveTracker[[#This Row],[Employee Name]],Employees[[Employee Name]:[Office]],7))</f>
        <v>CITY HEALTH OFFICE</v>
      </c>
      <c r="F4519" s="50" t="str">
        <f>IF(ISBLANK(LeaveTracker[[#This Row],[Employee Name]]),"-----",VLOOKUP(LeaveTracker[[#This Row],[Employee Name]],Employees[[Employee Name]:[Office]],6))</f>
        <v>PERMANENT</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775</v>
      </c>
      <c r="E4520" s="50" t="str">
        <f>IF(ISBLANK(LeaveTracker[[#This Row],[Employee Name]]),"-----",VLOOKUP(LeaveTracker[[#This Row],[Employee Name]],Employees[[Employee Name]:[Office]],7))</f>
        <v>CITY HEALTH OFFICE</v>
      </c>
      <c r="F4520" s="50" t="str">
        <f>IF(ISBLANK(LeaveTracker[[#This Row],[Employee Name]]),"-----",VLOOKUP(LeaveTracker[[#This Row],[Employee Name]],Employees[[Employee Name]:[Office]],6))</f>
        <v>PERMANENT</v>
      </c>
      <c r="G4520" s="24">
        <v>44806</v>
      </c>
      <c r="H4520" s="24">
        <v>44806</v>
      </c>
      <c r="I4520" s="19" t="s">
        <v>298</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775</v>
      </c>
      <c r="E4521" s="50" t="str">
        <f>IF(ISBLANK(LeaveTracker[[#This Row],[Employee Name]]),"-----",VLOOKUP(LeaveTracker[[#This Row],[Employee Name]],Employees[[Employee Name]:[Office]],7))</f>
        <v>CITY HEALTH OFFICE</v>
      </c>
      <c r="F4521" s="50" t="str">
        <f>IF(ISBLANK(LeaveTracker[[#This Row],[Employee Name]]),"-----",VLOOKUP(LeaveTracker[[#This Row],[Employee Name]],Employees[[Employee Name]:[Office]],6))</f>
        <v>PERMANENT</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775</v>
      </c>
      <c r="E4522" s="50" t="str">
        <f>IF(ISBLANK(LeaveTracker[[#This Row],[Employee Name]]),"-----",VLOOKUP(LeaveTracker[[#This Row],[Employee Name]],Employees[[Employee Name]:[Office]],7))</f>
        <v>CITY HEALTH OFFICE</v>
      </c>
      <c r="F4522" s="50" t="str">
        <f>IF(ISBLANK(LeaveTracker[[#This Row],[Employee Name]]),"-----",VLOOKUP(LeaveTracker[[#This Row],[Employee Name]],Employees[[Employee Name]:[Office]],6))</f>
        <v>PERMANENT</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775</v>
      </c>
      <c r="E4523" s="50" t="str">
        <f>IF(ISBLANK(LeaveTracker[[#This Row],[Employee Name]]),"-----",VLOOKUP(LeaveTracker[[#This Row],[Employee Name]],Employees[[Employee Name]:[Office]],7))</f>
        <v>CITY HEALTH OFFICE</v>
      </c>
      <c r="F4523" s="50" t="str">
        <f>IF(ISBLANK(LeaveTracker[[#This Row],[Employee Name]]),"-----",VLOOKUP(LeaveTracker[[#This Row],[Employee Name]],Employees[[Employee Name]:[Office]],6))</f>
        <v>PERMANENT</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775</v>
      </c>
      <c r="E4524" s="50" t="str">
        <f>IF(ISBLANK(LeaveTracker[[#This Row],[Employee Name]]),"-----",VLOOKUP(LeaveTracker[[#This Row],[Employee Name]],Employees[[Employee Name]:[Office]],7))</f>
        <v>CITY HEALTH OFFICE</v>
      </c>
      <c r="F4524" s="50" t="str">
        <f>IF(ISBLANK(LeaveTracker[[#This Row],[Employee Name]]),"-----",VLOOKUP(LeaveTracker[[#This Row],[Employee Name]],Employees[[Employee Name]:[Office]],6))</f>
        <v>PERMANENT</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775</v>
      </c>
      <c r="E4525" s="50" t="str">
        <f>IF(ISBLANK(LeaveTracker[[#This Row],[Employee Name]]),"-----",VLOOKUP(LeaveTracker[[#This Row],[Employee Name]],Employees[[Employee Name]:[Office]],7))</f>
        <v>CITY HEALTH OFFICE</v>
      </c>
      <c r="F4525" s="50" t="str">
        <f>IF(ISBLANK(LeaveTracker[[#This Row],[Employee Name]]),"-----",VLOOKUP(LeaveTracker[[#This Row],[Employee Name]],Employees[[Employee Name]:[Office]],6))</f>
        <v>PERMANENT</v>
      </c>
      <c r="G4525" s="24">
        <v>44897</v>
      </c>
      <c r="H4525" s="24">
        <v>44900</v>
      </c>
      <c r="I4525" s="19" t="s">
        <v>298</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840</v>
      </c>
      <c r="E4526" s="50" t="str">
        <f>IF(ISBLANK(LeaveTracker[[#This Row],[Employee Name]]),"-----",VLOOKUP(LeaveTracker[[#This Row],[Employee Name]],Employees[[Employee Name]:[Office]],7))</f>
        <v>CEO</v>
      </c>
      <c r="F4526" s="50" t="str">
        <f>IF(ISBLANK(LeaveTracker[[#This Row],[Employee Name]]),"-----",VLOOKUP(LeaveTracker[[#This Row],[Employee Name]],Employees[[Employee Name]:[Office]],6))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217</v>
      </c>
      <c r="E4527" s="50" t="str">
        <f>IF(ISBLANK(LeaveTracker[[#This Row],[Employee Name]]),"-----",VLOOKUP(LeaveTracker[[#This Row],[Employee Name]],Employees[[Employee Name]:[Office]],7))</f>
        <v>CSWDO</v>
      </c>
      <c r="F4527" s="50" t="str">
        <f>IF(ISBLANK(LeaveTracker[[#This Row],[Employee Name]]),"-----",VLOOKUP(LeaveTracker[[#This Row],[Employee Name]],Employees[[Employee Name]:[Office]],6))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748</v>
      </c>
      <c r="E4528" s="50" t="str">
        <f>IF(ISBLANK(LeaveTracker[[#This Row],[Employee Name]]),"-----",VLOOKUP(LeaveTracker[[#This Row],[Employee Name]],Employees[[Employee Name]:[Office]],7))</f>
        <v>CSWDO</v>
      </c>
      <c r="F4528" s="50" t="str">
        <f>IF(ISBLANK(LeaveTracker[[#This Row],[Employee Name]]),"-----",VLOOKUP(LeaveTracker[[#This Row],[Employee Name]],Employees[[Employee Name]:[Office]],6))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699</v>
      </c>
      <c r="E4529" s="50" t="str">
        <f>IF(ISBLANK(LeaveTracker[[#This Row],[Employee Name]]),"-----",VLOOKUP(LeaveTracker[[#This Row],[Employee Name]],Employees[[Employee Name]:[Office]],7))</f>
        <v>CEO</v>
      </c>
      <c r="F4529" s="50" t="str">
        <f>IF(ISBLANK(LeaveTracker[[#This Row],[Employee Name]]),"-----",VLOOKUP(LeaveTracker[[#This Row],[Employee Name]],Employees[[Employee Name]:[Office]],6))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422</v>
      </c>
      <c r="E4530" s="50" t="str">
        <f>IF(ISBLANK(LeaveTracker[[#This Row],[Employee Name]]),"-----",VLOOKUP(LeaveTracker[[#This Row],[Employee Name]],Employees[[Employee Name]:[Office]],7))</f>
        <v>INTEGRATED CENTRAL TERMINAL</v>
      </c>
      <c r="F4530" s="50" t="str">
        <f>IF(ISBLANK(LeaveTracker[[#This Row],[Employee Name]]),"-----",VLOOKUP(LeaveTracker[[#This Row],[Employee Name]],Employees[[Employee Name]:[Office]],6))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504</v>
      </c>
      <c r="E4531" s="50" t="str">
        <f>IF(ISBLANK(LeaveTracker[[#This Row],[Employee Name]]),"-----",VLOOKUP(LeaveTracker[[#This Row],[Employee Name]],Employees[[Employee Name]:[Office]],7))</f>
        <v>THRDC</v>
      </c>
      <c r="F4531" s="50" t="str">
        <f>IF(ISBLANK(LeaveTracker[[#This Row],[Employee Name]]),"-----",VLOOKUP(LeaveTracker[[#This Row],[Employee Name]],Employees[[Employee Name]:[Office]],6))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258</v>
      </c>
      <c r="E4532" s="50" t="str">
        <f>IF(ISBLANK(LeaveTracker[[#This Row],[Employee Name]]),"-----",VLOOKUP(LeaveTracker[[#This Row],[Employee Name]],Employees[[Employee Name]:[Office]],7))</f>
        <v>NUTRITION OFFICE</v>
      </c>
      <c r="F4532" s="50" t="str">
        <f>IF(ISBLANK(LeaveTracker[[#This Row],[Employee Name]]),"-----",VLOOKUP(LeaveTracker[[#This Row],[Employee Name]],Employees[[Employee Name]:[Office]],6))</f>
        <v>PERMANENT</v>
      </c>
      <c r="G4532" s="24">
        <v>44929</v>
      </c>
      <c r="H4532" s="24">
        <v>44929</v>
      </c>
      <c r="I4532" s="19" t="s">
        <v>298</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504</v>
      </c>
      <c r="E4533" s="50" t="str">
        <f>IF(ISBLANK(LeaveTracker[[#This Row],[Employee Name]]),"-----",VLOOKUP(LeaveTracker[[#This Row],[Employee Name]],Employees[[Employee Name]:[Office]],7))</f>
        <v>THRDC</v>
      </c>
      <c r="F4533" s="50" t="str">
        <f>IF(ISBLANK(LeaveTracker[[#This Row],[Employee Name]]),"-----",VLOOKUP(LeaveTracker[[#This Row],[Employee Name]],Employees[[Employee Name]:[Office]],6))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2157</v>
      </c>
      <c r="E4534" s="50" t="str">
        <f>IF(ISBLANK(LeaveTracker[[#This Row],[Employee Name]]),"-----",VLOOKUP(LeaveTracker[[#This Row],[Employee Name]],Employees[[Employee Name]:[Office]],7))</f>
        <v>OSPITAL NG TAGAYTAY</v>
      </c>
      <c r="F4534" s="50" t="str">
        <f>IF(ISBLANK(LeaveTracker[[#This Row],[Employee Name]]),"-----",VLOOKUP(LeaveTracker[[#This Row],[Employee Name]],Employees[[Employee Name]:[Office]],6))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385</v>
      </c>
      <c r="E4535" s="50" t="str">
        <f>IF(ISBLANK(LeaveTracker[[#This Row],[Employee Name]]),"-----",VLOOKUP(LeaveTracker[[#This Row],[Employee Name]],Employees[[Employee Name]:[Office]],7))</f>
        <v>ONT</v>
      </c>
      <c r="F4535" s="50" t="str">
        <f>IF(ISBLANK(LeaveTracker[[#This Row],[Employee Name]]),"-----",VLOOKUP(LeaveTracker[[#This Row],[Employee Name]],Employees[[Employee Name]:[Office]],6))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1267</v>
      </c>
      <c r="E4536" s="50" t="str">
        <f>IF(ISBLANK(LeaveTracker[[#This Row],[Employee Name]]),"-----",VLOOKUP(LeaveTracker[[#This Row],[Employee Name]],Employees[[Employee Name]:[Office]],7))</f>
        <v>CHO</v>
      </c>
      <c r="F4536" s="50" t="str">
        <f>IF(ISBLANK(LeaveTracker[[#This Row],[Employee Name]]),"-----",VLOOKUP(LeaveTracker[[#This Row],[Employee Name]],Employees[[Employee Name]:[Office]],6))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1328</v>
      </c>
      <c r="E4537" s="50" t="str">
        <f>IF(ISBLANK(LeaveTracker[[#This Row],[Employee Name]]),"-----",VLOOKUP(LeaveTracker[[#This Row],[Employee Name]],Employees[[Employee Name]:[Office]],7))</f>
        <v>ONT</v>
      </c>
      <c r="F4537" s="50" t="str">
        <f>IF(ISBLANK(LeaveTracker[[#This Row],[Employee Name]]),"-----",VLOOKUP(LeaveTracker[[#This Row],[Employee Name]],Employees[[Employee Name]:[Office]],6))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50" t="str">
        <f>IF(ISBLANK(LeaveTracker[[#This Row],[Employee Name]]),"-----",VLOOKUP(LeaveTracker[[#This Row],[Employee Name]],Employees[[Employee Name]:[Office]],7))</f>
        <v>ONT</v>
      </c>
      <c r="F4538" s="50" t="str">
        <f>IF(ISBLANK(LeaveTracker[[#This Row],[Employee Name]]),"-----",VLOOKUP(LeaveTracker[[#This Row],[Employee Name]],Employees[[Employee Name]:[Office]],6))</f>
        <v>PERMANENT</v>
      </c>
      <c r="G4538" s="24">
        <v>44991</v>
      </c>
      <c r="H4538" s="24">
        <v>44991</v>
      </c>
      <c r="I4538" s="19" t="s">
        <v>298</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553</v>
      </c>
      <c r="E4539" s="50" t="str">
        <f>IF(ISBLANK(LeaveTracker[[#This Row],[Employee Name]]),"-----",VLOOKUP(LeaveTracker[[#This Row],[Employee Name]],Employees[[Employee Name]:[Office]],7))</f>
        <v>CENRO</v>
      </c>
      <c r="F4539" s="50" t="str">
        <f>IF(ISBLANK(LeaveTracker[[#This Row],[Employee Name]]),"-----",VLOOKUP(LeaveTracker[[#This Row],[Employee Name]],Employees[[Employee Name]:[Office]],6))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1759</v>
      </c>
      <c r="E4540" s="50" t="str">
        <f>IF(ISBLANK(LeaveTracker[[#This Row],[Employee Name]]),"-----",VLOOKUP(LeaveTracker[[#This Row],[Employee Name]],Employees[[Employee Name]:[Office]],7))</f>
        <v>GSO</v>
      </c>
      <c r="F4540" s="50" t="str">
        <f>IF(ISBLANK(LeaveTracker[[#This Row],[Employee Name]]),"-----",VLOOKUP(LeaveTracker[[#This Row],[Employee Name]],Employees[[Employee Name]:[Office]],6))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2472</v>
      </c>
      <c r="E4541" s="50" t="str">
        <f>IF(ISBLANK(LeaveTracker[[#This Row],[Employee Name]]),"-----",VLOOKUP(LeaveTracker[[#This Row],[Employee Name]],Employees[[Employee Name]:[Office]],7))</f>
        <v>CCT</v>
      </c>
      <c r="F4541" s="50" t="str">
        <f>IF(ISBLANK(LeaveTracker[[#This Row],[Employee Name]]),"-----",VLOOKUP(LeaveTracker[[#This Row],[Employee Name]],Employees[[Employee Name]:[Office]],6))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630</v>
      </c>
      <c r="E4542" s="50" t="str">
        <f>IF(ISBLANK(LeaveTracker[[#This Row],[Employee Name]]),"-----",VLOOKUP(LeaveTracker[[#This Row],[Employee Name]],Employees[[Employee Name]:[Office]],7))</f>
        <v>CCT</v>
      </c>
      <c r="F4542" s="50" t="str">
        <f>IF(ISBLANK(LeaveTracker[[#This Row],[Employee Name]]),"-----",VLOOKUP(LeaveTracker[[#This Row],[Employee Name]],Employees[[Employee Name]:[Office]],6))</f>
        <v>PERMANENT</v>
      </c>
      <c r="G4542" s="24">
        <v>44992</v>
      </c>
      <c r="H4542" s="24">
        <v>44992</v>
      </c>
      <c r="I4542" s="19" t="s">
        <v>298</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1825</v>
      </c>
      <c r="E4543" s="50" t="str">
        <f>IF(ISBLANK(LeaveTracker[[#This Row],[Employee Name]]),"-----",VLOOKUP(LeaveTracker[[#This Row],[Employee Name]],Employees[[Employee Name]:[Office]],7))</f>
        <v>GSO</v>
      </c>
      <c r="F4543" s="50" t="str">
        <f>IF(ISBLANK(LeaveTracker[[#This Row],[Employee Name]]),"-----",VLOOKUP(LeaveTracker[[#This Row],[Employee Name]],Employees[[Employee Name]:[Office]],6))</f>
        <v>CASUAL</v>
      </c>
      <c r="G4543" s="24">
        <v>44930</v>
      </c>
      <c r="H4543" s="24">
        <v>44930</v>
      </c>
      <c r="I4543" s="19" t="s">
        <v>298</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789</v>
      </c>
      <c r="E4544" s="50" t="str">
        <f>IF(ISBLANK(LeaveTracker[[#This Row],[Employee Name]]),"-----",VLOOKUP(LeaveTracker[[#This Row],[Employee Name]],Employees[[Employee Name]:[Office]],7))</f>
        <v>DEPED</v>
      </c>
      <c r="F4544" s="50" t="str">
        <f>IF(ISBLANK(LeaveTracker[[#This Row],[Employee Name]]),"-----",VLOOKUP(LeaveTracker[[#This Row],[Employee Name]],Employees[[Employee Name]:[Office]],6))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1848</v>
      </c>
      <c r="E4545" s="50" t="str">
        <f>IF(ISBLANK(LeaveTracker[[#This Row],[Employee Name]]),"-----",VLOOKUP(LeaveTracker[[#This Row],[Employee Name]],Employees[[Employee Name]:[Office]],7))</f>
        <v>TCNHS-ISHS</v>
      </c>
      <c r="F4545" s="50" t="str">
        <f>IF(ISBLANK(LeaveTracker[[#This Row],[Employee Name]]),"-----",VLOOKUP(LeaveTracker[[#This Row],[Employee Name]],Employees[[Employee Name]:[Office]],6))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798</v>
      </c>
      <c r="E4546" s="50" t="str">
        <f>IF(ISBLANK(LeaveTracker[[#This Row],[Employee Name]]),"-----",VLOOKUP(LeaveTracker[[#This Row],[Employee Name]],Employees[[Employee Name]:[Office]],7))</f>
        <v>ONT</v>
      </c>
      <c r="F4546" s="50" t="str">
        <f>IF(ISBLANK(LeaveTracker[[#This Row],[Employee Name]]),"-----",VLOOKUP(LeaveTracker[[#This Row],[Employee Name]],Employees[[Employee Name]:[Office]],6))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1034</v>
      </c>
      <c r="E4547" s="50" t="str">
        <f>IF(ISBLANK(LeaveTracker[[#This Row],[Employee Name]]),"-----",VLOOKUP(LeaveTracker[[#This Row],[Employee Name]],Employees[[Employee Name]:[Office]],7))</f>
        <v>ONT</v>
      </c>
      <c r="F4547" s="50" t="str">
        <f>IF(ISBLANK(LeaveTracker[[#This Row],[Employee Name]]),"-----",VLOOKUP(LeaveTracker[[#This Row],[Employee Name]],Employees[[Employee Name]:[Office]],6))</f>
        <v>PERMANENT</v>
      </c>
      <c r="G4547" s="24">
        <v>44931</v>
      </c>
      <c r="H4547" s="24">
        <v>44931</v>
      </c>
      <c r="I4547" s="19" t="s">
        <v>298</v>
      </c>
      <c r="J4547" s="42" t="s">
        <v>274</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1818</v>
      </c>
      <c r="E4548" s="50" t="str">
        <f>IF(ISBLANK(LeaveTracker[[#This Row],[Employee Name]]),"-----",VLOOKUP(LeaveTracker[[#This Row],[Employee Name]],Employees[[Employee Name]:[Office]],7))</f>
        <v>CSWDO</v>
      </c>
      <c r="F4548" s="50" t="str">
        <f>IF(ISBLANK(LeaveTracker[[#This Row],[Employee Name]]),"-----",VLOOKUP(LeaveTracker[[#This Row],[Employee Name]],Employees[[Employee Name]:[Office]],6))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798</v>
      </c>
      <c r="E4549" s="50" t="str">
        <f>IF(ISBLANK(LeaveTracker[[#This Row],[Employee Name]]),"-----",VLOOKUP(LeaveTracker[[#This Row],[Employee Name]],Employees[[Employee Name]:[Office]],7))</f>
        <v>ONT</v>
      </c>
      <c r="F4549" s="50" t="str">
        <f>IF(ISBLANK(LeaveTracker[[#This Row],[Employee Name]]),"-----",VLOOKUP(LeaveTracker[[#This Row],[Employee Name]],Employees[[Employee Name]:[Office]],6))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2162</v>
      </c>
      <c r="E4550" s="50" t="str">
        <f>IF(ISBLANK(LeaveTracker[[#This Row],[Employee Name]]),"-----",VLOOKUP(LeaveTracker[[#This Row],[Employee Name]],Employees[[Employee Name]:[Office]],7))</f>
        <v>CITY HEALTH OFFICE</v>
      </c>
      <c r="F4550" s="50" t="str">
        <f>IF(ISBLANK(LeaveTracker[[#This Row],[Employee Name]]),"-----",VLOOKUP(LeaveTracker[[#This Row],[Employee Name]],Employees[[Employee Name]:[Office]],6))</f>
        <v>PERMANENT</v>
      </c>
      <c r="G4550" s="24">
        <v>45006</v>
      </c>
      <c r="H4550" s="24">
        <v>45009</v>
      </c>
      <c r="I4550" s="19" t="s">
        <v>1022</v>
      </c>
      <c r="J4550" s="52" t="s">
        <v>1899</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781</v>
      </c>
      <c r="E4551" s="50" t="str">
        <f>IF(ISBLANK(LeaveTracker[[#This Row],[Employee Name]]),"-----",VLOOKUP(LeaveTracker[[#This Row],[Employee Name]],Employees[[Employee Name]:[Office]],7))</f>
        <v>DA</v>
      </c>
      <c r="F4551" s="50" t="str">
        <f>IF(ISBLANK(LeaveTracker[[#This Row],[Employee Name]]),"-----",VLOOKUP(LeaveTracker[[#This Row],[Employee Name]],Employees[[Employee Name]:[Office]],6))</f>
        <v>PERMANENT</v>
      </c>
      <c r="G4551" s="24"/>
      <c r="H4551" s="24"/>
      <c r="I4551" s="19" t="s">
        <v>298</v>
      </c>
      <c r="J4551" s="42" t="s">
        <v>691</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1070</v>
      </c>
      <c r="E4552" s="50" t="str">
        <f>IF(ISBLANK(LeaveTracker[[#This Row],[Employee Name]]),"-----",VLOOKUP(LeaveTracker[[#This Row],[Employee Name]],Employees[[Employee Name]:[Office]],7))</f>
        <v>PIO</v>
      </c>
      <c r="F4552" s="50" t="str">
        <f>IF(ISBLANK(LeaveTracker[[#This Row],[Employee Name]]),"-----",VLOOKUP(LeaveTracker[[#This Row],[Employee Name]],Employees[[Employee Name]:[Office]],6))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1070</v>
      </c>
      <c r="E4553" s="50" t="str">
        <f>IF(ISBLANK(LeaveTracker[[#This Row],[Employee Name]]),"-----",VLOOKUP(LeaveTracker[[#This Row],[Employee Name]],Employees[[Employee Name]:[Office]],7))</f>
        <v>PIO</v>
      </c>
      <c r="F4553" s="50" t="str">
        <f>IF(ISBLANK(LeaveTracker[[#This Row],[Employee Name]]),"-----",VLOOKUP(LeaveTracker[[#This Row],[Employee Name]],Employees[[Employee Name]:[Office]],6))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1070</v>
      </c>
      <c r="E4554" s="50" t="str">
        <f>IF(ISBLANK(LeaveTracker[[#This Row],[Employee Name]]),"-----",VLOOKUP(LeaveTracker[[#This Row],[Employee Name]],Employees[[Employee Name]:[Office]],7))</f>
        <v>PIO</v>
      </c>
      <c r="F4554" s="50" t="str">
        <f>IF(ISBLANK(LeaveTracker[[#This Row],[Employee Name]]),"-----",VLOOKUP(LeaveTracker[[#This Row],[Employee Name]],Employees[[Employee Name]:[Office]],6))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1070</v>
      </c>
      <c r="E4555" s="50" t="str">
        <f>IF(ISBLANK(LeaveTracker[[#This Row],[Employee Name]]),"-----",VLOOKUP(LeaveTracker[[#This Row],[Employee Name]],Employees[[Employee Name]:[Office]],7))</f>
        <v>PIO</v>
      </c>
      <c r="F4555" s="50" t="str">
        <f>IF(ISBLANK(LeaveTracker[[#This Row],[Employee Name]]),"-----",VLOOKUP(LeaveTracker[[#This Row],[Employee Name]],Employees[[Employee Name]:[Office]],6))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471</v>
      </c>
      <c r="E4556" s="50" t="str">
        <f>IF(ISBLANK(LeaveTracker[[#This Row],[Employee Name]]),"-----",VLOOKUP(LeaveTracker[[#This Row],[Employee Name]],Employees[[Employee Name]:[Office]],7))</f>
        <v>PIO</v>
      </c>
      <c r="F4556" s="50" t="str">
        <f>IF(ISBLANK(LeaveTracker[[#This Row],[Employee Name]]),"-----",VLOOKUP(LeaveTracker[[#This Row],[Employee Name]],Employees[[Employee Name]:[Office]],6))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471</v>
      </c>
      <c r="E4557" s="50" t="str">
        <f>IF(ISBLANK(LeaveTracker[[#This Row],[Employee Name]]),"-----",VLOOKUP(LeaveTracker[[#This Row],[Employee Name]],Employees[[Employee Name]:[Office]],7))</f>
        <v>PIO</v>
      </c>
      <c r="F4557" s="50" t="str">
        <f>IF(ISBLANK(LeaveTracker[[#This Row],[Employee Name]]),"-----",VLOOKUP(LeaveTracker[[#This Row],[Employee Name]],Employees[[Employee Name]:[Office]],6))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471</v>
      </c>
      <c r="E4558" s="50" t="str">
        <f>IF(ISBLANK(LeaveTracker[[#This Row],[Employee Name]]),"-----",VLOOKUP(LeaveTracker[[#This Row],[Employee Name]],Employees[[Employee Name]:[Office]],7))</f>
        <v>PIO</v>
      </c>
      <c r="F4558" s="50" t="str">
        <f>IF(ISBLANK(LeaveTracker[[#This Row],[Employee Name]]),"-----",VLOOKUP(LeaveTracker[[#This Row],[Employee Name]],Employees[[Employee Name]:[Office]],6))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471</v>
      </c>
      <c r="E4559" s="50" t="str">
        <f>IF(ISBLANK(LeaveTracker[[#This Row],[Employee Name]]),"-----",VLOOKUP(LeaveTracker[[#This Row],[Employee Name]],Employees[[Employee Name]:[Office]],7))</f>
        <v>PIO</v>
      </c>
      <c r="F4559" s="50" t="str">
        <f>IF(ISBLANK(LeaveTracker[[#This Row],[Employee Name]]),"-----",VLOOKUP(LeaveTracker[[#This Row],[Employee Name]],Employees[[Employee Name]:[Office]],6))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471</v>
      </c>
      <c r="E4560" s="50" t="str">
        <f>IF(ISBLANK(LeaveTracker[[#This Row],[Employee Name]]),"-----",VLOOKUP(LeaveTracker[[#This Row],[Employee Name]],Employees[[Employee Name]:[Office]],7))</f>
        <v>PIO</v>
      </c>
      <c r="F4560" s="50" t="str">
        <f>IF(ISBLANK(LeaveTracker[[#This Row],[Employee Name]]),"-----",VLOOKUP(LeaveTracker[[#This Row],[Employee Name]],Employees[[Employee Name]:[Office]],6))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471</v>
      </c>
      <c r="E4561" s="50" t="str">
        <f>IF(ISBLANK(LeaveTracker[[#This Row],[Employee Name]]),"-----",VLOOKUP(LeaveTracker[[#This Row],[Employee Name]],Employees[[Employee Name]:[Office]],7))</f>
        <v>PIO</v>
      </c>
      <c r="F4561" s="50" t="str">
        <f>IF(ISBLANK(LeaveTracker[[#This Row],[Employee Name]]),"-----",VLOOKUP(LeaveTracker[[#This Row],[Employee Name]],Employees[[Employee Name]:[Office]],6))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471</v>
      </c>
      <c r="E4562" s="50" t="str">
        <f>IF(ISBLANK(LeaveTracker[[#This Row],[Employee Name]]),"-----",VLOOKUP(LeaveTracker[[#This Row],[Employee Name]],Employees[[Employee Name]:[Office]],7))</f>
        <v>PIO</v>
      </c>
      <c r="F4562" s="50" t="str">
        <f>IF(ISBLANK(LeaveTracker[[#This Row],[Employee Name]]),"-----",VLOOKUP(LeaveTracker[[#This Row],[Employee Name]],Employees[[Employee Name]:[Office]],6))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2164</v>
      </c>
      <c r="E4563" s="50" t="str">
        <f>IF(ISBLANK(LeaveTracker[[#This Row],[Employee Name]]),"-----",VLOOKUP(LeaveTracker[[#This Row],[Employee Name]],Employees[[Employee Name]:[Office]],7))</f>
        <v>TOPS CSU</v>
      </c>
      <c r="F4563" s="50" t="str">
        <f>IF(ISBLANK(LeaveTracker[[#This Row],[Employee Name]]),"-----",VLOOKUP(LeaveTracker[[#This Row],[Employee Name]],Employees[[Employee Name]:[Office]],6))</f>
        <v>PERMANENT</v>
      </c>
      <c r="G4563" s="24">
        <v>44953</v>
      </c>
      <c r="H4563" s="24">
        <v>44956</v>
      </c>
      <c r="I4563" s="19" t="s">
        <v>77</v>
      </c>
      <c r="J4563" s="42" t="s">
        <v>299</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2165</v>
      </c>
      <c r="E4564" s="50" t="str">
        <f>IF(ISBLANK(LeaveTracker[[#This Row],[Employee Name]]),"-----",VLOOKUP(LeaveTracker[[#This Row],[Employee Name]],Employees[[Employee Name]:[Office]],7))</f>
        <v>TOPS</v>
      </c>
      <c r="F4564" s="50" t="str">
        <f>IF(ISBLANK(LeaveTracker[[#This Row],[Employee Name]]),"-----",VLOOKUP(LeaveTracker[[#This Row],[Employee Name]],Employees[[Employee Name]:[Office]],6))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2101</v>
      </c>
      <c r="E4565" s="50" t="str">
        <f>IF(ISBLANK(LeaveTracker[[#This Row],[Employee Name]]),"-----",VLOOKUP(LeaveTracker[[#This Row],[Employee Name]],Employees[[Employee Name]:[Office]],7))</f>
        <v>CENRO</v>
      </c>
      <c r="F4565" s="50" t="str">
        <f>IF(ISBLANK(LeaveTracker[[#This Row],[Employee Name]]),"-----",VLOOKUP(LeaveTracker[[#This Row],[Employee Name]],Employees[[Employee Name]:[Office]],6))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2165</v>
      </c>
      <c r="E4566" s="50" t="str">
        <f>IF(ISBLANK(LeaveTracker[[#This Row],[Employee Name]]),"-----",VLOOKUP(LeaveTracker[[#This Row],[Employee Name]],Employees[[Employee Name]:[Office]],7))</f>
        <v>TOPS</v>
      </c>
      <c r="F4566" s="50" t="str">
        <f>IF(ISBLANK(LeaveTracker[[#This Row],[Employee Name]]),"-----",VLOOKUP(LeaveTracker[[#This Row],[Employee Name]],Employees[[Employee Name]:[Office]],6))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2165</v>
      </c>
      <c r="E4567" s="50" t="str">
        <f>IF(ISBLANK(LeaveTracker[[#This Row],[Employee Name]]),"-----",VLOOKUP(LeaveTracker[[#This Row],[Employee Name]],Employees[[Employee Name]:[Office]],7))</f>
        <v>TOPS</v>
      </c>
      <c r="F4567" s="50" t="str">
        <f>IF(ISBLANK(LeaveTracker[[#This Row],[Employee Name]]),"-----",VLOOKUP(LeaveTracker[[#This Row],[Employee Name]],Employees[[Employee Name]:[Office]],6))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50" t="str">
        <f>IF(ISBLANK(LeaveTracker[[#This Row],[Employee Name]]),"-----",VLOOKUP(LeaveTracker[[#This Row],[Employee Name]],Employees[[Employee Name]:[Office]],7))</f>
        <v>CHO</v>
      </c>
      <c r="F4568" s="50" t="str">
        <f>IF(ISBLANK(LeaveTracker[[#This Row],[Employee Name]]),"-----",VLOOKUP(LeaveTracker[[#This Row],[Employee Name]],Employees[[Employee Name]:[Office]],6))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50" t="str">
        <f>IF(ISBLANK(LeaveTracker[[#This Row],[Employee Name]]),"-----",VLOOKUP(LeaveTracker[[#This Row],[Employee Name]],Employees[[Employee Name]:[Office]],7))</f>
        <v>CHO</v>
      </c>
      <c r="F4569" s="50" t="str">
        <f>IF(ISBLANK(LeaveTracker[[#This Row],[Employee Name]]),"-----",VLOOKUP(LeaveTracker[[#This Row],[Employee Name]],Employees[[Employee Name]:[Office]],6))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50" t="str">
        <f>IF(ISBLANK(LeaveTracker[[#This Row],[Employee Name]]),"-----",VLOOKUP(LeaveTracker[[#This Row],[Employee Name]],Employees[[Employee Name]:[Office]],7))</f>
        <v>CHO</v>
      </c>
      <c r="F4570" s="50" t="str">
        <f>IF(ISBLANK(LeaveTracker[[#This Row],[Employee Name]]),"-----",VLOOKUP(LeaveTracker[[#This Row],[Employee Name]],Employees[[Employee Name]:[Office]],6))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50" t="str">
        <f>IF(ISBLANK(LeaveTracker[[#This Row],[Employee Name]]),"-----",VLOOKUP(LeaveTracker[[#This Row],[Employee Name]],Employees[[Employee Name]:[Office]],7))</f>
        <v>CHO</v>
      </c>
      <c r="F4571" s="50" t="str">
        <f>IF(ISBLANK(LeaveTracker[[#This Row],[Employee Name]]),"-----",VLOOKUP(LeaveTracker[[#This Row],[Employee Name]],Employees[[Employee Name]:[Office]],6))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528</v>
      </c>
      <c r="E4572" s="50" t="str">
        <f>IF(ISBLANK(LeaveTracker[[#This Row],[Employee Name]]),"-----",VLOOKUP(LeaveTracker[[#This Row],[Employee Name]],Employees[[Employee Name]:[Office]],7))</f>
        <v>TIPID IMPOK</v>
      </c>
      <c r="F4572" s="50" t="str">
        <f>IF(ISBLANK(LeaveTracker[[#This Row],[Employee Name]]),"-----",VLOOKUP(LeaveTracker[[#This Row],[Employee Name]],Employees[[Employee Name]:[Office]],6))</f>
        <v>PERMANENT</v>
      </c>
      <c r="G4572" s="24">
        <v>44931</v>
      </c>
      <c r="H4572" s="24">
        <v>44931</v>
      </c>
      <c r="I4572" s="19" t="s">
        <v>298</v>
      </c>
      <c r="J4572" s="42" t="s">
        <v>1754</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528</v>
      </c>
      <c r="E4573" s="50" t="str">
        <f>IF(ISBLANK(LeaveTracker[[#This Row],[Employee Name]]),"-----",VLOOKUP(LeaveTracker[[#This Row],[Employee Name]],Employees[[Employee Name]:[Office]],7))</f>
        <v>TIPID IMPOK</v>
      </c>
      <c r="F4573" s="50" t="str">
        <f>IF(ISBLANK(LeaveTracker[[#This Row],[Employee Name]]),"-----",VLOOKUP(LeaveTracker[[#This Row],[Employee Name]],Employees[[Employee Name]:[Office]],6))</f>
        <v>PERMANENT</v>
      </c>
      <c r="G4573" s="24">
        <v>44935</v>
      </c>
      <c r="H4573" s="24">
        <v>44935</v>
      </c>
      <c r="I4573" s="19" t="s">
        <v>298</v>
      </c>
      <c r="J4573" s="42" t="s">
        <v>1754</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528</v>
      </c>
      <c r="E4574" s="50" t="str">
        <f>IF(ISBLANK(LeaveTracker[[#This Row],[Employee Name]]),"-----",VLOOKUP(LeaveTracker[[#This Row],[Employee Name]],Employees[[Employee Name]:[Office]],7))</f>
        <v>TIPID IMPOK</v>
      </c>
      <c r="F4574" s="50" t="str">
        <f>IF(ISBLANK(LeaveTracker[[#This Row],[Employee Name]]),"-----",VLOOKUP(LeaveTracker[[#This Row],[Employee Name]],Employees[[Employee Name]:[Office]],6))</f>
        <v>PERMANENT</v>
      </c>
      <c r="G4574" s="24">
        <v>44951</v>
      </c>
      <c r="H4574" s="24">
        <v>44951</v>
      </c>
      <c r="I4574" s="19" t="s">
        <v>298</v>
      </c>
      <c r="J4574" s="42" t="s">
        <v>1754</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528</v>
      </c>
      <c r="E4575" s="50" t="str">
        <f>IF(ISBLANK(LeaveTracker[[#This Row],[Employee Name]]),"-----",VLOOKUP(LeaveTracker[[#This Row],[Employee Name]],Employees[[Employee Name]:[Office]],7))</f>
        <v>TIPID IMPOK</v>
      </c>
      <c r="F4575" s="50" t="str">
        <f>IF(ISBLANK(LeaveTracker[[#This Row],[Employee Name]]),"-----",VLOOKUP(LeaveTracker[[#This Row],[Employee Name]],Employees[[Employee Name]:[Office]],6))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309</v>
      </c>
      <c r="E4576" s="50" t="str">
        <f>IF(ISBLANK(LeaveTracker[[#This Row],[Employee Name]]),"-----",VLOOKUP(LeaveTracker[[#This Row],[Employee Name]],Employees[[Employee Name]:[Office]],7))</f>
        <v>ADMIN OFFICE - HALL OF JUSTICE</v>
      </c>
      <c r="F4576" s="50" t="str">
        <f>IF(ISBLANK(LeaveTracker[[#This Row],[Employee Name]]),"-----",VLOOKUP(LeaveTracker[[#This Row],[Employee Name]],Employees[[Employee Name]:[Office]],6))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309</v>
      </c>
      <c r="E4577" s="50" t="str">
        <f>IF(ISBLANK(LeaveTracker[[#This Row],[Employee Name]]),"-----",VLOOKUP(LeaveTracker[[#This Row],[Employee Name]],Employees[[Employee Name]:[Office]],7))</f>
        <v>ADMIN OFFICE - HALL OF JUSTICE</v>
      </c>
      <c r="F4577" s="50" t="str">
        <f>IF(ISBLANK(LeaveTracker[[#This Row],[Employee Name]]),"-----",VLOOKUP(LeaveTracker[[#This Row],[Employee Name]],Employees[[Employee Name]:[Office]],6))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528</v>
      </c>
      <c r="E4578" s="50" t="str">
        <f>IF(ISBLANK(LeaveTracker[[#This Row],[Employee Name]]),"-----",VLOOKUP(LeaveTracker[[#This Row],[Employee Name]],Employees[[Employee Name]:[Office]],7))</f>
        <v>TIPID IMPOK</v>
      </c>
      <c r="F4578" s="50" t="str">
        <f>IF(ISBLANK(LeaveTracker[[#This Row],[Employee Name]]),"-----",VLOOKUP(LeaveTracker[[#This Row],[Employee Name]],Employees[[Employee Name]:[Office]],6))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528</v>
      </c>
      <c r="E4579" s="50" t="str">
        <f>IF(ISBLANK(LeaveTracker[[#This Row],[Employee Name]]),"-----",VLOOKUP(LeaveTracker[[#This Row],[Employee Name]],Employees[[Employee Name]:[Office]],7))</f>
        <v>TIPID IMPOK</v>
      </c>
      <c r="F4579" s="50" t="str">
        <f>IF(ISBLANK(LeaveTracker[[#This Row],[Employee Name]]),"-----",VLOOKUP(LeaveTracker[[#This Row],[Employee Name]],Employees[[Employee Name]:[Office]],6))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528</v>
      </c>
      <c r="E4580" s="50" t="str">
        <f>IF(ISBLANK(LeaveTracker[[#This Row],[Employee Name]]),"-----",VLOOKUP(LeaveTracker[[#This Row],[Employee Name]],Employees[[Employee Name]:[Office]],7))</f>
        <v>TIPID IMPOK</v>
      </c>
      <c r="F4580" s="50" t="str">
        <f>IF(ISBLANK(LeaveTracker[[#This Row],[Employee Name]]),"-----",VLOOKUP(LeaveTracker[[#This Row],[Employee Name]],Employees[[Employee Name]:[Office]],6))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255</v>
      </c>
      <c r="E4581" s="50" t="str">
        <f>IF(ISBLANK(LeaveTracker[[#This Row],[Employee Name]]),"-----",VLOOKUP(LeaveTracker[[#This Row],[Employee Name]],Employees[[Employee Name]:[Office]],7))</f>
        <v>DA</v>
      </c>
      <c r="F4581" s="50" t="str">
        <f>IF(ISBLANK(LeaveTracker[[#This Row],[Employee Name]]),"-----",VLOOKUP(LeaveTracker[[#This Row],[Employee Name]],Employees[[Employee Name]:[Office]],6))</f>
        <v>PERMANENT</v>
      </c>
      <c r="G4581" s="24">
        <v>44812</v>
      </c>
      <c r="H4581" s="24">
        <v>44813</v>
      </c>
      <c r="I4581" s="19" t="s">
        <v>298</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255</v>
      </c>
      <c r="E4582" s="50" t="str">
        <f>IF(ISBLANK(LeaveTracker[[#This Row],[Employee Name]]),"-----",VLOOKUP(LeaveTracker[[#This Row],[Employee Name]],Employees[[Employee Name]:[Office]],7))</f>
        <v>DA</v>
      </c>
      <c r="F4582" s="50" t="str">
        <f>IF(ISBLANK(LeaveTracker[[#This Row],[Employee Name]]),"-----",VLOOKUP(LeaveTracker[[#This Row],[Employee Name]],Employees[[Employee Name]:[Office]],6))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255</v>
      </c>
      <c r="E4583" s="50" t="str">
        <f>IF(ISBLANK(LeaveTracker[[#This Row],[Employee Name]]),"-----",VLOOKUP(LeaveTracker[[#This Row],[Employee Name]],Employees[[Employee Name]:[Office]],7))</f>
        <v>DA</v>
      </c>
      <c r="F4583" s="50" t="str">
        <f>IF(ISBLANK(LeaveTracker[[#This Row],[Employee Name]]),"-----",VLOOKUP(LeaveTracker[[#This Row],[Employee Name]],Employees[[Employee Name]:[Office]],6))</f>
        <v>PERMANENT</v>
      </c>
      <c r="G4583" s="24">
        <v>44858</v>
      </c>
      <c r="H4583" s="24">
        <v>44858</v>
      </c>
      <c r="I4583" s="19" t="s">
        <v>298</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255</v>
      </c>
      <c r="E4584" s="50" t="str">
        <f>IF(ISBLANK(LeaveTracker[[#This Row],[Employee Name]]),"-----",VLOOKUP(LeaveTracker[[#This Row],[Employee Name]],Employees[[Employee Name]:[Office]],7))</f>
        <v>DA</v>
      </c>
      <c r="F4584" s="50" t="str">
        <f>IF(ISBLANK(LeaveTracker[[#This Row],[Employee Name]]),"-----",VLOOKUP(LeaveTracker[[#This Row],[Employee Name]],Employees[[Employee Name]:[Office]],6))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255</v>
      </c>
      <c r="E4585" s="50" t="str">
        <f>IF(ISBLANK(LeaveTracker[[#This Row],[Employee Name]]),"-----",VLOOKUP(LeaveTracker[[#This Row],[Employee Name]],Employees[[Employee Name]:[Office]],7))</f>
        <v>DA</v>
      </c>
      <c r="F4585" s="50" t="str">
        <f>IF(ISBLANK(LeaveTracker[[#This Row],[Employee Name]]),"-----",VLOOKUP(LeaveTracker[[#This Row],[Employee Name]],Employees[[Employee Name]:[Office]],6))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255</v>
      </c>
      <c r="E4586" s="50" t="str">
        <f>IF(ISBLANK(LeaveTracker[[#This Row],[Employee Name]]),"-----",VLOOKUP(LeaveTracker[[#This Row],[Employee Name]],Employees[[Employee Name]:[Office]],7))</f>
        <v>DA</v>
      </c>
      <c r="F4586" s="50" t="str">
        <f>IF(ISBLANK(LeaveTracker[[#This Row],[Employee Name]]),"-----",VLOOKUP(LeaveTracker[[#This Row],[Employee Name]],Employees[[Employee Name]:[Office]],6))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255</v>
      </c>
      <c r="E4587" s="50" t="str">
        <f>IF(ISBLANK(LeaveTracker[[#This Row],[Employee Name]]),"-----",VLOOKUP(LeaveTracker[[#This Row],[Employee Name]],Employees[[Employee Name]:[Office]],7))</f>
        <v>DA</v>
      </c>
      <c r="F4587" s="50" t="str">
        <f>IF(ISBLANK(LeaveTracker[[#This Row],[Employee Name]]),"-----",VLOOKUP(LeaveTracker[[#This Row],[Employee Name]],Employees[[Employee Name]:[Office]],6))</f>
        <v>PERMANENT</v>
      </c>
      <c r="G4587" s="24">
        <v>44951</v>
      </c>
      <c r="H4587" s="24">
        <v>44951</v>
      </c>
      <c r="I4587" s="19" t="s">
        <v>298</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246</v>
      </c>
      <c r="E4588" s="50" t="str">
        <f>IF(ISBLANK(LeaveTracker[[#This Row],[Employee Name]]),"-----",VLOOKUP(LeaveTracker[[#This Row],[Employee Name]],Employees[[Employee Name]:[Office]],7))</f>
        <v>TCCH/TICC</v>
      </c>
      <c r="F4588" s="50" t="str">
        <f>IF(ISBLANK(LeaveTracker[[#This Row],[Employee Name]]),"-----",VLOOKUP(LeaveTracker[[#This Row],[Employee Name]],Employees[[Employee Name]:[Office]],6))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246</v>
      </c>
      <c r="E4589" s="50" t="str">
        <f>IF(ISBLANK(LeaveTracker[[#This Row],[Employee Name]]),"-----",VLOOKUP(LeaveTracker[[#This Row],[Employee Name]],Employees[[Employee Name]:[Office]],7))</f>
        <v>TCCH/TICC</v>
      </c>
      <c r="F4589" s="50" t="str">
        <f>IF(ISBLANK(LeaveTracker[[#This Row],[Employee Name]]),"-----",VLOOKUP(LeaveTracker[[#This Row],[Employee Name]],Employees[[Employee Name]:[Office]],6))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246</v>
      </c>
      <c r="E4590" s="50" t="str">
        <f>IF(ISBLANK(LeaveTracker[[#This Row],[Employee Name]]),"-----",VLOOKUP(LeaveTracker[[#This Row],[Employee Name]],Employees[[Employee Name]:[Office]],7))</f>
        <v>TCCH/TICC</v>
      </c>
      <c r="F4590" s="50" t="str">
        <f>IF(ISBLANK(LeaveTracker[[#This Row],[Employee Name]]),"-----",VLOOKUP(LeaveTracker[[#This Row],[Employee Name]],Employees[[Employee Name]:[Office]],6))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246</v>
      </c>
      <c r="E4591" s="50" t="str">
        <f>IF(ISBLANK(LeaveTracker[[#This Row],[Employee Name]]),"-----",VLOOKUP(LeaveTracker[[#This Row],[Employee Name]],Employees[[Employee Name]:[Office]],7))</f>
        <v>TCCH/TICC</v>
      </c>
      <c r="F4591" s="50" t="str">
        <f>IF(ISBLANK(LeaveTracker[[#This Row],[Employee Name]]),"-----",VLOOKUP(LeaveTracker[[#This Row],[Employee Name]],Employees[[Employee Name]:[Office]],6))</f>
        <v>PERMANENT</v>
      </c>
      <c r="G4591" s="24">
        <v>44914</v>
      </c>
      <c r="H4591" s="24">
        <v>44914</v>
      </c>
      <c r="I4591" s="19" t="s">
        <v>298</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246</v>
      </c>
      <c r="E4592" s="50" t="str">
        <f>IF(ISBLANK(LeaveTracker[[#This Row],[Employee Name]]),"-----",VLOOKUP(LeaveTracker[[#This Row],[Employee Name]],Employees[[Employee Name]:[Office]],7))</f>
        <v>TCCH/TICC</v>
      </c>
      <c r="F4592" s="50" t="str">
        <f>IF(ISBLANK(LeaveTracker[[#This Row],[Employee Name]]),"-----",VLOOKUP(LeaveTracker[[#This Row],[Employee Name]],Employees[[Employee Name]:[Office]],6))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252</v>
      </c>
      <c r="E4593" s="50" t="str">
        <f>IF(ISBLANK(LeaveTracker[[#This Row],[Employee Name]]),"-----",VLOOKUP(LeaveTracker[[#This Row],[Employee Name]],Employees[[Employee Name]:[Office]],7))</f>
        <v>TCCH/TICC</v>
      </c>
      <c r="F4593" s="50" t="str">
        <f>IF(ISBLANK(LeaveTracker[[#This Row],[Employee Name]]),"-----",VLOOKUP(LeaveTracker[[#This Row],[Employee Name]],Employees[[Employee Name]:[Office]],6))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252</v>
      </c>
      <c r="E4594" s="50" t="str">
        <f>IF(ISBLANK(LeaveTracker[[#This Row],[Employee Name]]),"-----",VLOOKUP(LeaveTracker[[#This Row],[Employee Name]],Employees[[Employee Name]:[Office]],7))</f>
        <v>TCCH/TICC</v>
      </c>
      <c r="F4594" s="50" t="str">
        <f>IF(ISBLANK(LeaveTracker[[#This Row],[Employee Name]]),"-----",VLOOKUP(LeaveTracker[[#This Row],[Employee Name]],Employees[[Employee Name]:[Office]],6))</f>
        <v>PERMANENT</v>
      </c>
      <c r="G4594" s="24">
        <v>44883</v>
      </c>
      <c r="H4594" s="24">
        <v>44883</v>
      </c>
      <c r="I4594" s="19" t="s">
        <v>298</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909</v>
      </c>
      <c r="E4595" s="50" t="str">
        <f>IF(ISBLANK(LeaveTracker[[#This Row],[Employee Name]]),"-----",VLOOKUP(LeaveTracker[[#This Row],[Employee Name]],Employees[[Employee Name]:[Office]],7))</f>
        <v>CPDO</v>
      </c>
      <c r="F4595" s="50" t="str">
        <f>IF(ISBLANK(LeaveTracker[[#This Row],[Employee Name]]),"-----",VLOOKUP(LeaveTracker[[#This Row],[Employee Name]],Employees[[Employee Name]:[Office]],6))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2166</v>
      </c>
      <c r="E4596" s="50" t="str">
        <f>IF(ISBLANK(LeaveTracker[[#This Row],[Employee Name]]),"-----",VLOOKUP(LeaveTracker[[#This Row],[Employee Name]],Employees[[Employee Name]:[Office]],7))</f>
        <v>PICNIC GROVE</v>
      </c>
      <c r="F4596" s="50" t="str">
        <f>IF(ISBLANK(LeaveTracker[[#This Row],[Employee Name]]),"-----",VLOOKUP(LeaveTracker[[#This Row],[Employee Name]],Employees[[Employee Name]:[Office]],6))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2025</v>
      </c>
      <c r="E4597" s="50" t="str">
        <f>IF(ISBLANK(LeaveTracker[[#This Row],[Employee Name]]),"-----",VLOOKUP(LeaveTracker[[#This Row],[Employee Name]],Employees[[Employee Name]:[Office]],7))</f>
        <v>ONT</v>
      </c>
      <c r="F4597" s="50" t="str">
        <f>IF(ISBLANK(LeaveTracker[[#This Row],[Employee Name]]),"-----",VLOOKUP(LeaveTracker[[#This Row],[Employee Name]],Employees[[Employee Name]:[Office]],6))</f>
        <v>PERMANENT</v>
      </c>
      <c r="G4597" s="24">
        <v>44988</v>
      </c>
      <c r="H4597" s="24">
        <v>44988</v>
      </c>
      <c r="I4597" s="19" t="s">
        <v>298</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280</v>
      </c>
      <c r="E4598" s="50" t="str">
        <f>IF(ISBLANK(LeaveTracker[[#This Row],[Employee Name]]),"-----",VLOOKUP(LeaveTracker[[#This Row],[Employee Name]],Employees[[Employee Name]:[Office]],7))</f>
        <v>PICNIC GROVE</v>
      </c>
      <c r="F4598" s="50" t="str">
        <f>IF(ISBLANK(LeaveTracker[[#This Row],[Employee Name]]),"-----",VLOOKUP(LeaveTracker[[#This Row],[Employee Name]],Employees[[Employee Name]:[Office]],6))</f>
        <v>PERMANENT</v>
      </c>
      <c r="G4598" s="24">
        <v>44945</v>
      </c>
      <c r="H4598" s="24">
        <v>44945</v>
      </c>
      <c r="I4598" s="19" t="s">
        <v>298</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1790</v>
      </c>
      <c r="E4599" s="50" t="str">
        <f>IF(ISBLANK(LeaveTracker[[#This Row],[Employee Name]]),"-----",VLOOKUP(LeaveTracker[[#This Row],[Employee Name]],Employees[[Employee Name]:[Office]],7))</f>
        <v>GSO</v>
      </c>
      <c r="F4599" s="50" t="str">
        <f>IF(ISBLANK(LeaveTracker[[#This Row],[Employee Name]]),"-----",VLOOKUP(LeaveTracker[[#This Row],[Employee Name]],Employees[[Employee Name]:[Office]],6))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522</v>
      </c>
      <c r="E4600" s="50" t="str">
        <f>IF(ISBLANK(LeaveTracker[[#This Row],[Employee Name]]),"-----",VLOOKUP(LeaveTracker[[#This Row],[Employee Name]],Employees[[Employee Name]:[Office]],7))</f>
        <v>PIO</v>
      </c>
      <c r="F4600" s="50" t="str">
        <f>IF(ISBLANK(LeaveTracker[[#This Row],[Employee Name]]),"-----",VLOOKUP(LeaveTracker[[#This Row],[Employee Name]],Employees[[Employee Name]:[Office]],6))</f>
        <v>PERMANENT</v>
      </c>
      <c r="G4600" s="24">
        <v>44810</v>
      </c>
      <c r="H4600" s="24">
        <v>44810</v>
      </c>
      <c r="I4600" s="19" t="s">
        <v>298</v>
      </c>
      <c r="J4600" s="42" t="s">
        <v>274</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522</v>
      </c>
      <c r="E4601" s="50" t="str">
        <f>IF(ISBLANK(LeaveTracker[[#This Row],[Employee Name]]),"-----",VLOOKUP(LeaveTracker[[#This Row],[Employee Name]],Employees[[Employee Name]:[Office]],7))</f>
        <v>PIO</v>
      </c>
      <c r="F4601" s="50" t="str">
        <f>IF(ISBLANK(LeaveTracker[[#This Row],[Employee Name]]),"-----",VLOOKUP(LeaveTracker[[#This Row],[Employee Name]],Employees[[Employee Name]:[Office]],6))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522</v>
      </c>
      <c r="E4602" s="50" t="str">
        <f>IF(ISBLANK(LeaveTracker[[#This Row],[Employee Name]]),"-----",VLOOKUP(LeaveTracker[[#This Row],[Employee Name]],Employees[[Employee Name]:[Office]],7))</f>
        <v>PIO</v>
      </c>
      <c r="F4602" s="50" t="str">
        <f>IF(ISBLANK(LeaveTracker[[#This Row],[Employee Name]]),"-----",VLOOKUP(LeaveTracker[[#This Row],[Employee Name]],Employees[[Employee Name]:[Office]],6))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522</v>
      </c>
      <c r="E4603" s="50" t="str">
        <f>IF(ISBLANK(LeaveTracker[[#This Row],[Employee Name]]),"-----",VLOOKUP(LeaveTracker[[#This Row],[Employee Name]],Employees[[Employee Name]:[Office]],7))</f>
        <v>PIO</v>
      </c>
      <c r="F4603" s="50" t="str">
        <f>IF(ISBLANK(LeaveTracker[[#This Row],[Employee Name]]),"-----",VLOOKUP(LeaveTracker[[#This Row],[Employee Name]],Employees[[Employee Name]:[Office]],6))</f>
        <v>PERMANENT</v>
      </c>
      <c r="G4603" s="24">
        <v>44967</v>
      </c>
      <c r="H4603" s="24">
        <v>44967</v>
      </c>
      <c r="I4603" s="19" t="s">
        <v>298</v>
      </c>
      <c r="J4603" s="42" t="s">
        <v>274</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473</v>
      </c>
      <c r="E4604" s="50" t="str">
        <f>IF(ISBLANK(LeaveTracker[[#This Row],[Employee Name]]),"-----",VLOOKUP(LeaveTracker[[#This Row],[Employee Name]],Employees[[Employee Name]:[Office]],7))</f>
        <v>ONT</v>
      </c>
      <c r="F4604" s="50" t="str">
        <f>IF(ISBLANK(LeaveTracker[[#This Row],[Employee Name]]),"-----",VLOOKUP(LeaveTracker[[#This Row],[Employee Name]],Employees[[Employee Name]:[Office]],6))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473</v>
      </c>
      <c r="E4605" s="50" t="str">
        <f>IF(ISBLANK(LeaveTracker[[#This Row],[Employee Name]]),"-----",VLOOKUP(LeaveTracker[[#This Row],[Employee Name]],Employees[[Employee Name]:[Office]],7))</f>
        <v>ONT</v>
      </c>
      <c r="F4605" s="50" t="str">
        <f>IF(ISBLANK(LeaveTracker[[#This Row],[Employee Name]]),"-----",VLOOKUP(LeaveTracker[[#This Row],[Employee Name]],Employees[[Employee Name]:[Office]],6))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473</v>
      </c>
      <c r="E4606" s="50" t="str">
        <f>IF(ISBLANK(LeaveTracker[[#This Row],[Employee Name]]),"-----",VLOOKUP(LeaveTracker[[#This Row],[Employee Name]],Employees[[Employee Name]:[Office]],7))</f>
        <v>ONT</v>
      </c>
      <c r="F4606" s="50" t="str">
        <f>IF(ISBLANK(LeaveTracker[[#This Row],[Employee Name]]),"-----",VLOOKUP(LeaveTracker[[#This Row],[Employee Name]],Employees[[Employee Name]:[Office]],6))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473</v>
      </c>
      <c r="E4607" s="50" t="str">
        <f>IF(ISBLANK(LeaveTracker[[#This Row],[Employee Name]]),"-----",VLOOKUP(LeaveTracker[[#This Row],[Employee Name]],Employees[[Employee Name]:[Office]],7))</f>
        <v>ONT</v>
      </c>
      <c r="F4607" s="50" t="str">
        <f>IF(ISBLANK(LeaveTracker[[#This Row],[Employee Name]]),"-----",VLOOKUP(LeaveTracker[[#This Row],[Employee Name]],Employees[[Employee Name]:[Office]],6))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473</v>
      </c>
      <c r="E4608" s="50" t="str">
        <f>IF(ISBLANK(LeaveTracker[[#This Row],[Employee Name]]),"-----",VLOOKUP(LeaveTracker[[#This Row],[Employee Name]],Employees[[Employee Name]:[Office]],7))</f>
        <v>ONT</v>
      </c>
      <c r="F4608" s="50" t="str">
        <f>IF(ISBLANK(LeaveTracker[[#This Row],[Employee Name]]),"-----",VLOOKUP(LeaveTracker[[#This Row],[Employee Name]],Employees[[Employee Name]:[Office]],6))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473</v>
      </c>
      <c r="E4609" s="50" t="str">
        <f>IF(ISBLANK(LeaveTracker[[#This Row],[Employee Name]]),"-----",VLOOKUP(LeaveTracker[[#This Row],[Employee Name]],Employees[[Employee Name]:[Office]],7))</f>
        <v>ONT</v>
      </c>
      <c r="F4609" s="50" t="str">
        <f>IF(ISBLANK(LeaveTracker[[#This Row],[Employee Name]]),"-----",VLOOKUP(LeaveTracker[[#This Row],[Employee Name]],Employees[[Employee Name]:[Office]],6))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473</v>
      </c>
      <c r="E4610" s="50" t="str">
        <f>IF(ISBLANK(LeaveTracker[[#This Row],[Employee Name]]),"-----",VLOOKUP(LeaveTracker[[#This Row],[Employee Name]],Employees[[Employee Name]:[Office]],7))</f>
        <v>ONT</v>
      </c>
      <c r="F4610" s="50" t="str">
        <f>IF(ISBLANK(LeaveTracker[[#This Row],[Employee Name]]),"-----",VLOOKUP(LeaveTracker[[#This Row],[Employee Name]],Employees[[Employee Name]:[Office]],6))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473</v>
      </c>
      <c r="E4611" s="50" t="str">
        <f>IF(ISBLANK(LeaveTracker[[#This Row],[Employee Name]]),"-----",VLOOKUP(LeaveTracker[[#This Row],[Employee Name]],Employees[[Employee Name]:[Office]],7))</f>
        <v>ONT</v>
      </c>
      <c r="F4611" s="50" t="str">
        <f>IF(ISBLANK(LeaveTracker[[#This Row],[Employee Name]]),"-----",VLOOKUP(LeaveTracker[[#This Row],[Employee Name]],Employees[[Employee Name]:[Office]],6))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473</v>
      </c>
      <c r="E4612" s="50" t="str">
        <f>IF(ISBLANK(LeaveTracker[[#This Row],[Employee Name]]),"-----",VLOOKUP(LeaveTracker[[#This Row],[Employee Name]],Employees[[Employee Name]:[Office]],7))</f>
        <v>ONT</v>
      </c>
      <c r="F4612" s="50" t="str">
        <f>IF(ISBLANK(LeaveTracker[[#This Row],[Employee Name]]),"-----",VLOOKUP(LeaveTracker[[#This Row],[Employee Name]],Employees[[Employee Name]:[Office]],6))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1049</v>
      </c>
      <c r="E4613" s="50" t="str">
        <f>IF(ISBLANK(LeaveTracker[[#This Row],[Employee Name]]),"-----",VLOOKUP(LeaveTracker[[#This Row],[Employee Name]],Employees[[Employee Name]:[Office]],7))</f>
        <v>PIO</v>
      </c>
      <c r="F4613" s="50" t="str">
        <f>IF(ISBLANK(LeaveTracker[[#This Row],[Employee Name]]),"-----",VLOOKUP(LeaveTracker[[#This Row],[Employee Name]],Employees[[Employee Name]:[Office]],6))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1049</v>
      </c>
      <c r="E4614" s="50" t="str">
        <f>IF(ISBLANK(LeaveTracker[[#This Row],[Employee Name]]),"-----",VLOOKUP(LeaveTracker[[#This Row],[Employee Name]],Employees[[Employee Name]:[Office]],7))</f>
        <v>PIO</v>
      </c>
      <c r="F4614" s="50" t="str">
        <f>IF(ISBLANK(LeaveTracker[[#This Row],[Employee Name]]),"-----",VLOOKUP(LeaveTracker[[#This Row],[Employee Name]],Employees[[Employee Name]:[Office]],6))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1049</v>
      </c>
      <c r="E4615" s="50" t="str">
        <f>IF(ISBLANK(LeaveTracker[[#This Row],[Employee Name]]),"-----",VLOOKUP(LeaveTracker[[#This Row],[Employee Name]],Employees[[Employee Name]:[Office]],7))</f>
        <v>PIO</v>
      </c>
      <c r="F4615" s="50" t="str">
        <f>IF(ISBLANK(LeaveTracker[[#This Row],[Employee Name]]),"-----",VLOOKUP(LeaveTracker[[#This Row],[Employee Name]],Employees[[Employee Name]:[Office]],6))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1049</v>
      </c>
      <c r="E4616" s="50" t="str">
        <f>IF(ISBLANK(LeaveTracker[[#This Row],[Employee Name]]),"-----",VLOOKUP(LeaveTracker[[#This Row],[Employee Name]],Employees[[Employee Name]:[Office]],7))</f>
        <v>PIO</v>
      </c>
      <c r="F4616" s="50" t="str">
        <f>IF(ISBLANK(LeaveTracker[[#This Row],[Employee Name]]),"-----",VLOOKUP(LeaveTracker[[#This Row],[Employee Name]],Employees[[Employee Name]:[Office]],6))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1049</v>
      </c>
      <c r="E4617" s="50" t="str">
        <f>IF(ISBLANK(LeaveTracker[[#This Row],[Employee Name]]),"-----",VLOOKUP(LeaveTracker[[#This Row],[Employee Name]],Employees[[Employee Name]:[Office]],7))</f>
        <v>PIO</v>
      </c>
      <c r="F4617" s="50" t="str">
        <f>IF(ISBLANK(LeaveTracker[[#This Row],[Employee Name]]),"-----",VLOOKUP(LeaveTracker[[#This Row],[Employee Name]],Employees[[Employee Name]:[Office]],6))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1049</v>
      </c>
      <c r="E4618" s="50" t="str">
        <f>IF(ISBLANK(LeaveTracker[[#This Row],[Employee Name]]),"-----",VLOOKUP(LeaveTracker[[#This Row],[Employee Name]],Employees[[Employee Name]:[Office]],7))</f>
        <v>PIO</v>
      </c>
      <c r="F4618" s="50" t="str">
        <f>IF(ISBLANK(LeaveTracker[[#This Row],[Employee Name]]),"-----",VLOOKUP(LeaveTracker[[#This Row],[Employee Name]],Employees[[Employee Name]:[Office]],6))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1049</v>
      </c>
      <c r="E4619" s="50" t="str">
        <f>IF(ISBLANK(LeaveTracker[[#This Row],[Employee Name]]),"-----",VLOOKUP(LeaveTracker[[#This Row],[Employee Name]],Employees[[Employee Name]:[Office]],7))</f>
        <v>PIO</v>
      </c>
      <c r="F4619" s="50" t="str">
        <f>IF(ISBLANK(LeaveTracker[[#This Row],[Employee Name]]),"-----",VLOOKUP(LeaveTracker[[#This Row],[Employee Name]],Employees[[Employee Name]:[Office]],6))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1049</v>
      </c>
      <c r="E4620" s="50" t="str">
        <f>IF(ISBLANK(LeaveTracker[[#This Row],[Employee Name]]),"-----",VLOOKUP(LeaveTracker[[#This Row],[Employee Name]],Employees[[Employee Name]:[Office]],7))</f>
        <v>PIO</v>
      </c>
      <c r="F4620" s="50" t="str">
        <f>IF(ISBLANK(LeaveTracker[[#This Row],[Employee Name]]),"-----",VLOOKUP(LeaveTracker[[#This Row],[Employee Name]],Employees[[Employee Name]:[Office]],6))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1049</v>
      </c>
      <c r="E4621" s="50" t="str">
        <f>IF(ISBLANK(LeaveTracker[[#This Row],[Employee Name]]),"-----",VLOOKUP(LeaveTracker[[#This Row],[Employee Name]],Employees[[Employee Name]:[Office]],7))</f>
        <v>PIO</v>
      </c>
      <c r="F4621" s="50" t="str">
        <f>IF(ISBLANK(LeaveTracker[[#This Row],[Employee Name]]),"-----",VLOOKUP(LeaveTracker[[#This Row],[Employee Name]],Employees[[Employee Name]:[Office]],6))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1049</v>
      </c>
      <c r="E4622" s="50" t="str">
        <f>IF(ISBLANK(LeaveTracker[[#This Row],[Employee Name]]),"-----",VLOOKUP(LeaveTracker[[#This Row],[Employee Name]],Employees[[Employee Name]:[Office]],7))</f>
        <v>PIO</v>
      </c>
      <c r="F4622" s="50" t="str">
        <f>IF(ISBLANK(LeaveTracker[[#This Row],[Employee Name]]),"-----",VLOOKUP(LeaveTracker[[#This Row],[Employee Name]],Employees[[Employee Name]:[Office]],6))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304</v>
      </c>
      <c r="E4623" s="50" t="str">
        <f>IF(ISBLANK(LeaveTracker[[#This Row],[Employee Name]]),"-----",VLOOKUP(LeaveTracker[[#This Row],[Employee Name]],Employees[[Employee Name]:[Office]],7))</f>
        <v>TOPS (ADMIN CSU)</v>
      </c>
      <c r="F4623" s="50" t="str">
        <f>IF(ISBLANK(LeaveTracker[[#This Row],[Employee Name]]),"-----",VLOOKUP(LeaveTracker[[#This Row],[Employee Name]],Employees[[Employee Name]:[Office]],6))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304</v>
      </c>
      <c r="E4624" s="50" t="str">
        <f>IF(ISBLANK(LeaveTracker[[#This Row],[Employee Name]]),"-----",VLOOKUP(LeaveTracker[[#This Row],[Employee Name]],Employees[[Employee Name]:[Office]],7))</f>
        <v>TOPS (ADMIN CSU)</v>
      </c>
      <c r="F4624" s="50" t="str">
        <f>IF(ISBLANK(LeaveTracker[[#This Row],[Employee Name]]),"-----",VLOOKUP(LeaveTracker[[#This Row],[Employee Name]],Employees[[Employee Name]:[Office]],6))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304</v>
      </c>
      <c r="E4625" s="50" t="str">
        <f>IF(ISBLANK(LeaveTracker[[#This Row],[Employee Name]]),"-----",VLOOKUP(LeaveTracker[[#This Row],[Employee Name]],Employees[[Employee Name]:[Office]],7))</f>
        <v>TOPS (ADMIN CSU)</v>
      </c>
      <c r="F4625" s="50" t="str">
        <f>IF(ISBLANK(LeaveTracker[[#This Row],[Employee Name]]),"-----",VLOOKUP(LeaveTracker[[#This Row],[Employee Name]],Employees[[Employee Name]:[Office]],6))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304</v>
      </c>
      <c r="E4626" s="50" t="str">
        <f>IF(ISBLANK(LeaveTracker[[#This Row],[Employee Name]]),"-----",VLOOKUP(LeaveTracker[[#This Row],[Employee Name]],Employees[[Employee Name]:[Office]],7))</f>
        <v>TOPS (ADMIN CSU)</v>
      </c>
      <c r="F4626" s="50" t="str">
        <f>IF(ISBLANK(LeaveTracker[[#This Row],[Employee Name]]),"-----",VLOOKUP(LeaveTracker[[#This Row],[Employee Name]],Employees[[Employee Name]:[Office]],6))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304</v>
      </c>
      <c r="E4627" s="50" t="str">
        <f>IF(ISBLANK(LeaveTracker[[#This Row],[Employee Name]]),"-----",VLOOKUP(LeaveTracker[[#This Row],[Employee Name]],Employees[[Employee Name]:[Office]],7))</f>
        <v>TOPS (ADMIN CSU)</v>
      </c>
      <c r="F4627" s="50" t="str">
        <f>IF(ISBLANK(LeaveTracker[[#This Row],[Employee Name]]),"-----",VLOOKUP(LeaveTracker[[#This Row],[Employee Name]],Employees[[Employee Name]:[Office]],6))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304</v>
      </c>
      <c r="E4628" s="50" t="str">
        <f>IF(ISBLANK(LeaveTracker[[#This Row],[Employee Name]]),"-----",VLOOKUP(LeaveTracker[[#This Row],[Employee Name]],Employees[[Employee Name]:[Office]],7))</f>
        <v>TOPS (ADMIN CSU)</v>
      </c>
      <c r="F4628" s="50" t="str">
        <f>IF(ISBLANK(LeaveTracker[[#This Row],[Employee Name]]),"-----",VLOOKUP(LeaveTracker[[#This Row],[Employee Name]],Employees[[Employee Name]:[Office]],6))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304</v>
      </c>
      <c r="E4629" s="50" t="str">
        <f>IF(ISBLANK(LeaveTracker[[#This Row],[Employee Name]]),"-----",VLOOKUP(LeaveTracker[[#This Row],[Employee Name]],Employees[[Employee Name]:[Office]],7))</f>
        <v>TOPS (ADMIN CSU)</v>
      </c>
      <c r="F4629" s="50" t="str">
        <f>IF(ISBLANK(LeaveTracker[[#This Row],[Employee Name]]),"-----",VLOOKUP(LeaveTracker[[#This Row],[Employee Name]],Employees[[Employee Name]:[Office]],6))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304</v>
      </c>
      <c r="E4630" s="50" t="str">
        <f>IF(ISBLANK(LeaveTracker[[#This Row],[Employee Name]]),"-----",VLOOKUP(LeaveTracker[[#This Row],[Employee Name]],Employees[[Employee Name]:[Office]],7))</f>
        <v>TOPS (ADMIN CSU)</v>
      </c>
      <c r="F4630" s="50" t="str">
        <f>IF(ISBLANK(LeaveTracker[[#This Row],[Employee Name]]),"-----",VLOOKUP(LeaveTracker[[#This Row],[Employee Name]],Employees[[Employee Name]:[Office]],6))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304</v>
      </c>
      <c r="E4631" s="50" t="str">
        <f>IF(ISBLANK(LeaveTracker[[#This Row],[Employee Name]]),"-----",VLOOKUP(LeaveTracker[[#This Row],[Employee Name]],Employees[[Employee Name]:[Office]],7))</f>
        <v>TOPS (ADMIN CSU)</v>
      </c>
      <c r="F4631" s="50" t="str">
        <f>IF(ISBLANK(LeaveTracker[[#This Row],[Employee Name]]),"-----",VLOOKUP(LeaveTracker[[#This Row],[Employee Name]],Employees[[Employee Name]:[Office]],6))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304</v>
      </c>
      <c r="E4632" s="50" t="str">
        <f>IF(ISBLANK(LeaveTracker[[#This Row],[Employee Name]]),"-----",VLOOKUP(LeaveTracker[[#This Row],[Employee Name]],Employees[[Employee Name]:[Office]],7))</f>
        <v>TOPS (ADMIN CSU)</v>
      </c>
      <c r="F4632" s="50" t="str">
        <f>IF(ISBLANK(LeaveTracker[[#This Row],[Employee Name]]),"-----",VLOOKUP(LeaveTracker[[#This Row],[Employee Name]],Employees[[Employee Name]:[Office]],6))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304</v>
      </c>
      <c r="E4633" s="50" t="str">
        <f>IF(ISBLANK(LeaveTracker[[#This Row],[Employee Name]]),"-----",VLOOKUP(LeaveTracker[[#This Row],[Employee Name]],Employees[[Employee Name]:[Office]],7))</f>
        <v>TOPS (ADMIN CSU)</v>
      </c>
      <c r="F4633" s="50" t="str">
        <f>IF(ISBLANK(LeaveTracker[[#This Row],[Employee Name]]),"-----",VLOOKUP(LeaveTracker[[#This Row],[Employee Name]],Employees[[Employee Name]:[Office]],6))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304</v>
      </c>
      <c r="E4634" s="50" t="str">
        <f>IF(ISBLANK(LeaveTracker[[#This Row],[Employee Name]]),"-----",VLOOKUP(LeaveTracker[[#This Row],[Employee Name]],Employees[[Employee Name]:[Office]],7))</f>
        <v>TOPS (ADMIN CSU)</v>
      </c>
      <c r="F4634" s="50" t="str">
        <f>IF(ISBLANK(LeaveTracker[[#This Row],[Employee Name]]),"-----",VLOOKUP(LeaveTracker[[#This Row],[Employee Name]],Employees[[Employee Name]:[Office]],6))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304</v>
      </c>
      <c r="E4635" s="50" t="str">
        <f>IF(ISBLANK(LeaveTracker[[#This Row],[Employee Name]]),"-----",VLOOKUP(LeaveTracker[[#This Row],[Employee Name]],Employees[[Employee Name]:[Office]],7))</f>
        <v>TOPS (ADMIN CSU)</v>
      </c>
      <c r="F4635" s="50" t="str">
        <f>IF(ISBLANK(LeaveTracker[[#This Row],[Employee Name]]),"-----",VLOOKUP(LeaveTracker[[#This Row],[Employee Name]],Employees[[Employee Name]:[Office]],6))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304</v>
      </c>
      <c r="E4636" s="50" t="str">
        <f>IF(ISBLANK(LeaveTracker[[#This Row],[Employee Name]]),"-----",VLOOKUP(LeaveTracker[[#This Row],[Employee Name]],Employees[[Employee Name]:[Office]],7))</f>
        <v>TOPS (ADMIN CSU)</v>
      </c>
      <c r="F4636" s="50" t="str">
        <f>IF(ISBLANK(LeaveTracker[[#This Row],[Employee Name]]),"-----",VLOOKUP(LeaveTracker[[#This Row],[Employee Name]],Employees[[Employee Name]:[Office]],6))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304</v>
      </c>
      <c r="E4637" s="50" t="str">
        <f>IF(ISBLANK(LeaveTracker[[#This Row],[Employee Name]]),"-----",VLOOKUP(LeaveTracker[[#This Row],[Employee Name]],Employees[[Employee Name]:[Office]],7))</f>
        <v>TOPS (ADMIN CSU)</v>
      </c>
      <c r="F4637" s="50" t="str">
        <f>IF(ISBLANK(LeaveTracker[[#This Row],[Employee Name]]),"-----",VLOOKUP(LeaveTracker[[#This Row],[Employee Name]],Employees[[Employee Name]:[Office]],6))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302</v>
      </c>
      <c r="E4638" s="50" t="str">
        <f>IF(ISBLANK(LeaveTracker[[#This Row],[Employee Name]]),"-----",VLOOKUP(LeaveTracker[[#This Row],[Employee Name]],Employees[[Employee Name]:[Office]],7))</f>
        <v>TOPS (ADMIN CSU)</v>
      </c>
      <c r="F4638" s="50" t="str">
        <f>IF(ISBLANK(LeaveTracker[[#This Row],[Employee Name]]),"-----",VLOOKUP(LeaveTracker[[#This Row],[Employee Name]],Employees[[Employee Name]:[Office]],6))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302</v>
      </c>
      <c r="E4639" s="50" t="str">
        <f>IF(ISBLANK(LeaveTracker[[#This Row],[Employee Name]]),"-----",VLOOKUP(LeaveTracker[[#This Row],[Employee Name]],Employees[[Employee Name]:[Office]],7))</f>
        <v>TOPS (ADMIN CSU)</v>
      </c>
      <c r="F4639" s="50" t="str">
        <f>IF(ISBLANK(LeaveTracker[[#This Row],[Employee Name]]),"-----",VLOOKUP(LeaveTracker[[#This Row],[Employee Name]],Employees[[Employee Name]:[Office]],6))</f>
        <v>PERMANENT</v>
      </c>
      <c r="G4639" s="24">
        <v>44846</v>
      </c>
      <c r="H4639" s="24">
        <v>44848</v>
      </c>
      <c r="I4639" s="19" t="s">
        <v>298</v>
      </c>
      <c r="J4639" s="42" t="s">
        <v>299</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1880</v>
      </c>
      <c r="E4640" s="50" t="str">
        <f>IF(ISBLANK(LeaveTracker[[#This Row],[Employee Name]]),"-----",VLOOKUP(LeaveTracker[[#This Row],[Employee Name]],Employees[[Employee Name]:[Office]],7))</f>
        <v>PICNIC GROVE</v>
      </c>
      <c r="F4640" s="50" t="str">
        <f>IF(ISBLANK(LeaveTracker[[#This Row],[Employee Name]]),"-----",VLOOKUP(LeaveTracker[[#This Row],[Employee Name]],Employees[[Employee Name]:[Office]],6))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1880</v>
      </c>
      <c r="E4641" s="50" t="str">
        <f>IF(ISBLANK(LeaveTracker[[#This Row],[Employee Name]]),"-----",VLOOKUP(LeaveTracker[[#This Row],[Employee Name]],Employees[[Employee Name]:[Office]],7))</f>
        <v>PICNIC GROVE</v>
      </c>
      <c r="F4641" s="50" t="str">
        <f>IF(ISBLANK(LeaveTracker[[#This Row],[Employee Name]]),"-----",VLOOKUP(LeaveTracker[[#This Row],[Employee Name]],Employees[[Employee Name]:[Office]],6))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1880</v>
      </c>
      <c r="E4642" s="50" t="str">
        <f>IF(ISBLANK(LeaveTracker[[#This Row],[Employee Name]]),"-----",VLOOKUP(LeaveTracker[[#This Row],[Employee Name]],Employees[[Employee Name]:[Office]],7))</f>
        <v>PICNIC GROVE</v>
      </c>
      <c r="F4642" s="50" t="str">
        <f>IF(ISBLANK(LeaveTracker[[#This Row],[Employee Name]]),"-----",VLOOKUP(LeaveTracker[[#This Row],[Employee Name]],Employees[[Employee Name]:[Office]],6))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2167</v>
      </c>
      <c r="E4643" s="50" t="str">
        <f>IF(ISBLANK(LeaveTracker[[#This Row],[Employee Name]]),"-----",VLOOKUP(LeaveTracker[[#This Row],[Employee Name]],Employees[[Employee Name]:[Office]],7))</f>
        <v>MAHOGANY MARKET</v>
      </c>
      <c r="F4643" s="50" t="str">
        <f>IF(ISBLANK(LeaveTracker[[#This Row],[Employee Name]]),"-----",VLOOKUP(LeaveTracker[[#This Row],[Employee Name]],Employees[[Employee Name]:[Office]],6))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423</v>
      </c>
      <c r="E4644" s="50" t="str">
        <f>IF(ISBLANK(LeaveTracker[[#This Row],[Employee Name]]),"-----",VLOOKUP(LeaveTracker[[#This Row],[Employee Name]],Employees[[Employee Name]:[Office]],7))</f>
        <v>PICNIC GROVE</v>
      </c>
      <c r="F4644" s="50" t="str">
        <f>IF(ISBLANK(LeaveTracker[[#This Row],[Employee Name]]),"-----",VLOOKUP(LeaveTracker[[#This Row],[Employee Name]],Employees[[Employee Name]:[Office]],6))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2134</v>
      </c>
      <c r="E4645" s="50" t="str">
        <f>IF(ISBLANK(LeaveTracker[[#This Row],[Employee Name]]),"-----",VLOOKUP(LeaveTracker[[#This Row],[Employee Name]],Employees[[Employee Name]:[Office]],7))</f>
        <v>INTEGRATED CENTRAL TERMINAL</v>
      </c>
      <c r="F4645" s="50" t="str">
        <f>IF(ISBLANK(LeaveTracker[[#This Row],[Employee Name]]),"-----",VLOOKUP(LeaveTracker[[#This Row],[Employee Name]],Employees[[Employee Name]:[Office]],6))</f>
        <v>PERMANENT</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2171</v>
      </c>
      <c r="E4646" s="50" t="str">
        <f>IF(ISBLANK(LeaveTracker[[#This Row],[Employee Name]]),"-----",VLOOKUP(LeaveTracker[[#This Row],[Employee Name]],Employees[[Employee Name]:[Office]],7))</f>
        <v>BAC</v>
      </c>
      <c r="F4646" s="50" t="str">
        <f>IF(ISBLANK(LeaveTracker[[#This Row],[Employee Name]]),"-----",VLOOKUP(LeaveTracker[[#This Row],[Employee Name]],Employees[[Employee Name]:[Office]],6))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2174</v>
      </c>
      <c r="E4647" s="50" t="str">
        <f>IF(ISBLANK(LeaveTracker[[#This Row],[Employee Name]]),"-----",VLOOKUP(LeaveTracker[[#This Row],[Employee Name]],Employees[[Employee Name]:[Office]],7))</f>
        <v>CSU</v>
      </c>
      <c r="F4647" s="50" t="str">
        <f>IF(ISBLANK(LeaveTracker[[#This Row],[Employee Name]]),"-----",VLOOKUP(LeaveTracker[[#This Row],[Employee Name]],Employees[[Employee Name]:[Office]],6))</f>
        <v>PERMANENT</v>
      </c>
      <c r="G4647" s="24">
        <v>44930</v>
      </c>
      <c r="H4647" s="24">
        <v>44930</v>
      </c>
      <c r="I4647" s="19" t="s">
        <v>298</v>
      </c>
      <c r="J4647" s="42" t="s">
        <v>763</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2174</v>
      </c>
      <c r="E4648" s="50" t="str">
        <f>IF(ISBLANK(LeaveTracker[[#This Row],[Employee Name]]),"-----",VLOOKUP(LeaveTracker[[#This Row],[Employee Name]],Employees[[Employee Name]:[Office]],7))</f>
        <v>CSU</v>
      </c>
      <c r="F4648" s="50" t="str">
        <f>IF(ISBLANK(LeaveTracker[[#This Row],[Employee Name]]),"-----",VLOOKUP(LeaveTracker[[#This Row],[Employee Name]],Employees[[Employee Name]:[Office]],6))</f>
        <v>PERMANENT</v>
      </c>
      <c r="G4648" s="24">
        <v>44933</v>
      </c>
      <c r="H4648" s="24">
        <v>44933</v>
      </c>
      <c r="I4648" s="19" t="s">
        <v>298</v>
      </c>
      <c r="J4648" s="42" t="s">
        <v>763</v>
      </c>
      <c r="K4648" s="57" t="str">
        <f>LeaveTracker[[#This Row],[Days]]&amp;" "&amp;LeaveTracker[[#This Row],[Type of Leave]]</f>
        <v>1 OTHER</v>
      </c>
      <c r="L4648" s="23">
        <v>1</v>
      </c>
      <c r="M4648" s="27"/>
    </row>
    <row r="4649" spans="1:13" ht="30" customHeight="1" x14ac:dyDescent="0.3">
      <c r="A4649" s="27">
        <v>965</v>
      </c>
      <c r="B4649" s="31">
        <v>44989</v>
      </c>
      <c r="C4649" s="31">
        <v>44930</v>
      </c>
      <c r="D4649" s="19" t="s">
        <v>2174</v>
      </c>
      <c r="E4649" s="50" t="str">
        <f>IF(ISBLANK(LeaveTracker[[#This Row],[Employee Name]]),"-----",VLOOKUP(LeaveTracker[[#This Row],[Employee Name]],Employees[[Employee Name]:[Office]],7))</f>
        <v>CSU</v>
      </c>
      <c r="F4649" s="50" t="str">
        <f>IF(ISBLANK(LeaveTracker[[#This Row],[Employee Name]]),"-----",VLOOKUP(LeaveTracker[[#This Row],[Employee Name]],Employees[[Employee Name]:[Office]],6))</f>
        <v>PERMANENT</v>
      </c>
      <c r="G4649" s="24">
        <v>44936</v>
      </c>
      <c r="H4649" s="24">
        <v>44936</v>
      </c>
      <c r="I4649" s="19" t="s">
        <v>298</v>
      </c>
      <c r="J4649" s="42" t="s">
        <v>763</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2174</v>
      </c>
      <c r="E4650" s="50" t="str">
        <f>IF(ISBLANK(LeaveTracker[[#This Row],[Employee Name]]),"-----",VLOOKUP(LeaveTracker[[#This Row],[Employee Name]],Employees[[Employee Name]:[Office]],7))</f>
        <v>CSU</v>
      </c>
      <c r="F4650" s="50" t="str">
        <f>IF(ISBLANK(LeaveTracker[[#This Row],[Employee Name]]),"-----",VLOOKUP(LeaveTracker[[#This Row],[Employee Name]],Employees[[Employee Name]:[Office]],6))</f>
        <v>PERMANENT</v>
      </c>
      <c r="G4650" s="24">
        <v>44939</v>
      </c>
      <c r="H4650" s="24">
        <v>44939</v>
      </c>
      <c r="I4650" s="19" t="s">
        <v>298</v>
      </c>
      <c r="J4650" s="42" t="s">
        <v>763</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2178</v>
      </c>
      <c r="E4651" s="50" t="str">
        <f>IF(ISBLANK(LeaveTracker[[#This Row],[Employee Name]]),"-----",VLOOKUP(LeaveTracker[[#This Row],[Employee Name]],Employees[[Employee Name]:[Office]],7))</f>
        <v>TOPS/CSU</v>
      </c>
      <c r="F4651" s="50" t="str">
        <f>IF(ISBLANK(LeaveTracker[[#This Row],[Employee Name]]),"-----",VLOOKUP(LeaveTracker[[#This Row],[Employee Name]],Employees[[Employee Name]:[Office]],6))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2181</v>
      </c>
      <c r="E4652" s="50" t="str">
        <f>IF(ISBLANK(LeaveTracker[[#This Row],[Employee Name]]),"-----",VLOOKUP(LeaveTracker[[#This Row],[Employee Name]],Employees[[Employee Name]:[Office]],7))</f>
        <v>HALL OF JUSTICE</v>
      </c>
      <c r="F4652" s="50" t="str">
        <f>IF(ISBLANK(LeaveTracker[[#This Row],[Employee Name]]),"-----",VLOOKUP(LeaveTracker[[#This Row],[Employee Name]],Employees[[Employee Name]:[Office]],6))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1952</v>
      </c>
      <c r="E4653" s="50" t="str">
        <f>IF(ISBLANK(LeaveTracker[[#This Row],[Employee Name]]),"-----",VLOOKUP(LeaveTracker[[#This Row],[Employee Name]],Employees[[Employee Name]:[Office]],7))</f>
        <v>TICC</v>
      </c>
      <c r="F4653" s="50" t="str">
        <f>IF(ISBLANK(LeaveTracker[[#This Row],[Employee Name]]),"-----",VLOOKUP(LeaveTracker[[#This Row],[Employee Name]],Employees[[Employee Name]:[Office]],6))</f>
        <v>CASUAL</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2184</v>
      </c>
      <c r="E4654" s="50" t="str">
        <f>IF(ISBLANK(LeaveTracker[[#This Row],[Employee Name]]),"-----",VLOOKUP(LeaveTracker[[#This Row],[Employee Name]],Employees[[Employee Name]:[Office]],7))</f>
        <v>OSPITAL NG TAGAYTAY</v>
      </c>
      <c r="F4654" s="50" t="str">
        <f>IF(ISBLANK(LeaveTracker[[#This Row],[Employee Name]]),"-----",VLOOKUP(LeaveTracker[[#This Row],[Employee Name]],Employees[[Employee Name]:[Office]],6))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2186</v>
      </c>
      <c r="E4655" s="50" t="str">
        <f>IF(ISBLANK(LeaveTracker[[#This Row],[Employee Name]]),"-----",VLOOKUP(LeaveTracker[[#This Row],[Employee Name]],Employees[[Employee Name]:[Office]],7))</f>
        <v>HALL OF JUSTICE</v>
      </c>
      <c r="F4655" s="50" t="str">
        <f>IF(ISBLANK(LeaveTracker[[#This Row],[Employee Name]]),"-----",VLOOKUP(LeaveTracker[[#This Row],[Employee Name]],Employees[[Employee Name]:[Office]],6))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2189</v>
      </c>
      <c r="E4656" s="50" t="str">
        <f>IF(ISBLANK(LeaveTracker[[#This Row],[Employee Name]]),"-----",VLOOKUP(LeaveTracker[[#This Row],[Employee Name]],Employees[[Employee Name]:[Office]],7))</f>
        <v>OSPITAL NG TAGAYTAY</v>
      </c>
      <c r="F4656" s="50" t="str">
        <f>IF(ISBLANK(LeaveTracker[[#This Row],[Employee Name]]),"-----",VLOOKUP(LeaveTracker[[#This Row],[Employee Name]],Employees[[Employee Name]:[Office]],6))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2190</v>
      </c>
      <c r="E4657" s="50" t="str">
        <f>IF(ISBLANK(LeaveTracker[[#This Row],[Employee Name]]),"-----",VLOOKUP(LeaveTracker[[#This Row],[Employee Name]],Employees[[Employee Name]:[Office]],7))</f>
        <v>ONT</v>
      </c>
      <c r="F4657" s="50" t="str">
        <f>IF(ISBLANK(LeaveTracker[[#This Row],[Employee Name]]),"-----",VLOOKUP(LeaveTracker[[#This Row],[Employee Name]],Employees[[Employee Name]:[Office]],6))</f>
        <v>PERMANENT</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1900</v>
      </c>
      <c r="E4658" s="50" t="str">
        <f>IF(ISBLANK(LeaveTracker[[#This Row],[Employee Name]]),"-----",VLOOKUP(LeaveTracker[[#This Row],[Employee Name]],Employees[[Employee Name]:[Office]],7))</f>
        <v>PICNIC GROVE</v>
      </c>
      <c r="F4658" s="50" t="str">
        <f>IF(ISBLANK(LeaveTracker[[#This Row],[Employee Name]]),"-----",VLOOKUP(LeaveTracker[[#This Row],[Employee Name]],Employees[[Employee Name]:[Office]],6))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1794</v>
      </c>
      <c r="E4659" s="50" t="str">
        <f>IF(ISBLANK(LeaveTracker[[#This Row],[Employee Name]]),"-----",VLOOKUP(LeaveTracker[[#This Row],[Employee Name]],Employees[[Employee Name]:[Office]],7))</f>
        <v>CENRO</v>
      </c>
      <c r="F4659" s="50" t="str">
        <f>IF(ISBLANK(LeaveTracker[[#This Row],[Employee Name]]),"-----",VLOOKUP(LeaveTracker[[#This Row],[Employee Name]],Employees[[Employee Name]:[Office]],6))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341</v>
      </c>
      <c r="E4660" s="50" t="str">
        <f>IF(ISBLANK(LeaveTracker[[#This Row],[Employee Name]]),"-----",VLOOKUP(LeaveTracker[[#This Row],[Employee Name]],Employees[[Employee Name]:[Office]],7))</f>
        <v>MO</v>
      </c>
      <c r="F4660" s="50" t="str">
        <f>IF(ISBLANK(LeaveTracker[[#This Row],[Employee Name]]),"-----",VLOOKUP(LeaveTracker[[#This Row],[Employee Name]],Employees[[Employee Name]:[Office]],6))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341</v>
      </c>
      <c r="E4661" s="50" t="str">
        <f>IF(ISBLANK(LeaveTracker[[#This Row],[Employee Name]]),"-----",VLOOKUP(LeaveTracker[[#This Row],[Employee Name]],Employees[[Employee Name]:[Office]],7))</f>
        <v>MO</v>
      </c>
      <c r="F4661" s="50" t="str">
        <f>IF(ISBLANK(LeaveTracker[[#This Row],[Employee Name]]),"-----",VLOOKUP(LeaveTracker[[#This Row],[Employee Name]],Employees[[Employee Name]:[Office]],6))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2114</v>
      </c>
      <c r="E4662" s="50" t="str">
        <f>IF(ISBLANK(LeaveTracker[[#This Row],[Employee Name]]),"-----",VLOOKUP(LeaveTracker[[#This Row],[Employee Name]],Employees[[Employee Name]:[Office]],7))</f>
        <v>CEO</v>
      </c>
      <c r="F4662" s="50" t="str">
        <f>IF(ISBLANK(LeaveTracker[[#This Row],[Employee Name]]),"-----",VLOOKUP(LeaveTracker[[#This Row],[Employee Name]],Employees[[Employee Name]:[Office]],6))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375</v>
      </c>
      <c r="E4663" s="50" t="str">
        <f>IF(ISBLANK(LeaveTracker[[#This Row],[Employee Name]]),"-----",VLOOKUP(LeaveTracker[[#This Row],[Employee Name]],Employees[[Employee Name]:[Office]],7))</f>
        <v>CCT</v>
      </c>
      <c r="F4663" s="50" t="str">
        <f>IF(ISBLANK(LeaveTracker[[#This Row],[Employee Name]]),"-----",VLOOKUP(LeaveTracker[[#This Row],[Employee Name]],Employees[[Employee Name]:[Office]],6))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578</v>
      </c>
      <c r="E4664" s="50" t="str">
        <f>IF(ISBLANK(LeaveTracker[[#This Row],[Employee Name]]),"-----",VLOOKUP(LeaveTracker[[#This Row],[Employee Name]],Employees[[Employee Name]:[Office]],7))</f>
        <v>CCT</v>
      </c>
      <c r="F4664" s="50" t="str">
        <f>IF(ISBLANK(LeaveTracker[[#This Row],[Employee Name]]),"-----",VLOOKUP(LeaveTracker[[#This Row],[Employee Name]],Employees[[Employee Name]:[Office]],6))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578</v>
      </c>
      <c r="E4665" s="50" t="str">
        <f>IF(ISBLANK(LeaveTracker[[#This Row],[Employee Name]]),"-----",VLOOKUP(LeaveTracker[[#This Row],[Employee Name]],Employees[[Employee Name]:[Office]],7))</f>
        <v>CCT</v>
      </c>
      <c r="F4665" s="50" t="str">
        <f>IF(ISBLANK(LeaveTracker[[#This Row],[Employee Name]]),"-----",VLOOKUP(LeaveTracker[[#This Row],[Employee Name]],Employees[[Employee Name]:[Office]],6))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578</v>
      </c>
      <c r="E4666" s="50" t="str">
        <f>IF(ISBLANK(LeaveTracker[[#This Row],[Employee Name]]),"-----",VLOOKUP(LeaveTracker[[#This Row],[Employee Name]],Employees[[Employee Name]:[Office]],7))</f>
        <v>CCT</v>
      </c>
      <c r="F4666" s="50" t="str">
        <f>IF(ISBLANK(LeaveTracker[[#This Row],[Employee Name]]),"-----",VLOOKUP(LeaveTracker[[#This Row],[Employee Name]],Employees[[Employee Name]:[Office]],6))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2192</v>
      </c>
      <c r="E4667" s="50" t="str">
        <f>IF(ISBLANK(LeaveTracker[[#This Row],[Employee Name]]),"-----",VLOOKUP(LeaveTracker[[#This Row],[Employee Name]],Employees[[Employee Name]:[Office]],7))</f>
        <v>TICC</v>
      </c>
      <c r="F4667" s="50" t="str">
        <f>IF(ISBLANK(LeaveTracker[[#This Row],[Employee Name]]),"-----",VLOOKUP(LeaveTracker[[#This Row],[Employee Name]],Employees[[Employee Name]:[Office]],6))</f>
        <v>CASUAL</v>
      </c>
      <c r="G4667" s="24">
        <v>44995</v>
      </c>
      <c r="H4667" s="24">
        <v>44995</v>
      </c>
      <c r="I4667" s="19" t="s">
        <v>298</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671</v>
      </c>
      <c r="E4668" s="50" t="str">
        <f>IF(ISBLANK(LeaveTracker[[#This Row],[Employee Name]]),"-----",VLOOKUP(LeaveTracker[[#This Row],[Employee Name]],Employees[[Employee Name]:[Office]],7))</f>
        <v>SP</v>
      </c>
      <c r="F4668" s="50" t="str">
        <f>IF(ISBLANK(LeaveTracker[[#This Row],[Employee Name]]),"-----",VLOOKUP(LeaveTracker[[#This Row],[Employee Name]],Employees[[Employee Name]:[Office]],6))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1044</v>
      </c>
      <c r="E4669" s="50" t="str">
        <f>IF(ISBLANK(LeaveTracker[[#This Row],[Employee Name]]),"-----",VLOOKUP(LeaveTracker[[#This Row],[Employee Name]],Employees[[Employee Name]:[Office]],7))</f>
        <v>ONT</v>
      </c>
      <c r="F4669" s="50" t="str">
        <f>IF(ISBLANK(LeaveTracker[[#This Row],[Employee Name]]),"-----",VLOOKUP(LeaveTracker[[#This Row],[Employee Name]],Employees[[Employee Name]:[Office]],6))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246</v>
      </c>
      <c r="E4670" s="50" t="str">
        <f>IF(ISBLANK(LeaveTracker[[#This Row],[Employee Name]]),"-----",VLOOKUP(LeaveTracker[[#This Row],[Employee Name]],Employees[[Employee Name]:[Office]],7))</f>
        <v>TCCH/TICC</v>
      </c>
      <c r="F4670" s="50" t="str">
        <f>IF(ISBLANK(LeaveTracker[[#This Row],[Employee Name]]),"-----",VLOOKUP(LeaveTracker[[#This Row],[Employee Name]],Employees[[Employee Name]:[Office]],6))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583</v>
      </c>
      <c r="E4671" s="50" t="str">
        <f>IF(ISBLANK(LeaveTracker[[#This Row],[Employee Name]]),"-----",VLOOKUP(LeaveTracker[[#This Row],[Employee Name]],Employees[[Employee Name]:[Office]],7))</f>
        <v>CCT</v>
      </c>
      <c r="F4671" s="50" t="str">
        <f>IF(ISBLANK(LeaveTracker[[#This Row],[Employee Name]]),"-----",VLOOKUP(LeaveTracker[[#This Row],[Employee Name]],Employees[[Employee Name]:[Office]],6))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583</v>
      </c>
      <c r="E4672" s="50" t="str">
        <f>IF(ISBLANK(LeaveTracker[[#This Row],[Employee Name]]),"-----",VLOOKUP(LeaveTracker[[#This Row],[Employee Name]],Employees[[Employee Name]:[Office]],7))</f>
        <v>CCT</v>
      </c>
      <c r="F4672" s="50" t="str">
        <f>IF(ISBLANK(LeaveTracker[[#This Row],[Employee Name]]),"-----",VLOOKUP(LeaveTracker[[#This Row],[Employee Name]],Employees[[Employee Name]:[Office]],6))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583</v>
      </c>
      <c r="E4673" s="50" t="str">
        <f>IF(ISBLANK(LeaveTracker[[#This Row],[Employee Name]]),"-----",VLOOKUP(LeaveTracker[[#This Row],[Employee Name]],Employees[[Employee Name]:[Office]],7))</f>
        <v>CCT</v>
      </c>
      <c r="F4673" s="50" t="str">
        <f>IF(ISBLANK(LeaveTracker[[#This Row],[Employee Name]]),"-----",VLOOKUP(LeaveTracker[[#This Row],[Employee Name]],Employees[[Employee Name]:[Office]],6))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1811</v>
      </c>
      <c r="E4674" s="50" t="str">
        <f>IF(ISBLANK(LeaveTracker[[#This Row],[Employee Name]]),"-----",VLOOKUP(LeaveTracker[[#This Row],[Employee Name]],Employees[[Employee Name]:[Office]],7))</f>
        <v>TICC</v>
      </c>
      <c r="F4674" s="50" t="str">
        <f>IF(ISBLANK(LeaveTracker[[#This Row],[Employee Name]]),"-----",VLOOKUP(LeaveTracker[[#This Row],[Employee Name]],Employees[[Employee Name]:[Office]],6))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1811</v>
      </c>
      <c r="E4675" s="50" t="str">
        <f>IF(ISBLANK(LeaveTracker[[#This Row],[Employee Name]]),"-----",VLOOKUP(LeaveTracker[[#This Row],[Employee Name]],Employees[[Employee Name]:[Office]],7))</f>
        <v>TICC</v>
      </c>
      <c r="F4675" s="50" t="str">
        <f>IF(ISBLANK(LeaveTracker[[#This Row],[Employee Name]]),"-----",VLOOKUP(LeaveTracker[[#This Row],[Employee Name]],Employees[[Employee Name]:[Office]],6))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1811</v>
      </c>
      <c r="E4676" s="50" t="str">
        <f>IF(ISBLANK(LeaveTracker[[#This Row],[Employee Name]]),"-----",VLOOKUP(LeaveTracker[[#This Row],[Employee Name]],Employees[[Employee Name]:[Office]],7))</f>
        <v>TICC</v>
      </c>
      <c r="F4676" s="50" t="str">
        <f>IF(ISBLANK(LeaveTracker[[#This Row],[Employee Name]]),"-----",VLOOKUP(LeaveTracker[[#This Row],[Employee Name]],Employees[[Employee Name]:[Office]],6))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1811</v>
      </c>
      <c r="E4677" s="50" t="str">
        <f>IF(ISBLANK(LeaveTracker[[#This Row],[Employee Name]]),"-----",VLOOKUP(LeaveTracker[[#This Row],[Employee Name]],Employees[[Employee Name]:[Office]],7))</f>
        <v>TICC</v>
      </c>
      <c r="F4677" s="50" t="str">
        <f>IF(ISBLANK(LeaveTracker[[#This Row],[Employee Name]]),"-----",VLOOKUP(LeaveTracker[[#This Row],[Employee Name]],Employees[[Employee Name]:[Office]],6))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1752</v>
      </c>
      <c r="E4678" s="50" t="str">
        <f>IF(ISBLANK(LeaveTracker[[#This Row],[Employee Name]]),"-----",VLOOKUP(LeaveTracker[[#This Row],[Employee Name]],Employees[[Employee Name]:[Office]],7))</f>
        <v>CSWDO</v>
      </c>
      <c r="F4678" s="50" t="str">
        <f>IF(ISBLANK(LeaveTracker[[#This Row],[Employee Name]]),"-----",VLOOKUP(LeaveTracker[[#This Row],[Employee Name]],Employees[[Employee Name]:[Office]],6))</f>
        <v>CASUAL</v>
      </c>
      <c r="G4678" s="24">
        <v>44946</v>
      </c>
      <c r="H4678" s="24">
        <v>44946</v>
      </c>
      <c r="I4678" s="19" t="s">
        <v>298</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1752</v>
      </c>
      <c r="E4679" s="50" t="str">
        <f>IF(ISBLANK(LeaveTracker[[#This Row],[Employee Name]]),"-----",VLOOKUP(LeaveTracker[[#This Row],[Employee Name]],Employees[[Employee Name]:[Office]],7))</f>
        <v>CSWDO</v>
      </c>
      <c r="F4679" s="50" t="str">
        <f>IF(ISBLANK(LeaveTracker[[#This Row],[Employee Name]]),"-----",VLOOKUP(LeaveTracker[[#This Row],[Employee Name]],Employees[[Employee Name]:[Office]],6))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242</v>
      </c>
      <c r="E4680" s="50" t="str">
        <f>IF(ISBLANK(LeaveTracker[[#This Row],[Employee Name]]),"-----",VLOOKUP(LeaveTracker[[#This Row],[Employee Name]],Employees[[Employee Name]:[Office]],7))</f>
        <v>TCCH/TICC</v>
      </c>
      <c r="F4680" s="50" t="str">
        <f>IF(ISBLANK(LeaveTracker[[#This Row],[Employee Name]]),"-----",VLOOKUP(LeaveTracker[[#This Row],[Employee Name]],Employees[[Employee Name]:[Office]],6))</f>
        <v>PERMANENT</v>
      </c>
      <c r="G4680" s="24">
        <v>44950</v>
      </c>
      <c r="H4680" s="24">
        <v>44950</v>
      </c>
      <c r="I4680" s="19" t="s">
        <v>298</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242</v>
      </c>
      <c r="E4681" s="50" t="str">
        <f>IF(ISBLANK(LeaveTracker[[#This Row],[Employee Name]]),"-----",VLOOKUP(LeaveTracker[[#This Row],[Employee Name]],Employees[[Employee Name]:[Office]],7))</f>
        <v>TCCH/TICC</v>
      </c>
      <c r="F4681" s="50" t="str">
        <f>IF(ISBLANK(LeaveTracker[[#This Row],[Employee Name]]),"-----",VLOOKUP(LeaveTracker[[#This Row],[Employee Name]],Employees[[Employee Name]:[Office]],6))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242</v>
      </c>
      <c r="E4682" s="50" t="str">
        <f>IF(ISBLANK(LeaveTracker[[#This Row],[Employee Name]]),"-----",VLOOKUP(LeaveTracker[[#This Row],[Employee Name]],Employees[[Employee Name]:[Office]],7))</f>
        <v>TCCH/TICC</v>
      </c>
      <c r="F4682" s="50" t="str">
        <f>IF(ISBLANK(LeaveTracker[[#This Row],[Employee Name]]),"-----",VLOOKUP(LeaveTracker[[#This Row],[Employee Name]],Employees[[Employee Name]:[Office]],6))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242</v>
      </c>
      <c r="E4683" s="50" t="str">
        <f>IF(ISBLANK(LeaveTracker[[#This Row],[Employee Name]]),"-----",VLOOKUP(LeaveTracker[[#This Row],[Employee Name]],Employees[[Employee Name]:[Office]],7))</f>
        <v>TCCH/TICC</v>
      </c>
      <c r="F4683" s="50" t="str">
        <f>IF(ISBLANK(LeaveTracker[[#This Row],[Employee Name]]),"-----",VLOOKUP(LeaveTracker[[#This Row],[Employee Name]],Employees[[Employee Name]:[Office]],6))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242</v>
      </c>
      <c r="E4684" s="50" t="str">
        <f>IF(ISBLANK(LeaveTracker[[#This Row],[Employee Name]]),"-----",VLOOKUP(LeaveTracker[[#This Row],[Employee Name]],Employees[[Employee Name]:[Office]],7))</f>
        <v>TCCH/TICC</v>
      </c>
      <c r="F4684" s="50" t="str">
        <f>IF(ISBLANK(LeaveTracker[[#This Row],[Employee Name]]),"-----",VLOOKUP(LeaveTracker[[#This Row],[Employee Name]],Employees[[Employee Name]:[Office]],6))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242</v>
      </c>
      <c r="E4685" s="50" t="str">
        <f>IF(ISBLANK(LeaveTracker[[#This Row],[Employee Name]]),"-----",VLOOKUP(LeaveTracker[[#This Row],[Employee Name]],Employees[[Employee Name]:[Office]],7))</f>
        <v>TCCH/TICC</v>
      </c>
      <c r="F4685" s="50" t="str">
        <f>IF(ISBLANK(LeaveTracker[[#This Row],[Employee Name]]),"-----",VLOOKUP(LeaveTracker[[#This Row],[Employee Name]],Employees[[Employee Name]:[Office]],6))</f>
        <v>PERMANENT</v>
      </c>
      <c r="G4685" s="24">
        <v>44816</v>
      </c>
      <c r="H4685" s="24">
        <v>44816</v>
      </c>
      <c r="I4685" s="19" t="s">
        <v>298</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302</v>
      </c>
      <c r="E4686" s="50" t="str">
        <f>IF(ISBLANK(LeaveTracker[[#This Row],[Employee Name]]),"-----",VLOOKUP(LeaveTracker[[#This Row],[Employee Name]],Employees[[Employee Name]:[Office]],7))</f>
        <v>TOPS (ADMIN CSU)</v>
      </c>
      <c r="F4686" s="50" t="str">
        <f>IF(ISBLANK(LeaveTracker[[#This Row],[Employee Name]]),"-----",VLOOKUP(LeaveTracker[[#This Row],[Employee Name]],Employees[[Employee Name]:[Office]],6))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309</v>
      </c>
      <c r="E4687" s="50" t="str">
        <f>IF(ISBLANK(LeaveTracker[[#This Row],[Employee Name]]),"-----",VLOOKUP(LeaveTracker[[#This Row],[Employee Name]],Employees[[Employee Name]:[Office]],7))</f>
        <v>ADMIN OFFICE - HALL OF JUSTICE</v>
      </c>
      <c r="F4687" s="50" t="str">
        <f>IF(ISBLANK(LeaveTracker[[#This Row],[Employee Name]]),"-----",VLOOKUP(LeaveTracker[[#This Row],[Employee Name]],Employees[[Employee Name]:[Office]],6))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1726</v>
      </c>
      <c r="E4688" s="50" t="str">
        <f>IF(ISBLANK(LeaveTracker[[#This Row],[Employee Name]]),"-----",VLOOKUP(LeaveTracker[[#This Row],[Employee Name]],Employees[[Employee Name]:[Office]],7))</f>
        <v>TCIS</v>
      </c>
      <c r="F4688" s="50" t="str">
        <f>IF(ISBLANK(LeaveTracker[[#This Row],[Employee Name]]),"-----",VLOOKUP(LeaveTracker[[#This Row],[Employee Name]],Employees[[Employee Name]:[Office]],6))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1881</v>
      </c>
      <c r="E4689" s="50" t="str">
        <f>IF(ISBLANK(LeaveTracker[[#This Row],[Employee Name]]),"-----",VLOOKUP(LeaveTracker[[#This Row],[Employee Name]],Employees[[Employee Name]:[Office]],7))</f>
        <v>TCIS</v>
      </c>
      <c r="F4689" s="50" t="str">
        <f>IF(ISBLANK(LeaveTracker[[#This Row],[Employee Name]]),"-----",VLOOKUP(LeaveTracker[[#This Row],[Employee Name]],Employees[[Employee Name]:[Office]],6))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1881</v>
      </c>
      <c r="E4690" s="50" t="str">
        <f>IF(ISBLANK(LeaveTracker[[#This Row],[Employee Name]]),"-----",VLOOKUP(LeaveTracker[[#This Row],[Employee Name]],Employees[[Employee Name]:[Office]],7))</f>
        <v>TCIS</v>
      </c>
      <c r="F4690" s="50" t="str">
        <f>IF(ISBLANK(LeaveTracker[[#This Row],[Employee Name]]),"-----",VLOOKUP(LeaveTracker[[#This Row],[Employee Name]],Employees[[Employee Name]:[Office]],6))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1881</v>
      </c>
      <c r="E4691" s="50" t="str">
        <f>IF(ISBLANK(LeaveTracker[[#This Row],[Employee Name]]),"-----",VLOOKUP(LeaveTracker[[#This Row],[Employee Name]],Employees[[Employee Name]:[Office]],7))</f>
        <v>TCIS</v>
      </c>
      <c r="F4691" s="50" t="str">
        <f>IF(ISBLANK(LeaveTracker[[#This Row],[Employee Name]]),"-----",VLOOKUP(LeaveTracker[[#This Row],[Employee Name]],Employees[[Employee Name]:[Office]],6))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2195</v>
      </c>
      <c r="E4692" s="50" t="str">
        <f>IF(ISBLANK(LeaveTracker[[#This Row],[Employee Name]]),"-----",VLOOKUP(LeaveTracker[[#This Row],[Employee Name]],Employees[[Employee Name]:[Office]],7))</f>
        <v>VMO</v>
      </c>
      <c r="F4692" s="50" t="str">
        <f>IF(ISBLANK(LeaveTracker[[#This Row],[Employee Name]]),"-----",VLOOKUP(LeaveTracker[[#This Row],[Employee Name]],Employees[[Employee Name]:[Office]],6))</f>
        <v>CASUAL</v>
      </c>
      <c r="G4692" s="24"/>
      <c r="H4692" s="24"/>
      <c r="I4692" s="19" t="s">
        <v>298</v>
      </c>
      <c r="J4692" s="42" t="s">
        <v>691</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2006</v>
      </c>
      <c r="E4693" s="50" t="str">
        <f>IF(ISBLANK(LeaveTracker[[#This Row],[Employee Name]]),"-----",VLOOKUP(LeaveTracker[[#This Row],[Employee Name]],Employees[[Employee Name]:[Office]],7))</f>
        <v>HRMO</v>
      </c>
      <c r="F4693" s="50" t="str">
        <f>IF(ISBLANK(LeaveTracker[[#This Row],[Employee Name]]),"-----",VLOOKUP(LeaveTracker[[#This Row],[Employee Name]],Employees[[Employee Name]:[Office]],6))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1821</v>
      </c>
      <c r="E4694" s="50" t="str">
        <f>IF(ISBLANK(LeaveTracker[[#This Row],[Employee Name]]),"-----",VLOOKUP(LeaveTracker[[#This Row],[Employee Name]],Employees[[Employee Name]:[Office]],7))</f>
        <v>DSWDO</v>
      </c>
      <c r="F4694" s="50" t="str">
        <f>IF(ISBLANK(LeaveTracker[[#This Row],[Employee Name]]),"-----",VLOOKUP(LeaveTracker[[#This Row],[Employee Name]],Employees[[Employee Name]:[Office]],6))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578</v>
      </c>
      <c r="E4695" s="50" t="str">
        <f>IF(ISBLANK(LeaveTracker[[#This Row],[Employee Name]]),"-----",VLOOKUP(LeaveTracker[[#This Row],[Employee Name]],Employees[[Employee Name]:[Office]],7))</f>
        <v>CCT</v>
      </c>
      <c r="F4695" s="50" t="str">
        <f>IF(ISBLANK(LeaveTracker[[#This Row],[Employee Name]]),"-----",VLOOKUP(LeaveTracker[[#This Row],[Employee Name]],Employees[[Employee Name]:[Office]],6))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1823</v>
      </c>
      <c r="E4696" s="50" t="str">
        <f>IF(ISBLANK(LeaveTracker[[#This Row],[Employee Name]]),"-----",VLOOKUP(LeaveTracker[[#This Row],[Employee Name]],Employees[[Employee Name]:[Office]],7))</f>
        <v>EEO/CITY MARKET</v>
      </c>
      <c r="F4696" s="50" t="str">
        <f>IF(ISBLANK(LeaveTracker[[#This Row],[Employee Name]]),"-----",VLOOKUP(LeaveTracker[[#This Row],[Employee Name]],Employees[[Employee Name]:[Office]],6))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50" t="str">
        <f>IF(ISBLANK(LeaveTracker[[#This Row],[Employee Name]]),"-----",VLOOKUP(LeaveTracker[[#This Row],[Employee Name]],Employees[[Employee Name]:[Office]],7))</f>
        <v>CHARACTER OFFICE</v>
      </c>
      <c r="F4697" s="50" t="str">
        <f>IF(ISBLANK(LeaveTracker[[#This Row],[Employee Name]]),"-----",VLOOKUP(LeaveTracker[[#This Row],[Employee Name]],Employees[[Employee Name]:[Office]],6))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726</v>
      </c>
      <c r="E4698" s="50" t="str">
        <f>IF(ISBLANK(LeaveTracker[[#This Row],[Employee Name]]),"-----",VLOOKUP(LeaveTracker[[#This Row],[Employee Name]],Employees[[Employee Name]:[Office]],7))</f>
        <v>SP</v>
      </c>
      <c r="F4698" s="50" t="str">
        <f>IF(ISBLANK(LeaveTracker[[#This Row],[Employee Name]]),"-----",VLOOKUP(LeaveTracker[[#This Row],[Employee Name]],Employees[[Employee Name]:[Office]],6))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1095</v>
      </c>
      <c r="E4699" s="50" t="str">
        <f>IF(ISBLANK(LeaveTracker[[#This Row],[Employee Name]]),"-----",VLOOKUP(LeaveTracker[[#This Row],[Employee Name]],Employees[[Employee Name]:[Office]],7))</f>
        <v>VMO</v>
      </c>
      <c r="F4699" s="50" t="str">
        <f>IF(ISBLANK(LeaveTracker[[#This Row],[Employee Name]]),"-----",VLOOKUP(LeaveTracker[[#This Row],[Employee Name]],Employees[[Employee Name]:[Office]],6))</f>
        <v>PERMANENT</v>
      </c>
      <c r="G4699" s="24">
        <v>45015</v>
      </c>
      <c r="H4699" s="24">
        <v>45015</v>
      </c>
      <c r="I4699" s="19" t="s">
        <v>298</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509</v>
      </c>
      <c r="E4700" s="50" t="str">
        <f>IF(ISBLANK(LeaveTracker[[#This Row],[Employee Name]]),"-----",VLOOKUP(LeaveTracker[[#This Row],[Employee Name]],Employees[[Employee Name]:[Office]],7))</f>
        <v>ACCOUNTING</v>
      </c>
      <c r="F4700" s="50" t="str">
        <f>IF(ISBLANK(LeaveTracker[[#This Row],[Employee Name]]),"-----",VLOOKUP(LeaveTracker[[#This Row],[Employee Name]],Employees[[Employee Name]:[Office]],6))</f>
        <v>PERMANENT</v>
      </c>
      <c r="G4700" s="24">
        <v>45014</v>
      </c>
      <c r="H4700" s="24">
        <v>45014</v>
      </c>
      <c r="I4700" s="19" t="s">
        <v>298</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504</v>
      </c>
      <c r="E4701" s="50" t="str">
        <f>IF(ISBLANK(LeaveTracker[[#This Row],[Employee Name]]),"-----",VLOOKUP(LeaveTracker[[#This Row],[Employee Name]],Employees[[Employee Name]:[Office]],7))</f>
        <v>THRDC</v>
      </c>
      <c r="F4701" s="50" t="str">
        <f>IF(ISBLANK(LeaveTracker[[#This Row],[Employee Name]]),"-----",VLOOKUP(LeaveTracker[[#This Row],[Employee Name]],Employees[[Employee Name]:[Office]],6))</f>
        <v>PERMANENT</v>
      </c>
      <c r="G4701" s="24">
        <v>45030</v>
      </c>
      <c r="H4701" s="24">
        <v>45030</v>
      </c>
      <c r="I4701" s="19" t="s">
        <v>298</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2197</v>
      </c>
      <c r="E4702" s="50" t="str">
        <f>IF(ISBLANK(LeaveTracker[[#This Row],[Employee Name]]),"-----",VLOOKUP(LeaveTracker[[#This Row],[Employee Name]],Employees[[Employee Name]:[Office]],7))</f>
        <v>OSPITAL NG TAGAYTAY</v>
      </c>
      <c r="F4702" s="50" t="str">
        <f>IF(ISBLANK(LeaveTracker[[#This Row],[Employee Name]]),"-----",VLOOKUP(LeaveTracker[[#This Row],[Employee Name]],Employees[[Employee Name]:[Office]],6))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50" t="str">
        <f>IF(ISBLANK(LeaveTracker[[#This Row],[Employee Name]]),"-----",VLOOKUP(LeaveTracker[[#This Row],[Employee Name]],Employees[[Employee Name]:[Office]],7))</f>
        <v>CHO</v>
      </c>
      <c r="F4703" s="50" t="str">
        <f>IF(ISBLANK(LeaveTracker[[#This Row],[Employee Name]]),"-----",VLOOKUP(LeaveTracker[[#This Row],[Employee Name]],Employees[[Employee Name]:[Office]],6))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591</v>
      </c>
      <c r="E4704" s="50" t="str">
        <f>IF(ISBLANK(LeaveTracker[[#This Row],[Employee Name]]),"-----",VLOOKUP(LeaveTracker[[#This Row],[Employee Name]],Employees[[Employee Name]:[Office]],7))</f>
        <v>MAHOGANY MARKET</v>
      </c>
      <c r="F4704" s="50" t="str">
        <f>IF(ISBLANK(LeaveTracker[[#This Row],[Employee Name]]),"-----",VLOOKUP(LeaveTracker[[#This Row],[Employee Name]],Employees[[Employee Name]:[Office]],6))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591</v>
      </c>
      <c r="E4705" s="50" t="str">
        <f>IF(ISBLANK(LeaveTracker[[#This Row],[Employee Name]]),"-----",VLOOKUP(LeaveTracker[[#This Row],[Employee Name]],Employees[[Employee Name]:[Office]],7))</f>
        <v>MAHOGANY MARKET</v>
      </c>
      <c r="F4705" s="50" t="str">
        <f>IF(ISBLANK(LeaveTracker[[#This Row],[Employee Name]]),"-----",VLOOKUP(LeaveTracker[[#This Row],[Employee Name]],Employees[[Employee Name]:[Office]],6))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506</v>
      </c>
      <c r="E4706" s="50" t="str">
        <f>IF(ISBLANK(LeaveTracker[[#This Row],[Employee Name]]),"-----",VLOOKUP(LeaveTracker[[#This Row],[Employee Name]],Employees[[Employee Name]:[Office]],7))</f>
        <v>ACCOUNTING</v>
      </c>
      <c r="F4706" s="50" t="str">
        <f>IF(ISBLANK(LeaveTracker[[#This Row],[Employee Name]]),"-----",VLOOKUP(LeaveTracker[[#This Row],[Employee Name]],Employees[[Employee Name]:[Office]],6))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304</v>
      </c>
      <c r="E4707" s="50" t="str">
        <f>IF(ISBLANK(LeaveTracker[[#This Row],[Employee Name]]),"-----",VLOOKUP(LeaveTracker[[#This Row],[Employee Name]],Employees[[Employee Name]:[Office]],7))</f>
        <v>TOPS (ADMIN CSU)</v>
      </c>
      <c r="F4707" s="50" t="str">
        <f>IF(ISBLANK(LeaveTracker[[#This Row],[Employee Name]]),"-----",VLOOKUP(LeaveTracker[[#This Row],[Employee Name]],Employees[[Employee Name]:[Office]],6))</f>
        <v>PERMANENT</v>
      </c>
      <c r="G4707" s="24">
        <v>45027</v>
      </c>
      <c r="H4707" s="24">
        <v>45027</v>
      </c>
      <c r="I4707" s="19" t="s">
        <v>298</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443</v>
      </c>
      <c r="E4708" s="50" t="str">
        <f>IF(ISBLANK(LeaveTracker[[#This Row],[Employee Name]]),"-----",VLOOKUP(LeaveTracker[[#This Row],[Employee Name]],Employees[[Employee Name]:[Office]],7))</f>
        <v>GSO</v>
      </c>
      <c r="F4708" s="50" t="str">
        <f>IF(ISBLANK(LeaveTracker[[#This Row],[Employee Name]]),"-----",VLOOKUP(LeaveTracker[[#This Row],[Employee Name]],Employees[[Employee Name]:[Office]],6))</f>
        <v>PERMANENT</v>
      </c>
      <c r="G4708" s="24">
        <v>45015</v>
      </c>
      <c r="H4708" s="24">
        <v>45015</v>
      </c>
      <c r="I4708" s="19" t="s">
        <v>298</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1296</v>
      </c>
      <c r="E4709" s="50" t="str">
        <f>IF(ISBLANK(LeaveTracker[[#This Row],[Employee Name]]),"-----",VLOOKUP(LeaveTracker[[#This Row],[Employee Name]],Employees[[Employee Name]:[Office]],7))</f>
        <v>CTO</v>
      </c>
      <c r="F4709" s="50" t="str">
        <f>IF(ISBLANK(LeaveTracker[[#This Row],[Employee Name]]),"-----",VLOOKUP(LeaveTracker[[#This Row],[Employee Name]],Employees[[Employee Name]:[Office]],6))</f>
        <v>PERMANENT</v>
      </c>
      <c r="G4709" s="24">
        <v>45014</v>
      </c>
      <c r="H4709" s="24">
        <v>45014</v>
      </c>
      <c r="I4709" s="19" t="s">
        <v>298</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826</v>
      </c>
      <c r="E4710" s="50" t="str">
        <f>IF(ISBLANK(LeaveTracker[[#This Row],[Employee Name]]),"-----",VLOOKUP(LeaveTracker[[#This Row],[Employee Name]],Employees[[Employee Name]:[Office]],7))</f>
        <v>CHO</v>
      </c>
      <c r="F4710" s="50" t="str">
        <f>IF(ISBLANK(LeaveTracker[[#This Row],[Employee Name]]),"-----",VLOOKUP(LeaveTracker[[#This Row],[Employee Name]],Employees[[Employee Name]:[Office]],6))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1091</v>
      </c>
      <c r="E4711" s="50" t="str">
        <f>IF(ISBLANK(LeaveTracker[[#This Row],[Employee Name]]),"-----",VLOOKUP(LeaveTracker[[#This Row],[Employee Name]],Employees[[Employee Name]:[Office]],7))</f>
        <v>ACCOUNTING</v>
      </c>
      <c r="F4711" s="50" t="str">
        <f>IF(ISBLANK(LeaveTracker[[#This Row],[Employee Name]]),"-----",VLOOKUP(LeaveTracker[[#This Row],[Employee Name]],Employees[[Employee Name]:[Office]],6))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367</v>
      </c>
      <c r="E4712" s="50" t="str">
        <f>IF(ISBLANK(LeaveTracker[[#This Row],[Employee Name]]),"-----",VLOOKUP(LeaveTracker[[#This Row],[Employee Name]],Employees[[Employee Name]:[Office]],7))</f>
        <v>CCT</v>
      </c>
      <c r="F4712" s="50" t="str">
        <f>IF(ISBLANK(LeaveTracker[[#This Row],[Employee Name]]),"-----",VLOOKUP(LeaveTracker[[#This Row],[Employee Name]],Employees[[Employee Name]:[Office]],6))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367</v>
      </c>
      <c r="E4713" s="50" t="str">
        <f>IF(ISBLANK(LeaveTracker[[#This Row],[Employee Name]]),"-----",VLOOKUP(LeaveTracker[[#This Row],[Employee Name]],Employees[[Employee Name]:[Office]],7))</f>
        <v>CCT</v>
      </c>
      <c r="F4713" s="50" t="str">
        <f>IF(ISBLANK(LeaveTracker[[#This Row],[Employee Name]]),"-----",VLOOKUP(LeaveTracker[[#This Row],[Employee Name]],Employees[[Employee Name]:[Office]],6))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367</v>
      </c>
      <c r="E4714" s="50" t="str">
        <f>IF(ISBLANK(LeaveTracker[[#This Row],[Employee Name]]),"-----",VLOOKUP(LeaveTracker[[#This Row],[Employee Name]],Employees[[Employee Name]:[Office]],7))</f>
        <v>CCT</v>
      </c>
      <c r="F4714" s="50" t="str">
        <f>IF(ISBLANK(LeaveTracker[[#This Row],[Employee Name]]),"-----",VLOOKUP(LeaveTracker[[#This Row],[Employee Name]],Employees[[Employee Name]:[Office]],6))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683</v>
      </c>
      <c r="E4715" s="50" t="str">
        <f>IF(ISBLANK(LeaveTracker[[#This Row],[Employee Name]]),"-----",VLOOKUP(LeaveTracker[[#This Row],[Employee Name]],Employees[[Employee Name]:[Office]],7))</f>
        <v>CEO</v>
      </c>
      <c r="F4715" s="50" t="str">
        <f>IF(ISBLANK(LeaveTracker[[#This Row],[Employee Name]]),"-----",VLOOKUP(LeaveTracker[[#This Row],[Employee Name]],Employees[[Employee Name]:[Office]],6))</f>
        <v>PERMANENT</v>
      </c>
      <c r="G4715" s="24">
        <v>45008</v>
      </c>
      <c r="H4715" s="24">
        <v>45008</v>
      </c>
      <c r="I4715" s="19" t="s">
        <v>298</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1874</v>
      </c>
      <c r="E4716" s="50" t="str">
        <f>IF(ISBLANK(LeaveTracker[[#This Row],[Employee Name]]),"-----",VLOOKUP(LeaveTracker[[#This Row],[Employee Name]],Employees[[Employee Name]:[Office]],7))</f>
        <v>CSWDO</v>
      </c>
      <c r="F4716" s="50" t="str">
        <f>IF(ISBLANK(LeaveTracker[[#This Row],[Employee Name]]),"-----",VLOOKUP(LeaveTracker[[#This Row],[Employee Name]],Employees[[Employee Name]:[Office]],6))</f>
        <v>CASUAL</v>
      </c>
      <c r="G4716" s="24">
        <v>45009</v>
      </c>
      <c r="H4716" s="24">
        <v>45009</v>
      </c>
      <c r="I4716" s="19" t="s">
        <v>298</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632</v>
      </c>
      <c r="E4717" s="50" t="str">
        <f>IF(ISBLANK(LeaveTracker[[#This Row],[Employee Name]]),"-----",VLOOKUP(LeaveTracker[[#This Row],[Employee Name]],Employees[[Employee Name]:[Office]],7))</f>
        <v>LIBRARY</v>
      </c>
      <c r="F4717" s="50" t="str">
        <f>IF(ISBLANK(LeaveTracker[[#This Row],[Employee Name]]),"-----",VLOOKUP(LeaveTracker[[#This Row],[Employee Name]],Employees[[Employee Name]:[Office]],6))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632</v>
      </c>
      <c r="E4718" s="50" t="str">
        <f>IF(ISBLANK(LeaveTracker[[#This Row],[Employee Name]]),"-----",VLOOKUP(LeaveTracker[[#This Row],[Employee Name]],Employees[[Employee Name]:[Office]],7))</f>
        <v>LIBRARY</v>
      </c>
      <c r="F4718" s="50" t="str">
        <f>IF(ISBLANK(LeaveTracker[[#This Row],[Employee Name]]),"-----",VLOOKUP(LeaveTracker[[#This Row],[Employee Name]],Employees[[Employee Name]:[Office]],6))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762</v>
      </c>
      <c r="E4719" s="50" t="str">
        <f>IF(ISBLANK(LeaveTracker[[#This Row],[Employee Name]]),"-----",VLOOKUP(LeaveTracker[[#This Row],[Employee Name]],Employees[[Employee Name]:[Office]],7))</f>
        <v>CTO</v>
      </c>
      <c r="F4719" s="50" t="str">
        <f>IF(ISBLANK(LeaveTracker[[#This Row],[Employee Name]]),"-----",VLOOKUP(LeaveTracker[[#This Row],[Employee Name]],Employees[[Employee Name]:[Office]],6))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762</v>
      </c>
      <c r="E4720" s="50" t="str">
        <f>IF(ISBLANK(LeaveTracker[[#This Row],[Employee Name]]),"-----",VLOOKUP(LeaveTracker[[#This Row],[Employee Name]],Employees[[Employee Name]:[Office]],7))</f>
        <v>CTO</v>
      </c>
      <c r="F4720" s="50" t="str">
        <f>IF(ISBLANK(LeaveTracker[[#This Row],[Employee Name]]),"-----",VLOOKUP(LeaveTracker[[#This Row],[Employee Name]],Employees[[Employee Name]:[Office]],6))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1966</v>
      </c>
      <c r="E4721" s="50" t="str">
        <f>IF(ISBLANK(LeaveTracker[[#This Row],[Employee Name]]),"-----",VLOOKUP(LeaveTracker[[#This Row],[Employee Name]],Employees[[Employee Name]:[Office]],7))</f>
        <v>ONT</v>
      </c>
      <c r="F4721" s="50" t="str">
        <f>IF(ISBLANK(LeaveTracker[[#This Row],[Employee Name]]),"-----",VLOOKUP(LeaveTracker[[#This Row],[Employee Name]],Employees[[Employee Name]:[Office]],6))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1966</v>
      </c>
      <c r="E4722" s="50" t="str">
        <f>IF(ISBLANK(LeaveTracker[[#This Row],[Employee Name]]),"-----",VLOOKUP(LeaveTracker[[#This Row],[Employee Name]],Employees[[Employee Name]:[Office]],7))</f>
        <v>ONT</v>
      </c>
      <c r="F4722" s="50" t="str">
        <f>IF(ISBLANK(LeaveTracker[[#This Row],[Employee Name]]),"-----",VLOOKUP(LeaveTracker[[#This Row],[Employee Name]],Employees[[Employee Name]:[Office]],6))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520</v>
      </c>
      <c r="E4723" s="50" t="str">
        <f>IF(ISBLANK(LeaveTracker[[#This Row],[Employee Name]]),"-----",VLOOKUP(LeaveTracker[[#This Row],[Employee Name]],Employees[[Employee Name]:[Office]],7))</f>
        <v>ACCOUNTING</v>
      </c>
      <c r="F4723" s="50" t="str">
        <f>IF(ISBLANK(LeaveTracker[[#This Row],[Employee Name]]),"-----",VLOOKUP(LeaveTracker[[#This Row],[Employee Name]],Employees[[Employee Name]:[Office]],6))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520</v>
      </c>
      <c r="E4724" s="50" t="str">
        <f>IF(ISBLANK(LeaveTracker[[#This Row],[Employee Name]]),"-----",VLOOKUP(LeaveTracker[[#This Row],[Employee Name]],Employees[[Employee Name]:[Office]],7))</f>
        <v>ACCOUNTING</v>
      </c>
      <c r="F4724" s="50" t="str">
        <f>IF(ISBLANK(LeaveTracker[[#This Row],[Employee Name]]),"-----",VLOOKUP(LeaveTracker[[#This Row],[Employee Name]],Employees[[Employee Name]:[Office]],6))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520</v>
      </c>
      <c r="E4725" s="50" t="str">
        <f>IF(ISBLANK(LeaveTracker[[#This Row],[Employee Name]]),"-----",VLOOKUP(LeaveTracker[[#This Row],[Employee Name]],Employees[[Employee Name]:[Office]],7))</f>
        <v>ACCOUNTING</v>
      </c>
      <c r="F4725" s="50" t="str">
        <f>IF(ISBLANK(LeaveTracker[[#This Row],[Employee Name]]),"-----",VLOOKUP(LeaveTracker[[#This Row],[Employee Name]],Employees[[Employee Name]:[Office]],6))</f>
        <v>PERMANENT</v>
      </c>
      <c r="G4725" s="24">
        <v>45012</v>
      </c>
      <c r="H4725" s="24">
        <v>45012</v>
      </c>
      <c r="I4725" s="19" t="s">
        <v>298</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595</v>
      </c>
      <c r="E4726" s="50" t="str">
        <f>IF(ISBLANK(LeaveTracker[[#This Row],[Employee Name]]),"-----",VLOOKUP(LeaveTracker[[#This Row],[Employee Name]],Employees[[Employee Name]:[Office]],7))</f>
        <v>MAHOGANY MARKET</v>
      </c>
      <c r="F4726" s="50" t="str">
        <f>IF(ISBLANK(LeaveTracker[[#This Row],[Employee Name]]),"-----",VLOOKUP(LeaveTracker[[#This Row],[Employee Name]],Employees[[Employee Name]:[Office]],6))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520</v>
      </c>
      <c r="E4727" s="50" t="str">
        <f>IF(ISBLANK(LeaveTracker[[#This Row],[Employee Name]]),"-----",VLOOKUP(LeaveTracker[[#This Row],[Employee Name]],Employees[[Employee Name]:[Office]],7))</f>
        <v>ACCOUNTING</v>
      </c>
      <c r="F4727" s="50" t="str">
        <f>IF(ISBLANK(LeaveTracker[[#This Row],[Employee Name]]),"-----",VLOOKUP(LeaveTracker[[#This Row],[Employee Name]],Employees[[Employee Name]:[Office]],6))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1775</v>
      </c>
      <c r="E4728" s="50" t="str">
        <f>IF(ISBLANK(LeaveTracker[[#This Row],[Employee Name]]),"-----",VLOOKUP(LeaveTracker[[#This Row],[Employee Name]],Employees[[Employee Name]:[Office]],7))</f>
        <v>SP</v>
      </c>
      <c r="F4728" s="50" t="str">
        <f>IF(ISBLANK(LeaveTracker[[#This Row],[Employee Name]]),"-----",VLOOKUP(LeaveTracker[[#This Row],[Employee Name]],Employees[[Employee Name]:[Office]],6))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290</v>
      </c>
      <c r="E4729" s="50" t="str">
        <f>IF(ISBLANK(LeaveTracker[[#This Row],[Employee Name]]),"-----",VLOOKUP(LeaveTracker[[#This Row],[Employee Name]],Employees[[Employee Name]:[Office]],7))</f>
        <v>CENRO</v>
      </c>
      <c r="F4729" s="50" t="str">
        <f>IF(ISBLANK(LeaveTracker[[#This Row],[Employee Name]]),"-----",VLOOKUP(LeaveTracker[[#This Row],[Employee Name]],Employees[[Employee Name]:[Office]],6))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528</v>
      </c>
      <c r="E4730" s="50" t="str">
        <f>IF(ISBLANK(LeaveTracker[[#This Row],[Employee Name]]),"-----",VLOOKUP(LeaveTracker[[#This Row],[Employee Name]],Employees[[Employee Name]:[Office]],7))</f>
        <v>TIPID IMPOK</v>
      </c>
      <c r="F4730" s="50" t="str">
        <f>IF(ISBLANK(LeaveTracker[[#This Row],[Employee Name]]),"-----",VLOOKUP(LeaveTracker[[#This Row],[Employee Name]],Employees[[Employee Name]:[Office]],6))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528</v>
      </c>
      <c r="E4731" s="50" t="str">
        <f>IF(ISBLANK(LeaveTracker[[#This Row],[Employee Name]]),"-----",VLOOKUP(LeaveTracker[[#This Row],[Employee Name]],Employees[[Employee Name]:[Office]],7))</f>
        <v>TIPID IMPOK</v>
      </c>
      <c r="F4731" s="50" t="str">
        <f>IF(ISBLANK(LeaveTracker[[#This Row],[Employee Name]]),"-----",VLOOKUP(LeaveTracker[[#This Row],[Employee Name]],Employees[[Employee Name]:[Office]],6))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528</v>
      </c>
      <c r="E4732" s="50" t="str">
        <f>IF(ISBLANK(LeaveTracker[[#This Row],[Employee Name]]),"-----",VLOOKUP(LeaveTracker[[#This Row],[Employee Name]],Employees[[Employee Name]:[Office]],7))</f>
        <v>TIPID IMPOK</v>
      </c>
      <c r="F4732" s="50" t="str">
        <f>IF(ISBLANK(LeaveTracker[[#This Row],[Employee Name]]),"-----",VLOOKUP(LeaveTracker[[#This Row],[Employee Name]],Employees[[Employee Name]:[Office]],6))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418</v>
      </c>
      <c r="E4733" s="50" t="str">
        <f>IF(ISBLANK(LeaveTracker[[#This Row],[Employee Name]]),"-----",VLOOKUP(LeaveTracker[[#This Row],[Employee Name]],Employees[[Employee Name]:[Office]],7))</f>
        <v>CTO</v>
      </c>
      <c r="F4733" s="50" t="str">
        <f>IF(ISBLANK(LeaveTracker[[#This Row],[Employee Name]]),"-----",VLOOKUP(LeaveTracker[[#This Row],[Employee Name]],Employees[[Employee Name]:[Office]],6))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402</v>
      </c>
      <c r="E4734" s="50" t="str">
        <f>IF(ISBLANK(LeaveTracker[[#This Row],[Employee Name]]),"-----",VLOOKUP(LeaveTracker[[#This Row],[Employee Name]],Employees[[Employee Name]:[Office]],7))</f>
        <v>CTO</v>
      </c>
      <c r="F4734" s="50" t="str">
        <f>IF(ISBLANK(LeaveTracker[[#This Row],[Employee Name]]),"-----",VLOOKUP(LeaveTracker[[#This Row],[Employee Name]],Employees[[Employee Name]:[Office]],6))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402</v>
      </c>
      <c r="E4735" s="50" t="str">
        <f>IF(ISBLANK(LeaveTracker[[#This Row],[Employee Name]]),"-----",VLOOKUP(LeaveTracker[[#This Row],[Employee Name]],Employees[[Employee Name]:[Office]],7))</f>
        <v>CTO</v>
      </c>
      <c r="F4735" s="50" t="str">
        <f>IF(ISBLANK(LeaveTracker[[#This Row],[Employee Name]]),"-----",VLOOKUP(LeaveTracker[[#This Row],[Employee Name]],Employees[[Employee Name]:[Office]],6))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863</v>
      </c>
      <c r="E4736" s="50" t="str">
        <f>IF(ISBLANK(LeaveTracker[[#This Row],[Employee Name]]),"-----",VLOOKUP(LeaveTracker[[#This Row],[Employee Name]],Employees[[Employee Name]:[Office]],7))</f>
        <v>ACCOUNTING</v>
      </c>
      <c r="F4736" s="50" t="str">
        <f>IF(ISBLANK(LeaveTracker[[#This Row],[Employee Name]]),"-----",VLOOKUP(LeaveTracker[[#This Row],[Employee Name]],Employees[[Employee Name]:[Office]],6))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863</v>
      </c>
      <c r="E4737" s="50" t="str">
        <f>IF(ISBLANK(LeaveTracker[[#This Row],[Employee Name]]),"-----",VLOOKUP(LeaveTracker[[#This Row],[Employee Name]],Employees[[Employee Name]:[Office]],7))</f>
        <v>ACCOUNTING</v>
      </c>
      <c r="F4737" s="50" t="str">
        <f>IF(ISBLANK(LeaveTracker[[#This Row],[Employee Name]]),"-----",VLOOKUP(LeaveTracker[[#This Row],[Employee Name]],Employees[[Employee Name]:[Office]],6))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1060</v>
      </c>
      <c r="E4738" s="50" t="str">
        <f>IF(ISBLANK(LeaveTracker[[#This Row],[Employee Name]]),"-----",VLOOKUP(LeaveTracker[[#This Row],[Employee Name]],Employees[[Employee Name]:[Office]],7))</f>
        <v>CTO</v>
      </c>
      <c r="F4738" s="50" t="str">
        <f>IF(ISBLANK(LeaveTracker[[#This Row],[Employee Name]]),"-----",VLOOKUP(LeaveTracker[[#This Row],[Employee Name]],Employees[[Employee Name]:[Office]],6))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407</v>
      </c>
      <c r="E4739" s="50" t="str">
        <f>IF(ISBLANK(LeaveTracker[[#This Row],[Employee Name]]),"-----",VLOOKUP(LeaveTracker[[#This Row],[Employee Name]],Employees[[Employee Name]:[Office]],7))</f>
        <v>CTO</v>
      </c>
      <c r="F4739" s="50" t="str">
        <f>IF(ISBLANK(LeaveTracker[[#This Row],[Employee Name]]),"-----",VLOOKUP(LeaveTracker[[#This Row],[Employee Name]],Employees[[Employee Name]:[Office]],6))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528</v>
      </c>
      <c r="E4740" s="50" t="str">
        <f>IF(ISBLANK(LeaveTracker[[#This Row],[Employee Name]]),"-----",VLOOKUP(LeaveTracker[[#This Row],[Employee Name]],Employees[[Employee Name]:[Office]],7))</f>
        <v>TIPID IMPOK</v>
      </c>
      <c r="F4740" s="50" t="str">
        <f>IF(ISBLANK(LeaveTracker[[#This Row],[Employee Name]]),"-----",VLOOKUP(LeaveTracker[[#This Row],[Employee Name]],Employees[[Employee Name]:[Office]],6))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528</v>
      </c>
      <c r="E4741" s="50" t="str">
        <f>IF(ISBLANK(LeaveTracker[[#This Row],[Employee Name]]),"-----",VLOOKUP(LeaveTracker[[#This Row],[Employee Name]],Employees[[Employee Name]:[Office]],7))</f>
        <v>TIPID IMPOK</v>
      </c>
      <c r="F4741" s="50" t="str">
        <f>IF(ISBLANK(LeaveTracker[[#This Row],[Employee Name]]),"-----",VLOOKUP(LeaveTracker[[#This Row],[Employee Name]],Employees[[Employee Name]:[Office]],6))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1775</v>
      </c>
      <c r="E4742" s="50" t="str">
        <f>IF(ISBLANK(LeaveTracker[[#This Row],[Employee Name]]),"-----",VLOOKUP(LeaveTracker[[#This Row],[Employee Name]],Employees[[Employee Name]:[Office]],7))</f>
        <v>SP</v>
      </c>
      <c r="F4742" s="50" t="str">
        <f>IF(ISBLANK(LeaveTracker[[#This Row],[Employee Name]]),"-----",VLOOKUP(LeaveTracker[[#This Row],[Employee Name]],Employees[[Employee Name]:[Office]],6))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1049</v>
      </c>
      <c r="E4743" s="50" t="str">
        <f>IF(ISBLANK(LeaveTracker[[#This Row],[Employee Name]]),"-----",VLOOKUP(LeaveTracker[[#This Row],[Employee Name]],Employees[[Employee Name]:[Office]],7))</f>
        <v>PIO</v>
      </c>
      <c r="F4743" s="50" t="str">
        <f>IF(ISBLANK(LeaveTracker[[#This Row],[Employee Name]]),"-----",VLOOKUP(LeaveTracker[[#This Row],[Employee Name]],Employees[[Employee Name]:[Office]],6))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1049</v>
      </c>
      <c r="E4744" s="50" t="str">
        <f>IF(ISBLANK(LeaveTracker[[#This Row],[Employee Name]]),"-----",VLOOKUP(LeaveTracker[[#This Row],[Employee Name]],Employees[[Employee Name]:[Office]],7))</f>
        <v>PIO</v>
      </c>
      <c r="F4744" s="50" t="str">
        <f>IF(ISBLANK(LeaveTracker[[#This Row],[Employee Name]]),"-----",VLOOKUP(LeaveTracker[[#This Row],[Employee Name]],Employees[[Employee Name]:[Office]],6))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522</v>
      </c>
      <c r="E4745" s="50" t="str">
        <f>IF(ISBLANK(LeaveTracker[[#This Row],[Employee Name]]),"-----",VLOOKUP(LeaveTracker[[#This Row],[Employee Name]],Employees[[Employee Name]:[Office]],7))</f>
        <v>PIO</v>
      </c>
      <c r="F4745" s="50" t="str">
        <f>IF(ISBLANK(LeaveTracker[[#This Row],[Employee Name]]),"-----",VLOOKUP(LeaveTracker[[#This Row],[Employee Name]],Employees[[Employee Name]:[Office]],6))</f>
        <v>PERMANENT</v>
      </c>
      <c r="G4745" s="24">
        <v>45009</v>
      </c>
      <c r="H4745" s="24">
        <v>45009</v>
      </c>
      <c r="I4745" s="19" t="s">
        <v>298</v>
      </c>
      <c r="J4745" s="42" t="s">
        <v>274</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522</v>
      </c>
      <c r="E4746" s="50" t="str">
        <f>IF(ISBLANK(LeaveTracker[[#This Row],[Employee Name]]),"-----",VLOOKUP(LeaveTracker[[#This Row],[Employee Name]],Employees[[Employee Name]:[Office]],7))</f>
        <v>PIO</v>
      </c>
      <c r="F4746" s="50" t="str">
        <f>IF(ISBLANK(LeaveTracker[[#This Row],[Employee Name]]),"-----",VLOOKUP(LeaveTracker[[#This Row],[Employee Name]],Employees[[Employee Name]:[Office]],6))</f>
        <v>PERMANENT</v>
      </c>
      <c r="G4746" s="24">
        <v>45021</v>
      </c>
      <c r="H4746" s="24">
        <v>45021</v>
      </c>
      <c r="I4746" s="19" t="s">
        <v>298</v>
      </c>
      <c r="J4746" s="42" t="s">
        <v>274</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1092</v>
      </c>
      <c r="E4747" s="50" t="str">
        <f>IF(ISBLANK(LeaveTracker[[#This Row],[Employee Name]]),"-----",VLOOKUP(LeaveTracker[[#This Row],[Employee Name]],Employees[[Employee Name]:[Office]],7))</f>
        <v>ACCOUNTING</v>
      </c>
      <c r="F4747" s="50" t="str">
        <f>IF(ISBLANK(LeaveTracker[[#This Row],[Employee Name]]),"-----",VLOOKUP(LeaveTracker[[#This Row],[Employee Name]],Employees[[Employee Name]:[Office]],6))</f>
        <v>PERMANENT</v>
      </c>
      <c r="G4747" s="24">
        <v>45012</v>
      </c>
      <c r="H4747" s="24">
        <v>45012</v>
      </c>
      <c r="I4747" s="19" t="s">
        <v>298</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362</v>
      </c>
      <c r="E4748" s="50" t="str">
        <f>IF(ISBLANK(LeaveTracker[[#This Row],[Employee Name]]),"-----",VLOOKUP(LeaveTracker[[#This Row],[Employee Name]],Employees[[Employee Name]:[Office]],7))</f>
        <v>SP</v>
      </c>
      <c r="F4748" s="50" t="str">
        <f>IF(ISBLANK(LeaveTracker[[#This Row],[Employee Name]]),"-----",VLOOKUP(LeaveTracker[[#This Row],[Employee Name]],Employees[[Employee Name]:[Office]],6))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1925</v>
      </c>
      <c r="E4749" s="50" t="str">
        <f>IF(ISBLANK(LeaveTracker[[#This Row],[Employee Name]]),"-----",VLOOKUP(LeaveTracker[[#This Row],[Employee Name]],Employees[[Employee Name]:[Office]],7))</f>
        <v>ONT</v>
      </c>
      <c r="F4749" s="50" t="str">
        <f>IF(ISBLANK(LeaveTracker[[#This Row],[Employee Name]]),"-----",VLOOKUP(LeaveTracker[[#This Row],[Employee Name]],Employees[[Employee Name]:[Office]],6))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242</v>
      </c>
      <c r="E4750" s="50" t="str">
        <f>IF(ISBLANK(LeaveTracker[[#This Row],[Employee Name]]),"-----",VLOOKUP(LeaveTracker[[#This Row],[Employee Name]],Employees[[Employee Name]:[Office]],7))</f>
        <v>TCCH/TICC</v>
      </c>
      <c r="F4750" s="50" t="str">
        <f>IF(ISBLANK(LeaveTracker[[#This Row],[Employee Name]]),"-----",VLOOKUP(LeaveTracker[[#This Row],[Employee Name]],Employees[[Employee Name]:[Office]],6))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238</v>
      </c>
      <c r="E4751" s="50" t="str">
        <f>IF(ISBLANK(LeaveTracker[[#This Row],[Employee Name]]),"-----",VLOOKUP(LeaveTracker[[#This Row],[Employee Name]],Employees[[Employee Name]:[Office]],7))</f>
        <v>CSWDO</v>
      </c>
      <c r="F4751" s="50" t="str">
        <f>IF(ISBLANK(LeaveTracker[[#This Row],[Employee Name]]),"-----",VLOOKUP(LeaveTracker[[#This Row],[Employee Name]],Employees[[Employee Name]:[Office]],6))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1820</v>
      </c>
      <c r="E4752" s="50" t="str">
        <f>IF(ISBLANK(LeaveTracker[[#This Row],[Employee Name]]),"-----",VLOOKUP(LeaveTracker[[#This Row],[Employee Name]],Employees[[Employee Name]:[Office]],7))</f>
        <v>CENRO</v>
      </c>
      <c r="F4752" s="50" t="str">
        <f>IF(ISBLANK(LeaveTracker[[#This Row],[Employee Name]]),"-----",VLOOKUP(LeaveTracker[[#This Row],[Employee Name]],Employees[[Employee Name]:[Office]],6))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1872</v>
      </c>
      <c r="E4753" s="50" t="str">
        <f>IF(ISBLANK(LeaveTracker[[#This Row],[Employee Name]]),"-----",VLOOKUP(LeaveTracker[[#This Row],[Employee Name]],Employees[[Employee Name]:[Office]],7))</f>
        <v>CENRO</v>
      </c>
      <c r="F4753" s="50" t="str">
        <f>IF(ISBLANK(LeaveTracker[[#This Row],[Employee Name]]),"-----",VLOOKUP(LeaveTracker[[#This Row],[Employee Name]],Employees[[Employee Name]:[Office]],6))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1959</v>
      </c>
      <c r="E4754" s="50" t="str">
        <f>IF(ISBLANK(LeaveTracker[[#This Row],[Employee Name]]),"-----",VLOOKUP(LeaveTracker[[#This Row],[Employee Name]],Employees[[Employee Name]:[Office]],7))</f>
        <v>EEO/CITY MARKET</v>
      </c>
      <c r="F4754" s="50" t="str">
        <f>IF(ISBLANK(LeaveTracker[[#This Row],[Employee Name]]),"-----",VLOOKUP(LeaveTracker[[#This Row],[Employee Name]],Employees[[Employee Name]:[Office]],6))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1823</v>
      </c>
      <c r="E4755" s="50" t="str">
        <f>IF(ISBLANK(LeaveTracker[[#This Row],[Employee Name]]),"-----",VLOOKUP(LeaveTracker[[#This Row],[Employee Name]],Employees[[Employee Name]:[Office]],7))</f>
        <v>EEO/CITY MARKET</v>
      </c>
      <c r="F4755" s="50" t="str">
        <f>IF(ISBLANK(LeaveTracker[[#This Row],[Employee Name]]),"-----",VLOOKUP(LeaveTracker[[#This Row],[Employee Name]],Employees[[Employee Name]:[Office]],6))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1823</v>
      </c>
      <c r="E4756" s="50" t="str">
        <f>IF(ISBLANK(LeaveTracker[[#This Row],[Employee Name]]),"-----",VLOOKUP(LeaveTracker[[#This Row],[Employee Name]],Employees[[Employee Name]:[Office]],7))</f>
        <v>EEO/CITY MARKET</v>
      </c>
      <c r="F4756" s="50" t="str">
        <f>IF(ISBLANK(LeaveTracker[[#This Row],[Employee Name]]),"-----",VLOOKUP(LeaveTracker[[#This Row],[Employee Name]],Employees[[Employee Name]:[Office]],6))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1795</v>
      </c>
      <c r="E4757" s="50" t="str">
        <f>IF(ISBLANK(LeaveTracker[[#This Row],[Employee Name]]),"-----",VLOOKUP(LeaveTracker[[#This Row],[Employee Name]],Employees[[Employee Name]:[Office]],7))</f>
        <v>CENRO</v>
      </c>
      <c r="F4757" s="50" t="str">
        <f>IF(ISBLANK(LeaveTracker[[#This Row],[Employee Name]]),"-----",VLOOKUP(LeaveTracker[[#This Row],[Employee Name]],Employees[[Employee Name]:[Office]],6))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1791</v>
      </c>
      <c r="E4758" s="50" t="str">
        <f>IF(ISBLANK(LeaveTracker[[#This Row],[Employee Name]]),"-----",VLOOKUP(LeaveTracker[[#This Row],[Employee Name]],Employees[[Employee Name]:[Office]],7))</f>
        <v>CENRO</v>
      </c>
      <c r="F4758" s="50" t="str">
        <f>IF(ISBLANK(LeaveTracker[[#This Row],[Employee Name]]),"-----",VLOOKUP(LeaveTracker[[#This Row],[Employee Name]],Employees[[Employee Name]:[Office]],6))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1805</v>
      </c>
      <c r="E4759" s="50" t="str">
        <f>IF(ISBLANK(LeaveTracker[[#This Row],[Employee Name]]),"-----",VLOOKUP(LeaveTracker[[#This Row],[Employee Name]],Employees[[Employee Name]:[Office]],7))</f>
        <v>CSWDO</v>
      </c>
      <c r="F4759" s="50" t="str">
        <f>IF(ISBLANK(LeaveTracker[[#This Row],[Employee Name]]),"-----",VLOOKUP(LeaveTracker[[#This Row],[Employee Name]],Employees[[Employee Name]:[Office]],6))</f>
        <v>CASUAL</v>
      </c>
      <c r="G4759" s="24">
        <v>45019</v>
      </c>
      <c r="H4759" s="24">
        <v>45019</v>
      </c>
      <c r="I4759" s="19" t="s">
        <v>298</v>
      </c>
      <c r="J4759" s="42" t="s">
        <v>2112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1805</v>
      </c>
      <c r="E4760" s="50" t="str">
        <f>IF(ISBLANK(LeaveTracker[[#This Row],[Employee Name]]),"-----",VLOOKUP(LeaveTracker[[#This Row],[Employee Name]],Employees[[Employee Name]:[Office]],7))</f>
        <v>CSWDO</v>
      </c>
      <c r="F4760" s="50" t="str">
        <f>IF(ISBLANK(LeaveTracker[[#This Row],[Employee Name]]),"-----",VLOOKUP(LeaveTracker[[#This Row],[Employee Name]],Employees[[Employee Name]:[Office]],6))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1804</v>
      </c>
      <c r="E4761" s="50" t="str">
        <f>IF(ISBLANK(LeaveTracker[[#This Row],[Employee Name]]),"-----",VLOOKUP(LeaveTracker[[#This Row],[Employee Name]],Employees[[Employee Name]:[Office]],7))</f>
        <v>HOUSING</v>
      </c>
      <c r="F4761" s="50" t="str">
        <f>IF(ISBLANK(LeaveTracker[[#This Row],[Employee Name]]),"-----",VLOOKUP(LeaveTracker[[#This Row],[Employee Name]],Employees[[Employee Name]:[Office]],6))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1804</v>
      </c>
      <c r="E4762" s="50" t="str">
        <f>IF(ISBLANK(LeaveTracker[[#This Row],[Employee Name]]),"-----",VLOOKUP(LeaveTracker[[#This Row],[Employee Name]],Employees[[Employee Name]:[Office]],7))</f>
        <v>HOUSING</v>
      </c>
      <c r="F4762" s="50" t="str">
        <f>IF(ISBLANK(LeaveTracker[[#This Row],[Employee Name]]),"-----",VLOOKUP(LeaveTracker[[#This Row],[Employee Name]],Employees[[Employee Name]:[Office]],6))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1807</v>
      </c>
      <c r="E4763" s="50" t="str">
        <f>IF(ISBLANK(LeaveTracker[[#This Row],[Employee Name]]),"-----",VLOOKUP(LeaveTracker[[#This Row],[Employee Name]],Employees[[Employee Name]:[Office]],7))</f>
        <v>TCNHS</v>
      </c>
      <c r="F4763" s="50" t="str">
        <f>IF(ISBLANK(LeaveTracker[[#This Row],[Employee Name]]),"-----",VLOOKUP(LeaveTracker[[#This Row],[Employee Name]],Employees[[Employee Name]:[Office]],6))</f>
        <v>CASUAL</v>
      </c>
      <c r="G4763" s="24">
        <v>45019</v>
      </c>
      <c r="H4763" s="24">
        <v>45021</v>
      </c>
      <c r="I4763" s="19" t="s">
        <v>298</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1807</v>
      </c>
      <c r="E4764" s="50" t="str">
        <f>IF(ISBLANK(LeaveTracker[[#This Row],[Employee Name]]),"-----",VLOOKUP(LeaveTracker[[#This Row],[Employee Name]],Employees[[Employee Name]:[Office]],7))</f>
        <v>TCNHS</v>
      </c>
      <c r="F4764" s="50" t="str">
        <f>IF(ISBLANK(LeaveTracker[[#This Row],[Employee Name]]),"-----",VLOOKUP(LeaveTracker[[#This Row],[Employee Name]],Employees[[Employee Name]:[Office]],6))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1807</v>
      </c>
      <c r="E4765" s="50" t="str">
        <f>IF(ISBLANK(LeaveTracker[[#This Row],[Employee Name]]),"-----",VLOOKUP(LeaveTracker[[#This Row],[Employee Name]],Employees[[Employee Name]:[Office]],7))</f>
        <v>TCNHS</v>
      </c>
      <c r="F4765" s="50" t="str">
        <f>IF(ISBLANK(LeaveTracker[[#This Row],[Employee Name]]),"-----",VLOOKUP(LeaveTracker[[#This Row],[Employee Name]],Employees[[Employee Name]:[Office]],6))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1807</v>
      </c>
      <c r="E4766" s="50" t="str">
        <f>IF(ISBLANK(LeaveTracker[[#This Row],[Employee Name]]),"-----",VLOOKUP(LeaveTracker[[#This Row],[Employee Name]],Employees[[Employee Name]:[Office]],7))</f>
        <v>TCNHS</v>
      </c>
      <c r="F4766" s="50" t="str">
        <f>IF(ISBLANK(LeaveTracker[[#This Row],[Employee Name]]),"-----",VLOOKUP(LeaveTracker[[#This Row],[Employee Name]],Employees[[Employee Name]:[Office]],6))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1811</v>
      </c>
      <c r="E4767" s="50" t="str">
        <f>IF(ISBLANK(LeaveTracker[[#This Row],[Employee Name]]),"-----",VLOOKUP(LeaveTracker[[#This Row],[Employee Name]],Employees[[Employee Name]:[Office]],7))</f>
        <v>TICC</v>
      </c>
      <c r="F4767" s="50" t="str">
        <f>IF(ISBLANK(LeaveTracker[[#This Row],[Employee Name]]),"-----",VLOOKUP(LeaveTracker[[#This Row],[Employee Name]],Employees[[Employee Name]:[Office]],6))</f>
        <v>CASUAL</v>
      </c>
      <c r="G4767" s="24">
        <v>45008</v>
      </c>
      <c r="H4767" s="24">
        <v>45010</v>
      </c>
      <c r="I4767" s="19" t="s">
        <v>298</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1811</v>
      </c>
      <c r="E4768" s="50" t="str">
        <f>IF(ISBLANK(LeaveTracker[[#This Row],[Employee Name]]),"-----",VLOOKUP(LeaveTracker[[#This Row],[Employee Name]],Employees[[Employee Name]:[Office]],7))</f>
        <v>TICC</v>
      </c>
      <c r="F4768" s="50" t="str">
        <f>IF(ISBLANK(LeaveTracker[[#This Row],[Employee Name]]),"-----",VLOOKUP(LeaveTracker[[#This Row],[Employee Name]],Employees[[Employee Name]:[Office]],6))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1920</v>
      </c>
      <c r="E4769" s="50" t="str">
        <f>IF(ISBLANK(LeaveTracker[[#This Row],[Employee Name]]),"-----",VLOOKUP(LeaveTracker[[#This Row],[Employee Name]],Employees[[Employee Name]:[Office]],7))</f>
        <v>TICC</v>
      </c>
      <c r="F4769" s="50" t="str">
        <f>IF(ISBLANK(LeaveTracker[[#This Row],[Employee Name]]),"-----",VLOOKUP(LeaveTracker[[#This Row],[Employee Name]],Employees[[Employee Name]:[Office]],6))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1861</v>
      </c>
      <c r="E4770" s="50" t="str">
        <f>IF(ISBLANK(LeaveTracker[[#This Row],[Employee Name]]),"-----",VLOOKUP(LeaveTracker[[#This Row],[Employee Name]],Employees[[Employee Name]:[Office]],7))</f>
        <v>BPLO</v>
      </c>
      <c r="F4770" s="50" t="str">
        <f>IF(ISBLANK(LeaveTracker[[#This Row],[Employee Name]]),"-----",VLOOKUP(LeaveTracker[[#This Row],[Employee Name]],Employees[[Employee Name]:[Office]],6))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1869</v>
      </c>
      <c r="E4771" s="50" t="str">
        <f>IF(ISBLANK(LeaveTracker[[#This Row],[Employee Name]]),"-----",VLOOKUP(LeaveTracker[[#This Row],[Employee Name]],Employees[[Employee Name]:[Office]],7))</f>
        <v>TICC</v>
      </c>
      <c r="F4771" s="50" t="str">
        <f>IF(ISBLANK(LeaveTracker[[#This Row],[Employee Name]]),"-----",VLOOKUP(LeaveTracker[[#This Row],[Employee Name]],Employees[[Employee Name]:[Office]],6))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332</v>
      </c>
      <c r="E4772" s="50" t="str">
        <f>IF(ISBLANK(LeaveTracker[[#This Row],[Employee Name]]),"-----",VLOOKUP(LeaveTracker[[#This Row],[Employee Name]],Employees[[Employee Name]:[Office]],7))</f>
        <v>INTERNAL</v>
      </c>
      <c r="F4772" s="50" t="str">
        <f>IF(ISBLANK(LeaveTracker[[#This Row],[Employee Name]]),"-----",VLOOKUP(LeaveTracker[[#This Row],[Employee Name]],Employees[[Employee Name]:[Office]],6))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1921</v>
      </c>
      <c r="E4773" s="50" t="str">
        <f>IF(ISBLANK(LeaveTracker[[#This Row],[Employee Name]]),"-----",VLOOKUP(LeaveTracker[[#This Row],[Employee Name]],Employees[[Employee Name]:[Office]],7))</f>
        <v>PICNIC GROVE</v>
      </c>
      <c r="F4773" s="50" t="str">
        <f>IF(ISBLANK(LeaveTracker[[#This Row],[Employee Name]]),"-----",VLOOKUP(LeaveTracker[[#This Row],[Employee Name]],Employees[[Employee Name]:[Office]],6))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1921</v>
      </c>
      <c r="E4774" s="50" t="str">
        <f>IF(ISBLANK(LeaveTracker[[#This Row],[Employee Name]]),"-----",VLOOKUP(LeaveTracker[[#This Row],[Employee Name]],Employees[[Employee Name]:[Office]],7))</f>
        <v>PICNIC GROVE</v>
      </c>
      <c r="F4774" s="50" t="str">
        <f>IF(ISBLANK(LeaveTracker[[#This Row],[Employee Name]]),"-----",VLOOKUP(LeaveTracker[[#This Row],[Employee Name]],Employees[[Employee Name]:[Office]],6))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1962</v>
      </c>
      <c r="E4775" s="50" t="str">
        <f>IF(ISBLANK(LeaveTracker[[#This Row],[Employee Name]]),"-----",VLOOKUP(LeaveTracker[[#This Row],[Employee Name]],Employees[[Employee Name]:[Office]],7))</f>
        <v>CENRO</v>
      </c>
      <c r="F4775" s="50" t="str">
        <f>IF(ISBLANK(LeaveTracker[[#This Row],[Employee Name]]),"-----",VLOOKUP(LeaveTracker[[#This Row],[Employee Name]],Employees[[Employee Name]:[Office]],6))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1962</v>
      </c>
      <c r="E4776" s="50" t="str">
        <f>IF(ISBLANK(LeaveTracker[[#This Row],[Employee Name]]),"-----",VLOOKUP(LeaveTracker[[#This Row],[Employee Name]],Employees[[Employee Name]:[Office]],7))</f>
        <v>CENRO</v>
      </c>
      <c r="F4776" s="50" t="str">
        <f>IF(ISBLANK(LeaveTracker[[#This Row],[Employee Name]]),"-----",VLOOKUP(LeaveTracker[[#This Row],[Employee Name]],Employees[[Employee Name]:[Office]],6))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1761</v>
      </c>
      <c r="E4777" s="50" t="str">
        <f>IF(ISBLANK(LeaveTracker[[#This Row],[Employee Name]]),"-----",VLOOKUP(LeaveTracker[[#This Row],[Employee Name]],Employees[[Employee Name]:[Office]],7))</f>
        <v>DEPED</v>
      </c>
      <c r="F4777" s="50" t="str">
        <f>IF(ISBLANK(LeaveTracker[[#This Row],[Employee Name]]),"-----",VLOOKUP(LeaveTracker[[#This Row],[Employee Name]],Employees[[Employee Name]:[Office]],6))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1761</v>
      </c>
      <c r="E4778" s="50" t="str">
        <f>IF(ISBLANK(LeaveTracker[[#This Row],[Employee Name]]),"-----",VLOOKUP(LeaveTracker[[#This Row],[Employee Name]],Employees[[Employee Name]:[Office]],7))</f>
        <v>DEPED</v>
      </c>
      <c r="F4778" s="50" t="str">
        <f>IF(ISBLANK(LeaveTracker[[#This Row],[Employee Name]]),"-----",VLOOKUP(LeaveTracker[[#This Row],[Employee Name]],Employees[[Employee Name]:[Office]],6))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1761</v>
      </c>
      <c r="E4779" s="50" t="str">
        <f>IF(ISBLANK(LeaveTracker[[#This Row],[Employee Name]]),"-----",VLOOKUP(LeaveTracker[[#This Row],[Employee Name]],Employees[[Employee Name]:[Office]],7))</f>
        <v>DEPED</v>
      </c>
      <c r="F4779" s="50" t="str">
        <f>IF(ISBLANK(LeaveTracker[[#This Row],[Employee Name]]),"-----",VLOOKUP(LeaveTracker[[#This Row],[Employee Name]],Employees[[Employee Name]:[Office]],6))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1962</v>
      </c>
      <c r="E4780" s="50" t="str">
        <f>IF(ISBLANK(LeaveTracker[[#This Row],[Employee Name]]),"-----",VLOOKUP(LeaveTracker[[#This Row],[Employee Name]],Employees[[Employee Name]:[Office]],7))</f>
        <v>CENRO</v>
      </c>
      <c r="F4780" s="50" t="str">
        <f>IF(ISBLANK(LeaveTracker[[#This Row],[Employee Name]]),"-----",VLOOKUP(LeaveTracker[[#This Row],[Employee Name]],Employees[[Employee Name]:[Office]],6))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1860</v>
      </c>
      <c r="E4781" s="50" t="str">
        <f>IF(ISBLANK(LeaveTracker[[#This Row],[Employee Name]]),"-----",VLOOKUP(LeaveTracker[[#This Row],[Employee Name]],Employees[[Employee Name]:[Office]],7))</f>
        <v>LCR</v>
      </c>
      <c r="F4781" s="50" t="str">
        <f>IF(ISBLANK(LeaveTracker[[#This Row],[Employee Name]]),"-----",VLOOKUP(LeaveTracker[[#This Row],[Employee Name]],Employees[[Employee Name]:[Office]],6))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1860</v>
      </c>
      <c r="E4782" s="50" t="str">
        <f>IF(ISBLANK(LeaveTracker[[#This Row],[Employee Name]]),"-----",VLOOKUP(LeaveTracker[[#This Row],[Employee Name]],Employees[[Employee Name]:[Office]],7))</f>
        <v>LCR</v>
      </c>
      <c r="F4782" s="50" t="str">
        <f>IF(ISBLANK(LeaveTracker[[#This Row],[Employee Name]]),"-----",VLOOKUP(LeaveTracker[[#This Row],[Employee Name]],Employees[[Employee Name]:[Office]],6))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1761</v>
      </c>
      <c r="E4783" s="50" t="str">
        <f>IF(ISBLANK(LeaveTracker[[#This Row],[Employee Name]]),"-----",VLOOKUP(LeaveTracker[[#This Row],[Employee Name]],Employees[[Employee Name]:[Office]],7))</f>
        <v>DEPED</v>
      </c>
      <c r="F4783" s="50" t="str">
        <f>IF(ISBLANK(LeaveTracker[[#This Row],[Employee Name]]),"-----",VLOOKUP(LeaveTracker[[#This Row],[Employee Name]],Employees[[Employee Name]:[Office]],6))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1765</v>
      </c>
      <c r="E4784" s="50" t="str">
        <f>IF(ISBLANK(LeaveTracker[[#This Row],[Employee Name]]),"-----",VLOOKUP(LeaveTracker[[#This Row],[Employee Name]],Employees[[Employee Name]:[Office]],7))</f>
        <v>GSO</v>
      </c>
      <c r="F4784" s="50" t="str">
        <f>IF(ISBLANK(LeaveTracker[[#This Row],[Employee Name]]),"-----",VLOOKUP(LeaveTracker[[#This Row],[Employee Name]],Employees[[Employee Name]:[Office]],6))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2330</v>
      </c>
      <c r="E4785" s="50" t="str">
        <f>IF(ISBLANK(LeaveTracker[[#This Row],[Employee Name]]),"-----",VLOOKUP(LeaveTracker[[#This Row],[Employee Name]],Employees[[Employee Name]:[Office]],7))</f>
        <v>CEO</v>
      </c>
      <c r="F4785" s="50" t="str">
        <f>IF(ISBLANK(LeaveTracker[[#This Row],[Employee Name]]),"-----",VLOOKUP(LeaveTracker[[#This Row],[Employee Name]],Employees[[Employee Name]:[Office]],6))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1874</v>
      </c>
      <c r="E4786" s="50" t="str">
        <f>IF(ISBLANK(LeaveTracker[[#This Row],[Employee Name]]),"-----",VLOOKUP(LeaveTracker[[#This Row],[Employee Name]],Employees[[Employee Name]:[Office]],7))</f>
        <v>CSWDO</v>
      </c>
      <c r="F4786" s="50" t="str">
        <f>IF(ISBLANK(LeaveTracker[[#This Row],[Employee Name]]),"-----",VLOOKUP(LeaveTracker[[#This Row],[Employee Name]],Employees[[Employee Name]:[Office]],6))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2190</v>
      </c>
      <c r="E4787" s="50" t="str">
        <f>IF(ISBLANK(LeaveTracker[[#This Row],[Employee Name]]),"-----",VLOOKUP(LeaveTracker[[#This Row],[Employee Name]],Employees[[Employee Name]:[Office]],7))</f>
        <v>ONT</v>
      </c>
      <c r="F4787" s="50" t="str">
        <f>IF(ISBLANK(LeaveTracker[[#This Row],[Employee Name]]),"-----",VLOOKUP(LeaveTracker[[#This Row],[Employee Name]],Employees[[Employee Name]:[Office]],6))</f>
        <v>PERMANENT</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1900</v>
      </c>
      <c r="E4788" s="50" t="str">
        <f>IF(ISBLANK(LeaveTracker[[#This Row],[Employee Name]]),"-----",VLOOKUP(LeaveTracker[[#This Row],[Employee Name]],Employees[[Employee Name]:[Office]],7))</f>
        <v>PICNIC GROVE</v>
      </c>
      <c r="F4788" s="50" t="str">
        <f>IF(ISBLANK(LeaveTracker[[#This Row],[Employee Name]]),"-----",VLOOKUP(LeaveTracker[[#This Row],[Employee Name]],Employees[[Employee Name]:[Office]],6))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1900</v>
      </c>
      <c r="E4789" s="50" t="str">
        <f>IF(ISBLANK(LeaveTracker[[#This Row],[Employee Name]]),"-----",VLOOKUP(LeaveTracker[[#This Row],[Employee Name]],Employees[[Employee Name]:[Office]],7))</f>
        <v>PICNIC GROVE</v>
      </c>
      <c r="F4789" s="50" t="str">
        <f>IF(ISBLANK(LeaveTracker[[#This Row],[Employee Name]]),"-----",VLOOKUP(LeaveTracker[[#This Row],[Employee Name]],Employees[[Employee Name]:[Office]],6))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1900</v>
      </c>
      <c r="E4790" s="50" t="str">
        <f>IF(ISBLANK(LeaveTracker[[#This Row],[Employee Name]]),"-----",VLOOKUP(LeaveTracker[[#This Row],[Employee Name]],Employees[[Employee Name]:[Office]],7))</f>
        <v>PICNIC GROVE</v>
      </c>
      <c r="F4790" s="50" t="str">
        <f>IF(ISBLANK(LeaveTracker[[#This Row],[Employee Name]]),"-----",VLOOKUP(LeaveTracker[[#This Row],[Employee Name]],Employees[[Employee Name]:[Office]],6))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2199</v>
      </c>
      <c r="E4791" s="50" t="str">
        <f>IF(ISBLANK(LeaveTracker[[#This Row],[Employee Name]]),"-----",VLOOKUP(LeaveTracker[[#This Row],[Employee Name]],Employees[[Employee Name]:[Office]],7))</f>
        <v>ONT</v>
      </c>
      <c r="F4791" s="50" t="str">
        <f>IF(ISBLANK(LeaveTracker[[#This Row],[Employee Name]]),"-----",VLOOKUP(LeaveTracker[[#This Row],[Employee Name]],Employees[[Employee Name]:[Office]],6))</f>
        <v>PERMANENT</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1781</v>
      </c>
      <c r="E4792" s="50" t="str">
        <f>IF(ISBLANK(LeaveTracker[[#This Row],[Employee Name]]),"-----",VLOOKUP(LeaveTracker[[#This Row],[Employee Name]],Employees[[Employee Name]:[Office]],7))</f>
        <v>PICNIC GROVE</v>
      </c>
      <c r="F4792" s="50" t="str">
        <f>IF(ISBLANK(LeaveTracker[[#This Row],[Employee Name]]),"-----",VLOOKUP(LeaveTracker[[#This Row],[Employee Name]],Employees[[Employee Name]:[Office]],6))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2016</v>
      </c>
      <c r="E4793" s="50" t="str">
        <f>IF(ISBLANK(LeaveTracker[[#This Row],[Employee Name]]),"-----",VLOOKUP(LeaveTracker[[#This Row],[Employee Name]],Employees[[Employee Name]:[Office]],7))</f>
        <v>ONT</v>
      </c>
      <c r="F4793" s="50" t="str">
        <f>IF(ISBLANK(LeaveTracker[[#This Row],[Employee Name]]),"-----",VLOOKUP(LeaveTracker[[#This Row],[Employee Name]],Employees[[Employee Name]:[Office]],6))</f>
        <v>PERMANENT</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2201</v>
      </c>
      <c r="E4794" s="50" t="str">
        <f>IF(ISBLANK(LeaveTracker[[#This Row],[Employee Name]]),"-----",VLOOKUP(LeaveTracker[[#This Row],[Employee Name]],Employees[[Employee Name]:[Office]],7))</f>
        <v>CSWDO</v>
      </c>
      <c r="F4794" s="50" t="str">
        <f>IF(ISBLANK(LeaveTracker[[#This Row],[Employee Name]]),"-----",VLOOKUP(LeaveTracker[[#This Row],[Employee Name]],Employees[[Employee Name]:[Office]],6))</f>
        <v>JOBCON</v>
      </c>
      <c r="G4794" s="24">
        <v>45001</v>
      </c>
      <c r="H4794" s="24">
        <v>45106</v>
      </c>
      <c r="I4794" s="19" t="s">
        <v>298</v>
      </c>
      <c r="J4794" s="42" t="s">
        <v>2202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2201</v>
      </c>
      <c r="E4795" s="50" t="str">
        <f>IF(ISBLANK(LeaveTracker[[#This Row],[Employee Name]]),"-----",VLOOKUP(LeaveTracker[[#This Row],[Employee Name]],Employees[[Employee Name]:[Office]],7))</f>
        <v>CSWDO</v>
      </c>
      <c r="F4795" s="50" t="str">
        <f>IF(ISBLANK(LeaveTracker[[#This Row],[Employee Name]]),"-----",VLOOKUP(LeaveTracker[[#This Row],[Employee Name]],Employees[[Employee Name]:[Office]],6))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1733</v>
      </c>
      <c r="E4796" s="50" t="str">
        <f>IF(ISBLANK(LeaveTracker[[#This Row],[Employee Name]]),"-----",VLOOKUP(LeaveTracker[[#This Row],[Employee Name]],Employees[[Employee Name]:[Office]],7))</f>
        <v>ASSESSOR</v>
      </c>
      <c r="F4796" s="50" t="str">
        <f>IF(ISBLANK(LeaveTracker[[#This Row],[Employee Name]]),"-----",VLOOKUP(LeaveTracker[[#This Row],[Employee Name]],Employees[[Employee Name]:[Office]],6))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1810</v>
      </c>
      <c r="E4797" s="50" t="str">
        <f>IF(ISBLANK(LeaveTracker[[#This Row],[Employee Name]]),"-----",VLOOKUP(LeaveTracker[[#This Row],[Employee Name]],Employees[[Employee Name]:[Office]],7))</f>
        <v>TICC/TCCH</v>
      </c>
      <c r="F4797" s="50" t="str">
        <f>IF(ISBLANK(LeaveTracker[[#This Row],[Employee Name]]),"-----",VLOOKUP(LeaveTracker[[#This Row],[Employee Name]],Employees[[Employee Name]:[Office]],6))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1810</v>
      </c>
      <c r="E4798" s="50" t="str">
        <f>IF(ISBLANK(LeaveTracker[[#This Row],[Employee Name]]),"-----",VLOOKUP(LeaveTracker[[#This Row],[Employee Name]],Employees[[Employee Name]:[Office]],7))</f>
        <v>TICC/TCCH</v>
      </c>
      <c r="F4798" s="50" t="str">
        <f>IF(ISBLANK(LeaveTracker[[#This Row],[Employee Name]]),"-----",VLOOKUP(LeaveTracker[[#This Row],[Employee Name]],Employees[[Employee Name]:[Office]],6))</f>
        <v>CASUAL</v>
      </c>
      <c r="G4798" s="24">
        <v>44991</v>
      </c>
      <c r="H4798" s="24">
        <v>44991</v>
      </c>
      <c r="I4798" s="19" t="s">
        <v>298</v>
      </c>
      <c r="J4798" s="42" t="s">
        <v>1754</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1936</v>
      </c>
      <c r="E4799" s="50" t="str">
        <f>IF(ISBLANK(LeaveTracker[[#This Row],[Employee Name]]),"-----",VLOOKUP(LeaveTracker[[#This Row],[Employee Name]],Employees[[Employee Name]:[Office]],7))</f>
        <v>CSU</v>
      </c>
      <c r="F4799" s="50" t="str">
        <f>IF(ISBLANK(LeaveTracker[[#This Row],[Employee Name]]),"-----",VLOOKUP(LeaveTracker[[#This Row],[Employee Name]],Employees[[Employee Name]:[Office]],6))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2204</v>
      </c>
      <c r="E4800" s="50" t="str">
        <f>IF(ISBLANK(LeaveTracker[[#This Row],[Employee Name]]),"-----",VLOOKUP(LeaveTracker[[#This Row],[Employee Name]],Employees[[Employee Name]:[Office]],7))</f>
        <v>TOPS</v>
      </c>
      <c r="F4800" s="50" t="str">
        <f>IF(ISBLANK(LeaveTracker[[#This Row],[Employee Name]]),"-----",VLOOKUP(LeaveTracker[[#This Row],[Employee Name]],Employees[[Employee Name]:[Office]],6))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1884</v>
      </c>
      <c r="E4801" s="50" t="str">
        <f>IF(ISBLANK(LeaveTracker[[#This Row],[Employee Name]]),"-----",VLOOKUP(LeaveTracker[[#This Row],[Employee Name]],Employees[[Employee Name]:[Office]],7))</f>
        <v>CTO-LICENSE</v>
      </c>
      <c r="F4801" s="50" t="str">
        <f>IF(ISBLANK(LeaveTracker[[#This Row],[Employee Name]]),"-----",VLOOKUP(LeaveTracker[[#This Row],[Employee Name]],Employees[[Employee Name]:[Office]],6))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1736</v>
      </c>
      <c r="E4802" s="50" t="str">
        <f>IF(ISBLANK(LeaveTracker[[#This Row],[Employee Name]]),"-----",VLOOKUP(LeaveTracker[[#This Row],[Employee Name]],Employees[[Employee Name]:[Office]],7))</f>
        <v>LCR</v>
      </c>
      <c r="F4802" s="50" t="str">
        <f>IF(ISBLANK(LeaveTracker[[#This Row],[Employee Name]]),"-----",VLOOKUP(LeaveTracker[[#This Row],[Employee Name]],Employees[[Employee Name]:[Office]],6))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1736</v>
      </c>
      <c r="E4803" s="50" t="str">
        <f>IF(ISBLANK(LeaveTracker[[#This Row],[Employee Name]]),"-----",VLOOKUP(LeaveTracker[[#This Row],[Employee Name]],Employees[[Employee Name]:[Office]],7))</f>
        <v>LCR</v>
      </c>
      <c r="F4803" s="50" t="str">
        <f>IF(ISBLANK(LeaveTracker[[#This Row],[Employee Name]]),"-----",VLOOKUP(LeaveTracker[[#This Row],[Employee Name]],Employees[[Employee Name]:[Office]],6))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1824</v>
      </c>
      <c r="E4804" s="50" t="str">
        <f>IF(ISBLANK(LeaveTracker[[#This Row],[Employee Name]]),"-----",VLOOKUP(LeaveTracker[[#This Row],[Employee Name]],Employees[[Employee Name]:[Office]],7))</f>
        <v>EEO/CITY MARKET</v>
      </c>
      <c r="F4804" s="50" t="str">
        <f>IF(ISBLANK(LeaveTracker[[#This Row],[Employee Name]]),"-----",VLOOKUP(LeaveTracker[[#This Row],[Employee Name]],Employees[[Employee Name]:[Office]],6))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1824</v>
      </c>
      <c r="E4805" s="50" t="str">
        <f>IF(ISBLANK(LeaveTracker[[#This Row],[Employee Name]]),"-----",VLOOKUP(LeaveTracker[[#This Row],[Employee Name]],Employees[[Employee Name]:[Office]],7))</f>
        <v>EEO/CITY MARKET</v>
      </c>
      <c r="F4805" s="50" t="str">
        <f>IF(ISBLANK(LeaveTracker[[#This Row],[Employee Name]]),"-----",VLOOKUP(LeaveTracker[[#This Row],[Employee Name]],Employees[[Employee Name]:[Office]],6))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2206</v>
      </c>
      <c r="E4806" s="50" t="str">
        <f>IF(ISBLANK(LeaveTracker[[#This Row],[Employee Name]]),"-----",VLOOKUP(LeaveTracker[[#This Row],[Employee Name]],Employees[[Employee Name]:[Office]],7))</f>
        <v>OSPITAL NG TAGAYTAY</v>
      </c>
      <c r="F4806" s="50" t="str">
        <f>IF(ISBLANK(LeaveTracker[[#This Row],[Employee Name]]),"-----",VLOOKUP(LeaveTracker[[#This Row],[Employee Name]],Employees[[Employee Name]:[Office]],6))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618</v>
      </c>
      <c r="E4807" s="50" t="str">
        <f>IF(ISBLANK(LeaveTracker[[#This Row],[Employee Name]]),"-----",VLOOKUP(LeaveTracker[[#This Row],[Employee Name]],Employees[[Employee Name]:[Office]],7))</f>
        <v>EEO/ CITY MARKET</v>
      </c>
      <c r="F4807" s="50" t="str">
        <f>IF(ISBLANK(LeaveTracker[[#This Row],[Employee Name]]),"-----",VLOOKUP(LeaveTracker[[#This Row],[Employee Name]],Employees[[Employee Name]:[Office]],6))</f>
        <v>PERMANENT</v>
      </c>
      <c r="G4807" s="24">
        <v>45008</v>
      </c>
      <c r="H4807" s="24">
        <v>45008</v>
      </c>
      <c r="I4807" s="19" t="s">
        <v>298</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1867</v>
      </c>
      <c r="E4808" s="50" t="str">
        <f>IF(ISBLANK(LeaveTracker[[#This Row],[Employee Name]]),"-----",VLOOKUP(LeaveTracker[[#This Row],[Employee Name]],Employees[[Employee Name]:[Office]],7))</f>
        <v>ONT</v>
      </c>
      <c r="F4808" s="50" t="str">
        <f>IF(ISBLANK(LeaveTracker[[#This Row],[Employee Name]]),"-----",VLOOKUP(LeaveTracker[[#This Row],[Employee Name]],Employees[[Employee Name]:[Office]],6))</f>
        <v>PERMANENT</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1756</v>
      </c>
      <c r="E4809" s="50" t="str">
        <f>IF(ISBLANK(LeaveTracker[[#This Row],[Employee Name]]),"-----",VLOOKUP(LeaveTracker[[#This Row],[Employee Name]],Employees[[Employee Name]:[Office]],7))</f>
        <v>PICNIC GROVE</v>
      </c>
      <c r="F4809" s="50" t="str">
        <f>IF(ISBLANK(LeaveTracker[[#This Row],[Employee Name]]),"-----",VLOOKUP(LeaveTracker[[#This Row],[Employee Name]],Employees[[Employee Name]:[Office]],6))</f>
        <v>PERMANENT</v>
      </c>
      <c r="G4809" s="24">
        <v>45006</v>
      </c>
      <c r="H4809" s="24">
        <v>45006</v>
      </c>
      <c r="I4809" s="19" t="s">
        <v>298</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1762</v>
      </c>
      <c r="E4810" s="50" t="str">
        <f>IF(ISBLANK(LeaveTracker[[#This Row],[Employee Name]]),"-----",VLOOKUP(LeaveTracker[[#This Row],[Employee Name]],Employees[[Employee Name]:[Office]],7))</f>
        <v>LIBRARY</v>
      </c>
      <c r="F4810" s="50" t="str">
        <f>IF(ISBLANK(LeaveTracker[[#This Row],[Employee Name]]),"-----",VLOOKUP(LeaveTracker[[#This Row],[Employee Name]],Employees[[Employee Name]:[Office]],6))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1756</v>
      </c>
      <c r="E4811" s="50" t="str">
        <f>IF(ISBLANK(LeaveTracker[[#This Row],[Employee Name]]),"-----",VLOOKUP(LeaveTracker[[#This Row],[Employee Name]],Employees[[Employee Name]:[Office]],7))</f>
        <v>PICNIC GROVE</v>
      </c>
      <c r="F4811" s="50" t="str">
        <f>IF(ISBLANK(LeaveTracker[[#This Row],[Employee Name]]),"-----",VLOOKUP(LeaveTracker[[#This Row],[Employee Name]],Employees[[Employee Name]:[Office]],6))</f>
        <v>PERMANENT</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1752</v>
      </c>
      <c r="E4812" s="50" t="str">
        <f>IF(ISBLANK(LeaveTracker[[#This Row],[Employee Name]]),"-----",VLOOKUP(LeaveTracker[[#This Row],[Employee Name]],Employees[[Employee Name]:[Office]],7))</f>
        <v>CSWDO</v>
      </c>
      <c r="F4812" s="50" t="str">
        <f>IF(ISBLANK(LeaveTracker[[#This Row],[Employee Name]]),"-----",VLOOKUP(LeaveTracker[[#This Row],[Employee Name]],Employees[[Employee Name]:[Office]],6))</f>
        <v>CASUAL</v>
      </c>
      <c r="G4812" s="24">
        <v>45012</v>
      </c>
      <c r="H4812" s="24">
        <v>45012</v>
      </c>
      <c r="I4812" s="19" t="s">
        <v>298</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1752</v>
      </c>
      <c r="E4813" s="50" t="str">
        <f>IF(ISBLANK(LeaveTracker[[#This Row],[Employee Name]]),"-----",VLOOKUP(LeaveTracker[[#This Row],[Employee Name]],Employees[[Employee Name]:[Office]],7))</f>
        <v>CSWDO</v>
      </c>
      <c r="F4813" s="50" t="str">
        <f>IF(ISBLANK(LeaveTracker[[#This Row],[Employee Name]]),"-----",VLOOKUP(LeaveTracker[[#This Row],[Employee Name]],Employees[[Employee Name]:[Office]],6))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1752</v>
      </c>
      <c r="E4814" s="50" t="str">
        <f>IF(ISBLANK(LeaveTracker[[#This Row],[Employee Name]]),"-----",VLOOKUP(LeaveTracker[[#This Row],[Employee Name]],Employees[[Employee Name]:[Office]],7))</f>
        <v>CSWDO</v>
      </c>
      <c r="F4814" s="50" t="str">
        <f>IF(ISBLANK(LeaveTracker[[#This Row],[Employee Name]]),"-----",VLOOKUP(LeaveTracker[[#This Row],[Employee Name]],Employees[[Employee Name]:[Office]],6))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1981</v>
      </c>
      <c r="E4815" s="50" t="str">
        <f>IF(ISBLANK(LeaveTracker[[#This Row],[Employee Name]]),"-----",VLOOKUP(LeaveTracker[[#This Row],[Employee Name]],Employees[[Employee Name]:[Office]],7))</f>
        <v>CHO</v>
      </c>
      <c r="F4815" s="50" t="str">
        <f>IF(ISBLANK(LeaveTracker[[#This Row],[Employee Name]]),"-----",VLOOKUP(LeaveTracker[[#This Row],[Employee Name]],Employees[[Employee Name]:[Office]],6))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1853</v>
      </c>
      <c r="E4816" s="50" t="str">
        <f>IF(ISBLANK(LeaveTracker[[#This Row],[Employee Name]]),"-----",VLOOKUP(LeaveTracker[[#This Row],[Employee Name]],Employees[[Employee Name]:[Office]],7))</f>
        <v>PICNIC GROVE</v>
      </c>
      <c r="F4816" s="50" t="str">
        <f>IF(ISBLANK(LeaveTracker[[#This Row],[Employee Name]]),"-----",VLOOKUP(LeaveTracker[[#This Row],[Employee Name]],Employees[[Employee Name]:[Office]],6))</f>
        <v>PERMANENT</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1853</v>
      </c>
      <c r="E4817" s="50" t="str">
        <f>IF(ISBLANK(LeaveTracker[[#This Row],[Employee Name]]),"-----",VLOOKUP(LeaveTracker[[#This Row],[Employee Name]],Employees[[Employee Name]:[Office]],7))</f>
        <v>PICNIC GROVE</v>
      </c>
      <c r="F4817" s="50" t="str">
        <f>IF(ISBLANK(LeaveTracker[[#This Row],[Employee Name]]),"-----",VLOOKUP(LeaveTracker[[#This Row],[Employee Name]],Employees[[Employee Name]:[Office]],6))</f>
        <v>PERMANENT</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1749</v>
      </c>
      <c r="E4818" s="50" t="str">
        <f>IF(ISBLANK(LeaveTracker[[#This Row],[Employee Name]]),"-----",VLOOKUP(LeaveTracker[[#This Row],[Employee Name]],Employees[[Employee Name]:[Office]],7))</f>
        <v>PICNIC GROVE</v>
      </c>
      <c r="F4818" s="50" t="str">
        <f>IF(ISBLANK(LeaveTracker[[#This Row],[Employee Name]]),"-----",VLOOKUP(LeaveTracker[[#This Row],[Employee Name]],Employees[[Employee Name]:[Office]],6))</f>
        <v>PERMANENT</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1749</v>
      </c>
      <c r="E4819" s="50" t="str">
        <f>IF(ISBLANK(LeaveTracker[[#This Row],[Employee Name]]),"-----",VLOOKUP(LeaveTracker[[#This Row],[Employee Name]],Employees[[Employee Name]:[Office]],7))</f>
        <v>PICNIC GROVE</v>
      </c>
      <c r="F4819" s="50" t="str">
        <f>IF(ISBLANK(LeaveTracker[[#This Row],[Employee Name]]),"-----",VLOOKUP(LeaveTracker[[#This Row],[Employee Name]],Employees[[Employee Name]:[Office]],6))</f>
        <v>PERMANENT</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1868</v>
      </c>
      <c r="E4820" s="50" t="str">
        <f>IF(ISBLANK(LeaveTracker[[#This Row],[Employee Name]]),"-----",VLOOKUP(LeaveTracker[[#This Row],[Employee Name]],Employees[[Employee Name]:[Office]],7))</f>
        <v>TICC</v>
      </c>
      <c r="F4820" s="50" t="str">
        <f>IF(ISBLANK(LeaveTracker[[#This Row],[Employee Name]]),"-----",VLOOKUP(LeaveTracker[[#This Row],[Employee Name]],Employees[[Employee Name]:[Office]],6))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2210</v>
      </c>
      <c r="E4821" s="50" t="str">
        <f>IF(ISBLANK(LeaveTracker[[#This Row],[Employee Name]]),"-----",VLOOKUP(LeaveTracker[[#This Row],[Employee Name]],Employees[[Employee Name]:[Office]],7))</f>
        <v>CENRO</v>
      </c>
      <c r="F4821" s="50" t="str">
        <f>IF(ISBLANK(LeaveTracker[[#This Row],[Employee Name]]),"-----",VLOOKUP(LeaveTracker[[#This Row],[Employee Name]],Employees[[Employee Name]:[Office]],6))</f>
        <v>PERMANENT</v>
      </c>
      <c r="G4821" s="24">
        <v>44976</v>
      </c>
      <c r="H4821" s="24">
        <v>44976</v>
      </c>
      <c r="I4821" s="19" t="s">
        <v>298</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1838</v>
      </c>
      <c r="E4822" s="50" t="str">
        <f>IF(ISBLANK(LeaveTracker[[#This Row],[Employee Name]]),"-----",VLOOKUP(LeaveTracker[[#This Row],[Employee Name]],Employees[[Employee Name]:[Office]],7))</f>
        <v>CCR</v>
      </c>
      <c r="F4822" s="50" t="str">
        <f>IF(ISBLANK(LeaveTracker[[#This Row],[Employee Name]]),"-----",VLOOKUP(LeaveTracker[[#This Row],[Employee Name]],Employees[[Employee Name]:[Office]],6))</f>
        <v>CASUAL</v>
      </c>
      <c r="G4822" s="24">
        <v>45012</v>
      </c>
      <c r="H4822" s="24">
        <v>45012</v>
      </c>
      <c r="I4822" s="19" t="s">
        <v>298</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1733</v>
      </c>
      <c r="E4823" s="50" t="str">
        <f>IF(ISBLANK(LeaveTracker[[#This Row],[Employee Name]]),"-----",VLOOKUP(LeaveTracker[[#This Row],[Employee Name]],Employees[[Employee Name]:[Office]],7))</f>
        <v>ASSESSOR</v>
      </c>
      <c r="F4823" s="50" t="str">
        <f>IF(ISBLANK(LeaveTracker[[#This Row],[Employee Name]]),"-----",VLOOKUP(LeaveTracker[[#This Row],[Employee Name]],Employees[[Employee Name]:[Office]],6))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1905</v>
      </c>
      <c r="E4824" s="50" t="str">
        <f>IF(ISBLANK(LeaveTracker[[#This Row],[Employee Name]]),"-----",VLOOKUP(LeaveTracker[[#This Row],[Employee Name]],Employees[[Employee Name]:[Office]],7))</f>
        <v>MAHOGANY MARKET</v>
      </c>
      <c r="F4824" s="50" t="str">
        <f>IF(ISBLANK(LeaveTracker[[#This Row],[Employee Name]]),"-----",VLOOKUP(LeaveTracker[[#This Row],[Employee Name]],Employees[[Employee Name]:[Office]],6))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1849</v>
      </c>
      <c r="E4825" s="50" t="str">
        <f>IF(ISBLANK(LeaveTracker[[#This Row],[Employee Name]]),"-----",VLOOKUP(LeaveTracker[[#This Row],[Employee Name]],Employees[[Employee Name]:[Office]],7))</f>
        <v>ASSESSOR</v>
      </c>
      <c r="F4825" s="50" t="str">
        <f>IF(ISBLANK(LeaveTracker[[#This Row],[Employee Name]]),"-----",VLOOKUP(LeaveTracker[[#This Row],[Employee Name]],Employees[[Employee Name]:[Office]],6))</f>
        <v>CASUAL</v>
      </c>
      <c r="G4825" s="24">
        <v>44995</v>
      </c>
      <c r="H4825" s="24">
        <v>44995</v>
      </c>
      <c r="I4825" s="19" t="s">
        <v>298</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1726</v>
      </c>
      <c r="E4826" s="50" t="str">
        <f>IF(ISBLANK(LeaveTracker[[#This Row],[Employee Name]]),"-----",VLOOKUP(LeaveTracker[[#This Row],[Employee Name]],Employees[[Employee Name]:[Office]],7))</f>
        <v>TCIS</v>
      </c>
      <c r="F4826" s="50" t="str">
        <f>IF(ISBLANK(LeaveTracker[[#This Row],[Employee Name]]),"-----",VLOOKUP(LeaveTracker[[#This Row],[Employee Name]],Employees[[Employee Name]:[Office]],6))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2096</v>
      </c>
      <c r="E4827" s="50" t="str">
        <f>IF(ISBLANK(LeaveTracker[[#This Row],[Employee Name]]),"-----",VLOOKUP(LeaveTracker[[#This Row],[Employee Name]],Employees[[Employee Name]:[Office]],7))</f>
        <v>CENRO</v>
      </c>
      <c r="F4827" s="50" t="str">
        <f>IF(ISBLANK(LeaveTracker[[#This Row],[Employee Name]]),"-----",VLOOKUP(LeaveTracker[[#This Row],[Employee Name]],Employees[[Employee Name]:[Office]],6))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1731</v>
      </c>
      <c r="E4828" s="50" t="str">
        <f>IF(ISBLANK(LeaveTracker[[#This Row],[Employee Name]]),"-----",VLOOKUP(LeaveTracker[[#This Row],[Employee Name]],Employees[[Employee Name]:[Office]],7))</f>
        <v>TCNHS-ISHS</v>
      </c>
      <c r="F4828" s="50" t="str">
        <f>IF(ISBLANK(LeaveTracker[[#This Row],[Employee Name]]),"-----",VLOOKUP(LeaveTracker[[#This Row],[Employee Name]],Employees[[Employee Name]:[Office]],6))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1865</v>
      </c>
      <c r="E4829" s="50" t="str">
        <f>IF(ISBLANK(LeaveTracker[[#This Row],[Employee Name]]),"-----",VLOOKUP(LeaveTracker[[#This Row],[Employee Name]],Employees[[Employee Name]:[Office]],7))</f>
        <v>CENRO</v>
      </c>
      <c r="F4829" s="50" t="str">
        <f>IF(ISBLANK(LeaveTracker[[#This Row],[Employee Name]]),"-----",VLOOKUP(LeaveTracker[[#This Row],[Employee Name]],Employees[[Employee Name]:[Office]],6))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1772</v>
      </c>
      <c r="E4830" s="50" t="str">
        <f>IF(ISBLANK(LeaveTracker[[#This Row],[Employee Name]]),"-----",VLOOKUP(LeaveTracker[[#This Row],[Employee Name]],Employees[[Employee Name]:[Office]],7))</f>
        <v>CHO</v>
      </c>
      <c r="F4830" s="50" t="str">
        <f>IF(ISBLANK(LeaveTracker[[#This Row],[Employee Name]]),"-----",VLOOKUP(LeaveTracker[[#This Row],[Employee Name]],Employees[[Employee Name]:[Office]],6))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1841</v>
      </c>
      <c r="E4831" s="50" t="str">
        <f>IF(ISBLANK(LeaveTracker[[#This Row],[Employee Name]]),"-----",VLOOKUP(LeaveTracker[[#This Row],[Employee Name]],Employees[[Employee Name]:[Office]],7))</f>
        <v>CCT</v>
      </c>
      <c r="F4831" s="50" t="str">
        <f>IF(ISBLANK(LeaveTracker[[#This Row],[Employee Name]]),"-----",VLOOKUP(LeaveTracker[[#This Row],[Employee Name]],Employees[[Employee Name]:[Office]],6))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1839</v>
      </c>
      <c r="E4832" s="50" t="str">
        <f>IF(ISBLANK(LeaveTracker[[#This Row],[Employee Name]]),"-----",VLOOKUP(LeaveTracker[[#This Row],[Employee Name]],Employees[[Employee Name]:[Office]],7))</f>
        <v>CENRO</v>
      </c>
      <c r="F4832" s="50" t="str">
        <f>IF(ISBLANK(LeaveTracker[[#This Row],[Employee Name]]),"-----",VLOOKUP(LeaveTracker[[#This Row],[Employee Name]],Employees[[Employee Name]:[Office]],6))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1731</v>
      </c>
      <c r="E4833" s="50" t="str">
        <f>IF(ISBLANK(LeaveTracker[[#This Row],[Employee Name]]),"-----",VLOOKUP(LeaveTracker[[#This Row],[Employee Name]],Employees[[Employee Name]:[Office]],7))</f>
        <v>TCNHS-ISHS</v>
      </c>
      <c r="F4833" s="50" t="str">
        <f>IF(ISBLANK(LeaveTracker[[#This Row],[Employee Name]]),"-----",VLOOKUP(LeaveTracker[[#This Row],[Employee Name]],Employees[[Employee Name]:[Office]],6))</f>
        <v>CASUAL</v>
      </c>
      <c r="G4833" s="24">
        <v>45019</v>
      </c>
      <c r="H4833" s="24">
        <v>45021</v>
      </c>
      <c r="I4833" s="19" t="s">
        <v>298</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925</v>
      </c>
      <c r="E4834" s="50" t="str">
        <f>IF(ISBLANK(LeaveTracker[[#This Row],[Employee Name]]),"-----",VLOOKUP(LeaveTracker[[#This Row],[Employee Name]],Employees[[Employee Name]:[Office]],7))</f>
        <v>TCNHS</v>
      </c>
      <c r="F4834" s="50" t="str">
        <f>IF(ISBLANK(LeaveTracker[[#This Row],[Employee Name]]),"-----",VLOOKUP(LeaveTracker[[#This Row],[Employee Name]],Employees[[Employee Name]:[Office]],6))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1741</v>
      </c>
      <c r="E4835" s="50" t="str">
        <f>IF(ISBLANK(LeaveTracker[[#This Row],[Employee Name]]),"-----",VLOOKUP(LeaveTracker[[#This Row],[Employee Name]],Employees[[Employee Name]:[Office]],7))</f>
        <v>ONT</v>
      </c>
      <c r="F4835" s="50" t="str">
        <f>IF(ISBLANK(LeaveTracker[[#This Row],[Employee Name]]),"-----",VLOOKUP(LeaveTracker[[#This Row],[Employee Name]],Employees[[Employee Name]:[Office]],6))</f>
        <v>PERMANENT</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1741</v>
      </c>
      <c r="E4836" s="50" t="str">
        <f>IF(ISBLANK(LeaveTracker[[#This Row],[Employee Name]]),"-----",VLOOKUP(LeaveTracker[[#This Row],[Employee Name]],Employees[[Employee Name]:[Office]],7))</f>
        <v>ONT</v>
      </c>
      <c r="F4836" s="50" t="str">
        <f>IF(ISBLANK(LeaveTracker[[#This Row],[Employee Name]]),"-----",VLOOKUP(LeaveTracker[[#This Row],[Employee Name]],Employees[[Employee Name]:[Office]],6))</f>
        <v>PERMANENT</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2190</v>
      </c>
      <c r="E4837" s="50" t="str">
        <f>IF(ISBLANK(LeaveTracker[[#This Row],[Employee Name]]),"-----",VLOOKUP(LeaveTracker[[#This Row],[Employee Name]],Employees[[Employee Name]:[Office]],7))</f>
        <v>ONT</v>
      </c>
      <c r="F4837" s="50" t="str">
        <f>IF(ISBLANK(LeaveTracker[[#This Row],[Employee Name]]),"-----",VLOOKUP(LeaveTracker[[#This Row],[Employee Name]],Employees[[Employee Name]:[Office]],6))</f>
        <v>PERMANENT</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1794</v>
      </c>
      <c r="E4838" s="50" t="str">
        <f>IF(ISBLANK(LeaveTracker[[#This Row],[Employee Name]]),"-----",VLOOKUP(LeaveTracker[[#This Row],[Employee Name]],Employees[[Employee Name]:[Office]],7))</f>
        <v>CENRO</v>
      </c>
      <c r="F4838" s="50" t="str">
        <f>IF(ISBLANK(LeaveTracker[[#This Row],[Employee Name]]),"-----",VLOOKUP(LeaveTracker[[#This Row],[Employee Name]],Employees[[Employee Name]:[Office]],6))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1794</v>
      </c>
      <c r="E4839" s="50" t="str">
        <f>IF(ISBLANK(LeaveTracker[[#This Row],[Employee Name]]),"-----",VLOOKUP(LeaveTracker[[#This Row],[Employee Name]],Employees[[Employee Name]:[Office]],7))</f>
        <v>CENRO</v>
      </c>
      <c r="F4839" s="50" t="str">
        <f>IF(ISBLANK(LeaveTracker[[#This Row],[Employee Name]]),"-----",VLOOKUP(LeaveTracker[[#This Row],[Employee Name]],Employees[[Employee Name]:[Office]],6))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1936</v>
      </c>
      <c r="E4840" s="50" t="str">
        <f>IF(ISBLANK(LeaveTracker[[#This Row],[Employee Name]]),"-----",VLOOKUP(LeaveTracker[[#This Row],[Employee Name]],Employees[[Employee Name]:[Office]],7))</f>
        <v>CSU</v>
      </c>
      <c r="F4840" s="50" t="str">
        <f>IF(ISBLANK(LeaveTracker[[#This Row],[Employee Name]]),"-----",VLOOKUP(LeaveTracker[[#This Row],[Employee Name]],Employees[[Employee Name]:[Office]],6))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1764</v>
      </c>
      <c r="E4841" s="50" t="str">
        <f>IF(ISBLANK(LeaveTracker[[#This Row],[Employee Name]]),"-----",VLOOKUP(LeaveTracker[[#This Row],[Employee Name]],Employees[[Employee Name]:[Office]],7))</f>
        <v>EEO/CITY MARKET</v>
      </c>
      <c r="F4841" s="50" t="str">
        <f>IF(ISBLANK(LeaveTracker[[#This Row],[Employee Name]]),"-----",VLOOKUP(LeaveTracker[[#This Row],[Employee Name]],Employees[[Employee Name]:[Office]],6))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1756</v>
      </c>
      <c r="E4842" s="50" t="str">
        <f>IF(ISBLANK(LeaveTracker[[#This Row],[Employee Name]]),"-----",VLOOKUP(LeaveTracker[[#This Row],[Employee Name]],Employees[[Employee Name]:[Office]],7))</f>
        <v>PICNIC GROVE</v>
      </c>
      <c r="F4842" s="50" t="str">
        <f>IF(ISBLANK(LeaveTracker[[#This Row],[Employee Name]]),"-----",VLOOKUP(LeaveTracker[[#This Row],[Employee Name]],Employees[[Employee Name]:[Office]],6))</f>
        <v>PERMANENT</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1809</v>
      </c>
      <c r="E4843" s="50" t="str">
        <f>IF(ISBLANK(LeaveTracker[[#This Row],[Employee Name]]),"-----",VLOOKUP(LeaveTracker[[#This Row],[Employee Name]],Employees[[Employee Name]:[Office]],7))</f>
        <v>TICC</v>
      </c>
      <c r="F4843" s="50" t="str">
        <f>IF(ISBLANK(LeaveTracker[[#This Row],[Employee Name]]),"-----",VLOOKUP(LeaveTracker[[#This Row],[Employee Name]],Employees[[Employee Name]:[Office]],6))</f>
        <v>CASUAL</v>
      </c>
      <c r="G4843" s="24">
        <v>45016</v>
      </c>
      <c r="H4843" s="24">
        <v>45016</v>
      </c>
      <c r="I4843" s="19" t="s">
        <v>298</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1903</v>
      </c>
      <c r="E4844" s="50" t="str">
        <f>IF(ISBLANK(LeaveTracker[[#This Row],[Employee Name]]),"-----",VLOOKUP(LeaveTracker[[#This Row],[Employee Name]],Employees[[Employee Name]:[Office]],7))</f>
        <v>TICC</v>
      </c>
      <c r="F4844" s="50" t="str">
        <f>IF(ISBLANK(LeaveTracker[[#This Row],[Employee Name]]),"-----",VLOOKUP(LeaveTracker[[#This Row],[Employee Name]],Employees[[Employee Name]:[Office]],6))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1903</v>
      </c>
      <c r="E4845" s="50" t="str">
        <f>IF(ISBLANK(LeaveTracker[[#This Row],[Employee Name]]),"-----",VLOOKUP(LeaveTracker[[#This Row],[Employee Name]],Employees[[Employee Name]:[Office]],7))</f>
        <v>TICC</v>
      </c>
      <c r="F4845" s="50" t="str">
        <f>IF(ISBLANK(LeaveTracker[[#This Row],[Employee Name]]),"-----",VLOOKUP(LeaveTracker[[#This Row],[Employee Name]],Employees[[Employee Name]:[Office]],6))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1307</v>
      </c>
      <c r="E4846" s="50" t="str">
        <f>IF(ISBLANK(LeaveTracker[[#This Row],[Employee Name]]),"-----",VLOOKUP(LeaveTracker[[#This Row],[Employee Name]],Employees[[Employee Name]:[Office]],7))</f>
        <v>CTO</v>
      </c>
      <c r="F4846" s="50" t="str">
        <f>IF(ISBLANK(LeaveTracker[[#This Row],[Employee Name]]),"-----",VLOOKUP(LeaveTracker[[#This Row],[Employee Name]],Employees[[Employee Name]:[Office]],6))</f>
        <v>PERMANENT</v>
      </c>
      <c r="G4846" s="24">
        <v>45019</v>
      </c>
      <c r="H4846" s="24">
        <v>45019</v>
      </c>
      <c r="I4846" s="19" t="s">
        <v>298</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2472</v>
      </c>
      <c r="E4847" s="50" t="str">
        <f>IF(ISBLANK(LeaveTracker[[#This Row],[Employee Name]]),"-----",VLOOKUP(LeaveTracker[[#This Row],[Employee Name]],Employees[[Employee Name]:[Office]],7))</f>
        <v>CCT</v>
      </c>
      <c r="F4847" s="50" t="str">
        <f>IF(ISBLANK(LeaveTracker[[#This Row],[Employee Name]]),"-----",VLOOKUP(LeaveTracker[[#This Row],[Employee Name]],Employees[[Employee Name]:[Office]],6))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543</v>
      </c>
      <c r="E4848" s="50" t="str">
        <f>IF(ISBLANK(LeaveTracker[[#This Row],[Employee Name]]),"-----",VLOOKUP(LeaveTracker[[#This Row],[Employee Name]],Employees[[Employee Name]:[Office]],7))</f>
        <v>LCR</v>
      </c>
      <c r="F4848" s="50" t="str">
        <f>IF(ISBLANK(LeaveTracker[[#This Row],[Employee Name]]),"-----",VLOOKUP(LeaveTracker[[#This Row],[Employee Name]],Employees[[Employee Name]:[Office]],6))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513</v>
      </c>
      <c r="E4849" s="50" t="str">
        <f>IF(ISBLANK(LeaveTracker[[#This Row],[Employee Name]]),"-----",VLOOKUP(LeaveTracker[[#This Row],[Employee Name]],Employees[[Employee Name]:[Office]],7))</f>
        <v>ONT</v>
      </c>
      <c r="F4849" s="50" t="str">
        <f>IF(ISBLANK(LeaveTracker[[#This Row],[Employee Name]]),"-----",VLOOKUP(LeaveTracker[[#This Row],[Employee Name]],Employees[[Employee Name]:[Office]],6))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513</v>
      </c>
      <c r="E4850" s="50" t="str">
        <f>IF(ISBLANK(LeaveTracker[[#This Row],[Employee Name]]),"-----",VLOOKUP(LeaveTracker[[#This Row],[Employee Name]],Employees[[Employee Name]:[Office]],7))</f>
        <v>ONT</v>
      </c>
      <c r="F4850" s="50" t="str">
        <f>IF(ISBLANK(LeaveTracker[[#This Row],[Employee Name]]),"-----",VLOOKUP(LeaveTracker[[#This Row],[Employee Name]],Employees[[Employee Name]:[Office]],6))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513</v>
      </c>
      <c r="E4851" s="50" t="str">
        <f>IF(ISBLANK(LeaveTracker[[#This Row],[Employee Name]]),"-----",VLOOKUP(LeaveTracker[[#This Row],[Employee Name]],Employees[[Employee Name]:[Office]],7))</f>
        <v>ONT</v>
      </c>
      <c r="F4851" s="50" t="str">
        <f>IF(ISBLANK(LeaveTracker[[#This Row],[Employee Name]]),"-----",VLOOKUP(LeaveTracker[[#This Row],[Employee Name]],Employees[[Employee Name]:[Office]],6))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868</v>
      </c>
      <c r="E4852" s="50" t="str">
        <f>IF(ISBLANK(LeaveTracker[[#This Row],[Employee Name]]),"-----",VLOOKUP(LeaveTracker[[#This Row],[Employee Name]],Employees[[Employee Name]:[Office]],7))</f>
        <v>ACCOUNTING</v>
      </c>
      <c r="F4852" s="50" t="str">
        <f>IF(ISBLANK(LeaveTracker[[#This Row],[Employee Name]]),"-----",VLOOKUP(LeaveTracker[[#This Row],[Employee Name]],Employees[[Employee Name]:[Office]],6))</f>
        <v>PERMANENT</v>
      </c>
      <c r="G4852" s="24">
        <v>45016</v>
      </c>
      <c r="H4852" s="24">
        <v>45016</v>
      </c>
      <c r="I4852" s="19" t="s">
        <v>298</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519</v>
      </c>
      <c r="E4853" s="50" t="str">
        <f>IF(ISBLANK(LeaveTracker[[#This Row],[Employee Name]]),"-----",VLOOKUP(LeaveTracker[[#This Row],[Employee Name]],Employees[[Employee Name]:[Office]],7))</f>
        <v>ACCOUNTING</v>
      </c>
      <c r="F4853" s="50" t="str">
        <f>IF(ISBLANK(LeaveTracker[[#This Row],[Employee Name]]),"-----",VLOOKUP(LeaveTracker[[#This Row],[Employee Name]],Employees[[Employee Name]:[Office]],6))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2214</v>
      </c>
      <c r="E4854" s="50" t="str">
        <f>IF(ISBLANK(LeaveTracker[[#This Row],[Employee Name]]),"-----",VLOOKUP(LeaveTracker[[#This Row],[Employee Name]],Employees[[Employee Name]:[Office]],7))</f>
        <v>OSPITAL NG TAGAYTAY</v>
      </c>
      <c r="F4854" s="50" t="str">
        <f>IF(ISBLANK(LeaveTracker[[#This Row],[Employee Name]]),"-----",VLOOKUP(LeaveTracker[[#This Row],[Employee Name]],Employees[[Employee Name]:[Office]],6))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2214</v>
      </c>
      <c r="E4855" s="50" t="str">
        <f>IF(ISBLANK(LeaveTracker[[#This Row],[Employee Name]]),"-----",VLOOKUP(LeaveTracker[[#This Row],[Employee Name]],Employees[[Employee Name]:[Office]],7))</f>
        <v>OSPITAL NG TAGAYTAY</v>
      </c>
      <c r="F4855" s="50" t="str">
        <f>IF(ISBLANK(LeaveTracker[[#This Row],[Employee Name]]),"-----",VLOOKUP(LeaveTracker[[#This Row],[Employee Name]],Employees[[Employee Name]:[Office]],6))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405</v>
      </c>
      <c r="E4856" s="50" t="str">
        <f>IF(ISBLANK(LeaveTracker[[#This Row],[Employee Name]]),"-----",VLOOKUP(LeaveTracker[[#This Row],[Employee Name]],Employees[[Employee Name]:[Office]],7))</f>
        <v>CTO</v>
      </c>
      <c r="F4856" s="50" t="str">
        <f>IF(ISBLANK(LeaveTracker[[#This Row],[Employee Name]]),"-----",VLOOKUP(LeaveTracker[[#This Row],[Employee Name]],Employees[[Employee Name]:[Office]],6))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405</v>
      </c>
      <c r="E4857" s="50" t="str">
        <f>IF(ISBLANK(LeaveTracker[[#This Row],[Employee Name]]),"-----",VLOOKUP(LeaveTracker[[#This Row],[Employee Name]],Employees[[Employee Name]:[Office]],7))</f>
        <v>CTO</v>
      </c>
      <c r="F4857" s="50" t="str">
        <f>IF(ISBLANK(LeaveTracker[[#This Row],[Employee Name]]),"-----",VLOOKUP(LeaveTracker[[#This Row],[Employee Name]],Employees[[Employee Name]:[Office]],6))</f>
        <v>PERMANENT</v>
      </c>
      <c r="G4857" s="24">
        <v>45019</v>
      </c>
      <c r="H4857" s="24">
        <v>45021</v>
      </c>
      <c r="I4857" s="19" t="s">
        <v>298</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1285</v>
      </c>
      <c r="E4858" s="50" t="str">
        <f>IF(ISBLANK(LeaveTracker[[#This Row],[Employee Name]]),"-----",VLOOKUP(LeaveTracker[[#This Row],[Employee Name]],Employees[[Employee Name]:[Office]],7))</f>
        <v>CTO</v>
      </c>
      <c r="F4858" s="50" t="str">
        <f>IF(ISBLANK(LeaveTracker[[#This Row],[Employee Name]]),"-----",VLOOKUP(LeaveTracker[[#This Row],[Employee Name]],Employees[[Employee Name]:[Office]],6))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543</v>
      </c>
      <c r="E4859" s="50" t="str">
        <f>IF(ISBLANK(LeaveTracker[[#This Row],[Employee Name]]),"-----",VLOOKUP(LeaveTracker[[#This Row],[Employee Name]],Employees[[Employee Name]:[Office]],7))</f>
        <v>LCR</v>
      </c>
      <c r="F4859" s="50" t="str">
        <f>IF(ISBLANK(LeaveTracker[[#This Row],[Employee Name]]),"-----",VLOOKUP(LeaveTracker[[#This Row],[Employee Name]],Employees[[Employee Name]:[Office]],6))</f>
        <v>PERMANENT</v>
      </c>
      <c r="G4859" s="24">
        <v>45027</v>
      </c>
      <c r="H4859" s="24">
        <v>45027</v>
      </c>
      <c r="I4859" s="19" t="s">
        <v>298</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543</v>
      </c>
      <c r="E4860" s="50" t="str">
        <f>IF(ISBLANK(LeaveTracker[[#This Row],[Employee Name]]),"-----",VLOOKUP(LeaveTracker[[#This Row],[Employee Name]],Employees[[Employee Name]:[Office]],7))</f>
        <v>LCR</v>
      </c>
      <c r="F4860" s="50" t="str">
        <f>IF(ISBLANK(LeaveTracker[[#This Row],[Employee Name]]),"-----",VLOOKUP(LeaveTracker[[#This Row],[Employee Name]],Employees[[Employee Name]:[Office]],6))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1839</v>
      </c>
      <c r="E4861" s="50" t="str">
        <f>IF(ISBLANK(LeaveTracker[[#This Row],[Employee Name]]),"-----",VLOOKUP(LeaveTracker[[#This Row],[Employee Name]],Employees[[Employee Name]:[Office]],7))</f>
        <v>CENRO</v>
      </c>
      <c r="F4861" s="50" t="str">
        <f>IF(ISBLANK(LeaveTracker[[#This Row],[Employee Name]]),"-----",VLOOKUP(LeaveTracker[[#This Row],[Employee Name]],Employees[[Employee Name]:[Office]],6))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1872</v>
      </c>
      <c r="E4862" s="50" t="str">
        <f>IF(ISBLANK(LeaveTracker[[#This Row],[Employee Name]]),"-----",VLOOKUP(LeaveTracker[[#This Row],[Employee Name]],Employees[[Employee Name]:[Office]],7))</f>
        <v>CENRO</v>
      </c>
      <c r="F4862" s="50" t="str">
        <f>IF(ISBLANK(LeaveTracker[[#This Row],[Employee Name]]),"-----",VLOOKUP(LeaveTracker[[#This Row],[Employee Name]],Employees[[Employee Name]:[Office]],6))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1963</v>
      </c>
      <c r="E4863" s="50" t="str">
        <f>IF(ISBLANK(LeaveTracker[[#This Row],[Employee Name]]),"-----",VLOOKUP(LeaveTracker[[#This Row],[Employee Name]],Employees[[Employee Name]:[Office]],7))</f>
        <v>CENRO</v>
      </c>
      <c r="F4863" s="50" t="str">
        <f>IF(ISBLANK(LeaveTracker[[#This Row],[Employee Name]]),"-----",VLOOKUP(LeaveTracker[[#This Row],[Employee Name]],Employees[[Employee Name]:[Office]],6))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1752</v>
      </c>
      <c r="E4864" s="50" t="str">
        <f>IF(ISBLANK(LeaveTracker[[#This Row],[Employee Name]]),"-----",VLOOKUP(LeaveTracker[[#This Row],[Employee Name]],Employees[[Employee Name]:[Office]],7))</f>
        <v>CSWDO</v>
      </c>
      <c r="F4864" s="50" t="str">
        <f>IF(ISBLANK(LeaveTracker[[#This Row],[Employee Name]]),"-----",VLOOKUP(LeaveTracker[[#This Row],[Employee Name]],Employees[[Employee Name]:[Office]],6))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1868</v>
      </c>
      <c r="E4865" s="50" t="str">
        <f>IF(ISBLANK(LeaveTracker[[#This Row],[Employee Name]]),"-----",VLOOKUP(LeaveTracker[[#This Row],[Employee Name]],Employees[[Employee Name]:[Office]],7))</f>
        <v>TICC</v>
      </c>
      <c r="F4865" s="50" t="str">
        <f>IF(ISBLANK(LeaveTracker[[#This Row],[Employee Name]]),"-----",VLOOKUP(LeaveTracker[[#This Row],[Employee Name]],Employees[[Employee Name]:[Office]],6))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1868</v>
      </c>
      <c r="E4866" s="50" t="str">
        <f>IF(ISBLANK(LeaveTracker[[#This Row],[Employee Name]]),"-----",VLOOKUP(LeaveTracker[[#This Row],[Employee Name]],Employees[[Employee Name]:[Office]],7))</f>
        <v>TICC</v>
      </c>
      <c r="F4866" s="50" t="str">
        <f>IF(ISBLANK(LeaveTracker[[#This Row],[Employee Name]]),"-----",VLOOKUP(LeaveTracker[[#This Row],[Employee Name]],Employees[[Employee Name]:[Office]],6))</f>
        <v>CASUAL</v>
      </c>
      <c r="G4866" s="24">
        <v>45027</v>
      </c>
      <c r="H4866" s="24">
        <v>45027</v>
      </c>
      <c r="I4866" s="19" t="s">
        <v>298</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1929</v>
      </c>
      <c r="E4867" s="50" t="str">
        <f>IF(ISBLANK(LeaveTracker[[#This Row],[Employee Name]]),"-----",VLOOKUP(LeaveTracker[[#This Row],[Employee Name]],Employees[[Employee Name]:[Office]],7))</f>
        <v>TCIS</v>
      </c>
      <c r="F4867" s="50" t="str">
        <f>IF(ISBLANK(LeaveTracker[[#This Row],[Employee Name]]),"-----",VLOOKUP(LeaveTracker[[#This Row],[Employee Name]],Employees[[Employee Name]:[Office]],6))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1830</v>
      </c>
      <c r="E4868" s="50" t="str">
        <f>IF(ISBLANK(LeaveTracker[[#This Row],[Employee Name]]),"-----",VLOOKUP(LeaveTracker[[#This Row],[Employee Name]],Employees[[Employee Name]:[Office]],7))</f>
        <v>ONT</v>
      </c>
      <c r="F4868" s="50" t="str">
        <f>IF(ISBLANK(LeaveTracker[[#This Row],[Employee Name]]),"-----",VLOOKUP(LeaveTracker[[#This Row],[Employee Name]],Employees[[Employee Name]:[Office]],6))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1797</v>
      </c>
      <c r="E4869" s="50" t="str">
        <f>IF(ISBLANK(LeaveTracker[[#This Row],[Employee Name]]),"-----",VLOOKUP(LeaveTracker[[#This Row],[Employee Name]],Employees[[Employee Name]:[Office]],7))</f>
        <v>CENRO</v>
      </c>
      <c r="F4869" s="50" t="str">
        <f>IF(ISBLANK(LeaveTracker[[#This Row],[Employee Name]]),"-----",VLOOKUP(LeaveTracker[[#This Row],[Employee Name]],Employees[[Employee Name]:[Office]],6))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2216</v>
      </c>
      <c r="E4870" s="50" t="str">
        <f>IF(ISBLANK(LeaveTracker[[#This Row],[Employee Name]]),"-----",VLOOKUP(LeaveTracker[[#This Row],[Employee Name]],Employees[[Employee Name]:[Office]],7))</f>
        <v>CENRO</v>
      </c>
      <c r="F4870" s="50" t="str">
        <f>IF(ISBLANK(LeaveTracker[[#This Row],[Employee Name]]),"-----",VLOOKUP(LeaveTracker[[#This Row],[Employee Name]],Employees[[Employee Name]:[Office]],6))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2472</v>
      </c>
      <c r="E4871" s="50" t="str">
        <f>IF(ISBLANK(LeaveTracker[[#This Row],[Employee Name]]),"-----",VLOOKUP(LeaveTracker[[#This Row],[Employee Name]],Employees[[Employee Name]:[Office]],7))</f>
        <v>CCT</v>
      </c>
      <c r="F4871" s="50" t="str">
        <f>IF(ISBLANK(LeaveTracker[[#This Row],[Employee Name]]),"-----",VLOOKUP(LeaveTracker[[#This Row],[Employee Name]],Employees[[Employee Name]:[Office]],6))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1796</v>
      </c>
      <c r="E4872" s="50" t="str">
        <f>IF(ISBLANK(LeaveTracker[[#This Row],[Employee Name]]),"-----",VLOOKUP(LeaveTracker[[#This Row],[Employee Name]],Employees[[Employee Name]:[Office]],7))</f>
        <v>CENRO</v>
      </c>
      <c r="F4872" s="50" t="str">
        <f>IF(ISBLANK(LeaveTracker[[#This Row],[Employee Name]]),"-----",VLOOKUP(LeaveTracker[[#This Row],[Employee Name]],Employees[[Employee Name]:[Office]],6))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1796</v>
      </c>
      <c r="E4873" s="50" t="str">
        <f>IF(ISBLANK(LeaveTracker[[#This Row],[Employee Name]]),"-----",VLOOKUP(LeaveTracker[[#This Row],[Employee Name]],Employees[[Employee Name]:[Office]],7))</f>
        <v>CENRO</v>
      </c>
      <c r="F4873" s="50" t="str">
        <f>IF(ISBLANK(LeaveTracker[[#This Row],[Employee Name]]),"-----",VLOOKUP(LeaveTracker[[#This Row],[Employee Name]],Employees[[Employee Name]:[Office]],6))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1834</v>
      </c>
      <c r="E4874" s="50" t="str">
        <f>IF(ISBLANK(LeaveTracker[[#This Row],[Employee Name]]),"-----",VLOOKUP(LeaveTracker[[#This Row],[Employee Name]],Employees[[Employee Name]:[Office]],7))</f>
        <v>EEO/CITY MARKET</v>
      </c>
      <c r="F4874" s="50" t="str">
        <f>IF(ISBLANK(LeaveTracker[[#This Row],[Employee Name]]),"-----",VLOOKUP(LeaveTracker[[#This Row],[Employee Name]],Employees[[Employee Name]:[Office]],6))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1834</v>
      </c>
      <c r="E4875" s="50" t="str">
        <f>IF(ISBLANK(LeaveTracker[[#This Row],[Employee Name]]),"-----",VLOOKUP(LeaveTracker[[#This Row],[Employee Name]],Employees[[Employee Name]:[Office]],7))</f>
        <v>EEO/CITY MARKET</v>
      </c>
      <c r="F4875" s="50" t="str">
        <f>IF(ISBLANK(LeaveTracker[[#This Row],[Employee Name]]),"-----",VLOOKUP(LeaveTracker[[#This Row],[Employee Name]],Employees[[Employee Name]:[Office]],6))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1798</v>
      </c>
      <c r="E4876" s="50" t="str">
        <f>IF(ISBLANK(LeaveTracker[[#This Row],[Employee Name]]),"-----",VLOOKUP(LeaveTracker[[#This Row],[Employee Name]],Employees[[Employee Name]:[Office]],7))</f>
        <v>CENRO</v>
      </c>
      <c r="F4876" s="50" t="str">
        <f>IF(ISBLANK(LeaveTracker[[#This Row],[Employee Name]]),"-----",VLOOKUP(LeaveTracker[[#This Row],[Employee Name]],Employees[[Employee Name]:[Office]],6))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1798</v>
      </c>
      <c r="E4877" s="50" t="str">
        <f>IF(ISBLANK(LeaveTracker[[#This Row],[Employee Name]]),"-----",VLOOKUP(LeaveTracker[[#This Row],[Employee Name]],Employees[[Employee Name]:[Office]],7))</f>
        <v>CENRO</v>
      </c>
      <c r="F4877" s="50" t="str">
        <f>IF(ISBLANK(LeaveTracker[[#This Row],[Employee Name]]),"-----",VLOOKUP(LeaveTracker[[#This Row],[Employee Name]],Employees[[Employee Name]:[Office]],6))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1799</v>
      </c>
      <c r="E4878" s="50" t="str">
        <f>IF(ISBLANK(LeaveTracker[[#This Row],[Employee Name]]),"-----",VLOOKUP(LeaveTracker[[#This Row],[Employee Name]],Employees[[Employee Name]:[Office]],7))</f>
        <v>CENRO</v>
      </c>
      <c r="F4878" s="50" t="str">
        <f>IF(ISBLANK(LeaveTracker[[#This Row],[Employee Name]]),"-----",VLOOKUP(LeaveTracker[[#This Row],[Employee Name]],Employees[[Employee Name]:[Office]],6))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1799</v>
      </c>
      <c r="E4879" s="50" t="str">
        <f>IF(ISBLANK(LeaveTracker[[#This Row],[Employee Name]]),"-----",VLOOKUP(LeaveTracker[[#This Row],[Employee Name]],Employees[[Employee Name]:[Office]],7))</f>
        <v>CENRO</v>
      </c>
      <c r="F4879" s="50" t="str">
        <f>IF(ISBLANK(LeaveTracker[[#This Row],[Employee Name]]),"-----",VLOOKUP(LeaveTracker[[#This Row],[Employee Name]],Employees[[Employee Name]:[Office]],6))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1799</v>
      </c>
      <c r="E4880" s="50" t="str">
        <f>IF(ISBLANK(LeaveTracker[[#This Row],[Employee Name]]),"-----",VLOOKUP(LeaveTracker[[#This Row],[Employee Name]],Employees[[Employee Name]:[Office]],7))</f>
        <v>CENRO</v>
      </c>
      <c r="F4880" s="50" t="str">
        <f>IF(ISBLANK(LeaveTracker[[#This Row],[Employee Name]]),"-----",VLOOKUP(LeaveTracker[[#This Row],[Employee Name]],Employees[[Employee Name]:[Office]],6))</f>
        <v>CASUAL</v>
      </c>
      <c r="G4880" s="31">
        <v>45000</v>
      </c>
      <c r="H4880" s="31">
        <v>45000</v>
      </c>
      <c r="I4880" s="19" t="s">
        <v>298</v>
      </c>
      <c r="J4880" s="42" t="s">
        <v>2086</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1890</v>
      </c>
      <c r="E4881" s="50" t="str">
        <f>IF(ISBLANK(LeaveTracker[[#This Row],[Employee Name]]),"-----",VLOOKUP(LeaveTracker[[#This Row],[Employee Name]],Employees[[Employee Name]:[Office]],7))</f>
        <v>TICC</v>
      </c>
      <c r="F4881" s="50" t="str">
        <f>IF(ISBLANK(LeaveTracker[[#This Row],[Employee Name]]),"-----",VLOOKUP(LeaveTracker[[#This Row],[Employee Name]],Employees[[Employee Name]:[Office]],6))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1890</v>
      </c>
      <c r="E4882" s="50" t="str">
        <f>IF(ISBLANK(LeaveTracker[[#This Row],[Employee Name]]),"-----",VLOOKUP(LeaveTracker[[#This Row],[Employee Name]],Employees[[Employee Name]:[Office]],7))</f>
        <v>TICC</v>
      </c>
      <c r="F4882" s="50" t="str">
        <f>IF(ISBLANK(LeaveTracker[[#This Row],[Employee Name]]),"-----",VLOOKUP(LeaveTracker[[#This Row],[Employee Name]],Employees[[Employee Name]:[Office]],6))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1835</v>
      </c>
      <c r="E4883" s="50" t="str">
        <f>IF(ISBLANK(LeaveTracker[[#This Row],[Employee Name]]),"-----",VLOOKUP(LeaveTracker[[#This Row],[Employee Name]],Employees[[Employee Name]:[Office]],7))</f>
        <v>ACCOUNTING</v>
      </c>
      <c r="F4883" s="50" t="str">
        <f>IF(ISBLANK(LeaveTracker[[#This Row],[Employee Name]]),"-----",VLOOKUP(LeaveTracker[[#This Row],[Employee Name]],Employees[[Employee Name]:[Office]],6))</f>
        <v>CASUAL</v>
      </c>
      <c r="G4883" s="24">
        <v>45014</v>
      </c>
      <c r="H4883" s="24">
        <v>45014</v>
      </c>
      <c r="I4883" s="19" t="s">
        <v>298</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1835</v>
      </c>
      <c r="E4884" s="50" t="str">
        <f>IF(ISBLANK(LeaveTracker[[#This Row],[Employee Name]]),"-----",VLOOKUP(LeaveTracker[[#This Row],[Employee Name]],Employees[[Employee Name]:[Office]],7))</f>
        <v>ACCOUNTING</v>
      </c>
      <c r="F4884" s="50" t="str">
        <f>IF(ISBLANK(LeaveTracker[[#This Row],[Employee Name]]),"-----",VLOOKUP(LeaveTracker[[#This Row],[Employee Name]],Employees[[Employee Name]:[Office]],6))</f>
        <v>CASUAL</v>
      </c>
      <c r="G4884" s="24">
        <v>45002</v>
      </c>
      <c r="H4884" s="24">
        <v>45002</v>
      </c>
      <c r="I4884" s="19" t="s">
        <v>298</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1866</v>
      </c>
      <c r="E4885" s="50" t="str">
        <f>IF(ISBLANK(LeaveTracker[[#This Row],[Employee Name]]),"-----",VLOOKUP(LeaveTracker[[#This Row],[Employee Name]],Employees[[Employee Name]:[Office]],7))</f>
        <v>TICC</v>
      </c>
      <c r="F4885" s="50" t="str">
        <f>IF(ISBLANK(LeaveTracker[[#This Row],[Employee Name]]),"-----",VLOOKUP(LeaveTracker[[#This Row],[Employee Name]],Employees[[Employee Name]:[Office]],6))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1854</v>
      </c>
      <c r="E4886" s="50" t="str">
        <f>IF(ISBLANK(LeaveTracker[[#This Row],[Employee Name]]),"-----",VLOOKUP(LeaveTracker[[#This Row],[Employee Name]],Employees[[Employee Name]:[Office]],7))</f>
        <v>TICC</v>
      </c>
      <c r="F4886" s="50" t="str">
        <f>IF(ISBLANK(LeaveTracker[[#This Row],[Employee Name]]),"-----",VLOOKUP(LeaveTracker[[#This Row],[Employee Name]],Employees[[Employee Name]:[Office]],6))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1854</v>
      </c>
      <c r="E4887" s="50" t="str">
        <f>IF(ISBLANK(LeaveTracker[[#This Row],[Employee Name]]),"-----",VLOOKUP(LeaveTracker[[#This Row],[Employee Name]],Employees[[Employee Name]:[Office]],7))</f>
        <v>TICC</v>
      </c>
      <c r="F4887" s="50" t="str">
        <f>IF(ISBLANK(LeaveTracker[[#This Row],[Employee Name]]),"-----",VLOOKUP(LeaveTracker[[#This Row],[Employee Name]],Employees[[Employee Name]:[Office]],6))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1854</v>
      </c>
      <c r="E4888" s="50" t="str">
        <f>IF(ISBLANK(LeaveTracker[[#This Row],[Employee Name]]),"-----",VLOOKUP(LeaveTracker[[#This Row],[Employee Name]],Employees[[Employee Name]:[Office]],7))</f>
        <v>TICC</v>
      </c>
      <c r="F4888" s="50" t="str">
        <f>IF(ISBLANK(LeaveTracker[[#This Row],[Employee Name]]),"-----",VLOOKUP(LeaveTracker[[#This Row],[Employee Name]],Employees[[Employee Name]:[Office]],6))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1854</v>
      </c>
      <c r="E4889" s="50" t="str">
        <f>IF(ISBLANK(LeaveTracker[[#This Row],[Employee Name]]),"-----",VLOOKUP(LeaveTracker[[#This Row],[Employee Name]],Employees[[Employee Name]:[Office]],7))</f>
        <v>TICC</v>
      </c>
      <c r="F4889" s="50" t="str">
        <f>IF(ISBLANK(LeaveTracker[[#This Row],[Employee Name]]),"-----",VLOOKUP(LeaveTracker[[#This Row],[Employee Name]],Employees[[Employee Name]:[Office]],6))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1829</v>
      </c>
      <c r="E4890" s="50" t="str">
        <f>IF(ISBLANK(LeaveTracker[[#This Row],[Employee Name]]),"-----",VLOOKUP(LeaveTracker[[#This Row],[Employee Name]],Employees[[Employee Name]:[Office]],7))</f>
        <v>ONT</v>
      </c>
      <c r="F4890" s="50" t="str">
        <f>IF(ISBLANK(LeaveTracker[[#This Row],[Employee Name]]),"-----",VLOOKUP(LeaveTracker[[#This Row],[Employee Name]],Employees[[Employee Name]:[Office]],6))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1777</v>
      </c>
      <c r="E4891" s="50" t="str">
        <f>IF(ISBLANK(LeaveTracker[[#This Row],[Employee Name]]),"-----",VLOOKUP(LeaveTracker[[#This Row],[Employee Name]],Employees[[Employee Name]:[Office]],7))</f>
        <v>MAHOGANY MARKET</v>
      </c>
      <c r="F4891" s="50" t="str">
        <f>IF(ISBLANK(LeaveTracker[[#This Row],[Employee Name]]),"-----",VLOOKUP(LeaveTracker[[#This Row],[Employee Name]],Employees[[Employee Name]:[Office]],6))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1828</v>
      </c>
      <c r="E4892" s="50" t="str">
        <f>IF(ISBLANK(LeaveTracker[[#This Row],[Employee Name]]),"-----",VLOOKUP(LeaveTracker[[#This Row],[Employee Name]],Employees[[Employee Name]:[Office]],7))</f>
        <v>TCIS</v>
      </c>
      <c r="F4892" s="50" t="str">
        <f>IF(ISBLANK(LeaveTracker[[#This Row],[Employee Name]]),"-----",VLOOKUP(LeaveTracker[[#This Row],[Employee Name]],Employees[[Employee Name]:[Office]],6))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1831</v>
      </c>
      <c r="E4893" s="50" t="str">
        <f>IF(ISBLANK(LeaveTracker[[#This Row],[Employee Name]]),"-----",VLOOKUP(LeaveTracker[[#This Row],[Employee Name]],Employees[[Employee Name]:[Office]],7))</f>
        <v>CPDO</v>
      </c>
      <c r="F4893" s="50" t="str">
        <f>IF(ISBLANK(LeaveTracker[[#This Row],[Employee Name]]),"-----",VLOOKUP(LeaveTracker[[#This Row],[Employee Name]],Employees[[Employee Name]:[Office]],6))</f>
        <v>CASUAL</v>
      </c>
      <c r="G4893" s="24">
        <v>45016</v>
      </c>
      <c r="H4893" s="24">
        <v>45016</v>
      </c>
      <c r="I4893" s="19" t="s">
        <v>298</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1889</v>
      </c>
      <c r="E4894" s="50" t="str">
        <f>IF(ISBLANK(LeaveTracker[[#This Row],[Employee Name]]),"-----",VLOOKUP(LeaveTracker[[#This Row],[Employee Name]],Employees[[Employee Name]:[Office]],7))</f>
        <v>TICC</v>
      </c>
      <c r="F4894" s="50" t="str">
        <f>IF(ISBLANK(LeaveTracker[[#This Row],[Employee Name]]),"-----",VLOOKUP(LeaveTracker[[#This Row],[Employee Name]],Employees[[Employee Name]:[Office]],6))</f>
        <v>CASUAL</v>
      </c>
      <c r="G4894" s="24">
        <v>45021</v>
      </c>
      <c r="H4894" s="24">
        <v>45021</v>
      </c>
      <c r="I4894" s="19" t="s">
        <v>298</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1955</v>
      </c>
      <c r="E4895" s="50" t="str">
        <f>IF(ISBLANK(LeaveTracker[[#This Row],[Employee Name]]),"-----",VLOOKUP(LeaveTracker[[#This Row],[Employee Name]],Employees[[Employee Name]:[Office]],7))</f>
        <v>PICNIC GROVE</v>
      </c>
      <c r="F4895" s="50" t="str">
        <f>IF(ISBLANK(LeaveTracker[[#This Row],[Employee Name]]),"-----",VLOOKUP(LeaveTracker[[#This Row],[Employee Name]],Employees[[Employee Name]:[Office]],6))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1955</v>
      </c>
      <c r="E4896" s="50" t="str">
        <f>IF(ISBLANK(LeaveTracker[[#This Row],[Employee Name]]),"-----",VLOOKUP(LeaveTracker[[#This Row],[Employee Name]],Employees[[Employee Name]:[Office]],7))</f>
        <v>PICNIC GROVE</v>
      </c>
      <c r="F4896" s="50" t="str">
        <f>IF(ISBLANK(LeaveTracker[[#This Row],[Employee Name]]),"-----",VLOOKUP(LeaveTracker[[#This Row],[Employee Name]],Employees[[Employee Name]:[Office]],6))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1955</v>
      </c>
      <c r="E4897" s="50" t="str">
        <f>IF(ISBLANK(LeaveTracker[[#This Row],[Employee Name]]),"-----",VLOOKUP(LeaveTracker[[#This Row],[Employee Name]],Employees[[Employee Name]:[Office]],7))</f>
        <v>PICNIC GROVE</v>
      </c>
      <c r="F4897" s="50" t="str">
        <f>IF(ISBLANK(LeaveTracker[[#This Row],[Employee Name]]),"-----",VLOOKUP(LeaveTracker[[#This Row],[Employee Name]],Employees[[Employee Name]:[Office]],6))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1955</v>
      </c>
      <c r="E4898" s="50" t="str">
        <f>IF(ISBLANK(LeaveTracker[[#This Row],[Employee Name]]),"-----",VLOOKUP(LeaveTracker[[#This Row],[Employee Name]],Employees[[Employee Name]:[Office]],7))</f>
        <v>PICNIC GROVE</v>
      </c>
      <c r="F4898" s="50" t="str">
        <f>IF(ISBLANK(LeaveTracker[[#This Row],[Employee Name]]),"-----",VLOOKUP(LeaveTracker[[#This Row],[Employee Name]],Employees[[Employee Name]:[Office]],6))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1821</v>
      </c>
      <c r="E4899" s="50" t="str">
        <f>IF(ISBLANK(LeaveTracker[[#This Row],[Employee Name]]),"-----",VLOOKUP(LeaveTracker[[#This Row],[Employee Name]],Employees[[Employee Name]:[Office]],7))</f>
        <v>DSWDO</v>
      </c>
      <c r="F4899" s="50" t="str">
        <f>IF(ISBLANK(LeaveTracker[[#This Row],[Employee Name]]),"-----",VLOOKUP(LeaveTracker[[#This Row],[Employee Name]],Employees[[Employee Name]:[Office]],6))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1821</v>
      </c>
      <c r="E4900" s="50" t="str">
        <f>IF(ISBLANK(LeaveTracker[[#This Row],[Employee Name]]),"-----",VLOOKUP(LeaveTracker[[#This Row],[Employee Name]],Employees[[Employee Name]:[Office]],7))</f>
        <v>DSWDO</v>
      </c>
      <c r="F4900" s="50" t="str">
        <f>IF(ISBLANK(LeaveTracker[[#This Row],[Employee Name]]),"-----",VLOOKUP(LeaveTracker[[#This Row],[Employee Name]],Employees[[Employee Name]:[Office]],6))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1821</v>
      </c>
      <c r="E4901" s="50" t="str">
        <f>IF(ISBLANK(LeaveTracker[[#This Row],[Employee Name]]),"-----",VLOOKUP(LeaveTracker[[#This Row],[Employee Name]],Employees[[Employee Name]:[Office]],7))</f>
        <v>DSWDO</v>
      </c>
      <c r="F4901" s="50" t="str">
        <f>IF(ISBLANK(LeaveTracker[[#This Row],[Employee Name]]),"-----",VLOOKUP(LeaveTracker[[#This Row],[Employee Name]],Employees[[Employee Name]:[Office]],6))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1821</v>
      </c>
      <c r="E4902" s="50" t="str">
        <f>IF(ISBLANK(LeaveTracker[[#This Row],[Employee Name]]),"-----",VLOOKUP(LeaveTracker[[#This Row],[Employee Name]],Employees[[Employee Name]:[Office]],7))</f>
        <v>DSWDO</v>
      </c>
      <c r="F4902" s="50" t="str">
        <f>IF(ISBLANK(LeaveTracker[[#This Row],[Employee Name]]),"-----",VLOOKUP(LeaveTracker[[#This Row],[Employee Name]],Employees[[Employee Name]:[Office]],6))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1801</v>
      </c>
      <c r="E4903" s="50" t="str">
        <f>IF(ISBLANK(LeaveTracker[[#This Row],[Employee Name]]),"-----",VLOOKUP(LeaveTracker[[#This Row],[Employee Name]],Employees[[Employee Name]:[Office]],7))</f>
        <v>TCNHS</v>
      </c>
      <c r="F4903" s="50" t="str">
        <f>IF(ISBLANK(LeaveTracker[[#This Row],[Employee Name]]),"-----",VLOOKUP(LeaveTracker[[#This Row],[Employee Name]],Employees[[Employee Name]:[Office]],6))</f>
        <v>CASUAL</v>
      </c>
      <c r="G4903" s="24">
        <v>45019</v>
      </c>
      <c r="H4903" s="24">
        <v>45021</v>
      </c>
      <c r="I4903" s="19" t="s">
        <v>298</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1801</v>
      </c>
      <c r="E4904" s="50" t="str">
        <f>IF(ISBLANK(LeaveTracker[[#This Row],[Employee Name]]),"-----",VLOOKUP(LeaveTracker[[#This Row],[Employee Name]],Employees[[Employee Name]:[Office]],7))</f>
        <v>TCNHS</v>
      </c>
      <c r="F4904" s="50" t="str">
        <f>IF(ISBLANK(LeaveTracker[[#This Row],[Employee Name]]),"-----",VLOOKUP(LeaveTracker[[#This Row],[Employee Name]],Employees[[Employee Name]:[Office]],6))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1801</v>
      </c>
      <c r="E4905" s="50" t="str">
        <f>IF(ISBLANK(LeaveTracker[[#This Row],[Employee Name]]),"-----",VLOOKUP(LeaveTracker[[#This Row],[Employee Name]],Employees[[Employee Name]:[Office]],7))</f>
        <v>TCNHS</v>
      </c>
      <c r="F4905" s="50" t="str">
        <f>IF(ISBLANK(LeaveTracker[[#This Row],[Employee Name]]),"-----",VLOOKUP(LeaveTracker[[#This Row],[Employee Name]],Employees[[Employee Name]:[Office]],6))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1801</v>
      </c>
      <c r="E4906" s="50" t="str">
        <f>IF(ISBLANK(LeaveTracker[[#This Row],[Employee Name]]),"-----",VLOOKUP(LeaveTracker[[#This Row],[Employee Name]],Employees[[Employee Name]:[Office]],7))</f>
        <v>TCNHS</v>
      </c>
      <c r="F4906" s="50" t="str">
        <f>IF(ISBLANK(LeaveTracker[[#This Row],[Employee Name]]),"-----",VLOOKUP(LeaveTracker[[#This Row],[Employee Name]],Employees[[Employee Name]:[Office]],6))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1801</v>
      </c>
      <c r="E4907" s="50" t="str">
        <f>IF(ISBLANK(LeaveTracker[[#This Row],[Employee Name]]),"-----",VLOOKUP(LeaveTracker[[#This Row],[Employee Name]],Employees[[Employee Name]:[Office]],7))</f>
        <v>TCNHS</v>
      </c>
      <c r="F4907" s="50" t="str">
        <f>IF(ISBLANK(LeaveTracker[[#This Row],[Employee Name]]),"-----",VLOOKUP(LeaveTracker[[#This Row],[Employee Name]],Employees[[Employee Name]:[Office]],6))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1812</v>
      </c>
      <c r="E4908" s="50" t="str">
        <f>IF(ISBLANK(LeaveTracker[[#This Row],[Employee Name]]),"-----",VLOOKUP(LeaveTracker[[#This Row],[Employee Name]],Employees[[Employee Name]:[Office]],7))</f>
        <v>TICC</v>
      </c>
      <c r="F4908" s="50" t="str">
        <f>IF(ISBLANK(LeaveTracker[[#This Row],[Employee Name]]),"-----",VLOOKUP(LeaveTracker[[#This Row],[Employee Name]],Employees[[Employee Name]:[Office]],6))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1812</v>
      </c>
      <c r="E4909" s="50" t="str">
        <f>IF(ISBLANK(LeaveTracker[[#This Row],[Employee Name]]),"-----",VLOOKUP(LeaveTracker[[#This Row],[Employee Name]],Employees[[Employee Name]:[Office]],7))</f>
        <v>TICC</v>
      </c>
      <c r="F4909" s="50" t="str">
        <f>IF(ISBLANK(LeaveTracker[[#This Row],[Employee Name]]),"-----",VLOOKUP(LeaveTracker[[#This Row],[Employee Name]],Employees[[Employee Name]:[Office]],6))</f>
        <v>CASUAL</v>
      </c>
      <c r="G4909" s="24">
        <v>44988</v>
      </c>
      <c r="H4909" s="24">
        <v>44988</v>
      </c>
      <c r="I4909" s="19" t="s">
        <v>298</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1812</v>
      </c>
      <c r="E4910" s="50" t="str">
        <f>IF(ISBLANK(LeaveTracker[[#This Row],[Employee Name]]),"-----",VLOOKUP(LeaveTracker[[#This Row],[Employee Name]],Employees[[Employee Name]:[Office]],7))</f>
        <v>TICC</v>
      </c>
      <c r="F4910" s="50" t="str">
        <f>IF(ISBLANK(LeaveTracker[[#This Row],[Employee Name]]),"-----",VLOOKUP(LeaveTracker[[#This Row],[Employee Name]],Employees[[Employee Name]:[Office]],6))</f>
        <v>CASUAL</v>
      </c>
      <c r="G4910" s="24">
        <v>44991</v>
      </c>
      <c r="H4910" s="24">
        <v>44991</v>
      </c>
      <c r="I4910" s="19" t="s">
        <v>298</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1958</v>
      </c>
      <c r="E4911" s="50" t="str">
        <f>IF(ISBLANK(LeaveTracker[[#This Row],[Employee Name]]),"-----",VLOOKUP(LeaveTracker[[#This Row],[Employee Name]],Employees[[Employee Name]:[Office]],7))</f>
        <v>TICC</v>
      </c>
      <c r="F4911" s="50" t="str">
        <f>IF(ISBLANK(LeaveTracker[[#This Row],[Employee Name]]),"-----",VLOOKUP(LeaveTracker[[#This Row],[Employee Name]],Employees[[Employee Name]:[Office]],6))</f>
        <v>CASUAL</v>
      </c>
      <c r="G4911" s="24">
        <v>45009</v>
      </c>
      <c r="H4911" s="24">
        <v>45009</v>
      </c>
      <c r="I4911" s="19" t="s">
        <v>298</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1958</v>
      </c>
      <c r="E4912" s="50" t="str">
        <f>IF(ISBLANK(LeaveTracker[[#This Row],[Employee Name]]),"-----",VLOOKUP(LeaveTracker[[#This Row],[Employee Name]],Employees[[Employee Name]:[Office]],7))</f>
        <v>TICC</v>
      </c>
      <c r="F4912" s="50" t="str">
        <f>IF(ISBLANK(LeaveTracker[[#This Row],[Employee Name]]),"-----",VLOOKUP(LeaveTracker[[#This Row],[Employee Name]],Employees[[Employee Name]:[Office]],6))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1765</v>
      </c>
      <c r="E4913" s="50" t="str">
        <f>IF(ISBLANK(LeaveTracker[[#This Row],[Employee Name]]),"-----",VLOOKUP(LeaveTracker[[#This Row],[Employee Name]],Employees[[Employee Name]:[Office]],7))</f>
        <v>GSO</v>
      </c>
      <c r="F4913" s="50" t="str">
        <f>IF(ISBLANK(LeaveTracker[[#This Row],[Employee Name]]),"-----",VLOOKUP(LeaveTracker[[#This Row],[Employee Name]],Employees[[Employee Name]:[Office]],6))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1765</v>
      </c>
      <c r="E4914" s="50" t="str">
        <f>IF(ISBLANK(LeaveTracker[[#This Row],[Employee Name]]),"-----",VLOOKUP(LeaveTracker[[#This Row],[Employee Name]],Employees[[Employee Name]:[Office]],7))</f>
        <v>GSO</v>
      </c>
      <c r="F4914" s="50" t="str">
        <f>IF(ISBLANK(LeaveTracker[[#This Row],[Employee Name]]),"-----",VLOOKUP(LeaveTracker[[#This Row],[Employee Name]],Employees[[Employee Name]:[Office]],6))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1927</v>
      </c>
      <c r="E4915" s="50" t="str">
        <f>IF(ISBLANK(LeaveTracker[[#This Row],[Employee Name]]),"-----",VLOOKUP(LeaveTracker[[#This Row],[Employee Name]],Employees[[Employee Name]:[Office]],7))</f>
        <v>HOUSING</v>
      </c>
      <c r="F4915" s="50" t="str">
        <f>IF(ISBLANK(LeaveTracker[[#This Row],[Employee Name]]),"-----",VLOOKUP(LeaveTracker[[#This Row],[Employee Name]],Employees[[Employee Name]:[Office]],6))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1927</v>
      </c>
      <c r="E4916" s="50" t="str">
        <f>IF(ISBLANK(LeaveTracker[[#This Row],[Employee Name]]),"-----",VLOOKUP(LeaveTracker[[#This Row],[Employee Name]],Employees[[Employee Name]:[Office]],7))</f>
        <v>HOUSING</v>
      </c>
      <c r="F4916" s="50" t="str">
        <f>IF(ISBLANK(LeaveTracker[[#This Row],[Employee Name]]),"-----",VLOOKUP(LeaveTracker[[#This Row],[Employee Name]],Employees[[Employee Name]:[Office]],6))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1927</v>
      </c>
      <c r="E4917" s="50" t="str">
        <f>IF(ISBLANK(LeaveTracker[[#This Row],[Employee Name]]),"-----",VLOOKUP(LeaveTracker[[#This Row],[Employee Name]],Employees[[Employee Name]:[Office]],7))</f>
        <v>HOUSING</v>
      </c>
      <c r="F4917" s="50" t="str">
        <f>IF(ISBLANK(LeaveTracker[[#This Row],[Employee Name]]),"-----",VLOOKUP(LeaveTracker[[#This Row],[Employee Name]],Employees[[Employee Name]:[Office]],6))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1927</v>
      </c>
      <c r="E4918" s="50" t="str">
        <f>IF(ISBLANK(LeaveTracker[[#This Row],[Employee Name]]),"-----",VLOOKUP(LeaveTracker[[#This Row],[Employee Name]],Employees[[Employee Name]:[Office]],7))</f>
        <v>HOUSING</v>
      </c>
      <c r="F4918" s="50" t="str">
        <f>IF(ISBLANK(LeaveTracker[[#This Row],[Employee Name]]),"-----",VLOOKUP(LeaveTracker[[#This Row],[Employee Name]],Employees[[Employee Name]:[Office]],6))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396</v>
      </c>
      <c r="E4919" s="50" t="str">
        <f>IF(ISBLANK(LeaveTracker[[#This Row],[Employee Name]]),"-----",VLOOKUP(LeaveTracker[[#This Row],[Employee Name]],Employees[[Employee Name]:[Office]],7))</f>
        <v>CTO</v>
      </c>
      <c r="F4919" s="50" t="str">
        <f>IF(ISBLANK(LeaveTracker[[#This Row],[Employee Name]]),"-----",VLOOKUP(LeaveTracker[[#This Row],[Employee Name]],Employees[[Employee Name]:[Office]],6))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391</v>
      </c>
      <c r="E4920" s="50" t="str">
        <f>IF(ISBLANK(LeaveTracker[[#This Row],[Employee Name]]),"-----",VLOOKUP(LeaveTracker[[#This Row],[Employee Name]],Employees[[Employee Name]:[Office]],7))</f>
        <v>CTO</v>
      </c>
      <c r="F4920" s="50" t="str">
        <f>IF(ISBLANK(LeaveTracker[[#This Row],[Employee Name]]),"-----",VLOOKUP(LeaveTracker[[#This Row],[Employee Name]],Employees[[Employee Name]:[Office]],6))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572</v>
      </c>
      <c r="E4921" s="50" t="str">
        <f>IF(ISBLANK(LeaveTracker[[#This Row],[Employee Name]]),"-----",VLOOKUP(LeaveTracker[[#This Row],[Employee Name]],Employees[[Employee Name]:[Office]],7))</f>
        <v>CCT</v>
      </c>
      <c r="F4921" s="50" t="str">
        <f>IF(ISBLANK(LeaveTracker[[#This Row],[Employee Name]]),"-----",VLOOKUP(LeaveTracker[[#This Row],[Employee Name]],Employees[[Employee Name]:[Office]],6))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833</v>
      </c>
      <c r="E4922" s="50" t="str">
        <f>IF(ISBLANK(LeaveTracker[[#This Row],[Employee Name]]),"-----",VLOOKUP(LeaveTracker[[#This Row],[Employee Name]],Employees[[Employee Name]:[Office]],7))</f>
        <v>CTO</v>
      </c>
      <c r="F4922" s="50" t="str">
        <f>IF(ISBLANK(LeaveTracker[[#This Row],[Employee Name]]),"-----",VLOOKUP(LeaveTracker[[#This Row],[Employee Name]],Employees[[Employee Name]:[Office]],6))</f>
        <v>PERMANENT</v>
      </c>
      <c r="G4922" s="24">
        <v>45001</v>
      </c>
      <c r="H4922" s="24">
        <v>45001</v>
      </c>
      <c r="I4922" s="19" t="s">
        <v>298</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210</v>
      </c>
      <c r="E4923" s="50" t="str">
        <f>IF(ISBLANK(LeaveTracker[[#This Row],[Employee Name]]),"-----",VLOOKUP(LeaveTracker[[#This Row],[Employee Name]],Employees[[Employee Name]:[Office]],7))</f>
        <v>PDAO</v>
      </c>
      <c r="F4923" s="50" t="str">
        <f>IF(ISBLANK(LeaveTracker[[#This Row],[Employee Name]]),"-----",VLOOKUP(LeaveTracker[[#This Row],[Employee Name]],Employees[[Employee Name]:[Office]],6))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1934</v>
      </c>
      <c r="E4924" s="50" t="str">
        <f>IF(ISBLANK(LeaveTracker[[#This Row],[Employee Name]]),"-----",VLOOKUP(LeaveTracker[[#This Row],[Employee Name]],Employees[[Employee Name]:[Office]],7))</f>
        <v>CHO</v>
      </c>
      <c r="F4924" s="50" t="str">
        <f>IF(ISBLANK(LeaveTracker[[#This Row],[Employee Name]]),"-----",VLOOKUP(LeaveTracker[[#This Row],[Employee Name]],Employees[[Employee Name]:[Office]],6))</f>
        <v>CASUAL</v>
      </c>
      <c r="G4924" s="24">
        <v>45008</v>
      </c>
      <c r="H4924" s="24">
        <v>45008</v>
      </c>
      <c r="I4924" s="19" t="s">
        <v>298</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547</v>
      </c>
      <c r="E4925" s="50" t="str">
        <f>IF(ISBLANK(LeaveTracker[[#This Row],[Employee Name]]),"-----",VLOOKUP(LeaveTracker[[#This Row],[Employee Name]],Employees[[Employee Name]:[Office]],7))</f>
        <v>ONT</v>
      </c>
      <c r="F4925" s="50" t="str">
        <f>IF(ISBLANK(LeaveTracker[[#This Row],[Employee Name]]),"-----",VLOOKUP(LeaveTracker[[#This Row],[Employee Name]],Employees[[Employee Name]:[Office]],6))</f>
        <v>PERMANENT</v>
      </c>
      <c r="G4925" s="24">
        <v>45033</v>
      </c>
      <c r="H4925" s="24">
        <v>45033</v>
      </c>
      <c r="I4925" s="19" t="s">
        <v>298</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878</v>
      </c>
      <c r="E4926" s="50" t="str">
        <f>IF(ISBLANK(LeaveTracker[[#This Row],[Employee Name]]),"-----",VLOOKUP(LeaveTracker[[#This Row],[Employee Name]],Employees[[Employee Name]:[Office]],7))</f>
        <v>ONT</v>
      </c>
      <c r="F4926" s="50" t="str">
        <f>IF(ISBLANK(LeaveTracker[[#This Row],[Employee Name]]),"-----",VLOOKUP(LeaveTracker[[#This Row],[Employee Name]],Employees[[Employee Name]:[Office]],6))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1305</v>
      </c>
      <c r="E4927" s="50" t="str">
        <f>IF(ISBLANK(LeaveTracker[[#This Row],[Employee Name]]),"-----",VLOOKUP(LeaveTracker[[#This Row],[Employee Name]],Employees[[Employee Name]:[Office]],7))</f>
        <v>ONT</v>
      </c>
      <c r="F4927" s="50" t="str">
        <f>IF(ISBLANK(LeaveTracker[[#This Row],[Employee Name]]),"-----",VLOOKUP(LeaveTracker[[#This Row],[Employee Name]],Employees[[Employee Name]:[Office]],6))</f>
        <v>PERMANENT</v>
      </c>
      <c r="G4927" s="24">
        <v>45001</v>
      </c>
      <c r="H4927" s="24">
        <v>45001</v>
      </c>
      <c r="I4927" s="19" t="s">
        <v>298</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422</v>
      </c>
      <c r="E4928" s="50" t="str">
        <f>IF(ISBLANK(LeaveTracker[[#This Row],[Employee Name]]),"-----",VLOOKUP(LeaveTracker[[#This Row],[Employee Name]],Employees[[Employee Name]:[Office]],7))</f>
        <v>INTEGRATED CENTRAL TERMINAL</v>
      </c>
      <c r="F4928" s="50" t="str">
        <f>IF(ISBLANK(LeaveTracker[[#This Row],[Employee Name]]),"-----",VLOOKUP(LeaveTracker[[#This Row],[Employee Name]],Employees[[Employee Name]:[Office]],6))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422</v>
      </c>
      <c r="E4929" s="50" t="str">
        <f>IF(ISBLANK(LeaveTracker[[#This Row],[Employee Name]]),"-----",VLOOKUP(LeaveTracker[[#This Row],[Employee Name]],Employees[[Employee Name]:[Office]],7))</f>
        <v>INTEGRATED CENTRAL TERMINAL</v>
      </c>
      <c r="F4929" s="50" t="str">
        <f>IF(ISBLANK(LeaveTracker[[#This Row],[Employee Name]]),"-----",VLOOKUP(LeaveTracker[[#This Row],[Employee Name]],Employees[[Employee Name]:[Office]],6))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422</v>
      </c>
      <c r="E4930" s="50" t="str">
        <f>IF(ISBLANK(LeaveTracker[[#This Row],[Employee Name]]),"-----",VLOOKUP(LeaveTracker[[#This Row],[Employee Name]],Employees[[Employee Name]:[Office]],7))</f>
        <v>INTEGRATED CENTRAL TERMINAL</v>
      </c>
      <c r="F4930" s="50" t="str">
        <f>IF(ISBLANK(LeaveTracker[[#This Row],[Employee Name]]),"-----",VLOOKUP(LeaveTracker[[#This Row],[Employee Name]],Employees[[Employee Name]:[Office]],6))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1039</v>
      </c>
      <c r="E4931" s="50" t="str">
        <f>IF(ISBLANK(LeaveTracker[[#This Row],[Employee Name]]),"-----",VLOOKUP(LeaveTracker[[#This Row],[Employee Name]],Employees[[Employee Name]:[Office]],7))</f>
        <v>ONT</v>
      </c>
      <c r="F4931" s="50" t="str">
        <f>IF(ISBLANK(LeaveTracker[[#This Row],[Employee Name]]),"-----",VLOOKUP(LeaveTracker[[#This Row],[Employee Name]],Employees[[Employee Name]:[Office]],6))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695</v>
      </c>
      <c r="E4932" s="50" t="str">
        <f>IF(ISBLANK(LeaveTracker[[#This Row],[Employee Name]]),"-----",VLOOKUP(LeaveTracker[[#This Row],[Employee Name]],Employees[[Employee Name]:[Office]],7))</f>
        <v>ONT</v>
      </c>
      <c r="F4932" s="50" t="str">
        <f>IF(ISBLANK(LeaveTracker[[#This Row],[Employee Name]]),"-----",VLOOKUP(LeaveTracker[[#This Row],[Employee Name]],Employees[[Employee Name]:[Office]],6))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396</v>
      </c>
      <c r="E4933" s="50" t="str">
        <f>IF(ISBLANK(LeaveTracker[[#This Row],[Employee Name]]),"-----",VLOOKUP(LeaveTracker[[#This Row],[Employee Name]],Employees[[Employee Name]:[Office]],7))</f>
        <v>CTO</v>
      </c>
      <c r="F4933" s="50" t="str">
        <f>IF(ISBLANK(LeaveTracker[[#This Row],[Employee Name]]),"-----",VLOOKUP(LeaveTracker[[#This Row],[Employee Name]],Employees[[Employee Name]:[Office]],6))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224</v>
      </c>
      <c r="E4934" s="50" t="str">
        <f>IF(ISBLANK(LeaveTracker[[#This Row],[Employee Name]]),"-----",VLOOKUP(LeaveTracker[[#This Row],[Employee Name]],Employees[[Employee Name]:[Office]],7))</f>
        <v>CSWDO</v>
      </c>
      <c r="F4934" s="50" t="str">
        <f>IF(ISBLANK(LeaveTracker[[#This Row],[Employee Name]]),"-----",VLOOKUP(LeaveTracker[[#This Row],[Employee Name]],Employees[[Employee Name]:[Office]],6))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304</v>
      </c>
      <c r="E4935" s="50" t="str">
        <f>IF(ISBLANK(LeaveTracker[[#This Row],[Employee Name]]),"-----",VLOOKUP(LeaveTracker[[#This Row],[Employee Name]],Employees[[Employee Name]:[Office]],7))</f>
        <v>TOPS (ADMIN CSU)</v>
      </c>
      <c r="F4935" s="50" t="str">
        <f>IF(ISBLANK(LeaveTracker[[#This Row],[Employee Name]]),"-----",VLOOKUP(LeaveTracker[[#This Row],[Employee Name]],Employees[[Employee Name]:[Office]],6))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779</v>
      </c>
      <c r="E4936" s="50" t="str">
        <f>IF(ISBLANK(LeaveTracker[[#This Row],[Employee Name]]),"-----",VLOOKUP(LeaveTracker[[#This Row],[Employee Name]],Employees[[Employee Name]:[Office]],7))</f>
        <v>AGRICULTURE OFFICE</v>
      </c>
      <c r="F4936" s="50" t="str">
        <f>IF(ISBLANK(LeaveTracker[[#This Row],[Employee Name]]),"-----",VLOOKUP(LeaveTracker[[#This Row],[Employee Name]],Employees[[Employee Name]:[Office]],6))</f>
        <v>PERMANENT</v>
      </c>
      <c r="G4936" s="24">
        <v>44812</v>
      </c>
      <c r="H4936" s="24">
        <v>44813</v>
      </c>
      <c r="I4936" s="19" t="s">
        <v>298</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863</v>
      </c>
      <c r="E4937" s="50" t="str">
        <f>IF(ISBLANK(LeaveTracker[[#This Row],[Employee Name]]),"-----",VLOOKUP(LeaveTracker[[#This Row],[Employee Name]],Employees[[Employee Name]:[Office]],7))</f>
        <v>ACCOUNTING</v>
      </c>
      <c r="F4937" s="50" t="str">
        <f>IF(ISBLANK(LeaveTracker[[#This Row],[Employee Name]]),"-----",VLOOKUP(LeaveTracker[[#This Row],[Employee Name]],Employees[[Employee Name]:[Office]],6))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2192</v>
      </c>
      <c r="E4938" s="50" t="str">
        <f>IF(ISBLANK(LeaveTracker[[#This Row],[Employee Name]]),"-----",VLOOKUP(LeaveTracker[[#This Row],[Employee Name]],Employees[[Employee Name]:[Office]],7))</f>
        <v>TICC</v>
      </c>
      <c r="F4938" s="50" t="str">
        <f>IF(ISBLANK(LeaveTracker[[#This Row],[Employee Name]]),"-----",VLOOKUP(LeaveTracker[[#This Row],[Employee Name]],Employees[[Employee Name]:[Office]],6))</f>
        <v>CASUAL</v>
      </c>
      <c r="G4938" s="24">
        <v>44923</v>
      </c>
      <c r="H4938" s="24">
        <v>44923</v>
      </c>
      <c r="I4938" s="19" t="s">
        <v>298</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779</v>
      </c>
      <c r="E4939" s="50" t="str">
        <f>IF(ISBLANK(LeaveTracker[[#This Row],[Employee Name]]),"-----",VLOOKUP(LeaveTracker[[#This Row],[Employee Name]],Employees[[Employee Name]:[Office]],7))</f>
        <v>AGRICULTURE OFFICE</v>
      </c>
      <c r="F4939" s="50" t="str">
        <f>IF(ISBLANK(LeaveTracker[[#This Row],[Employee Name]]),"-----",VLOOKUP(LeaveTracker[[#This Row],[Employee Name]],Employees[[Employee Name]:[Office]],6))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666</v>
      </c>
      <c r="E4940" s="50" t="str">
        <f>IF(ISBLANK(LeaveTracker[[#This Row],[Employee Name]]),"-----",VLOOKUP(LeaveTracker[[#This Row],[Employee Name]],Employees[[Employee Name]:[Office]],7))</f>
        <v>AGRICULTURE OFFICE</v>
      </c>
      <c r="F4940" s="50" t="str">
        <f>IF(ISBLANK(LeaveTracker[[#This Row],[Employee Name]]),"-----",VLOOKUP(LeaveTracker[[#This Row],[Employee Name]],Employees[[Employee Name]:[Office]],6))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666</v>
      </c>
      <c r="E4941" s="50" t="str">
        <f>IF(ISBLANK(LeaveTracker[[#This Row],[Employee Name]]),"-----",VLOOKUP(LeaveTracker[[#This Row],[Employee Name]],Employees[[Employee Name]:[Office]],7))</f>
        <v>AGRICULTURE OFFICE</v>
      </c>
      <c r="F4941" s="50" t="str">
        <f>IF(ISBLANK(LeaveTracker[[#This Row],[Employee Name]]),"-----",VLOOKUP(LeaveTracker[[#This Row],[Employee Name]],Employees[[Employee Name]:[Office]],6))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904</v>
      </c>
      <c r="E4942" s="50" t="str">
        <f>IF(ISBLANK(LeaveTracker[[#This Row],[Employee Name]]),"-----",VLOOKUP(LeaveTracker[[#This Row],[Employee Name]],Employees[[Employee Name]:[Office]],7))</f>
        <v>ONT</v>
      </c>
      <c r="F4942" s="50" t="str">
        <f>IF(ISBLANK(LeaveTracker[[#This Row],[Employee Name]]),"-----",VLOOKUP(LeaveTracker[[#This Row],[Employee Name]],Employees[[Employee Name]:[Office]],6))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904</v>
      </c>
      <c r="E4943" s="50" t="str">
        <f>IF(ISBLANK(LeaveTracker[[#This Row],[Employee Name]]),"-----",VLOOKUP(LeaveTracker[[#This Row],[Employee Name]],Employees[[Employee Name]:[Office]],7))</f>
        <v>ONT</v>
      </c>
      <c r="F4943" s="50" t="str">
        <f>IF(ISBLANK(LeaveTracker[[#This Row],[Employee Name]]),"-----",VLOOKUP(LeaveTracker[[#This Row],[Employee Name]],Employees[[Employee Name]:[Office]],6))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904</v>
      </c>
      <c r="E4944" s="50" t="str">
        <f>IF(ISBLANK(LeaveTracker[[#This Row],[Employee Name]]),"-----",VLOOKUP(LeaveTracker[[#This Row],[Employee Name]],Employees[[Employee Name]:[Office]],7))</f>
        <v>ONT</v>
      </c>
      <c r="F4944" s="50" t="str">
        <f>IF(ISBLANK(LeaveTracker[[#This Row],[Employee Name]]),"-----",VLOOKUP(LeaveTracker[[#This Row],[Employee Name]],Employees[[Employee Name]:[Office]],6))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904</v>
      </c>
      <c r="E4945" s="50" t="str">
        <f>IF(ISBLANK(LeaveTracker[[#This Row],[Employee Name]]),"-----",VLOOKUP(LeaveTracker[[#This Row],[Employee Name]],Employees[[Employee Name]:[Office]],7))</f>
        <v>ONT</v>
      </c>
      <c r="F4945" s="50" t="str">
        <f>IF(ISBLANK(LeaveTracker[[#This Row],[Employee Name]]),"-----",VLOOKUP(LeaveTracker[[#This Row],[Employee Name]],Employees[[Employee Name]:[Office]],6))</f>
        <v>PERMANENT</v>
      </c>
      <c r="G4945" s="24">
        <v>44914</v>
      </c>
      <c r="H4945" s="24">
        <v>44915</v>
      </c>
      <c r="I4945" s="19" t="s">
        <v>298</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904</v>
      </c>
      <c r="E4946" s="50" t="str">
        <f>IF(ISBLANK(LeaveTracker[[#This Row],[Employee Name]]),"-----",VLOOKUP(LeaveTracker[[#This Row],[Employee Name]],Employees[[Employee Name]:[Office]],7))</f>
        <v>ONT</v>
      </c>
      <c r="F4946" s="50" t="str">
        <f>IF(ISBLANK(LeaveTracker[[#This Row],[Employee Name]]),"-----",VLOOKUP(LeaveTracker[[#This Row],[Employee Name]],Employees[[Employee Name]:[Office]],6))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904</v>
      </c>
      <c r="E4947" s="50" t="str">
        <f>IF(ISBLANK(LeaveTracker[[#This Row],[Employee Name]]),"-----",VLOOKUP(LeaveTracker[[#This Row],[Employee Name]],Employees[[Employee Name]:[Office]],7))</f>
        <v>ONT</v>
      </c>
      <c r="F4947" s="50" t="str">
        <f>IF(ISBLANK(LeaveTracker[[#This Row],[Employee Name]]),"-----",VLOOKUP(LeaveTracker[[#This Row],[Employee Name]],Employees[[Employee Name]:[Office]],6))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904</v>
      </c>
      <c r="E4948" s="50" t="str">
        <f>IF(ISBLANK(LeaveTracker[[#This Row],[Employee Name]]),"-----",VLOOKUP(LeaveTracker[[#This Row],[Employee Name]],Employees[[Employee Name]:[Office]],7))</f>
        <v>ONT</v>
      </c>
      <c r="F4948" s="50" t="str">
        <f>IF(ISBLANK(LeaveTracker[[#This Row],[Employee Name]]),"-----",VLOOKUP(LeaveTracker[[#This Row],[Employee Name]],Employees[[Employee Name]:[Office]],6))</f>
        <v>PERMANENT</v>
      </c>
      <c r="G4948" s="24">
        <v>44938</v>
      </c>
      <c r="H4948" s="24">
        <v>44938</v>
      </c>
      <c r="I4948" s="19" t="s">
        <v>298</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904</v>
      </c>
      <c r="E4949" s="50" t="str">
        <f>IF(ISBLANK(LeaveTracker[[#This Row],[Employee Name]]),"-----",VLOOKUP(LeaveTracker[[#This Row],[Employee Name]],Employees[[Employee Name]:[Office]],7))</f>
        <v>ONT</v>
      </c>
      <c r="F4949" s="50" t="str">
        <f>IF(ISBLANK(LeaveTracker[[#This Row],[Employee Name]]),"-----",VLOOKUP(LeaveTracker[[#This Row],[Employee Name]],Employees[[Employee Name]:[Office]],6))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2220</v>
      </c>
      <c r="E4950" s="50" t="str">
        <f>IF(ISBLANK(LeaveTracker[[#This Row],[Employee Name]]),"-----",VLOOKUP(LeaveTracker[[#This Row],[Employee Name]],Employees[[Employee Name]:[Office]],7))</f>
        <v>ONT</v>
      </c>
      <c r="F4950" s="50" t="str">
        <f>IF(ISBLANK(LeaveTracker[[#This Row],[Employee Name]]),"-----",VLOOKUP(LeaveTracker[[#This Row],[Employee Name]],Employees[[Employee Name]:[Office]],6))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2220</v>
      </c>
      <c r="E4951" s="50" t="str">
        <f>IF(ISBLANK(LeaveTracker[[#This Row],[Employee Name]]),"-----",VLOOKUP(LeaveTracker[[#This Row],[Employee Name]],Employees[[Employee Name]:[Office]],7))</f>
        <v>ONT</v>
      </c>
      <c r="F4951" s="50" t="str">
        <f>IF(ISBLANK(LeaveTracker[[#This Row],[Employee Name]]),"-----",VLOOKUP(LeaveTracker[[#This Row],[Employee Name]],Employees[[Employee Name]:[Office]],6))</f>
        <v>PERMANENT</v>
      </c>
      <c r="G4951" s="24">
        <v>45021</v>
      </c>
      <c r="H4951" s="24">
        <v>45021</v>
      </c>
      <c r="I4951" s="19" t="s">
        <v>298</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2220</v>
      </c>
      <c r="E4952" s="50" t="str">
        <f>IF(ISBLANK(LeaveTracker[[#This Row],[Employee Name]]),"-----",VLOOKUP(LeaveTracker[[#This Row],[Employee Name]],Employees[[Employee Name]:[Office]],7))</f>
        <v>ONT</v>
      </c>
      <c r="F4952" s="50" t="str">
        <f>IF(ISBLANK(LeaveTracker[[#This Row],[Employee Name]]),"-----",VLOOKUP(LeaveTracker[[#This Row],[Employee Name]],Employees[[Employee Name]:[Office]],6))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2053</v>
      </c>
      <c r="E4953" s="50" t="str">
        <f>IF(ISBLANK(LeaveTracker[[#This Row],[Employee Name]]),"-----",VLOOKUP(LeaveTracker[[#This Row],[Employee Name]],Employees[[Employee Name]:[Office]],7))</f>
        <v>CSWDO</v>
      </c>
      <c r="F4953" s="50" t="str">
        <f>IF(ISBLANK(LeaveTracker[[#This Row],[Employee Name]]),"-----",VLOOKUP(LeaveTracker[[#This Row],[Employee Name]],Employees[[Employee Name]:[Office]],6))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693</v>
      </c>
      <c r="E4954" s="50" t="str">
        <f>IF(ISBLANK(LeaveTracker[[#This Row],[Employee Name]]),"-----",VLOOKUP(LeaveTracker[[#This Row],[Employee Name]],Employees[[Employee Name]:[Office]],7))</f>
        <v>VMO</v>
      </c>
      <c r="F4954" s="50" t="str">
        <f>IF(ISBLANK(LeaveTracker[[#This Row],[Employee Name]]),"-----",VLOOKUP(LeaveTracker[[#This Row],[Employee Name]],Employees[[Employee Name]:[Office]],6))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224</v>
      </c>
      <c r="E4955" s="50" t="str">
        <f>IF(ISBLANK(LeaveTracker[[#This Row],[Employee Name]]),"-----",VLOOKUP(LeaveTracker[[#This Row],[Employee Name]],Employees[[Employee Name]:[Office]],7))</f>
        <v>CSWDO</v>
      </c>
      <c r="F4955" s="50" t="str">
        <f>IF(ISBLANK(LeaveTracker[[#This Row],[Employee Name]]),"-----",VLOOKUP(LeaveTracker[[#This Row],[Employee Name]],Employees[[Employee Name]:[Office]],6))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1046</v>
      </c>
      <c r="E4956" s="50" t="str">
        <f>IF(ISBLANK(LeaveTracker[[#This Row],[Employee Name]]),"-----",VLOOKUP(LeaveTracker[[#This Row],[Employee Name]],Employees[[Employee Name]:[Office]],7))</f>
        <v>CENRO</v>
      </c>
      <c r="F4956" s="50" t="str">
        <f>IF(ISBLANK(LeaveTracker[[#This Row],[Employee Name]]),"-----",VLOOKUP(LeaveTracker[[#This Row],[Employee Name]],Employees[[Employee Name]:[Office]],6))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1267</v>
      </c>
      <c r="E4957" s="50" t="str">
        <f>IF(ISBLANK(LeaveTracker[[#This Row],[Employee Name]]),"-----",VLOOKUP(LeaveTracker[[#This Row],[Employee Name]],Employees[[Employee Name]:[Office]],7))</f>
        <v>CHO</v>
      </c>
      <c r="F4957" s="50" t="str">
        <f>IF(ISBLANK(LeaveTracker[[#This Row],[Employee Name]]),"-----",VLOOKUP(LeaveTracker[[#This Row],[Employee Name]],Employees[[Employee Name]:[Office]],6))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1267</v>
      </c>
      <c r="E4958" s="50" t="str">
        <f>IF(ISBLANK(LeaveTracker[[#This Row],[Employee Name]]),"-----",VLOOKUP(LeaveTracker[[#This Row],[Employee Name]],Employees[[Employee Name]:[Office]],7))</f>
        <v>CHO</v>
      </c>
      <c r="F4958" s="50" t="str">
        <f>IF(ISBLANK(LeaveTracker[[#This Row],[Employee Name]]),"-----",VLOOKUP(LeaveTracker[[#This Row],[Employee Name]],Employees[[Employee Name]:[Office]],6))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2157</v>
      </c>
      <c r="E4959" s="50" t="str">
        <f>IF(ISBLANK(LeaveTracker[[#This Row],[Employee Name]]),"-----",VLOOKUP(LeaveTracker[[#This Row],[Employee Name]],Employees[[Employee Name]:[Office]],7))</f>
        <v>OSPITAL NG TAGAYTAY</v>
      </c>
      <c r="F4959" s="50" t="str">
        <f>IF(ISBLANK(LeaveTracker[[#This Row],[Employee Name]]),"-----",VLOOKUP(LeaveTracker[[#This Row],[Employee Name]],Employees[[Employee Name]:[Office]],6))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2148</v>
      </c>
      <c r="E4960" s="50" t="str">
        <f>IF(ISBLANK(LeaveTracker[[#This Row],[Employee Name]]),"-----",VLOOKUP(LeaveTracker[[#This Row],[Employee Name]],Employees[[Employee Name]:[Office]],7))</f>
        <v>OSPITAL NG TAGAYTAY</v>
      </c>
      <c r="F4960" s="50" t="str">
        <f>IF(ISBLANK(LeaveTracker[[#This Row],[Employee Name]]),"-----",VLOOKUP(LeaveTracker[[#This Row],[Employee Name]],Employees[[Employee Name]:[Office]],6))</f>
        <v>PERMANENT</v>
      </c>
      <c r="G4960" s="24">
        <v>45012</v>
      </c>
      <c r="H4960" s="24">
        <v>45012</v>
      </c>
      <c r="I4960" s="19" t="s">
        <v>298</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388</v>
      </c>
      <c r="E4961" s="50" t="str">
        <f>IF(ISBLANK(LeaveTracker[[#This Row],[Employee Name]]),"-----",VLOOKUP(LeaveTracker[[#This Row],[Employee Name]],Employees[[Employee Name]:[Office]],7))</f>
        <v>ONT</v>
      </c>
      <c r="F4961" s="50" t="str">
        <f>IF(ISBLANK(LeaveTracker[[#This Row],[Employee Name]]),"-----",VLOOKUP(LeaveTracker[[#This Row],[Employee Name]],Employees[[Employee Name]:[Office]],6))</f>
        <v>PERMANENT</v>
      </c>
      <c r="G4961" s="24">
        <v>45003</v>
      </c>
      <c r="H4961" s="24">
        <v>45003</v>
      </c>
      <c r="I4961" s="19" t="s">
        <v>298</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344</v>
      </c>
      <c r="E4962" s="50" t="str">
        <f>IF(ISBLANK(LeaveTracker[[#This Row],[Employee Name]]),"-----",VLOOKUP(LeaveTracker[[#This Row],[Employee Name]],Employees[[Employee Name]:[Office]],7))</f>
        <v>ONT</v>
      </c>
      <c r="F4962" s="50" t="str">
        <f>IF(ISBLANK(LeaveTracker[[#This Row],[Employee Name]]),"-----",VLOOKUP(LeaveTracker[[#This Row],[Employee Name]],Employees[[Employee Name]:[Office]],6))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388</v>
      </c>
      <c r="E4963" s="50" t="str">
        <f>IF(ISBLANK(LeaveTracker[[#This Row],[Employee Name]]),"-----",VLOOKUP(LeaveTracker[[#This Row],[Employee Name]],Employees[[Employee Name]:[Office]],7))</f>
        <v>ONT</v>
      </c>
      <c r="F4963" s="50" t="str">
        <f>IF(ISBLANK(LeaveTracker[[#This Row],[Employee Name]]),"-----",VLOOKUP(LeaveTracker[[#This Row],[Employee Name]],Employees[[Employee Name]:[Office]],6))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344</v>
      </c>
      <c r="E4964" s="50" t="str">
        <f>IF(ISBLANK(LeaveTracker[[#This Row],[Employee Name]]),"-----",VLOOKUP(LeaveTracker[[#This Row],[Employee Name]],Employees[[Employee Name]:[Office]],7))</f>
        <v>ONT</v>
      </c>
      <c r="F4964" s="50" t="str">
        <f>IF(ISBLANK(LeaveTracker[[#This Row],[Employee Name]]),"-----",VLOOKUP(LeaveTracker[[#This Row],[Employee Name]],Employees[[Employee Name]:[Office]],6))</f>
        <v>PERMANENT</v>
      </c>
      <c r="G4964" s="24">
        <v>45003</v>
      </c>
      <c r="H4964" s="24">
        <v>45003</v>
      </c>
      <c r="I4964" s="19" t="s">
        <v>298</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344</v>
      </c>
      <c r="E4965" s="50" t="str">
        <f>IF(ISBLANK(LeaveTracker[[#This Row],[Employee Name]]),"-----",VLOOKUP(LeaveTracker[[#This Row],[Employee Name]],Employees[[Employee Name]:[Office]],7))</f>
        <v>ONT</v>
      </c>
      <c r="F4965" s="50" t="str">
        <f>IF(ISBLANK(LeaveTracker[[#This Row],[Employee Name]]),"-----",VLOOKUP(LeaveTracker[[#This Row],[Employee Name]],Employees[[Employee Name]:[Office]],6))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367</v>
      </c>
      <c r="E4966" s="50" t="str">
        <f>IF(ISBLANK(LeaveTracker[[#This Row],[Employee Name]]),"-----",VLOOKUP(LeaveTracker[[#This Row],[Employee Name]],Employees[[Employee Name]:[Office]],7))</f>
        <v>CCT</v>
      </c>
      <c r="F4966" s="50" t="str">
        <f>IF(ISBLANK(LeaveTracker[[#This Row],[Employee Name]]),"-----",VLOOKUP(LeaveTracker[[#This Row],[Employee Name]],Employees[[Employee Name]:[Office]],6))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624</v>
      </c>
      <c r="E4967" s="50" t="str">
        <f>IF(ISBLANK(LeaveTracker[[#This Row],[Employee Name]]),"-----",VLOOKUP(LeaveTracker[[#This Row],[Employee Name]],Employees[[Employee Name]:[Office]],7))</f>
        <v>CTO</v>
      </c>
      <c r="F4967" s="50" t="str">
        <f>IF(ISBLANK(LeaveTracker[[#This Row],[Employee Name]]),"-----",VLOOKUP(LeaveTracker[[#This Row],[Employee Name]],Employees[[Employee Name]:[Office]],6))</f>
        <v>PERMANENT</v>
      </c>
      <c r="G4967" s="24">
        <v>44999</v>
      </c>
      <c r="H4967" s="24">
        <v>44999</v>
      </c>
      <c r="I4967" s="19" t="s">
        <v>298</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398</v>
      </c>
      <c r="E4968" s="50" t="str">
        <f>IF(ISBLANK(LeaveTracker[[#This Row],[Employee Name]]),"-----",VLOOKUP(LeaveTracker[[#This Row],[Employee Name]],Employees[[Employee Name]:[Office]],7))</f>
        <v>CTO</v>
      </c>
      <c r="F4968" s="50" t="str">
        <f>IF(ISBLANK(LeaveTracker[[#This Row],[Employee Name]]),"-----",VLOOKUP(LeaveTracker[[#This Row],[Employee Name]],Employees[[Employee Name]:[Office]],6))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1059</v>
      </c>
      <c r="E4969" s="50" t="str">
        <f>IF(ISBLANK(LeaveTracker[[#This Row],[Employee Name]]),"-----",VLOOKUP(LeaveTracker[[#This Row],[Employee Name]],Employees[[Employee Name]:[Office]],7))</f>
        <v>CTO</v>
      </c>
      <c r="F4969" s="50" t="str">
        <f>IF(ISBLANK(LeaveTracker[[#This Row],[Employee Name]]),"-----",VLOOKUP(LeaveTracker[[#This Row],[Employee Name]],Employees[[Employee Name]:[Office]],6))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1017</v>
      </c>
      <c r="E4970" s="50" t="str">
        <f>IF(ISBLANK(LeaveTracker[[#This Row],[Employee Name]]),"-----",VLOOKUP(LeaveTracker[[#This Row],[Employee Name]],Employees[[Employee Name]:[Office]],7))</f>
        <v>LANDTAX</v>
      </c>
      <c r="F4970" s="50" t="str">
        <f>IF(ISBLANK(LeaveTracker[[#This Row],[Employee Name]]),"-----",VLOOKUP(LeaveTracker[[#This Row],[Employee Name]],Employees[[Employee Name]:[Office]],6))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2204</v>
      </c>
      <c r="E4971" s="50" t="str">
        <f>IF(ISBLANK(LeaveTracker[[#This Row],[Employee Name]]),"-----",VLOOKUP(LeaveTracker[[#This Row],[Employee Name]],Employees[[Employee Name]:[Office]],7))</f>
        <v>TOPS</v>
      </c>
      <c r="F4971" s="50" t="str">
        <f>IF(ISBLANK(LeaveTracker[[#This Row],[Employee Name]]),"-----",VLOOKUP(LeaveTracker[[#This Row],[Employee Name]],Employees[[Employee Name]:[Office]],6))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612</v>
      </c>
      <c r="E4972" s="50" t="str">
        <f>IF(ISBLANK(LeaveTracker[[#This Row],[Employee Name]]),"-----",VLOOKUP(LeaveTracker[[#This Row],[Employee Name]],Employees[[Employee Name]:[Office]],7))</f>
        <v>CBO</v>
      </c>
      <c r="F4972" s="50" t="str">
        <f>IF(ISBLANK(LeaveTracker[[#This Row],[Employee Name]]),"-----",VLOOKUP(LeaveTracker[[#This Row],[Employee Name]],Employees[[Employee Name]:[Office]],6))</f>
        <v>PERMANENT</v>
      </c>
      <c r="G4972" s="24">
        <v>44995</v>
      </c>
      <c r="H4972" s="24">
        <v>44995</v>
      </c>
      <c r="I4972" s="19" t="s">
        <v>298</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849</v>
      </c>
      <c r="E4973" s="50" t="str">
        <f>IF(ISBLANK(LeaveTracker[[#This Row],[Employee Name]]),"-----",VLOOKUP(LeaveTracker[[#This Row],[Employee Name]],Employees[[Employee Name]:[Office]],7))</f>
        <v>MO</v>
      </c>
      <c r="F4973" s="50" t="str">
        <f>IF(ISBLANK(LeaveTracker[[#This Row],[Employee Name]]),"-----",VLOOKUP(LeaveTracker[[#This Row],[Employee Name]],Employees[[Employee Name]:[Office]],6))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849</v>
      </c>
      <c r="E4974" s="50" t="str">
        <f>IF(ISBLANK(LeaveTracker[[#This Row],[Employee Name]]),"-----",VLOOKUP(LeaveTracker[[#This Row],[Employee Name]],Employees[[Employee Name]:[Office]],7))</f>
        <v>MO</v>
      </c>
      <c r="F4974" s="50" t="str">
        <f>IF(ISBLANK(LeaveTracker[[#This Row],[Employee Name]]),"-----",VLOOKUP(LeaveTracker[[#This Row],[Employee Name]],Employees[[Employee Name]:[Office]],6))</f>
        <v>PERMANENT</v>
      </c>
      <c r="G4974" s="24">
        <v>44986</v>
      </c>
      <c r="H4974" s="24">
        <v>44986</v>
      </c>
      <c r="I4974" s="19" t="s">
        <v>298</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501</v>
      </c>
      <c r="E4975" s="50" t="str">
        <f>IF(ISBLANK(LeaveTracker[[#This Row],[Employee Name]]),"-----",VLOOKUP(LeaveTracker[[#This Row],[Employee Name]],Employees[[Employee Name]:[Office]],7))</f>
        <v>COOPERATIVE OFFICE</v>
      </c>
      <c r="F4975" s="50" t="str">
        <f>IF(ISBLANK(LeaveTracker[[#This Row],[Employee Name]]),"-----",VLOOKUP(LeaveTracker[[#This Row],[Employee Name]],Employees[[Employee Name]:[Office]],6))</f>
        <v>PERMANENT</v>
      </c>
      <c r="G4975" s="24">
        <v>44994</v>
      </c>
      <c r="H4975" s="24">
        <v>44994</v>
      </c>
      <c r="I4975" s="19" t="s">
        <v>298</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501</v>
      </c>
      <c r="E4976" s="50" t="str">
        <f>IF(ISBLANK(LeaveTracker[[#This Row],[Employee Name]]),"-----",VLOOKUP(LeaveTracker[[#This Row],[Employee Name]],Employees[[Employee Name]:[Office]],7))</f>
        <v>COOPERATIVE OFFICE</v>
      </c>
      <c r="F4976" s="50" t="str">
        <f>IF(ISBLANK(LeaveTracker[[#This Row],[Employee Name]]),"-----",VLOOKUP(LeaveTracker[[#This Row],[Employee Name]],Employees[[Employee Name]:[Office]],6))</f>
        <v>PERMANENT</v>
      </c>
      <c r="G4976" s="24">
        <v>45000</v>
      </c>
      <c r="H4976" s="24">
        <v>45000</v>
      </c>
      <c r="I4976" s="19" t="s">
        <v>298</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497</v>
      </c>
      <c r="E4977" s="50" t="str">
        <f>IF(ISBLANK(LeaveTracker[[#This Row],[Employee Name]]),"-----",VLOOKUP(LeaveTracker[[#This Row],[Employee Name]],Employees[[Employee Name]:[Office]],7))</f>
        <v>COOPERATIVE OFFICE</v>
      </c>
      <c r="F4977" s="50" t="str">
        <f>IF(ISBLANK(LeaveTracker[[#This Row],[Employee Name]]),"-----",VLOOKUP(LeaveTracker[[#This Row],[Employee Name]],Employees[[Employee Name]:[Office]],6))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597</v>
      </c>
      <c r="E4978" s="50" t="str">
        <f>IF(ISBLANK(LeaveTracker[[#This Row],[Employee Name]]),"-----",VLOOKUP(LeaveTracker[[#This Row],[Employee Name]],Employees[[Employee Name]:[Office]],7))</f>
        <v>MAHOGANY MARKET</v>
      </c>
      <c r="F4978" s="50" t="str">
        <f>IF(ISBLANK(LeaveTracker[[#This Row],[Employee Name]]),"-----",VLOOKUP(LeaveTracker[[#This Row],[Employee Name]],Employees[[Employee Name]:[Office]],6))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944</v>
      </c>
      <c r="E4979" s="50" t="str">
        <f>IF(ISBLANK(LeaveTracker[[#This Row],[Employee Name]]),"-----",VLOOKUP(LeaveTracker[[#This Row],[Employee Name]],Employees[[Employee Name]:[Office]],7))</f>
        <v>EEO/ CITY MARKET</v>
      </c>
      <c r="F4979" s="50" t="str">
        <f>IF(ISBLANK(LeaveTracker[[#This Row],[Employee Name]]),"-----",VLOOKUP(LeaveTracker[[#This Row],[Employee Name]],Employees[[Employee Name]:[Office]],6))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375</v>
      </c>
      <c r="E4980" s="50" t="str">
        <f>IF(ISBLANK(LeaveTracker[[#This Row],[Employee Name]]),"-----",VLOOKUP(LeaveTracker[[#This Row],[Employee Name]],Employees[[Employee Name]:[Office]],7))</f>
        <v>CCT</v>
      </c>
      <c r="F4980" s="50" t="str">
        <f>IF(ISBLANK(LeaveTracker[[#This Row],[Employee Name]]),"-----",VLOOKUP(LeaveTracker[[#This Row],[Employee Name]],Employees[[Employee Name]:[Office]],6))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375</v>
      </c>
      <c r="E4981" s="50" t="str">
        <f>IF(ISBLANK(LeaveTracker[[#This Row],[Employee Name]]),"-----",VLOOKUP(LeaveTracker[[#This Row],[Employee Name]],Employees[[Employee Name]:[Office]],7))</f>
        <v>CCT</v>
      </c>
      <c r="F4981" s="50" t="str">
        <f>IF(ISBLANK(LeaveTracker[[#This Row],[Employee Name]]),"-----",VLOOKUP(LeaveTracker[[#This Row],[Employee Name]],Employees[[Employee Name]:[Office]],6))</f>
        <v>PERMANENT</v>
      </c>
      <c r="G4981" s="24">
        <v>44999</v>
      </c>
      <c r="H4981" s="24">
        <v>44999</v>
      </c>
      <c r="I4981" s="19" t="s">
        <v>298</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338</v>
      </c>
      <c r="E4982" s="50" t="str">
        <f>IF(ISBLANK(LeaveTracker[[#This Row],[Employee Name]]),"-----",VLOOKUP(LeaveTracker[[#This Row],[Employee Name]],Employees[[Employee Name]:[Office]],7))</f>
        <v>COMELEC</v>
      </c>
      <c r="F4982" s="50" t="str">
        <f>IF(ISBLANK(LeaveTracker[[#This Row],[Employee Name]]),"-----",VLOOKUP(LeaveTracker[[#This Row],[Employee Name]],Employees[[Employee Name]:[Office]],6))</f>
        <v>PERMANENT</v>
      </c>
      <c r="G4982" s="24">
        <v>44995</v>
      </c>
      <c r="H4982" s="24">
        <v>44998</v>
      </c>
      <c r="I4982" s="19" t="s">
        <v>298</v>
      </c>
      <c r="J4982" s="42" t="s">
        <v>214</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338</v>
      </c>
      <c r="E4983" s="50" t="str">
        <f>IF(ISBLANK(LeaveTracker[[#This Row],[Employee Name]]),"-----",VLOOKUP(LeaveTracker[[#This Row],[Employee Name]],Employees[[Employee Name]:[Office]],7))</f>
        <v>COMELEC</v>
      </c>
      <c r="F4983" s="50" t="str">
        <f>IF(ISBLANK(LeaveTracker[[#This Row],[Employee Name]]),"-----",VLOOKUP(LeaveTracker[[#This Row],[Employee Name]],Employees[[Employee Name]:[Office]],6))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1826</v>
      </c>
      <c r="E4984" s="50" t="str">
        <f>IF(ISBLANK(LeaveTracker[[#This Row],[Employee Name]]),"-----",VLOOKUP(LeaveTracker[[#This Row],[Employee Name]],Employees[[Employee Name]:[Office]],7))</f>
        <v>SP</v>
      </c>
      <c r="F4984" s="50" t="str">
        <f>IF(ISBLANK(LeaveTracker[[#This Row],[Employee Name]]),"-----",VLOOKUP(LeaveTracker[[#This Row],[Employee Name]],Employees[[Employee Name]:[Office]],6))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477</v>
      </c>
      <c r="E4985" s="50" t="str">
        <f>IF(ISBLANK(LeaveTracker[[#This Row],[Employee Name]]),"-----",VLOOKUP(LeaveTracker[[#This Row],[Employee Name]],Employees[[Employee Name]:[Office]],7))</f>
        <v>ADMIN OFFICE</v>
      </c>
      <c r="F4985" s="50" t="str">
        <f>IF(ISBLANK(LeaveTracker[[#This Row],[Employee Name]]),"-----",VLOOKUP(LeaveTracker[[#This Row],[Employee Name]],Employees[[Employee Name]:[Office]],6))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477</v>
      </c>
      <c r="E4986" s="50" t="str">
        <f>IF(ISBLANK(LeaveTracker[[#This Row],[Employee Name]]),"-----",VLOOKUP(LeaveTracker[[#This Row],[Employee Name]],Employees[[Employee Name]:[Office]],7))</f>
        <v>ADMIN OFFICE</v>
      </c>
      <c r="F4986" s="50" t="str">
        <f>IF(ISBLANK(LeaveTracker[[#This Row],[Employee Name]]),"-----",VLOOKUP(LeaveTracker[[#This Row],[Employee Name]],Employees[[Employee Name]:[Office]],6))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855</v>
      </c>
      <c r="E4987" s="50" t="str">
        <f>IF(ISBLANK(LeaveTracker[[#This Row],[Employee Name]]),"-----",VLOOKUP(LeaveTracker[[#This Row],[Employee Name]],Employees[[Employee Name]:[Office]],7))</f>
        <v>LCR</v>
      </c>
      <c r="F4987" s="50" t="str">
        <f>IF(ISBLANK(LeaveTracker[[#This Row],[Employee Name]]),"-----",VLOOKUP(LeaveTracker[[#This Row],[Employee Name]],Employees[[Employee Name]:[Office]],6))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1816</v>
      </c>
      <c r="E4988" s="50" t="str">
        <f>IF(ISBLANK(LeaveTracker[[#This Row],[Employee Name]]),"-----",VLOOKUP(LeaveTracker[[#This Row],[Employee Name]],Employees[[Employee Name]:[Office]],7))</f>
        <v>ONT</v>
      </c>
      <c r="F4988" s="50" t="str">
        <f>IF(ISBLANK(LeaveTracker[[#This Row],[Employee Name]]),"-----",VLOOKUP(LeaveTracker[[#This Row],[Employee Name]],Employees[[Employee Name]:[Office]],6))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1769</v>
      </c>
      <c r="E4989" s="50" t="str">
        <f>IF(ISBLANK(LeaveTracker[[#This Row],[Employee Name]]),"-----",VLOOKUP(LeaveTracker[[#This Row],[Employee Name]],Employees[[Employee Name]:[Office]],7))</f>
        <v>ONT</v>
      </c>
      <c r="F4989" s="50" t="str">
        <f>IF(ISBLANK(LeaveTracker[[#This Row],[Employee Name]]),"-----",VLOOKUP(LeaveTracker[[#This Row],[Employee Name]],Employees[[Employee Name]:[Office]],6))</f>
        <v>CASUAL</v>
      </c>
      <c r="G4989" s="24">
        <v>45018</v>
      </c>
      <c r="H4989" s="24">
        <v>45018</v>
      </c>
      <c r="I4989" s="19" t="s">
        <v>298</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2222</v>
      </c>
      <c r="E4990" s="50" t="str">
        <f>IF(ISBLANK(LeaveTracker[[#This Row],[Employee Name]]),"-----",VLOOKUP(LeaveTracker[[#This Row],[Employee Name]],Employees[[Employee Name]:[Office]],7))</f>
        <v>ASSESSORS OFFICE</v>
      </c>
      <c r="F4990" s="50" t="str">
        <f>IF(ISBLANK(LeaveTracker[[#This Row],[Employee Name]]),"-----",VLOOKUP(LeaveTracker[[#This Row],[Employee Name]],Employees[[Employee Name]:[Office]],6))</f>
        <v>PERMANENT</v>
      </c>
      <c r="G4990" s="24">
        <v>45005</v>
      </c>
      <c r="H4990" s="24">
        <v>45005</v>
      </c>
      <c r="I4990" s="19" t="s">
        <v>298</v>
      </c>
      <c r="J4990" s="42" t="s">
        <v>644</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578</v>
      </c>
      <c r="E4991" s="50" t="str">
        <f>IF(ISBLANK(LeaveTracker[[#This Row],[Employee Name]]),"-----",VLOOKUP(LeaveTracker[[#This Row],[Employee Name]],Employees[[Employee Name]:[Office]],7))</f>
        <v>CCT</v>
      </c>
      <c r="F4991" s="50" t="str">
        <f>IF(ISBLANK(LeaveTracker[[#This Row],[Employee Name]]),"-----",VLOOKUP(LeaveTracker[[#This Row],[Employee Name]],Employees[[Employee Name]:[Office]],6))</f>
        <v>PERMANENT</v>
      </c>
      <c r="G4991" s="24">
        <v>45009</v>
      </c>
      <c r="H4991" s="24">
        <v>45009</v>
      </c>
      <c r="I4991" s="19" t="s">
        <v>298</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578</v>
      </c>
      <c r="E4992" s="50" t="str">
        <f>IF(ISBLANK(LeaveTracker[[#This Row],[Employee Name]]),"-----",VLOOKUP(LeaveTracker[[#This Row],[Employee Name]],Employees[[Employee Name]:[Office]],7))</f>
        <v>CCT</v>
      </c>
      <c r="F4992" s="50" t="str">
        <f>IF(ISBLANK(LeaveTracker[[#This Row],[Employee Name]]),"-----",VLOOKUP(LeaveTracker[[#This Row],[Employee Name]],Employees[[Employee Name]:[Office]],6))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578</v>
      </c>
      <c r="E4993" s="50" t="str">
        <f>IF(ISBLANK(LeaveTracker[[#This Row],[Employee Name]]),"-----",VLOOKUP(LeaveTracker[[#This Row],[Employee Name]],Employees[[Employee Name]:[Office]],7))</f>
        <v>CCT</v>
      </c>
      <c r="F4993" s="50" t="str">
        <f>IF(ISBLANK(LeaveTracker[[#This Row],[Employee Name]]),"-----",VLOOKUP(LeaveTracker[[#This Row],[Employee Name]],Employees[[Employee Name]:[Office]],6))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1034</v>
      </c>
      <c r="E4994" s="50" t="str">
        <f>IF(ISBLANK(LeaveTracker[[#This Row],[Employee Name]]),"-----",VLOOKUP(LeaveTracker[[#This Row],[Employee Name]],Employees[[Employee Name]:[Office]],7))</f>
        <v>ONT</v>
      </c>
      <c r="F4994" s="50" t="str">
        <f>IF(ISBLANK(LeaveTracker[[#This Row],[Employee Name]]),"-----",VLOOKUP(LeaveTracker[[#This Row],[Employee Name]],Employees[[Employee Name]:[Office]],6))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50" t="str">
        <f>IF(ISBLANK(LeaveTracker[[#This Row],[Employee Name]]),"-----",VLOOKUP(LeaveTracker[[#This Row],[Employee Name]],Employees[[Employee Name]:[Office]],7))</f>
        <v>CHARACTER OFFICE</v>
      </c>
      <c r="F4995" s="50" t="str">
        <f>IF(ISBLANK(LeaveTracker[[#This Row],[Employee Name]]),"-----",VLOOKUP(LeaveTracker[[#This Row],[Employee Name]],Employees[[Employee Name]:[Office]],6))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1890</v>
      </c>
      <c r="E4996" s="50" t="str">
        <f>IF(ISBLANK(LeaveTracker[[#This Row],[Employee Name]]),"-----",VLOOKUP(LeaveTracker[[#This Row],[Employee Name]],Employees[[Employee Name]:[Office]],7))</f>
        <v>TICC</v>
      </c>
      <c r="F4996" s="50" t="str">
        <f>IF(ISBLANK(LeaveTracker[[#This Row],[Employee Name]]),"-----",VLOOKUP(LeaveTracker[[#This Row],[Employee Name]],Employees[[Employee Name]:[Office]],6))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1920</v>
      </c>
      <c r="E4997" s="50" t="str">
        <f>IF(ISBLANK(LeaveTracker[[#This Row],[Employee Name]]),"-----",VLOOKUP(LeaveTracker[[#This Row],[Employee Name]],Employees[[Employee Name]:[Office]],7))</f>
        <v>TICC</v>
      </c>
      <c r="F4997" s="50" t="str">
        <f>IF(ISBLANK(LeaveTracker[[#This Row],[Employee Name]]),"-----",VLOOKUP(LeaveTracker[[#This Row],[Employee Name]],Employees[[Employee Name]:[Office]],6))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1976</v>
      </c>
      <c r="E4998" s="50" t="str">
        <f>IF(ISBLANK(LeaveTracker[[#This Row],[Employee Name]]),"-----",VLOOKUP(LeaveTracker[[#This Row],[Employee Name]],Employees[[Employee Name]:[Office]],7))</f>
        <v>CHO</v>
      </c>
      <c r="F4998" s="50" t="str">
        <f>IF(ISBLANK(LeaveTracker[[#This Row],[Employee Name]]),"-----",VLOOKUP(LeaveTracker[[#This Row],[Employee Name]],Employees[[Employee Name]:[Office]],6))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822</v>
      </c>
      <c r="E4999" s="50" t="str">
        <f>IF(ISBLANK(LeaveTracker[[#This Row],[Employee Name]]),"-----",VLOOKUP(LeaveTracker[[#This Row],[Employee Name]],Employees[[Employee Name]:[Office]],7))</f>
        <v>CHO</v>
      </c>
      <c r="F4999" s="50" t="str">
        <f>IF(ISBLANK(LeaveTracker[[#This Row],[Employee Name]]),"-----",VLOOKUP(LeaveTracker[[#This Row],[Employee Name]],Employees[[Employee Name]:[Office]],6))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822</v>
      </c>
      <c r="E5000" s="50" t="str">
        <f>IF(ISBLANK(LeaveTracker[[#This Row],[Employee Name]]),"-----",VLOOKUP(LeaveTracker[[#This Row],[Employee Name]],Employees[[Employee Name]:[Office]],7))</f>
        <v>CHO</v>
      </c>
      <c r="F5000" s="50" t="str">
        <f>IF(ISBLANK(LeaveTracker[[#This Row],[Employee Name]]),"-----",VLOOKUP(LeaveTracker[[#This Row],[Employee Name]],Employees[[Employee Name]:[Office]],6))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1328</v>
      </c>
      <c r="E5001" s="50" t="str">
        <f>IF(ISBLANK(LeaveTracker[[#This Row],[Employee Name]]),"-----",VLOOKUP(LeaveTracker[[#This Row],[Employee Name]],Employees[[Employee Name]:[Office]],7))</f>
        <v>ONT</v>
      </c>
      <c r="F5001" s="50" t="str">
        <f>IF(ISBLANK(LeaveTracker[[#This Row],[Employee Name]]),"-----",VLOOKUP(LeaveTracker[[#This Row],[Employee Name]],Employees[[Employee Name]:[Office]],6))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385</v>
      </c>
      <c r="E5002" s="50" t="str">
        <f>IF(ISBLANK(LeaveTracker[[#This Row],[Employee Name]]),"-----",VLOOKUP(LeaveTracker[[#This Row],[Employee Name]],Employees[[Employee Name]:[Office]],7))</f>
        <v>ONT</v>
      </c>
      <c r="F5002" s="50" t="str">
        <f>IF(ISBLANK(LeaveTracker[[#This Row],[Employee Name]]),"-----",VLOOKUP(LeaveTracker[[#This Row],[Employee Name]],Employees[[Employee Name]:[Office]],6))</f>
        <v>PERMANENT</v>
      </c>
      <c r="G5002" s="24">
        <v>45019</v>
      </c>
      <c r="H5002" s="24">
        <v>45019</v>
      </c>
      <c r="I5002" s="19" t="s">
        <v>298</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1733</v>
      </c>
      <c r="E5003" s="50" t="str">
        <f>IF(ISBLANK(LeaveTracker[[#This Row],[Employee Name]]),"-----",VLOOKUP(LeaveTracker[[#This Row],[Employee Name]],Employees[[Employee Name]:[Office]],7))</f>
        <v>ASSESSOR</v>
      </c>
      <c r="F5003" s="50" t="str">
        <f>IF(ISBLANK(LeaveTracker[[#This Row],[Employee Name]]),"-----",VLOOKUP(LeaveTracker[[#This Row],[Employee Name]],Employees[[Employee Name]:[Office]],6))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2072</v>
      </c>
      <c r="E5004" s="50" t="str">
        <f>IF(ISBLANK(LeaveTracker[[#This Row],[Employee Name]]),"-----",VLOOKUP(LeaveTracker[[#This Row],[Employee Name]],Employees[[Employee Name]:[Office]],7))</f>
        <v>PIO</v>
      </c>
      <c r="F5004" s="50" t="str">
        <f>IF(ISBLANK(LeaveTracker[[#This Row],[Employee Name]]),"-----",VLOOKUP(LeaveTracker[[#This Row],[Employee Name]],Employees[[Employee Name]:[Office]],6))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2072</v>
      </c>
      <c r="E5005" s="50" t="str">
        <f>IF(ISBLANK(LeaveTracker[[#This Row],[Employee Name]]),"-----",VLOOKUP(LeaveTracker[[#This Row],[Employee Name]],Employees[[Employee Name]:[Office]],7))</f>
        <v>PIO</v>
      </c>
      <c r="F5005" s="50" t="str">
        <f>IF(ISBLANK(LeaveTracker[[#This Row],[Employee Name]]),"-----",VLOOKUP(LeaveTracker[[#This Row],[Employee Name]],Employees[[Employee Name]:[Office]],6))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1070</v>
      </c>
      <c r="E5006" s="50" t="str">
        <f>IF(ISBLANK(LeaveTracker[[#This Row],[Employee Name]]),"-----",VLOOKUP(LeaveTracker[[#This Row],[Employee Name]],Employees[[Employee Name]:[Office]],7))</f>
        <v>PIO</v>
      </c>
      <c r="F5006" s="50" t="str">
        <f>IF(ISBLANK(LeaveTracker[[#This Row],[Employee Name]]),"-----",VLOOKUP(LeaveTracker[[#This Row],[Employee Name]],Employees[[Employee Name]:[Office]],6))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1837</v>
      </c>
      <c r="E5007" s="50" t="str">
        <f>IF(ISBLANK(LeaveTracker[[#This Row],[Employee Name]]),"-----",VLOOKUP(LeaveTracker[[#This Row],[Employee Name]],Employees[[Employee Name]:[Office]],7))</f>
        <v>ONT</v>
      </c>
      <c r="F5007" s="50" t="str">
        <f>IF(ISBLANK(LeaveTracker[[#This Row],[Employee Name]]),"-----",VLOOKUP(LeaveTracker[[#This Row],[Employee Name]],Employees[[Employee Name]:[Office]],6))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1837</v>
      </c>
      <c r="E5008" s="50" t="str">
        <f>IF(ISBLANK(LeaveTracker[[#This Row],[Employee Name]]),"-----",VLOOKUP(LeaveTracker[[#This Row],[Employee Name]],Employees[[Employee Name]:[Office]],7))</f>
        <v>ONT</v>
      </c>
      <c r="F5008" s="50" t="str">
        <f>IF(ISBLANK(LeaveTracker[[#This Row],[Employee Name]]),"-----",VLOOKUP(LeaveTracker[[#This Row],[Employee Name]],Employees[[Employee Name]:[Office]],6))</f>
        <v>CASUAL</v>
      </c>
      <c r="G5008" s="24">
        <v>45005</v>
      </c>
      <c r="H5008" s="24">
        <v>45005</v>
      </c>
      <c r="I5008" s="19" t="s">
        <v>298</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1285</v>
      </c>
      <c r="E5009" s="50" t="str">
        <f>IF(ISBLANK(LeaveTracker[[#This Row],[Employee Name]]),"-----",VLOOKUP(LeaveTracker[[#This Row],[Employee Name]],Employees[[Employee Name]:[Office]],7))</f>
        <v>CTO</v>
      </c>
      <c r="F5009" s="50" t="str">
        <f>IF(ISBLANK(LeaveTracker[[#This Row],[Employee Name]]),"-----",VLOOKUP(LeaveTracker[[#This Row],[Employee Name]],Employees[[Employee Name]:[Office]],6))</f>
        <v>PERMANENT</v>
      </c>
      <c r="G5009" s="24">
        <v>45002</v>
      </c>
      <c r="H5009" s="24">
        <v>45002</v>
      </c>
      <c r="I5009" s="19" t="s">
        <v>298</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660</v>
      </c>
      <c r="E5010" s="50" t="str">
        <f>IF(ISBLANK(LeaveTracker[[#This Row],[Employee Name]]),"-----",VLOOKUP(LeaveTracker[[#This Row],[Employee Name]],Employees[[Employee Name]:[Office]],7))</f>
        <v>CTO</v>
      </c>
      <c r="F5010" s="50" t="str">
        <f>IF(ISBLANK(LeaveTracker[[#This Row],[Employee Name]]),"-----",VLOOKUP(LeaveTracker[[#This Row],[Employee Name]],Employees[[Employee Name]:[Office]],6))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380</v>
      </c>
      <c r="E5011" s="50" t="str">
        <f>IF(ISBLANK(LeaveTracker[[#This Row],[Employee Name]]),"-----",VLOOKUP(LeaveTracker[[#This Row],[Employee Name]],Employees[[Employee Name]:[Office]],7))</f>
        <v>CCT</v>
      </c>
      <c r="F5011" s="50" t="str">
        <f>IF(ISBLANK(LeaveTracker[[#This Row],[Employee Name]]),"-----",VLOOKUP(LeaveTracker[[#This Row],[Employee Name]],Employees[[Employee Name]:[Office]],6))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1307</v>
      </c>
      <c r="E5012" s="50" t="str">
        <f>IF(ISBLANK(LeaveTracker[[#This Row],[Employee Name]]),"-----",VLOOKUP(LeaveTracker[[#This Row],[Employee Name]],Employees[[Employee Name]:[Office]],7))</f>
        <v>CTO</v>
      </c>
      <c r="F5012" s="50" t="str">
        <f>IF(ISBLANK(LeaveTracker[[#This Row],[Employee Name]]),"-----",VLOOKUP(LeaveTracker[[#This Row],[Employee Name]],Employees[[Employee Name]:[Office]],6))</f>
        <v>PERMANENT</v>
      </c>
      <c r="G5012" s="24">
        <v>44999</v>
      </c>
      <c r="H5012" s="24">
        <v>44999</v>
      </c>
      <c r="I5012" s="19" t="s">
        <v>298</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246</v>
      </c>
      <c r="E5013" s="50" t="str">
        <f>IF(ISBLANK(LeaveTracker[[#This Row],[Employee Name]]),"-----",VLOOKUP(LeaveTracker[[#This Row],[Employee Name]],Employees[[Employee Name]:[Office]],7))</f>
        <v>TCCH/TICC</v>
      </c>
      <c r="F5013" s="50" t="str">
        <f>IF(ISBLANK(LeaveTracker[[#This Row],[Employee Name]]),"-----",VLOOKUP(LeaveTracker[[#This Row],[Employee Name]],Employees[[Employee Name]:[Office]],6))</f>
        <v>PERMANENT</v>
      </c>
      <c r="G5013" s="24">
        <v>44999</v>
      </c>
      <c r="H5013" s="24">
        <v>44999</v>
      </c>
      <c r="I5013" s="19" t="s">
        <v>298</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1076</v>
      </c>
      <c r="E5014" s="50" t="str">
        <f>IF(ISBLANK(LeaveTracker[[#This Row],[Employee Name]]),"-----",VLOOKUP(LeaveTracker[[#This Row],[Employee Name]],Employees[[Employee Name]:[Office]],7))</f>
        <v>CSWDO</v>
      </c>
      <c r="F5014" s="50" t="str">
        <f>IF(ISBLANK(LeaveTracker[[#This Row],[Employee Name]]),"-----",VLOOKUP(LeaveTracker[[#This Row],[Employee Name]],Employees[[Employee Name]:[Office]],6))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1095</v>
      </c>
      <c r="E5015" s="50" t="str">
        <f>IF(ISBLANK(LeaveTracker[[#This Row],[Employee Name]]),"-----",VLOOKUP(LeaveTracker[[#This Row],[Employee Name]],Employees[[Employee Name]:[Office]],7))</f>
        <v>VMO</v>
      </c>
      <c r="F5015" s="50" t="str">
        <f>IF(ISBLANK(LeaveTracker[[#This Row],[Employee Name]]),"-----",VLOOKUP(LeaveTracker[[#This Row],[Employee Name]],Employees[[Employee Name]:[Office]],6))</f>
        <v>PERMANENT</v>
      </c>
      <c r="G5015" s="24">
        <v>44999</v>
      </c>
      <c r="H5015" s="24">
        <v>44999</v>
      </c>
      <c r="I5015" s="19" t="s">
        <v>298</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1095</v>
      </c>
      <c r="E5016" s="50" t="str">
        <f>IF(ISBLANK(LeaveTracker[[#This Row],[Employee Name]]),"-----",VLOOKUP(LeaveTracker[[#This Row],[Employee Name]],Employees[[Employee Name]:[Office]],7))</f>
        <v>VMO</v>
      </c>
      <c r="F5016" s="50" t="str">
        <f>IF(ISBLANK(LeaveTracker[[#This Row],[Employee Name]]),"-----",VLOOKUP(LeaveTracker[[#This Row],[Employee Name]],Employees[[Employee Name]:[Office]],6))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572</v>
      </c>
      <c r="E5017" s="50" t="str">
        <f>IF(ISBLANK(LeaveTracker[[#This Row],[Employee Name]]),"-----",VLOOKUP(LeaveTracker[[#This Row],[Employee Name]],Employees[[Employee Name]:[Office]],7))</f>
        <v>CCT</v>
      </c>
      <c r="F5017" s="50" t="str">
        <f>IF(ISBLANK(LeaveTracker[[#This Row],[Employee Name]]),"-----",VLOOKUP(LeaveTracker[[#This Row],[Employee Name]],Employees[[Employee Name]:[Office]],6))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735</v>
      </c>
      <c r="E5018" s="50" t="str">
        <f>IF(ISBLANK(LeaveTracker[[#This Row],[Employee Name]]),"-----",VLOOKUP(LeaveTracker[[#This Row],[Employee Name]],Employees[[Employee Name]:[Office]],7))</f>
        <v>SP</v>
      </c>
      <c r="F5018" s="50" t="str">
        <f>IF(ISBLANK(LeaveTracker[[#This Row],[Employee Name]]),"-----",VLOOKUP(LeaveTracker[[#This Row],[Employee Name]],Employees[[Employee Name]:[Office]],6))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1097</v>
      </c>
      <c r="E5019" s="50" t="str">
        <f>IF(ISBLANK(LeaveTracker[[#This Row],[Employee Name]]),"-----",VLOOKUP(LeaveTracker[[#This Row],[Employee Name]],Employees[[Employee Name]:[Office]],7))</f>
        <v>ADMIN OFFICE</v>
      </c>
      <c r="F5019" s="50" t="str">
        <f>IF(ISBLANK(LeaveTracker[[#This Row],[Employee Name]]),"-----",VLOOKUP(LeaveTracker[[#This Row],[Employee Name]],Employees[[Employee Name]:[Office]],6))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497</v>
      </c>
      <c r="E5020" s="50" t="str">
        <f>IF(ISBLANK(LeaveTracker[[#This Row],[Employee Name]]),"-----",VLOOKUP(LeaveTracker[[#This Row],[Employee Name]],Employees[[Employee Name]:[Office]],7))</f>
        <v>COOPERATIVE OFFICE</v>
      </c>
      <c r="F5020" s="50" t="str">
        <f>IF(ISBLANK(LeaveTracker[[#This Row],[Employee Name]]),"-----",VLOOKUP(LeaveTracker[[#This Row],[Employee Name]],Employees[[Employee Name]:[Office]],6))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1264</v>
      </c>
      <c r="E5021" s="50" t="str">
        <f>IF(ISBLANK(LeaveTracker[[#This Row],[Employee Name]]),"-----",VLOOKUP(LeaveTracker[[#This Row],[Employee Name]],Employees[[Employee Name]:[Office]],7))</f>
        <v>BUDGET</v>
      </c>
      <c r="F5021" s="50" t="str">
        <f>IF(ISBLANK(LeaveTracker[[#This Row],[Employee Name]]),"-----",VLOOKUP(LeaveTracker[[#This Row],[Employee Name]],Employees[[Employee Name]:[Office]],6))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323</v>
      </c>
      <c r="E5022" s="50" t="str">
        <f>IF(ISBLANK(LeaveTracker[[#This Row],[Employee Name]]),"-----",VLOOKUP(LeaveTracker[[#This Row],[Employee Name]],Employees[[Employee Name]:[Office]],7))</f>
        <v>CEO</v>
      </c>
      <c r="F5022" s="50" t="str">
        <f>IF(ISBLANK(LeaveTracker[[#This Row],[Employee Name]]),"-----",VLOOKUP(LeaveTracker[[#This Row],[Employee Name]],Employees[[Employee Name]:[Office]],6))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1745</v>
      </c>
      <c r="E5023" s="50" t="str">
        <f>IF(ISBLANK(LeaveTracker[[#This Row],[Employee Name]]),"-----",VLOOKUP(LeaveTracker[[#This Row],[Employee Name]],Employees[[Employee Name]:[Office]],7))</f>
        <v>ACCOUNTING</v>
      </c>
      <c r="F5023" s="50" t="str">
        <f>IF(ISBLANK(LeaveTracker[[#This Row],[Employee Name]]),"-----",VLOOKUP(LeaveTracker[[#This Row],[Employee Name]],Employees[[Employee Name]:[Office]],6))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950</v>
      </c>
      <c r="E5024" s="50" t="str">
        <f>IF(ISBLANK(LeaveTracker[[#This Row],[Employee Name]]),"-----",VLOOKUP(LeaveTracker[[#This Row],[Employee Name]],Employees[[Employee Name]:[Office]],7))</f>
        <v>ACCOUNTING</v>
      </c>
      <c r="F5024" s="50" t="str">
        <f>IF(ISBLANK(LeaveTracker[[#This Row],[Employee Name]]),"-----",VLOOKUP(LeaveTracker[[#This Row],[Employee Name]],Employees[[Employee Name]:[Office]],6))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362</v>
      </c>
      <c r="E5025" s="50" t="str">
        <f>IF(ISBLANK(LeaveTracker[[#This Row],[Employee Name]]),"-----",VLOOKUP(LeaveTracker[[#This Row],[Employee Name]],Employees[[Employee Name]:[Office]],7))</f>
        <v>SP</v>
      </c>
      <c r="F5025" s="50" t="str">
        <f>IF(ISBLANK(LeaveTracker[[#This Row],[Employee Name]]),"-----",VLOOKUP(LeaveTracker[[#This Row],[Employee Name]],Employees[[Employee Name]:[Office]],6))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1827</v>
      </c>
      <c r="E5026" s="50" t="str">
        <f>IF(ISBLANK(LeaveTracker[[#This Row],[Employee Name]]),"-----",VLOOKUP(LeaveTracker[[#This Row],[Employee Name]],Employees[[Employee Name]:[Office]],7))</f>
        <v>SP</v>
      </c>
      <c r="F5026" s="50" t="str">
        <f>IF(ISBLANK(LeaveTracker[[#This Row],[Employee Name]]),"-----",VLOOKUP(LeaveTracker[[#This Row],[Employee Name]],Employees[[Employee Name]:[Office]],6))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730</v>
      </c>
      <c r="E5027" s="50" t="str">
        <f>IF(ISBLANK(LeaveTracker[[#This Row],[Employee Name]]),"-----",VLOOKUP(LeaveTracker[[#This Row],[Employee Name]],Employees[[Employee Name]:[Office]],7))</f>
        <v>SP</v>
      </c>
      <c r="F5027" s="50" t="str">
        <f>IF(ISBLANK(LeaveTracker[[#This Row],[Employee Name]]),"-----",VLOOKUP(LeaveTracker[[#This Row],[Employee Name]],Employees[[Employee Name]:[Office]],6))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730</v>
      </c>
      <c r="E5028" s="50" t="str">
        <f>IF(ISBLANK(LeaveTracker[[#This Row],[Employee Name]]),"-----",VLOOKUP(LeaveTracker[[#This Row],[Employee Name]],Employees[[Employee Name]:[Office]],7))</f>
        <v>SP</v>
      </c>
      <c r="F5028" s="50" t="str">
        <f>IF(ISBLANK(LeaveTracker[[#This Row],[Employee Name]]),"-----",VLOOKUP(LeaveTracker[[#This Row],[Employee Name]],Employees[[Employee Name]:[Office]],6))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195</v>
      </c>
      <c r="E5029" s="50" t="str">
        <f>IF(ISBLANK(LeaveTracker[[#This Row],[Employee Name]]),"-----",VLOOKUP(LeaveTracker[[#This Row],[Employee Name]],Employees[[Employee Name]:[Office]],7))</f>
        <v>CCT</v>
      </c>
      <c r="F5029" s="50" t="str">
        <f>IF(ISBLANK(LeaveTracker[[#This Row],[Employee Name]]),"-----",VLOOKUP(LeaveTracker[[#This Row],[Employee Name]],Employees[[Employee Name]:[Office]],6))</f>
        <v>PERMANENT</v>
      </c>
      <c r="G5029" s="24">
        <v>45033</v>
      </c>
      <c r="H5029" s="24">
        <v>45033</v>
      </c>
      <c r="I5029" s="19" t="s">
        <v>298</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2224</v>
      </c>
      <c r="E5030" s="50" t="str">
        <f>IF(ISBLANK(LeaveTracker[[#This Row],[Employee Name]]),"-----",VLOOKUP(LeaveTracker[[#This Row],[Employee Name]],Employees[[Employee Name]:[Office]],7))</f>
        <v>PICNIC GROVE</v>
      </c>
      <c r="F5030" s="50" t="str">
        <f>IF(ISBLANK(LeaveTracker[[#This Row],[Employee Name]]),"-----",VLOOKUP(LeaveTracker[[#This Row],[Employee Name]],Employees[[Employee Name]:[Office]],6))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2224</v>
      </c>
      <c r="E5031" s="50" t="str">
        <f>IF(ISBLANK(LeaveTracker[[#This Row],[Employee Name]]),"-----",VLOOKUP(LeaveTracker[[#This Row],[Employee Name]],Employees[[Employee Name]:[Office]],7))</f>
        <v>PICNIC GROVE</v>
      </c>
      <c r="F5031" s="50" t="str">
        <f>IF(ISBLANK(LeaveTracker[[#This Row],[Employee Name]]),"-----",VLOOKUP(LeaveTracker[[#This Row],[Employee Name]],Employees[[Employee Name]:[Office]],6))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1733</v>
      </c>
      <c r="E5032" s="50" t="str">
        <f>IF(ISBLANK(LeaveTracker[[#This Row],[Employee Name]]),"-----",VLOOKUP(LeaveTracker[[#This Row],[Employee Name]],Employees[[Employee Name]:[Office]],7))</f>
        <v>ASSESSOR</v>
      </c>
      <c r="F5032" s="50" t="str">
        <f>IF(ISBLANK(LeaveTracker[[#This Row],[Employee Name]]),"-----",VLOOKUP(LeaveTracker[[#This Row],[Employee Name]],Employees[[Employee Name]:[Office]],6))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1052</v>
      </c>
      <c r="E5033" s="50" t="str">
        <f>IF(ISBLANK(LeaveTracker[[#This Row],[Employee Name]]),"-----",VLOOKUP(LeaveTracker[[#This Row],[Employee Name]],Employees[[Employee Name]:[Office]],7))</f>
        <v>CHO</v>
      </c>
      <c r="F5033" s="50" t="str">
        <f>IF(ISBLANK(LeaveTracker[[#This Row],[Employee Name]]),"-----",VLOOKUP(LeaveTracker[[#This Row],[Employee Name]],Employees[[Employee Name]:[Office]],6))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1755</v>
      </c>
      <c r="E5034" s="50" t="str">
        <f>IF(ISBLANK(LeaveTracker[[#This Row],[Employee Name]]),"-----",VLOOKUP(LeaveTracker[[#This Row],[Employee Name]],Employees[[Employee Name]:[Office]],7))</f>
        <v>SP</v>
      </c>
      <c r="F5034" s="50" t="str">
        <f>IF(ISBLANK(LeaveTracker[[#This Row],[Employee Name]]),"-----",VLOOKUP(LeaveTracker[[#This Row],[Employee Name]],Employees[[Employee Name]:[Office]],6))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473</v>
      </c>
      <c r="E5035" s="50" t="str">
        <f>IF(ISBLANK(LeaveTracker[[#This Row],[Employee Name]]),"-----",VLOOKUP(LeaveTracker[[#This Row],[Employee Name]],Employees[[Employee Name]:[Office]],7))</f>
        <v>ONT</v>
      </c>
      <c r="F5035" s="50" t="str">
        <f>IF(ISBLANK(LeaveTracker[[#This Row],[Employee Name]]),"-----",VLOOKUP(LeaveTracker[[#This Row],[Employee Name]],Employees[[Employee Name]:[Office]],6))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471</v>
      </c>
      <c r="E5036" s="50" t="str">
        <f>IF(ISBLANK(LeaveTracker[[#This Row],[Employee Name]]),"-----",VLOOKUP(LeaveTracker[[#This Row],[Employee Name]],Employees[[Employee Name]:[Office]],7))</f>
        <v>PIO</v>
      </c>
      <c r="F5036" s="50" t="str">
        <f>IF(ISBLANK(LeaveTracker[[#This Row],[Employee Name]]),"-----",VLOOKUP(LeaveTracker[[#This Row],[Employee Name]],Employees[[Employee Name]:[Office]],6))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2330</v>
      </c>
      <c r="E5037" s="50" t="str">
        <f>IF(ISBLANK(LeaveTracker[[#This Row],[Employee Name]]),"-----",VLOOKUP(LeaveTracker[[#This Row],[Employee Name]],Employees[[Employee Name]:[Office]],7))</f>
        <v>CEO</v>
      </c>
      <c r="F5037" s="50" t="str">
        <f>IF(ISBLANK(LeaveTracker[[#This Row],[Employee Name]]),"-----",VLOOKUP(LeaveTracker[[#This Row],[Employee Name]],Employees[[Employee Name]:[Office]],6))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1049</v>
      </c>
      <c r="E5038" s="50" t="str">
        <f>IF(ISBLANK(LeaveTracker[[#This Row],[Employee Name]]),"-----",VLOOKUP(LeaveTracker[[#This Row],[Employee Name]],Employees[[Employee Name]:[Office]],7))</f>
        <v>PIO</v>
      </c>
      <c r="F5038" s="50" t="str">
        <f>IF(ISBLANK(LeaveTracker[[#This Row],[Employee Name]]),"-----",VLOOKUP(LeaveTracker[[#This Row],[Employee Name]],Employees[[Employee Name]:[Office]],6))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798</v>
      </c>
      <c r="E5039" s="50" t="str">
        <f>IF(ISBLANK(LeaveTracker[[#This Row],[Employee Name]]),"-----",VLOOKUP(LeaveTracker[[#This Row],[Employee Name]],Employees[[Employee Name]:[Office]],7))</f>
        <v>ONT</v>
      </c>
      <c r="F5039" s="50" t="str">
        <f>IF(ISBLANK(LeaveTracker[[#This Row],[Employee Name]]),"-----",VLOOKUP(LeaveTracker[[#This Row],[Employee Name]],Employees[[Employee Name]:[Office]],6))</f>
        <v>PERMANENT</v>
      </c>
      <c r="G5039" s="24">
        <v>45009</v>
      </c>
      <c r="H5039" s="24">
        <v>45009</v>
      </c>
      <c r="I5039" s="19" t="s">
        <v>298</v>
      </c>
      <c r="J5039" s="42" t="s">
        <v>644</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1840</v>
      </c>
      <c r="E5040" s="50" t="str">
        <f>IF(ISBLANK(LeaveTracker[[#This Row],[Employee Name]]),"-----",VLOOKUP(LeaveTracker[[#This Row],[Employee Name]],Employees[[Employee Name]:[Office]],7))</f>
        <v>BIR</v>
      </c>
      <c r="F5040" s="50" t="str">
        <f>IF(ISBLANK(LeaveTracker[[#This Row],[Employee Name]]),"-----",VLOOKUP(LeaveTracker[[#This Row],[Employee Name]],Employees[[Employee Name]:[Office]],6))</f>
        <v>CASUAL</v>
      </c>
      <c r="G5040" s="24">
        <v>45021</v>
      </c>
      <c r="H5040" s="24">
        <v>45021</v>
      </c>
      <c r="I5040" s="19" t="s">
        <v>298</v>
      </c>
      <c r="J5040" s="42" t="s">
        <v>755</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471</v>
      </c>
      <c r="E5041" s="50" t="str">
        <f>IF(ISBLANK(LeaveTracker[[#This Row],[Employee Name]]),"-----",VLOOKUP(LeaveTracker[[#This Row],[Employee Name]],Employees[[Employee Name]:[Office]],7))</f>
        <v>PIO</v>
      </c>
      <c r="F5041" s="50" t="str">
        <f>IF(ISBLANK(LeaveTracker[[#This Row],[Employee Name]]),"-----",VLOOKUP(LeaveTracker[[#This Row],[Employee Name]],Employees[[Employee Name]:[Office]],6))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1049</v>
      </c>
      <c r="E5042" s="50" t="str">
        <f>IF(ISBLANK(LeaveTracker[[#This Row],[Employee Name]]),"-----",VLOOKUP(LeaveTracker[[#This Row],[Employee Name]],Employees[[Employee Name]:[Office]],7))</f>
        <v>PIO</v>
      </c>
      <c r="F5042" s="50" t="str">
        <f>IF(ISBLANK(LeaveTracker[[#This Row],[Employee Name]]),"-----",VLOOKUP(LeaveTracker[[#This Row],[Employee Name]],Employees[[Employee Name]:[Office]],6))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1049</v>
      </c>
      <c r="E5043" s="50" t="str">
        <f>IF(ISBLANK(LeaveTracker[[#This Row],[Employee Name]]),"-----",VLOOKUP(LeaveTracker[[#This Row],[Employee Name]],Employees[[Employee Name]:[Office]],7))</f>
        <v>PIO</v>
      </c>
      <c r="F5043" s="50" t="str">
        <f>IF(ISBLANK(LeaveTracker[[#This Row],[Employee Name]]),"-----",VLOOKUP(LeaveTracker[[#This Row],[Employee Name]],Employees[[Employee Name]:[Office]],6))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1049</v>
      </c>
      <c r="E5044" s="50" t="str">
        <f>IF(ISBLANK(LeaveTracker[[#This Row],[Employee Name]]),"-----",VLOOKUP(LeaveTracker[[#This Row],[Employee Name]],Employees[[Employee Name]:[Office]],7))</f>
        <v>PIO</v>
      </c>
      <c r="F5044" s="50" t="str">
        <f>IF(ISBLANK(LeaveTracker[[#This Row],[Employee Name]]),"-----",VLOOKUP(LeaveTracker[[#This Row],[Employee Name]],Employees[[Employee Name]:[Office]],6))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473</v>
      </c>
      <c r="E5045" s="50" t="str">
        <f>IF(ISBLANK(LeaveTracker[[#This Row],[Employee Name]]),"-----",VLOOKUP(LeaveTracker[[#This Row],[Employee Name]],Employees[[Employee Name]:[Office]],7))</f>
        <v>ONT</v>
      </c>
      <c r="F5045" s="50" t="str">
        <f>IF(ISBLANK(LeaveTracker[[#This Row],[Employee Name]]),"-----",VLOOKUP(LeaveTracker[[#This Row],[Employee Name]],Employees[[Employee Name]:[Office]],6))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1070</v>
      </c>
      <c r="E5046" s="50" t="str">
        <f>IF(ISBLANK(LeaveTracker[[#This Row],[Employee Name]]),"-----",VLOOKUP(LeaveTracker[[#This Row],[Employee Name]],Employees[[Employee Name]:[Office]],7))</f>
        <v>PIO</v>
      </c>
      <c r="F5046" s="50" t="str">
        <f>IF(ISBLANK(LeaveTracker[[#This Row],[Employee Name]]),"-----",VLOOKUP(LeaveTracker[[#This Row],[Employee Name]],Employees[[Employee Name]:[Office]],6))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1962</v>
      </c>
      <c r="E5047" s="50" t="str">
        <f>IF(ISBLANK(LeaveTracker[[#This Row],[Employee Name]]),"-----",VLOOKUP(LeaveTracker[[#This Row],[Employee Name]],Employees[[Employee Name]:[Office]],7))</f>
        <v>CENRO</v>
      </c>
      <c r="F5047" s="50" t="str">
        <f>IF(ISBLANK(LeaveTracker[[#This Row],[Employee Name]]),"-----",VLOOKUP(LeaveTracker[[#This Row],[Employee Name]],Employees[[Employee Name]:[Office]],6))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1962</v>
      </c>
      <c r="E5048" s="50" t="str">
        <f>IF(ISBLANK(LeaveTracker[[#This Row],[Employee Name]]),"-----",VLOOKUP(LeaveTracker[[#This Row],[Employee Name]],Employees[[Employee Name]:[Office]],7))</f>
        <v>CENRO</v>
      </c>
      <c r="F5048" s="50" t="str">
        <f>IF(ISBLANK(LeaveTracker[[#This Row],[Employee Name]]),"-----",VLOOKUP(LeaveTracker[[#This Row],[Employee Name]],Employees[[Employee Name]:[Office]],6))</f>
        <v>CASUAL</v>
      </c>
      <c r="G5048" s="24">
        <v>45033</v>
      </c>
      <c r="H5048" s="24">
        <v>45033</v>
      </c>
      <c r="I5048" s="19" t="s">
        <v>298</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1756</v>
      </c>
      <c r="E5049" s="50" t="str">
        <f>IF(ISBLANK(LeaveTracker[[#This Row],[Employee Name]]),"-----",VLOOKUP(LeaveTracker[[#This Row],[Employee Name]],Employees[[Employee Name]:[Office]],7))</f>
        <v>PICNIC GROVE</v>
      </c>
      <c r="F5049" s="50" t="str">
        <f>IF(ISBLANK(LeaveTracker[[#This Row],[Employee Name]]),"-----",VLOOKUP(LeaveTracker[[#This Row],[Employee Name]],Employees[[Employee Name]:[Office]],6))</f>
        <v>PERMANENT</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875</v>
      </c>
      <c r="E5050" s="50" t="str">
        <f>IF(ISBLANK(LeaveTracker[[#This Row],[Employee Name]]),"-----",VLOOKUP(LeaveTracker[[#This Row],[Employee Name]],Employees[[Employee Name]:[Office]],7))</f>
        <v>GSO</v>
      </c>
      <c r="F5050" s="50" t="str">
        <f>IF(ISBLANK(LeaveTracker[[#This Row],[Employee Name]]),"-----",VLOOKUP(LeaveTracker[[#This Row],[Employee Name]],Employees[[Employee Name]:[Office]],6))</f>
        <v>PERMANENT</v>
      </c>
      <c r="G5050" s="24">
        <v>44993</v>
      </c>
      <c r="H5050" s="24">
        <v>44995</v>
      </c>
      <c r="I5050" s="19" t="s">
        <v>298</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1083</v>
      </c>
      <c r="E5051" s="50" t="str">
        <f>IF(ISBLANK(LeaveTracker[[#This Row],[Employee Name]]),"-----",VLOOKUP(LeaveTracker[[#This Row],[Employee Name]],Employees[[Employee Name]:[Office]],7))</f>
        <v>ACCOUNTING</v>
      </c>
      <c r="F5051" s="50" t="str">
        <f>IF(ISBLANK(LeaveTracker[[#This Row],[Employee Name]]),"-----",VLOOKUP(LeaveTracker[[#This Row],[Employee Name]],Employees[[Employee Name]:[Office]],6))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875</v>
      </c>
      <c r="E5052" s="50" t="str">
        <f>IF(ISBLANK(LeaveTracker[[#This Row],[Employee Name]]),"-----",VLOOKUP(LeaveTracker[[#This Row],[Employee Name]],Employees[[Employee Name]:[Office]],7))</f>
        <v>GSO</v>
      </c>
      <c r="F5052" s="50" t="str">
        <f>IF(ISBLANK(LeaveTracker[[#This Row],[Employee Name]]),"-----",VLOOKUP(LeaveTracker[[#This Row],[Employee Name]],Employees[[Employee Name]:[Office]],6))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290</v>
      </c>
      <c r="E5053" s="50" t="str">
        <f>IF(ISBLANK(LeaveTracker[[#This Row],[Employee Name]]),"-----",VLOOKUP(LeaveTracker[[#This Row],[Employee Name]],Employees[[Employee Name]:[Office]],7))</f>
        <v>CENRO</v>
      </c>
      <c r="F5053" s="50" t="str">
        <f>IF(ISBLANK(LeaveTracker[[#This Row],[Employee Name]]),"-----",VLOOKUP(LeaveTracker[[#This Row],[Employee Name]],Employees[[Employee Name]:[Office]],6))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569</v>
      </c>
      <c r="E5054" s="50" t="str">
        <f>IF(ISBLANK(LeaveTracker[[#This Row],[Employee Name]]),"-----",VLOOKUP(LeaveTracker[[#This Row],[Employee Name]],Employees[[Employee Name]:[Office]],7))</f>
        <v>CENRO</v>
      </c>
      <c r="F5054" s="50" t="str">
        <f>IF(ISBLANK(LeaveTracker[[#This Row],[Employee Name]]),"-----",VLOOKUP(LeaveTracker[[#This Row],[Employee Name]],Employees[[Employee Name]:[Office]],6))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809</v>
      </c>
      <c r="E5055" s="50" t="str">
        <f>IF(ISBLANK(LeaveTracker[[#This Row],[Employee Name]]),"-----",VLOOKUP(LeaveTracker[[#This Row],[Employee Name]],Employees[[Employee Name]:[Office]],7))</f>
        <v>CHO</v>
      </c>
      <c r="F5055" s="50" t="str">
        <f>IF(ISBLANK(LeaveTracker[[#This Row],[Employee Name]]),"-----",VLOOKUP(LeaveTracker[[#This Row],[Employee Name]],Employees[[Employee Name]:[Office]],6))</f>
        <v>PERMANENT</v>
      </c>
      <c r="G5055" s="24">
        <v>44993</v>
      </c>
      <c r="H5055" s="24">
        <v>44993</v>
      </c>
      <c r="I5055" s="19" t="s">
        <v>298</v>
      </c>
      <c r="J5055" s="42" t="s">
        <v>299</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506</v>
      </c>
      <c r="E5056" s="50" t="str">
        <f>IF(ISBLANK(LeaveTracker[[#This Row],[Employee Name]]),"-----",VLOOKUP(LeaveTracker[[#This Row],[Employee Name]],Employees[[Employee Name]:[Office]],7))</f>
        <v>ACCOUNTING</v>
      </c>
      <c r="F5056" s="50" t="str">
        <f>IF(ISBLANK(LeaveTracker[[#This Row],[Employee Name]]),"-----",VLOOKUP(LeaveTracker[[#This Row],[Employee Name]],Employees[[Employee Name]:[Office]],6))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950</v>
      </c>
      <c r="E5057" s="50" t="str">
        <f>IF(ISBLANK(LeaveTracker[[#This Row],[Employee Name]]),"-----",VLOOKUP(LeaveTracker[[#This Row],[Employee Name]],Employees[[Employee Name]:[Office]],7))</f>
        <v>ACCOUNTING</v>
      </c>
      <c r="F5057" s="50" t="str">
        <f>IF(ISBLANK(LeaveTracker[[#This Row],[Employee Name]]),"-----",VLOOKUP(LeaveTracker[[#This Row],[Employee Name]],Employees[[Employee Name]:[Office]],6))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950</v>
      </c>
      <c r="E5058" s="50" t="str">
        <f>IF(ISBLANK(LeaveTracker[[#This Row],[Employee Name]]),"-----",VLOOKUP(LeaveTracker[[#This Row],[Employee Name]],Employees[[Employee Name]:[Office]],7))</f>
        <v>ACCOUNTING</v>
      </c>
      <c r="F5058" s="50" t="str">
        <f>IF(ISBLANK(LeaveTracker[[#This Row],[Employee Name]]),"-----",VLOOKUP(LeaveTracker[[#This Row],[Employee Name]],Employees[[Employee Name]:[Office]],6))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950</v>
      </c>
      <c r="E5059" s="50" t="str">
        <f>IF(ISBLANK(LeaveTracker[[#This Row],[Employee Name]]),"-----",VLOOKUP(LeaveTracker[[#This Row],[Employee Name]],Employees[[Employee Name]:[Office]],7))</f>
        <v>ACCOUNTING</v>
      </c>
      <c r="F5059" s="50" t="str">
        <f>IF(ISBLANK(LeaveTracker[[#This Row],[Employee Name]]),"-----",VLOOKUP(LeaveTracker[[#This Row],[Employee Name]],Employees[[Employee Name]:[Office]],6))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597</v>
      </c>
      <c r="E5060" s="50" t="str">
        <f>IF(ISBLANK(LeaveTracker[[#This Row],[Employee Name]]),"-----",VLOOKUP(LeaveTracker[[#This Row],[Employee Name]],Employees[[Employee Name]:[Office]],7))</f>
        <v>MAHOGANY MARKET</v>
      </c>
      <c r="F5060" s="50" t="str">
        <f>IF(ISBLANK(LeaveTracker[[#This Row],[Employee Name]]),"-----",VLOOKUP(LeaveTracker[[#This Row],[Employee Name]],Employees[[Employee Name]:[Office]],6))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601</v>
      </c>
      <c r="E5061" s="50" t="str">
        <f>IF(ISBLANK(LeaveTracker[[#This Row],[Employee Name]]),"-----",VLOOKUP(LeaveTracker[[#This Row],[Employee Name]],Employees[[Employee Name]:[Office]],7))</f>
        <v>ONT</v>
      </c>
      <c r="F5061" s="50" t="str">
        <f>IF(ISBLANK(LeaveTracker[[#This Row],[Employee Name]]),"-----",VLOOKUP(LeaveTracker[[#This Row],[Employee Name]],Employees[[Employee Name]:[Office]],6))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559</v>
      </c>
      <c r="E5062" s="50" t="str">
        <f>IF(ISBLANK(LeaveTracker[[#This Row],[Employee Name]]),"-----",VLOOKUP(LeaveTracker[[#This Row],[Employee Name]],Employees[[Employee Name]:[Office]],7))</f>
        <v>CENRO</v>
      </c>
      <c r="F5062" s="50" t="str">
        <f>IF(ISBLANK(LeaveTracker[[#This Row],[Employee Name]]),"-----",VLOOKUP(LeaveTracker[[#This Row],[Employee Name]],Employees[[Employee Name]:[Office]],6))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776</v>
      </c>
      <c r="E5063" s="50" t="str">
        <f>IF(ISBLANK(LeaveTracker[[#This Row],[Employee Name]]),"-----",VLOOKUP(LeaveTracker[[#This Row],[Employee Name]],Employees[[Employee Name]:[Office]],7))</f>
        <v>GSO</v>
      </c>
      <c r="F5063" s="50" t="str">
        <f>IF(ISBLANK(LeaveTracker[[#This Row],[Employee Name]]),"-----",VLOOKUP(LeaveTracker[[#This Row],[Employee Name]],Employees[[Employee Name]:[Office]],6))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776</v>
      </c>
      <c r="E5064" s="50" t="str">
        <f>IF(ISBLANK(LeaveTracker[[#This Row],[Employee Name]]),"-----",VLOOKUP(LeaveTracker[[#This Row],[Employee Name]],Employees[[Employee Name]:[Office]],7))</f>
        <v>GSO</v>
      </c>
      <c r="F5064" s="50" t="str">
        <f>IF(ISBLANK(LeaveTracker[[#This Row],[Employee Name]]),"-----",VLOOKUP(LeaveTracker[[#This Row],[Employee Name]],Employees[[Employee Name]:[Office]],6))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1008</v>
      </c>
      <c r="E5065" s="50" t="str">
        <f>IF(ISBLANK(LeaveTracker[[#This Row],[Employee Name]]),"-----",VLOOKUP(LeaveTracker[[#This Row],[Employee Name]],Employees[[Employee Name]:[Office]],7))</f>
        <v>ACCOUNTING</v>
      </c>
      <c r="F5065" s="50" t="str">
        <f>IF(ISBLANK(LeaveTracker[[#This Row],[Employee Name]]),"-----",VLOOKUP(LeaveTracker[[#This Row],[Employee Name]],Employees[[Employee Name]:[Office]],6))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1083</v>
      </c>
      <c r="E5066" s="50" t="str">
        <f>IF(ISBLANK(LeaveTracker[[#This Row],[Employee Name]]),"-----",VLOOKUP(LeaveTracker[[#This Row],[Employee Name]],Employees[[Employee Name]:[Office]],7))</f>
        <v>ACCOUNTING</v>
      </c>
      <c r="F5066" s="50" t="str">
        <f>IF(ISBLANK(LeaveTracker[[#This Row],[Employee Name]]),"-----",VLOOKUP(LeaveTracker[[#This Row],[Employee Name]],Employees[[Employee Name]:[Office]],6))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464</v>
      </c>
      <c r="E5067" s="50" t="str">
        <f>IF(ISBLANK(LeaveTracker[[#This Row],[Employee Name]]),"-----",VLOOKUP(LeaveTracker[[#This Row],[Employee Name]],Employees[[Employee Name]:[Office]],7))</f>
        <v>ASSESSORS OFFICE</v>
      </c>
      <c r="F5067" s="50" t="str">
        <f>IF(ISBLANK(LeaveTracker[[#This Row],[Employee Name]]),"-----",VLOOKUP(LeaveTracker[[#This Row],[Employee Name]],Employees[[Employee Name]:[Office]],6))</f>
        <v>PERMANENT</v>
      </c>
      <c r="G5067" s="24">
        <v>45001</v>
      </c>
      <c r="H5067" s="24">
        <v>45001</v>
      </c>
      <c r="I5067" s="19" t="s">
        <v>298</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2151</v>
      </c>
      <c r="E5068" s="50" t="str">
        <f>IF(ISBLANK(LeaveTracker[[#This Row],[Employee Name]]),"-----",VLOOKUP(LeaveTracker[[#This Row],[Employee Name]],Employees[[Employee Name]:[Office]],7))</f>
        <v>OSPITAL NG TAGAYTAY</v>
      </c>
      <c r="F5068" s="50" t="str">
        <f>IF(ISBLANK(LeaveTracker[[#This Row],[Employee Name]]),"-----",VLOOKUP(LeaveTracker[[#This Row],[Employee Name]],Employees[[Employee Name]:[Office]],6))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1226</v>
      </c>
      <c r="E5069" s="50">
        <f>IF(ISBLANK(LeaveTracker[[#This Row],[Employee Name]]),"-----",VLOOKUP(LeaveTracker[[#This Row],[Employee Name]],Employees[[Employee Name]:[Office]],7))</f>
        <v>0</v>
      </c>
      <c r="F5069" s="50" t="str">
        <f>IF(ISBLANK(LeaveTracker[[#This Row],[Employee Name]]),"-----",VLOOKUP(LeaveTracker[[#This Row],[Employee Name]],Employees[[Employee Name]:[Office]],6))</f>
        <v>PERMANENT</v>
      </c>
      <c r="G5069" s="24">
        <v>45008</v>
      </c>
      <c r="H5069" s="24">
        <v>45009</v>
      </c>
      <c r="I5069" s="19" t="s">
        <v>298</v>
      </c>
      <c r="J5069" s="42" t="s">
        <v>214</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1078</v>
      </c>
      <c r="E5070" s="50" t="str">
        <f>IF(ISBLANK(LeaveTracker[[#This Row],[Employee Name]]),"-----",VLOOKUP(LeaveTracker[[#This Row],[Employee Name]],Employees[[Employee Name]:[Office]],7))</f>
        <v>CTO</v>
      </c>
      <c r="F5070" s="50" t="str">
        <f>IF(ISBLANK(LeaveTracker[[#This Row],[Employee Name]]),"-----",VLOOKUP(LeaveTracker[[#This Row],[Employee Name]],Employees[[Employee Name]:[Office]],6))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280</v>
      </c>
      <c r="E5071" s="50" t="str">
        <f>IF(ISBLANK(LeaveTracker[[#This Row],[Employee Name]]),"-----",VLOOKUP(LeaveTracker[[#This Row],[Employee Name]],Employees[[Employee Name]:[Office]],7))</f>
        <v>PICNIC GROVE</v>
      </c>
      <c r="F5071" s="50" t="str">
        <f>IF(ISBLANK(LeaveTracker[[#This Row],[Employee Name]]),"-----",VLOOKUP(LeaveTracker[[#This Row],[Employee Name]],Employees[[Employee Name]:[Office]],6))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1756</v>
      </c>
      <c r="E5072" s="50" t="str">
        <f>IF(ISBLANK(LeaveTracker[[#This Row],[Employee Name]]),"-----",VLOOKUP(LeaveTracker[[#This Row],[Employee Name]],Employees[[Employee Name]:[Office]],7))</f>
        <v>PICNIC GROVE</v>
      </c>
      <c r="F5072" s="50" t="str">
        <f>IF(ISBLANK(LeaveTracker[[#This Row],[Employee Name]]),"-----",VLOOKUP(LeaveTracker[[#This Row],[Employee Name]],Employees[[Employee Name]:[Office]],6))</f>
        <v>PERMANENT</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2227</v>
      </c>
      <c r="E5073" s="50" t="str">
        <f>IF(ISBLANK(LeaveTracker[[#This Row],[Employee Name]]),"-----",VLOOKUP(LeaveTracker[[#This Row],[Employee Name]],Employees[[Employee Name]:[Office]],7))</f>
        <v>PICNIC GROVE</v>
      </c>
      <c r="F5073" s="50" t="str">
        <f>IF(ISBLANK(LeaveTracker[[#This Row],[Employee Name]]),"-----",VLOOKUP(LeaveTracker[[#This Row],[Employee Name]],Employees[[Employee Name]:[Office]],6))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1781</v>
      </c>
      <c r="E5074" s="50" t="str">
        <f>IF(ISBLANK(LeaveTracker[[#This Row],[Employee Name]]),"-----",VLOOKUP(LeaveTracker[[#This Row],[Employee Name]],Employees[[Employee Name]:[Office]],7))</f>
        <v>PICNIC GROVE</v>
      </c>
      <c r="F5074" s="50" t="str">
        <f>IF(ISBLANK(LeaveTracker[[#This Row],[Employee Name]]),"-----",VLOOKUP(LeaveTracker[[#This Row],[Employee Name]],Employees[[Employee Name]:[Office]],6))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1781</v>
      </c>
      <c r="E5075" s="50" t="str">
        <f>IF(ISBLANK(LeaveTracker[[#This Row],[Employee Name]]),"-----",VLOOKUP(LeaveTracker[[#This Row],[Employee Name]],Employees[[Employee Name]:[Office]],7))</f>
        <v>PICNIC GROVE</v>
      </c>
      <c r="F5075" s="50" t="str">
        <f>IF(ISBLANK(LeaveTracker[[#This Row],[Employee Name]]),"-----",VLOOKUP(LeaveTracker[[#This Row],[Employee Name]],Employees[[Employee Name]:[Office]],6))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1781</v>
      </c>
      <c r="E5076" s="50" t="str">
        <f>IF(ISBLANK(LeaveTracker[[#This Row],[Employee Name]]),"-----",VLOOKUP(LeaveTracker[[#This Row],[Employee Name]],Employees[[Employee Name]:[Office]],7))</f>
        <v>PICNIC GROVE</v>
      </c>
      <c r="F5076" s="50" t="str">
        <f>IF(ISBLANK(LeaveTracker[[#This Row],[Employee Name]]),"-----",VLOOKUP(LeaveTracker[[#This Row],[Employee Name]],Employees[[Employee Name]:[Office]],6))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826</v>
      </c>
      <c r="E5077" s="50" t="str">
        <f>IF(ISBLANK(LeaveTracker[[#This Row],[Employee Name]]),"-----",VLOOKUP(LeaveTracker[[#This Row],[Employee Name]],Employees[[Employee Name]:[Office]],7))</f>
        <v>CHO</v>
      </c>
      <c r="F5077" s="50" t="str">
        <f>IF(ISBLANK(LeaveTracker[[#This Row],[Employee Name]]),"-----",VLOOKUP(LeaveTracker[[#This Row],[Employee Name]],Employees[[Employee Name]:[Office]],6))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1921</v>
      </c>
      <c r="E5078" s="50" t="str">
        <f>IF(ISBLANK(LeaveTracker[[#This Row],[Employee Name]]),"-----",VLOOKUP(LeaveTracker[[#This Row],[Employee Name]],Employees[[Employee Name]:[Office]],7))</f>
        <v>PICNIC GROVE</v>
      </c>
      <c r="F5078" s="50" t="str">
        <f>IF(ISBLANK(LeaveTracker[[#This Row],[Employee Name]]),"-----",VLOOKUP(LeaveTracker[[#This Row],[Employee Name]],Employees[[Employee Name]:[Office]],6))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1759</v>
      </c>
      <c r="E5079" s="50" t="str">
        <f>IF(ISBLANK(LeaveTracker[[#This Row],[Employee Name]]),"-----",VLOOKUP(LeaveTracker[[#This Row],[Employee Name]],Employees[[Employee Name]:[Office]],7))</f>
        <v>GSO</v>
      </c>
      <c r="F5079" s="50" t="str">
        <f>IF(ISBLANK(LeaveTracker[[#This Row],[Employee Name]]),"-----",VLOOKUP(LeaveTracker[[#This Row],[Employee Name]],Employees[[Employee Name]:[Office]],6))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2114</v>
      </c>
      <c r="E5080" s="50" t="str">
        <f>IF(ISBLANK(LeaveTracker[[#This Row],[Employee Name]]),"-----",VLOOKUP(LeaveTracker[[#This Row],[Employee Name]],Employees[[Employee Name]:[Office]],7))</f>
        <v>CEO</v>
      </c>
      <c r="F5080" s="50" t="str">
        <f>IF(ISBLANK(LeaveTracker[[#This Row],[Employee Name]]),"-----",VLOOKUP(LeaveTracker[[#This Row],[Employee Name]],Employees[[Employee Name]:[Office]],6))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473</v>
      </c>
      <c r="E5081" s="50" t="str">
        <f>IF(ISBLANK(LeaveTracker[[#This Row],[Employee Name]]),"-----",VLOOKUP(LeaveTracker[[#This Row],[Employee Name]],Employees[[Employee Name]:[Office]],7))</f>
        <v>ONT</v>
      </c>
      <c r="F5081" s="50" t="str">
        <f>IF(ISBLANK(LeaveTracker[[#This Row],[Employee Name]]),"-----",VLOOKUP(LeaveTracker[[#This Row],[Employee Name]],Employees[[Employee Name]:[Office]],6))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1070</v>
      </c>
      <c r="E5082" s="50" t="str">
        <f>IF(ISBLANK(LeaveTracker[[#This Row],[Employee Name]]),"-----",VLOOKUP(LeaveTracker[[#This Row],[Employee Name]],Employees[[Employee Name]:[Office]],7))</f>
        <v>PIO</v>
      </c>
      <c r="F5082" s="50" t="str">
        <f>IF(ISBLANK(LeaveTracker[[#This Row],[Employee Name]]),"-----",VLOOKUP(LeaveTracker[[#This Row],[Employee Name]],Employees[[Employee Name]:[Office]],6))</f>
        <v>PERMANENT</v>
      </c>
      <c r="G5082" s="24">
        <v>44977</v>
      </c>
      <c r="H5082" s="24">
        <v>44977</v>
      </c>
      <c r="I5082" s="19" t="s">
        <v>298</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1070</v>
      </c>
      <c r="E5083" s="50" t="str">
        <f>IF(ISBLANK(LeaveTracker[[#This Row],[Employee Name]]),"-----",VLOOKUP(LeaveTracker[[#This Row],[Employee Name]],Employees[[Employee Name]:[Office]],7))</f>
        <v>PIO</v>
      </c>
      <c r="F5083" s="50" t="str">
        <f>IF(ISBLANK(LeaveTracker[[#This Row],[Employee Name]]),"-----",VLOOKUP(LeaveTracker[[#This Row],[Employee Name]],Employees[[Employee Name]:[Office]],6))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473</v>
      </c>
      <c r="E5084" s="50" t="str">
        <f>IF(ISBLANK(LeaveTracker[[#This Row],[Employee Name]]),"-----",VLOOKUP(LeaveTracker[[#This Row],[Employee Name]],Employees[[Employee Name]:[Office]],7))</f>
        <v>ONT</v>
      </c>
      <c r="F5084" s="50" t="str">
        <f>IF(ISBLANK(LeaveTracker[[#This Row],[Employee Name]]),"-----",VLOOKUP(LeaveTracker[[#This Row],[Employee Name]],Employees[[Employee Name]:[Office]],6))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522</v>
      </c>
      <c r="E5085" s="50" t="str">
        <f>IF(ISBLANK(LeaveTracker[[#This Row],[Employee Name]]),"-----",VLOOKUP(LeaveTracker[[#This Row],[Employee Name]],Employees[[Employee Name]:[Office]],7))</f>
        <v>PIO</v>
      </c>
      <c r="F5085" s="50" t="str">
        <f>IF(ISBLANK(LeaveTracker[[#This Row],[Employee Name]]),"-----",VLOOKUP(LeaveTracker[[#This Row],[Employee Name]],Employees[[Employee Name]:[Office]],6))</f>
        <v>PERMANENT</v>
      </c>
      <c r="G5085" s="24">
        <v>44970</v>
      </c>
      <c r="H5085" s="24">
        <v>44970</v>
      </c>
      <c r="I5085" s="19" t="s">
        <v>298</v>
      </c>
      <c r="J5085" s="42" t="s">
        <v>274</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50" t="str">
        <f>IF(ISBLANK(LeaveTracker[[#This Row],[Employee Name]]),"-----",VLOOKUP(LeaveTracker[[#This Row],[Employee Name]],Employees[[Employee Name]:[Office]],7))</f>
        <v>CHO</v>
      </c>
      <c r="F5086" s="50" t="str">
        <f>IF(ISBLANK(LeaveTracker[[#This Row],[Employee Name]]),"-----",VLOOKUP(LeaveTracker[[#This Row],[Employee Name]],Employees[[Employee Name]:[Office]],6))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304</v>
      </c>
      <c r="E5087" s="50" t="str">
        <f>IF(ISBLANK(LeaveTracker[[#This Row],[Employee Name]]),"-----",VLOOKUP(LeaveTracker[[#This Row],[Employee Name]],Employees[[Employee Name]:[Office]],7))</f>
        <v>TOPS (ADMIN CSU)</v>
      </c>
      <c r="F5087" s="50" t="str">
        <f>IF(ISBLANK(LeaveTracker[[#This Row],[Employee Name]]),"-----",VLOOKUP(LeaveTracker[[#This Row],[Employee Name]],Employees[[Employee Name]:[Office]],6))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471</v>
      </c>
      <c r="E5088" s="50" t="str">
        <f>IF(ISBLANK(LeaveTracker[[#This Row],[Employee Name]]),"-----",VLOOKUP(LeaveTracker[[#This Row],[Employee Name]],Employees[[Employee Name]:[Office]],7))</f>
        <v>PIO</v>
      </c>
      <c r="F5088" s="50" t="str">
        <f>IF(ISBLANK(LeaveTracker[[#This Row],[Employee Name]]),"-----",VLOOKUP(LeaveTracker[[#This Row],[Employee Name]],Employees[[Employee Name]:[Office]],6))</f>
        <v>PERMANENT</v>
      </c>
      <c r="G5088" s="24">
        <v>44977</v>
      </c>
      <c r="H5088" s="24">
        <v>44978</v>
      </c>
      <c r="I5088" s="19" t="s">
        <v>298</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1095</v>
      </c>
      <c r="E5089" s="50" t="str">
        <f>IF(ISBLANK(LeaveTracker[[#This Row],[Employee Name]]),"-----",VLOOKUP(LeaveTracker[[#This Row],[Employee Name]],Employees[[Employee Name]:[Office]],7))</f>
        <v>VMO</v>
      </c>
      <c r="F5089" s="50" t="str">
        <f>IF(ISBLANK(LeaveTracker[[#This Row],[Employee Name]]),"-----",VLOOKUP(LeaveTracker[[#This Row],[Employee Name]],Employees[[Employee Name]:[Office]],6))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2114</v>
      </c>
      <c r="E5090" s="50" t="str">
        <f>IF(ISBLANK(LeaveTracker[[#This Row],[Employee Name]]),"-----",VLOOKUP(LeaveTracker[[#This Row],[Employee Name]],Employees[[Employee Name]:[Office]],7))</f>
        <v>CEO</v>
      </c>
      <c r="F5090" s="50" t="str">
        <f>IF(ISBLANK(LeaveTracker[[#This Row],[Employee Name]]),"-----",VLOOKUP(LeaveTracker[[#This Row],[Employee Name]],Employees[[Employee Name]:[Office]],6))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1078</v>
      </c>
      <c r="E5091" s="50" t="str">
        <f>IF(ISBLANK(LeaveTracker[[#This Row],[Employee Name]]),"-----",VLOOKUP(LeaveTracker[[#This Row],[Employee Name]],Employees[[Employee Name]:[Office]],7))</f>
        <v>CTO</v>
      </c>
      <c r="F5091" s="50" t="str">
        <f>IF(ISBLANK(LeaveTracker[[#This Row],[Employee Name]]),"-----",VLOOKUP(LeaveTracker[[#This Row],[Employee Name]],Employees[[Employee Name]:[Office]],6))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632</v>
      </c>
      <c r="E5092" s="50" t="str">
        <f>IF(ISBLANK(LeaveTracker[[#This Row],[Employee Name]]),"-----",VLOOKUP(LeaveTracker[[#This Row],[Employee Name]],Employees[[Employee Name]:[Office]],7))</f>
        <v>LIBRARY</v>
      </c>
      <c r="F5092" s="50" t="str">
        <f>IF(ISBLANK(LeaveTracker[[#This Row],[Employee Name]]),"-----",VLOOKUP(LeaveTracker[[#This Row],[Employee Name]],Employees[[Employee Name]:[Office]],6))</f>
        <v>PERMANENT</v>
      </c>
      <c r="G5092" s="24">
        <v>44993</v>
      </c>
      <c r="H5092" s="24">
        <v>44995</v>
      </c>
      <c r="I5092" s="19" t="s">
        <v>298</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2230</v>
      </c>
      <c r="E5093" s="50" t="str">
        <f>IF(ISBLANK(LeaveTracker[[#This Row],[Employee Name]]),"-----",VLOOKUP(LeaveTracker[[#This Row],[Employee Name]],Employees[[Employee Name]:[Office]],7))</f>
        <v>SANGGUNIANG PANLUNGSOD</v>
      </c>
      <c r="F5093" s="50" t="str">
        <f>IF(ISBLANK(LeaveTracker[[#This Row],[Employee Name]]),"-----",VLOOKUP(LeaveTracker[[#This Row],[Employee Name]],Employees[[Employee Name]:[Office]],6))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1973</v>
      </c>
      <c r="E5094" s="50" t="str">
        <f>IF(ISBLANK(LeaveTracker[[#This Row],[Employee Name]]),"-----",VLOOKUP(LeaveTracker[[#This Row],[Employee Name]],Employees[[Employee Name]:[Office]],7))</f>
        <v>ONT</v>
      </c>
      <c r="F5094" s="50" t="str">
        <f>IF(ISBLANK(LeaveTracker[[#This Row],[Employee Name]]),"-----",VLOOKUP(LeaveTracker[[#This Row],[Employee Name]],Employees[[Employee Name]:[Office]],6))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1305</v>
      </c>
      <c r="E5095" s="50" t="str">
        <f>IF(ISBLANK(LeaveTracker[[#This Row],[Employee Name]]),"-----",VLOOKUP(LeaveTracker[[#This Row],[Employee Name]],Employees[[Employee Name]:[Office]],7))</f>
        <v>ONT</v>
      </c>
      <c r="F5095" s="50" t="str">
        <f>IF(ISBLANK(LeaveTracker[[#This Row],[Employee Name]]),"-----",VLOOKUP(LeaveTracker[[#This Row],[Employee Name]],Employees[[Employee Name]:[Office]],6))</f>
        <v>PERMANENT</v>
      </c>
      <c r="G5095" s="24">
        <v>45013</v>
      </c>
      <c r="H5095" s="24">
        <v>45013</v>
      </c>
      <c r="I5095" s="19" t="s">
        <v>298</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1305</v>
      </c>
      <c r="E5096" s="50" t="str">
        <f>IF(ISBLANK(LeaveTracker[[#This Row],[Employee Name]]),"-----",VLOOKUP(LeaveTracker[[#This Row],[Employee Name]],Employees[[Employee Name]:[Office]],7))</f>
        <v>ONT</v>
      </c>
      <c r="F5096" s="50" t="str">
        <f>IF(ISBLANK(LeaveTracker[[#This Row],[Employee Name]]),"-----",VLOOKUP(LeaveTracker[[#This Row],[Employee Name]],Employees[[Employee Name]:[Office]],6))</f>
        <v>PERMANENT</v>
      </c>
      <c r="G5096" s="24">
        <v>45000</v>
      </c>
      <c r="H5096" s="24">
        <v>45000</v>
      </c>
      <c r="I5096" s="19" t="s">
        <v>298</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2189</v>
      </c>
      <c r="E5097" s="50" t="str">
        <f>IF(ISBLANK(LeaveTracker[[#This Row],[Employee Name]]),"-----",VLOOKUP(LeaveTracker[[#This Row],[Employee Name]],Employees[[Employee Name]:[Office]],7))</f>
        <v>OSPITAL NG TAGAYTAY</v>
      </c>
      <c r="F5097" s="50" t="str">
        <f>IF(ISBLANK(LeaveTracker[[#This Row],[Employee Name]]),"-----",VLOOKUP(LeaveTracker[[#This Row],[Employee Name]],Employees[[Employee Name]:[Office]],6))</f>
        <v>CASUAL</v>
      </c>
      <c r="G5097" s="24">
        <v>44999</v>
      </c>
      <c r="H5097" s="24">
        <v>44999</v>
      </c>
      <c r="I5097" s="19" t="s">
        <v>298</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2189</v>
      </c>
      <c r="E5098" s="50" t="str">
        <f>IF(ISBLANK(LeaveTracker[[#This Row],[Employee Name]]),"-----",VLOOKUP(LeaveTracker[[#This Row],[Employee Name]],Employees[[Employee Name]:[Office]],7))</f>
        <v>OSPITAL NG TAGAYTAY</v>
      </c>
      <c r="F5098" s="50" t="str">
        <f>IF(ISBLANK(LeaveTracker[[#This Row],[Employee Name]]),"-----",VLOOKUP(LeaveTracker[[#This Row],[Employee Name]],Employees[[Employee Name]:[Office]],6))</f>
        <v>CASUAL</v>
      </c>
      <c r="G5098" s="24">
        <v>44998</v>
      </c>
      <c r="H5098" s="24">
        <v>44998</v>
      </c>
      <c r="I5098" s="19" t="s">
        <v>298</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2231</v>
      </c>
      <c r="E5099" s="50" t="str">
        <f>IF(ISBLANK(LeaveTracker[[#This Row],[Employee Name]]),"-----",VLOOKUP(LeaveTracker[[#This Row],[Employee Name]],Employees[[Employee Name]:[Office]],7))</f>
        <v>OSPITAL NG TAGAYTAY</v>
      </c>
      <c r="F5099" s="50" t="str">
        <f>IF(ISBLANK(LeaveTracker[[#This Row],[Employee Name]]),"-----",VLOOKUP(LeaveTracker[[#This Row],[Employee Name]],Employees[[Employee Name]:[Office]],6))</f>
        <v>CASUAL</v>
      </c>
      <c r="G5099" s="24">
        <v>44996</v>
      </c>
      <c r="H5099" s="24">
        <v>44996</v>
      </c>
      <c r="I5099" s="19" t="s">
        <v>298</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2214</v>
      </c>
      <c r="E5100" s="50" t="str">
        <f>IF(ISBLANK(LeaveTracker[[#This Row],[Employee Name]]),"-----",VLOOKUP(LeaveTracker[[#This Row],[Employee Name]],Employees[[Employee Name]:[Office]],7))</f>
        <v>OSPITAL NG TAGAYTAY</v>
      </c>
      <c r="F5100" s="50" t="str">
        <f>IF(ISBLANK(LeaveTracker[[#This Row],[Employee Name]]),"-----",VLOOKUP(LeaveTracker[[#This Row],[Employee Name]],Employees[[Employee Name]:[Office]],6))</f>
        <v>PERMANENT</v>
      </c>
      <c r="G5100" s="31">
        <v>44992</v>
      </c>
      <c r="H5100" s="31">
        <v>44992</v>
      </c>
      <c r="I5100" s="19" t="s">
        <v>298</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1979</v>
      </c>
      <c r="E5101" s="50" t="str">
        <f>IF(ISBLANK(LeaveTracker[[#This Row],[Employee Name]]),"-----",VLOOKUP(LeaveTracker[[#This Row],[Employee Name]],Employees[[Employee Name]:[Office]],7))</f>
        <v>ONT</v>
      </c>
      <c r="F5101" s="50" t="str">
        <f>IF(ISBLANK(LeaveTracker[[#This Row],[Employee Name]]),"-----",VLOOKUP(LeaveTracker[[#This Row],[Employee Name]],Employees[[Employee Name]:[Office]],6))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1769</v>
      </c>
      <c r="E5102" s="50" t="str">
        <f>IF(ISBLANK(LeaveTracker[[#This Row],[Employee Name]]),"-----",VLOOKUP(LeaveTracker[[#This Row],[Employee Name]],Employees[[Employee Name]:[Office]],7))</f>
        <v>ONT</v>
      </c>
      <c r="F5102" s="50" t="str">
        <f>IF(ISBLANK(LeaveTracker[[#This Row],[Employee Name]]),"-----",VLOOKUP(LeaveTracker[[#This Row],[Employee Name]],Employees[[Employee Name]:[Office]],6))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1769</v>
      </c>
      <c r="E5103" s="50" t="str">
        <f>IF(ISBLANK(LeaveTracker[[#This Row],[Employee Name]]),"-----",VLOOKUP(LeaveTracker[[#This Row],[Employee Name]],Employees[[Employee Name]:[Office]],7))</f>
        <v>ONT</v>
      </c>
      <c r="F5103" s="50" t="str">
        <f>IF(ISBLANK(LeaveTracker[[#This Row],[Employee Name]]),"-----",VLOOKUP(LeaveTracker[[#This Row],[Employee Name]],Employees[[Employee Name]:[Office]],6))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2234</v>
      </c>
      <c r="E5104" s="50" t="str">
        <f>IF(ISBLANK(LeaveTracker[[#This Row],[Employee Name]]),"-----",VLOOKUP(LeaveTracker[[#This Row],[Employee Name]],Employees[[Employee Name]:[Office]],7))</f>
        <v>CHO</v>
      </c>
      <c r="F5104" s="50" t="str">
        <f>IF(ISBLANK(LeaveTracker[[#This Row],[Employee Name]]),"-----",VLOOKUP(LeaveTracker[[#This Row],[Employee Name]],Employees[[Employee Name]:[Office]],6))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1025</v>
      </c>
      <c r="E5105" s="50" t="str">
        <f>IF(ISBLANK(LeaveTracker[[#This Row],[Employee Name]]),"-----",VLOOKUP(LeaveTracker[[#This Row],[Employee Name]],Employees[[Employee Name]:[Office]],7))</f>
        <v>ONT</v>
      </c>
      <c r="F5105" s="50" t="str">
        <f>IF(ISBLANK(LeaveTracker[[#This Row],[Employee Name]]),"-----",VLOOKUP(LeaveTracker[[#This Row],[Employee Name]],Employees[[Employee Name]:[Office]],6))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2237</v>
      </c>
      <c r="E5106" s="50" t="str">
        <f>IF(ISBLANK(LeaveTracker[[#This Row],[Employee Name]]),"-----",VLOOKUP(LeaveTracker[[#This Row],[Employee Name]],Employees[[Employee Name]:[Office]],7))</f>
        <v>OSPITAL NG TAGAYTAY</v>
      </c>
      <c r="F5106" s="50" t="str">
        <f>IF(ISBLANK(LeaveTracker[[#This Row],[Employee Name]]),"-----",VLOOKUP(LeaveTracker[[#This Row],[Employee Name]],Employees[[Employee Name]:[Office]],6))</f>
        <v>CASUAL</v>
      </c>
      <c r="G5106" s="24">
        <v>45000</v>
      </c>
      <c r="H5106" s="24">
        <v>45002</v>
      </c>
      <c r="I5106" s="19" t="s">
        <v>298</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708</v>
      </c>
      <c r="E5107" s="50" t="str">
        <f>IF(ISBLANK(LeaveTracker[[#This Row],[Employee Name]]),"-----",VLOOKUP(LeaveTracker[[#This Row],[Employee Name]],Employees[[Employee Name]:[Office]],7))</f>
        <v>ONT</v>
      </c>
      <c r="F5107" s="50" t="str">
        <f>IF(ISBLANK(LeaveTracker[[#This Row],[Employee Name]]),"-----",VLOOKUP(LeaveTracker[[#This Row],[Employee Name]],Employees[[Employee Name]:[Office]],6))</f>
        <v>CASUAL</v>
      </c>
      <c r="G5107" s="24">
        <v>45011</v>
      </c>
      <c r="H5107" s="24">
        <v>45011</v>
      </c>
      <c r="I5107" s="19" t="s">
        <v>298</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863</v>
      </c>
      <c r="E5108" s="50" t="str">
        <f>IF(ISBLANK(LeaveTracker[[#This Row],[Employee Name]]),"-----",VLOOKUP(LeaveTracker[[#This Row],[Employee Name]],Employees[[Employee Name]:[Office]],7))</f>
        <v>ACCOUNTING</v>
      </c>
      <c r="F5108" s="50" t="str">
        <f>IF(ISBLANK(LeaveTracker[[#This Row],[Employee Name]]),"-----",VLOOKUP(LeaveTracker[[#This Row],[Employee Name]],Employees[[Employee Name]:[Office]],6))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863</v>
      </c>
      <c r="E5109" s="50" t="str">
        <f>IF(ISBLANK(LeaveTracker[[#This Row],[Employee Name]]),"-----",VLOOKUP(LeaveTracker[[#This Row],[Employee Name]],Employees[[Employee Name]:[Office]],7))</f>
        <v>ACCOUNTING</v>
      </c>
      <c r="F5109" s="50" t="str">
        <f>IF(ISBLANK(LeaveTracker[[#This Row],[Employee Name]]),"-----",VLOOKUP(LeaveTracker[[#This Row],[Employee Name]],Employees[[Employee Name]:[Office]],6))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630</v>
      </c>
      <c r="E5110" s="50" t="str">
        <f>IF(ISBLANK(LeaveTracker[[#This Row],[Employee Name]]),"-----",VLOOKUP(LeaveTracker[[#This Row],[Employee Name]],Employees[[Employee Name]:[Office]],7))</f>
        <v>CCT</v>
      </c>
      <c r="F5110" s="50" t="str">
        <f>IF(ISBLANK(LeaveTracker[[#This Row],[Employee Name]]),"-----",VLOOKUP(LeaveTracker[[#This Row],[Employee Name]],Employees[[Employee Name]:[Office]],6))</f>
        <v>PERMANENT</v>
      </c>
      <c r="G5110" s="24">
        <v>44991</v>
      </c>
      <c r="H5110" s="24">
        <v>44991</v>
      </c>
      <c r="I5110" s="19" t="s">
        <v>298</v>
      </c>
      <c r="J5110" s="42" t="s">
        <v>274</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407</v>
      </c>
      <c r="E5111" s="50" t="str">
        <f>IF(ISBLANK(LeaveTracker[[#This Row],[Employee Name]]),"-----",VLOOKUP(LeaveTracker[[#This Row],[Employee Name]],Employees[[Employee Name]:[Office]],7))</f>
        <v>CTO</v>
      </c>
      <c r="F5111" s="50" t="str">
        <f>IF(ISBLANK(LeaveTracker[[#This Row],[Employee Name]]),"-----",VLOOKUP(LeaveTracker[[#This Row],[Employee Name]],Employees[[Employee Name]:[Office]],6))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371</v>
      </c>
      <c r="E5112" s="50" t="str">
        <f>IF(ISBLANK(LeaveTracker[[#This Row],[Employee Name]]),"-----",VLOOKUP(LeaveTracker[[#This Row],[Employee Name]],Employees[[Employee Name]:[Office]],7))</f>
        <v>LIBRARY</v>
      </c>
      <c r="F5112" s="50" t="str">
        <f>IF(ISBLANK(LeaveTracker[[#This Row],[Employee Name]]),"-----",VLOOKUP(LeaveTracker[[#This Row],[Employee Name]],Employees[[Employee Name]:[Office]],6))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470</v>
      </c>
      <c r="E5113" s="50" t="str">
        <f>IF(ISBLANK(LeaveTracker[[#This Row],[Employee Name]]),"-----",VLOOKUP(LeaveTracker[[#This Row],[Employee Name]],Employees[[Employee Name]:[Office]],7))</f>
        <v>ASSESSORS OFFICE</v>
      </c>
      <c r="F5113" s="50" t="str">
        <f>IF(ISBLANK(LeaveTracker[[#This Row],[Employee Name]]),"-----",VLOOKUP(LeaveTracker[[#This Row],[Employee Name]],Employees[[Employee Name]:[Office]],6))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422</v>
      </c>
      <c r="E5114" s="50" t="str">
        <f>IF(ISBLANK(LeaveTracker[[#This Row],[Employee Name]]),"-----",VLOOKUP(LeaveTracker[[#This Row],[Employee Name]],Employees[[Employee Name]:[Office]],7))</f>
        <v>INTEGRATED CENTRAL TERMINAL</v>
      </c>
      <c r="F5114" s="50" t="str">
        <f>IF(ISBLANK(LeaveTracker[[#This Row],[Employee Name]]),"-----",VLOOKUP(LeaveTracker[[#This Row],[Employee Name]],Employees[[Employee Name]:[Office]],6))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1060</v>
      </c>
      <c r="E5115" s="50" t="str">
        <f>IF(ISBLANK(LeaveTracker[[#This Row],[Employee Name]]),"-----",VLOOKUP(LeaveTracker[[#This Row],[Employee Name]],Employees[[Employee Name]:[Office]],7))</f>
        <v>CTO</v>
      </c>
      <c r="F5115" s="50" t="str">
        <f>IF(ISBLANK(LeaveTracker[[#This Row],[Employee Name]]),"-----",VLOOKUP(LeaveTracker[[#This Row],[Employee Name]],Employees[[Employee Name]:[Office]],6))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624</v>
      </c>
      <c r="E5116" s="50" t="str">
        <f>IF(ISBLANK(LeaveTracker[[#This Row],[Employee Name]]),"-----",VLOOKUP(LeaveTracker[[#This Row],[Employee Name]],Employees[[Employee Name]:[Office]],7))</f>
        <v>CTO</v>
      </c>
      <c r="F5116" s="50" t="str">
        <f>IF(ISBLANK(LeaveTracker[[#This Row],[Employee Name]]),"-----",VLOOKUP(LeaveTracker[[#This Row],[Employee Name]],Employees[[Employee Name]:[Office]],6))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1049</v>
      </c>
      <c r="E5117" s="50" t="str">
        <f>IF(ISBLANK(LeaveTracker[[#This Row],[Employee Name]]),"-----",VLOOKUP(LeaveTracker[[#This Row],[Employee Name]],Employees[[Employee Name]:[Office]],7))</f>
        <v>PIO</v>
      </c>
      <c r="F5117" s="50" t="str">
        <f>IF(ISBLANK(LeaveTracker[[#This Row],[Employee Name]]),"-----",VLOOKUP(LeaveTracker[[#This Row],[Employee Name]],Employees[[Employee Name]:[Office]],6))</f>
        <v>PERMANENT</v>
      </c>
      <c r="G5117" s="24">
        <v>44980</v>
      </c>
      <c r="H5117" s="24">
        <v>44980</v>
      </c>
      <c r="I5117" s="19" t="s">
        <v>298</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1049</v>
      </c>
      <c r="E5118" s="50" t="str">
        <f>IF(ISBLANK(LeaveTracker[[#This Row],[Employee Name]]),"-----",VLOOKUP(LeaveTracker[[#This Row],[Employee Name]],Employees[[Employee Name]:[Office]],7))</f>
        <v>PIO</v>
      </c>
      <c r="F5118" s="50" t="str">
        <f>IF(ISBLANK(LeaveTracker[[#This Row],[Employee Name]]),"-----",VLOOKUP(LeaveTracker[[#This Row],[Employee Name]],Employees[[Employee Name]:[Office]],6))</f>
        <v>PERMANENT</v>
      </c>
      <c r="G5118" s="24">
        <v>44985</v>
      </c>
      <c r="H5118" s="24">
        <v>44986</v>
      </c>
      <c r="I5118" s="19" t="s">
        <v>298</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50" t="str">
        <f>IF(ISBLANK(LeaveTracker[[#This Row],[Employee Name]]),"-----",VLOOKUP(LeaveTracker[[#This Row],[Employee Name]],Employees[[Employee Name]:[Office]],7))</f>
        <v>ONT</v>
      </c>
      <c r="F5119" s="50" t="str">
        <f>IF(ISBLANK(LeaveTracker[[#This Row],[Employee Name]]),"-----",VLOOKUP(LeaveTracker[[#This Row],[Employee Name]],Employees[[Employee Name]:[Office]],6))</f>
        <v>PERMANENT</v>
      </c>
      <c r="G5119" s="24">
        <v>45014</v>
      </c>
      <c r="H5119" s="24">
        <v>45014</v>
      </c>
      <c r="I5119" s="19" t="s">
        <v>298</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398</v>
      </c>
      <c r="E5120" s="50" t="str">
        <f>IF(ISBLANK(LeaveTracker[[#This Row],[Employee Name]]),"-----",VLOOKUP(LeaveTracker[[#This Row],[Employee Name]],Employees[[Employee Name]:[Office]],7))</f>
        <v>CTO</v>
      </c>
      <c r="F5120" s="50" t="str">
        <f>IF(ISBLANK(LeaveTracker[[#This Row],[Employee Name]]),"-----",VLOOKUP(LeaveTracker[[#This Row],[Employee Name]],Employees[[Employee Name]:[Office]],6))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398</v>
      </c>
      <c r="E5121" s="50" t="str">
        <f>IF(ISBLANK(LeaveTracker[[#This Row],[Employee Name]]),"-----",VLOOKUP(LeaveTracker[[#This Row],[Employee Name]],Employees[[Employee Name]:[Office]],7))</f>
        <v>CTO</v>
      </c>
      <c r="F5121" s="50" t="str">
        <f>IF(ISBLANK(LeaveTracker[[#This Row],[Employee Name]]),"-----",VLOOKUP(LeaveTracker[[#This Row],[Employee Name]],Employees[[Employee Name]:[Office]],6))</f>
        <v>PERMANENT</v>
      </c>
      <c r="G5121" s="24">
        <v>45008</v>
      </c>
      <c r="H5121" s="24">
        <v>45008</v>
      </c>
      <c r="I5121" s="19" t="s">
        <v>298</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1017</v>
      </c>
      <c r="E5122" s="50" t="str">
        <f>IF(ISBLANK(LeaveTracker[[#This Row],[Employee Name]]),"-----",VLOOKUP(LeaveTracker[[#This Row],[Employee Name]],Employees[[Employee Name]:[Office]],7))</f>
        <v>LANDTAX</v>
      </c>
      <c r="F5122" s="50" t="str">
        <f>IF(ISBLANK(LeaveTracker[[#This Row],[Employee Name]]),"-----",VLOOKUP(LeaveTracker[[#This Row],[Employee Name]],Employees[[Employee Name]:[Office]],6))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50" t="str">
        <f>IF(ISBLANK(LeaveTracker[[#This Row],[Employee Name]]),"-----",VLOOKUP(LeaveTracker[[#This Row],[Employee Name]],Employees[[Employee Name]:[Office]],7))</f>
        <v>ONT</v>
      </c>
      <c r="F5123" s="50" t="str">
        <f>IF(ISBLANK(LeaveTracker[[#This Row],[Employee Name]]),"-----",VLOOKUP(LeaveTracker[[#This Row],[Employee Name]],Employees[[Employee Name]:[Office]],6))</f>
        <v>PERMANENT</v>
      </c>
      <c r="G5123" s="24">
        <v>45008</v>
      </c>
      <c r="H5123" s="24">
        <v>45008</v>
      </c>
      <c r="I5123" s="19" t="s">
        <v>298</v>
      </c>
      <c r="J5123" s="42" t="s">
        <v>763</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50" t="str">
        <f>IF(ISBLANK(LeaveTracker[[#This Row],[Employee Name]]),"-----",VLOOKUP(LeaveTracker[[#This Row],[Employee Name]],Employees[[Employee Name]:[Office]],7))</f>
        <v>INTEGRATED CENTRAL TERMINAL</v>
      </c>
      <c r="F5124" s="50" t="str">
        <f>IF(ISBLANK(LeaveTracker[[#This Row],[Employee Name]]),"-----",VLOOKUP(LeaveTracker[[#This Row],[Employee Name]],Employees[[Employee Name]:[Office]],6))</f>
        <v>PERMANENT</v>
      </c>
      <c r="G5124" s="24">
        <v>45013</v>
      </c>
      <c r="H5124" s="24">
        <v>45013</v>
      </c>
      <c r="I5124" s="19" t="s">
        <v>298</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829</v>
      </c>
      <c r="E5125" s="50" t="str">
        <f>IF(ISBLANK(LeaveTracker[[#This Row],[Employee Name]]),"-----",VLOOKUP(LeaveTracker[[#This Row],[Employee Name]],Employees[[Employee Name]:[Office]],7))</f>
        <v>CHO</v>
      </c>
      <c r="F5125" s="50" t="str">
        <f>IF(ISBLANK(LeaveTracker[[#This Row],[Employee Name]]),"-----",VLOOKUP(LeaveTracker[[#This Row],[Employee Name]],Employees[[Employee Name]:[Office]],6))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242</v>
      </c>
      <c r="E5126" s="50" t="str">
        <f>IF(ISBLANK(LeaveTracker[[#This Row],[Employee Name]]),"-----",VLOOKUP(LeaveTracker[[#This Row],[Employee Name]],Employees[[Employee Name]:[Office]],7))</f>
        <v>TCCH/TICC</v>
      </c>
      <c r="F5126" s="50" t="str">
        <f>IF(ISBLANK(LeaveTracker[[#This Row],[Employee Name]]),"-----",VLOOKUP(LeaveTracker[[#This Row],[Employee Name]],Employees[[Employee Name]:[Office]],6))</f>
        <v>PERMANENT</v>
      </c>
      <c r="G5126" s="24">
        <v>45002</v>
      </c>
      <c r="H5126" s="24">
        <v>45005</v>
      </c>
      <c r="I5126" s="19" t="s">
        <v>298</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1765</v>
      </c>
      <c r="E5127" s="50" t="str">
        <f>IF(ISBLANK(LeaveTracker[[#This Row],[Employee Name]]),"-----",VLOOKUP(LeaveTracker[[#This Row],[Employee Name]],Employees[[Employee Name]:[Office]],7))</f>
        <v>GSO</v>
      </c>
      <c r="F5127" s="50" t="str">
        <f>IF(ISBLANK(LeaveTracker[[#This Row],[Employee Name]]),"-----",VLOOKUP(LeaveTracker[[#This Row],[Employee Name]],Employees[[Employee Name]:[Office]],6))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382</v>
      </c>
      <c r="E5128" s="50" t="str">
        <f>IF(ISBLANK(LeaveTracker[[#This Row],[Employee Name]]),"-----",VLOOKUP(LeaveTracker[[#This Row],[Employee Name]],Employees[[Employee Name]:[Office]],7))</f>
        <v>ONT</v>
      </c>
      <c r="F5128" s="50" t="str">
        <f>IF(ISBLANK(LeaveTracker[[#This Row],[Employee Name]]),"-----",VLOOKUP(LeaveTracker[[#This Row],[Employee Name]],Employees[[Employee Name]:[Office]],6))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1056</v>
      </c>
      <c r="E5129" s="50" t="str">
        <f>IF(ISBLANK(LeaveTracker[[#This Row],[Employee Name]]),"-----",VLOOKUP(LeaveTracker[[#This Row],[Employee Name]],Employees[[Employee Name]:[Office]],7))</f>
        <v>ONT</v>
      </c>
      <c r="F5129" s="50" t="str">
        <f>IF(ISBLANK(LeaveTracker[[#This Row],[Employee Name]]),"-----",VLOOKUP(LeaveTracker[[#This Row],[Employee Name]],Employees[[Employee Name]:[Office]],6))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1056</v>
      </c>
      <c r="E5130" s="50" t="str">
        <f>IF(ISBLANK(LeaveTracker[[#This Row],[Employee Name]]),"-----",VLOOKUP(LeaveTracker[[#This Row],[Employee Name]],Employees[[Employee Name]:[Office]],7))</f>
        <v>ONT</v>
      </c>
      <c r="F5130" s="50" t="str">
        <f>IF(ISBLANK(LeaveTracker[[#This Row],[Employee Name]]),"-----",VLOOKUP(LeaveTracker[[#This Row],[Employee Name]],Employees[[Employee Name]:[Office]],6))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1056</v>
      </c>
      <c r="E5131" s="50" t="str">
        <f>IF(ISBLANK(LeaveTracker[[#This Row],[Employee Name]]),"-----",VLOOKUP(LeaveTracker[[#This Row],[Employee Name]],Employees[[Employee Name]:[Office]],7))</f>
        <v>ONT</v>
      </c>
      <c r="F5131" s="50" t="str">
        <f>IF(ISBLANK(LeaveTracker[[#This Row],[Employee Name]]),"-----",VLOOKUP(LeaveTracker[[#This Row],[Employee Name]],Employees[[Employee Name]:[Office]],6))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1080</v>
      </c>
      <c r="E5132" s="50" t="str">
        <f>IF(ISBLANK(LeaveTracker[[#This Row],[Employee Name]]),"-----",VLOOKUP(LeaveTracker[[#This Row],[Employee Name]],Employees[[Employee Name]:[Office]],7))</f>
        <v>CTO</v>
      </c>
      <c r="F5132" s="50" t="str">
        <f>IF(ISBLANK(LeaveTracker[[#This Row],[Employee Name]]),"-----",VLOOKUP(LeaveTracker[[#This Row],[Employee Name]],Employees[[Employee Name]:[Office]],6))</f>
        <v>PERMANENT</v>
      </c>
      <c r="G5132" s="24">
        <v>45029</v>
      </c>
      <c r="H5132" s="24">
        <v>45029</v>
      </c>
      <c r="I5132" s="19" t="s">
        <v>298</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396</v>
      </c>
      <c r="E5133" s="50" t="str">
        <f>IF(ISBLANK(LeaveTracker[[#This Row],[Employee Name]]),"-----",VLOOKUP(LeaveTracker[[#This Row],[Employee Name]],Employees[[Employee Name]:[Office]],7))</f>
        <v>CTO</v>
      </c>
      <c r="F5133" s="50" t="str">
        <f>IF(ISBLANK(LeaveTracker[[#This Row],[Employee Name]]),"-----",VLOOKUP(LeaveTracker[[#This Row],[Employee Name]],Employees[[Employee Name]:[Office]],6))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497</v>
      </c>
      <c r="E5134" s="50" t="str">
        <f>IF(ISBLANK(LeaveTracker[[#This Row],[Employee Name]]),"-----",VLOOKUP(LeaveTracker[[#This Row],[Employee Name]],Employees[[Employee Name]:[Office]],7))</f>
        <v>COOPERATIVE OFFICE</v>
      </c>
      <c r="F5134" s="50" t="str">
        <f>IF(ISBLANK(LeaveTracker[[#This Row],[Employee Name]]),"-----",VLOOKUP(LeaveTracker[[#This Row],[Employee Name]],Employees[[Employee Name]:[Office]],6))</f>
        <v>PERMANENT</v>
      </c>
      <c r="G5134" s="24">
        <v>45033</v>
      </c>
      <c r="H5134" s="24">
        <v>45035</v>
      </c>
      <c r="I5134" s="19" t="s">
        <v>298</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497</v>
      </c>
      <c r="E5135" s="50" t="str">
        <f>IF(ISBLANK(LeaveTracker[[#This Row],[Employee Name]]),"-----",VLOOKUP(LeaveTracker[[#This Row],[Employee Name]],Employees[[Employee Name]:[Office]],7))</f>
        <v>COOPERATIVE OFFICE</v>
      </c>
      <c r="F5135" s="50" t="str">
        <f>IF(ISBLANK(LeaveTracker[[#This Row],[Employee Name]]),"-----",VLOOKUP(LeaveTracker[[#This Row],[Employee Name]],Employees[[Employee Name]:[Office]],6))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726</v>
      </c>
      <c r="E5136" s="50" t="str">
        <f>IF(ISBLANK(LeaveTracker[[#This Row],[Employee Name]]),"-----",VLOOKUP(LeaveTracker[[#This Row],[Employee Name]],Employees[[Employee Name]:[Office]],7))</f>
        <v>SP</v>
      </c>
      <c r="F5136" s="50" t="str">
        <f>IF(ISBLANK(LeaveTracker[[#This Row],[Employee Name]]),"-----",VLOOKUP(LeaveTracker[[#This Row],[Employee Name]],Employees[[Employee Name]:[Office]],6))</f>
        <v>PERMANENT</v>
      </c>
      <c r="G5136" s="24">
        <v>44985</v>
      </c>
      <c r="H5136" s="24">
        <v>44985</v>
      </c>
      <c r="I5136" s="19" t="s">
        <v>298</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671</v>
      </c>
      <c r="E5137" s="50" t="str">
        <f>IF(ISBLANK(LeaveTracker[[#This Row],[Employee Name]]),"-----",VLOOKUP(LeaveTracker[[#This Row],[Employee Name]],Employees[[Employee Name]:[Office]],7))</f>
        <v>SP</v>
      </c>
      <c r="F5137" s="50" t="str">
        <f>IF(ISBLANK(LeaveTracker[[#This Row],[Employee Name]]),"-----",VLOOKUP(LeaveTracker[[#This Row],[Employee Name]],Employees[[Employee Name]:[Office]],6))</f>
        <v>PERMANENT</v>
      </c>
      <c r="G5137" s="24">
        <v>44994</v>
      </c>
      <c r="H5137" s="24">
        <v>44995</v>
      </c>
      <c r="I5137" s="19" t="s">
        <v>298</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1190</v>
      </c>
      <c r="E5138" s="50" t="str">
        <f>IF(ISBLANK(LeaveTracker[[#This Row],[Employee Name]]),"-----",VLOOKUP(LeaveTracker[[#This Row],[Employee Name]],Employees[[Employee Name]:[Office]],7))</f>
        <v>BUDGET</v>
      </c>
      <c r="F5138" s="50" t="str">
        <f>IF(ISBLANK(LeaveTracker[[#This Row],[Employee Name]]),"-----",VLOOKUP(LeaveTracker[[#This Row],[Employee Name]],Employees[[Employee Name]:[Office]],6))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1190</v>
      </c>
      <c r="E5139" s="50" t="str">
        <f>IF(ISBLANK(LeaveTracker[[#This Row],[Employee Name]]),"-----",VLOOKUP(LeaveTracker[[#This Row],[Employee Name]],Employees[[Employee Name]:[Office]],7))</f>
        <v>BUDGET</v>
      </c>
      <c r="F5139" s="50" t="str">
        <f>IF(ISBLANK(LeaveTracker[[#This Row],[Employee Name]]),"-----",VLOOKUP(LeaveTracker[[#This Row],[Employee Name]],Employees[[Employee Name]:[Office]],6))</f>
        <v>PERMANENT</v>
      </c>
      <c r="G5139" s="24">
        <v>44994</v>
      </c>
      <c r="H5139" s="24">
        <v>44994</v>
      </c>
      <c r="I5139" s="19" t="s">
        <v>298</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50" t="str">
        <f>IF(ISBLANK(LeaveTracker[[#This Row],[Employee Name]]),"-----",VLOOKUP(LeaveTracker[[#This Row],[Employee Name]],Employees[[Employee Name]:[Office]],7))</f>
        <v>CHARACTER OFFICE</v>
      </c>
      <c r="F5140" s="50" t="str">
        <f>IF(ISBLANK(LeaveTracker[[#This Row],[Employee Name]]),"-----",VLOOKUP(LeaveTracker[[#This Row],[Employee Name]],Employees[[Employee Name]:[Office]],6))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504</v>
      </c>
      <c r="E5141" s="50" t="str">
        <f>IF(ISBLANK(LeaveTracker[[#This Row],[Employee Name]]),"-----",VLOOKUP(LeaveTracker[[#This Row],[Employee Name]],Employees[[Employee Name]:[Office]],7))</f>
        <v>THRDC</v>
      </c>
      <c r="F5141" s="50" t="str">
        <f>IF(ISBLANK(LeaveTracker[[#This Row],[Employee Name]]),"-----",VLOOKUP(LeaveTracker[[#This Row],[Employee Name]],Employees[[Employee Name]:[Office]],6))</f>
        <v>PERMANENT</v>
      </c>
      <c r="G5141" s="24">
        <v>44995</v>
      </c>
      <c r="H5141" s="24">
        <v>44995</v>
      </c>
      <c r="I5141" s="19" t="s">
        <v>298</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186</v>
      </c>
      <c r="E5142" s="50" t="str">
        <f>IF(ISBLANK(LeaveTracker[[#This Row],[Employee Name]]),"-----",VLOOKUP(LeaveTracker[[#This Row],[Employee Name]],Employees[[Employee Name]:[Office]],7))</f>
        <v>CBO</v>
      </c>
      <c r="F5142" s="50" t="str">
        <f>IF(ISBLANK(LeaveTracker[[#This Row],[Employee Name]]),"-----",VLOOKUP(LeaveTracker[[#This Row],[Employee Name]],Employees[[Employee Name]:[Office]],6))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1264</v>
      </c>
      <c r="E5143" s="50" t="str">
        <f>IF(ISBLANK(LeaveTracker[[#This Row],[Employee Name]]),"-----",VLOOKUP(LeaveTracker[[#This Row],[Employee Name]],Employees[[Employee Name]:[Office]],7))</f>
        <v>BUDGET</v>
      </c>
      <c r="F5143" s="50" t="str">
        <f>IF(ISBLANK(LeaveTracker[[#This Row],[Employee Name]]),"-----",VLOOKUP(LeaveTracker[[#This Row],[Employee Name]],Employees[[Employee Name]:[Office]],6))</f>
        <v>PERMANENT</v>
      </c>
      <c r="G5143" s="24">
        <v>44988</v>
      </c>
      <c r="H5143" s="24">
        <v>44988</v>
      </c>
      <c r="I5143" s="19" t="s">
        <v>298</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871</v>
      </c>
      <c r="E5144" s="50" t="str">
        <f>IF(ISBLANK(LeaveTracker[[#This Row],[Employee Name]]),"-----",VLOOKUP(LeaveTracker[[#This Row],[Employee Name]],Employees[[Employee Name]:[Office]],7))</f>
        <v>ACCOUNTING</v>
      </c>
      <c r="F5144" s="50" t="str">
        <f>IF(ISBLANK(LeaveTracker[[#This Row],[Employee Name]]),"-----",VLOOKUP(LeaveTracker[[#This Row],[Employee Name]],Employees[[Employee Name]:[Office]],6))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519</v>
      </c>
      <c r="E5145" s="50" t="str">
        <f>IF(ISBLANK(LeaveTracker[[#This Row],[Employee Name]]),"-----",VLOOKUP(LeaveTracker[[#This Row],[Employee Name]],Employees[[Employee Name]:[Office]],7))</f>
        <v>ACCOUNTING</v>
      </c>
      <c r="F5145" s="50" t="str">
        <f>IF(ISBLANK(LeaveTracker[[#This Row],[Employee Name]]),"-----",VLOOKUP(LeaveTracker[[#This Row],[Employee Name]],Employees[[Employee Name]:[Office]],6))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2096</v>
      </c>
      <c r="E5146" s="50" t="str">
        <f>IF(ISBLANK(LeaveTracker[[#This Row],[Employee Name]]),"-----",VLOOKUP(LeaveTracker[[#This Row],[Employee Name]],Employees[[Employee Name]:[Office]],7))</f>
        <v>CENRO</v>
      </c>
      <c r="F5146" s="50" t="str">
        <f>IF(ISBLANK(LeaveTracker[[#This Row],[Employee Name]]),"-----",VLOOKUP(LeaveTracker[[#This Row],[Employee Name]],Employees[[Employee Name]:[Office]],6))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553</v>
      </c>
      <c r="E5147" s="50" t="str">
        <f>IF(ISBLANK(LeaveTracker[[#This Row],[Employee Name]]),"-----",VLOOKUP(LeaveTracker[[#This Row],[Employee Name]],Employees[[Employee Name]:[Office]],7))</f>
        <v>CENRO</v>
      </c>
      <c r="F5147" s="50" t="str">
        <f>IF(ISBLANK(LeaveTracker[[#This Row],[Employee Name]]),"-----",VLOOKUP(LeaveTracker[[#This Row],[Employee Name]],Employees[[Employee Name]:[Office]],6))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569</v>
      </c>
      <c r="E5148" s="50" t="str">
        <f>IF(ISBLANK(LeaveTracker[[#This Row],[Employee Name]]),"-----",VLOOKUP(LeaveTracker[[#This Row],[Employee Name]],Employees[[Employee Name]:[Office]],7))</f>
        <v>CENRO</v>
      </c>
      <c r="F5148" s="50" t="str">
        <f>IF(ISBLANK(LeaveTracker[[#This Row],[Employee Name]]),"-----",VLOOKUP(LeaveTracker[[#This Row],[Employee Name]],Employees[[Employee Name]:[Office]],6))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290</v>
      </c>
      <c r="E5149" s="50" t="str">
        <f>IF(ISBLANK(LeaveTracker[[#This Row],[Employee Name]]),"-----",VLOOKUP(LeaveTracker[[#This Row],[Employee Name]],Employees[[Employee Name]:[Office]],7))</f>
        <v>CENRO</v>
      </c>
      <c r="F5149" s="50" t="str">
        <f>IF(ISBLANK(LeaveTracker[[#This Row],[Employee Name]]),"-----",VLOOKUP(LeaveTracker[[#This Row],[Employee Name]],Employees[[Employee Name]:[Office]],6))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290</v>
      </c>
      <c r="E5150" s="50" t="str">
        <f>IF(ISBLANK(LeaveTracker[[#This Row],[Employee Name]]),"-----",VLOOKUP(LeaveTracker[[#This Row],[Employee Name]],Employees[[Employee Name]:[Office]],7))</f>
        <v>CENRO</v>
      </c>
      <c r="F5150" s="50" t="str">
        <f>IF(ISBLANK(LeaveTracker[[#This Row],[Employee Name]]),"-----",VLOOKUP(LeaveTracker[[#This Row],[Employee Name]],Employees[[Employee Name]:[Office]],6))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50" t="str">
        <f>IF(ISBLANK(LeaveTracker[[#This Row],[Employee Name]]),"-----",VLOOKUP(LeaveTracker[[#This Row],[Employee Name]],Employees[[Employee Name]:[Office]],7))</f>
        <v>DOE</v>
      </c>
      <c r="F5151" s="50" t="str">
        <f>IF(ISBLANK(LeaveTracker[[#This Row],[Employee Name]]),"-----",VLOOKUP(LeaveTracker[[#This Row],[Employee Name]],Employees[[Employee Name]:[Office]],6))</f>
        <v>PERMANENT</v>
      </c>
      <c r="G5151" s="24">
        <v>44984</v>
      </c>
      <c r="H5151" s="24">
        <v>44984</v>
      </c>
      <c r="I5151" s="19" t="s">
        <v>298</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525</v>
      </c>
      <c r="E5152" s="50" t="str">
        <f>IF(ISBLANK(LeaveTracker[[#This Row],[Employee Name]]),"-----",VLOOKUP(LeaveTracker[[#This Row],[Employee Name]],Employees[[Employee Name]:[Office]],7))</f>
        <v>GSO</v>
      </c>
      <c r="F5152" s="50" t="str">
        <f>IF(ISBLANK(LeaveTracker[[#This Row],[Employee Name]]),"-----",VLOOKUP(LeaveTracker[[#This Row],[Employee Name]],Employees[[Employee Name]:[Office]],6))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477</v>
      </c>
      <c r="E5153" s="50" t="str">
        <f>IF(ISBLANK(LeaveTracker[[#This Row],[Employee Name]]),"-----",VLOOKUP(LeaveTracker[[#This Row],[Employee Name]],Employees[[Employee Name]:[Office]],7))</f>
        <v>ADMIN OFFICE</v>
      </c>
      <c r="F5153" s="50" t="str">
        <f>IF(ISBLANK(LeaveTracker[[#This Row],[Employee Name]]),"-----",VLOOKUP(LeaveTracker[[#This Row],[Employee Name]],Employees[[Employee Name]:[Office]],6))</f>
        <v>PERMANENT</v>
      </c>
      <c r="G5153" s="24">
        <v>44993</v>
      </c>
      <c r="H5153" s="24">
        <v>44995</v>
      </c>
      <c r="I5153" s="19" t="s">
        <v>298</v>
      </c>
      <c r="J5153" s="42" t="s">
        <v>2238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834</v>
      </c>
      <c r="E5154" s="50" t="str">
        <f>IF(ISBLANK(LeaveTracker[[#This Row],[Employee Name]]),"-----",VLOOKUP(LeaveTracker[[#This Row],[Employee Name]],Employees[[Employee Name]:[Office]],7))</f>
        <v>CTO</v>
      </c>
      <c r="F5154" s="50" t="str">
        <f>IF(ISBLANK(LeaveTracker[[#This Row],[Employee Name]]),"-----",VLOOKUP(LeaveTracker[[#This Row],[Employee Name]],Employees[[Employee Name]:[Office]],6))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2003</v>
      </c>
      <c r="E5155" s="50" t="str">
        <f>IF(ISBLANK(LeaveTracker[[#This Row],[Employee Name]]),"-----",VLOOKUP(LeaveTracker[[#This Row],[Employee Name]],Employees[[Employee Name]:[Office]],7))</f>
        <v>HRMO</v>
      </c>
      <c r="F5155" s="50" t="str">
        <f>IF(ISBLANK(LeaveTracker[[#This Row],[Employee Name]]),"-----",VLOOKUP(LeaveTracker[[#This Row],[Employee Name]],Employees[[Employee Name]:[Office]],6))</f>
        <v>PERMANENT</v>
      </c>
      <c r="G5155" s="24">
        <v>45006</v>
      </c>
      <c r="H5155" s="24">
        <v>45006</v>
      </c>
      <c r="I5155" s="19" t="s">
        <v>298</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2003</v>
      </c>
      <c r="E5156" s="50" t="str">
        <f>IF(ISBLANK(LeaveTracker[[#This Row],[Employee Name]]),"-----",VLOOKUP(LeaveTracker[[#This Row],[Employee Name]],Employees[[Employee Name]:[Office]],7))</f>
        <v>HRMO</v>
      </c>
      <c r="F5156" s="50" t="str">
        <f>IF(ISBLANK(LeaveTracker[[#This Row],[Employee Name]]),"-----",VLOOKUP(LeaveTracker[[#This Row],[Employee Name]],Employees[[Employee Name]:[Office]],6))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2241</v>
      </c>
      <c r="E5157" s="50" t="str">
        <f>IF(ISBLANK(LeaveTracker[[#This Row],[Employee Name]]),"-----",VLOOKUP(LeaveTracker[[#This Row],[Employee Name]],Employees[[Employee Name]:[Office]],7))</f>
        <v>TOPS-CSU</v>
      </c>
      <c r="F5157" s="50" t="str">
        <f>IF(ISBLANK(LeaveTracker[[#This Row],[Employee Name]]),"-----",VLOOKUP(LeaveTracker[[#This Row],[Employee Name]],Employees[[Employee Name]:[Office]],6))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564</v>
      </c>
      <c r="E5158" s="50" t="str">
        <f>IF(ISBLANK(LeaveTracker[[#This Row],[Employee Name]]),"-----",VLOOKUP(LeaveTracker[[#This Row],[Employee Name]],Employees[[Employee Name]:[Office]],7))</f>
        <v>CENRO</v>
      </c>
      <c r="F5158" s="50" t="str">
        <f>IF(ISBLANK(LeaveTracker[[#This Row],[Employee Name]]),"-----",VLOOKUP(LeaveTracker[[#This Row],[Employee Name]],Employees[[Employee Name]:[Office]],6))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380</v>
      </c>
      <c r="E5159" s="50" t="str">
        <f>IF(ISBLANK(LeaveTracker[[#This Row],[Employee Name]]),"-----",VLOOKUP(LeaveTracker[[#This Row],[Employee Name]],Employees[[Employee Name]:[Office]],7))</f>
        <v>CCT</v>
      </c>
      <c r="F5159" s="50" t="str">
        <f>IF(ISBLANK(LeaveTracker[[#This Row],[Employee Name]]),"-----",VLOOKUP(LeaveTracker[[#This Row],[Employee Name]],Employees[[Employee Name]:[Office]],6))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2242</v>
      </c>
      <c r="E5160" s="50" t="str">
        <f>IF(ISBLANK(LeaveTracker[[#This Row],[Employee Name]]),"-----",VLOOKUP(LeaveTracker[[#This Row],[Employee Name]],Employees[[Employee Name]:[Office]],7))</f>
        <v>OSPITAL NG TAGAYTAY</v>
      </c>
      <c r="F5160" s="50" t="str">
        <f>IF(ISBLANK(LeaveTracker[[#This Row],[Employee Name]]),"-----",VLOOKUP(LeaveTracker[[#This Row],[Employee Name]],Employees[[Employee Name]:[Office]],6))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50" t="str">
        <f>IF(ISBLANK(LeaveTracker[[#This Row],[Employee Name]]),"-----",VLOOKUP(LeaveTracker[[#This Row],[Employee Name]],Employees[[Employee Name]:[Office]],7))</f>
        <v>HRMO</v>
      </c>
      <c r="F5161" s="50" t="str">
        <f>IF(ISBLANK(LeaveTracker[[#This Row],[Employee Name]]),"-----",VLOOKUP(LeaveTracker[[#This Row],[Employee Name]],Employees[[Employee Name]:[Office]],6))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50" t="str">
        <f>IF(ISBLANK(LeaveTracker[[#This Row],[Employee Name]]),"-----",VLOOKUP(LeaveTracker[[#This Row],[Employee Name]],Employees[[Employee Name]:[Office]],7))</f>
        <v>ONT</v>
      </c>
      <c r="F5162" s="50" t="str">
        <f>IF(ISBLANK(LeaveTracker[[#This Row],[Employee Name]]),"-----",VLOOKUP(LeaveTracker[[#This Row],[Employee Name]],Employees[[Employee Name]:[Office]],6))</f>
        <v>PERMANENT</v>
      </c>
      <c r="G5162" s="24">
        <v>45033</v>
      </c>
      <c r="H5162" s="24">
        <v>45033</v>
      </c>
      <c r="I5162" s="19" t="s">
        <v>298</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50" t="str">
        <f>IF(ISBLANK(LeaveTracker[[#This Row],[Employee Name]]),"-----",VLOOKUP(LeaveTracker[[#This Row],[Employee Name]],Employees[[Employee Name]:[Office]],7))</f>
        <v>ONT</v>
      </c>
      <c r="F5163" s="50" t="str">
        <f>IF(ISBLANK(LeaveTracker[[#This Row],[Employee Name]]),"-----",VLOOKUP(LeaveTracker[[#This Row],[Employee Name]],Employees[[Employee Name]:[Office]],6))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2248</v>
      </c>
      <c r="E5164" s="50" t="str">
        <f>IF(ISBLANK(LeaveTracker[[#This Row],[Employee Name]]),"-----",VLOOKUP(LeaveTracker[[#This Row],[Employee Name]],Employees[[Employee Name]:[Office]],7))</f>
        <v>TCNHS</v>
      </c>
      <c r="F5164" s="50" t="str">
        <f>IF(ISBLANK(LeaveTracker[[#This Row],[Employee Name]]),"-----",VLOOKUP(LeaveTracker[[#This Row],[Employee Name]],Employees[[Employee Name]:[Office]],6))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2251</v>
      </c>
      <c r="E5165" s="50">
        <f>IF(ISBLANK(LeaveTracker[[#This Row],[Employee Name]]),"-----",VLOOKUP(LeaveTracker[[#This Row],[Employee Name]],Employees[[Employee Name]:[Office]],7))</f>
        <v>0</v>
      </c>
      <c r="F5165" s="50" t="str">
        <f>IF(ISBLANK(LeaveTracker[[#This Row],[Employee Name]]),"-----",VLOOKUP(LeaveTracker[[#This Row],[Employee Name]],Employees[[Employee Name]:[Office]],6))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2248</v>
      </c>
      <c r="E5166" s="50" t="str">
        <f>IF(ISBLANK(LeaveTracker[[#This Row],[Employee Name]]),"-----",VLOOKUP(LeaveTracker[[#This Row],[Employee Name]],Employees[[Employee Name]:[Office]],7))</f>
        <v>TCNHS</v>
      </c>
      <c r="F5166" s="50" t="str">
        <f>IF(ISBLANK(LeaveTracker[[#This Row],[Employee Name]]),"-----",VLOOKUP(LeaveTracker[[#This Row],[Employee Name]],Employees[[Employee Name]:[Office]],6))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2251</v>
      </c>
      <c r="E5167" s="50">
        <f>IF(ISBLANK(LeaveTracker[[#This Row],[Employee Name]]),"-----",VLOOKUP(LeaveTracker[[#This Row],[Employee Name]],Employees[[Employee Name]:[Office]],7))</f>
        <v>0</v>
      </c>
      <c r="F5167" s="50" t="str">
        <f>IF(ISBLANK(LeaveTracker[[#This Row],[Employee Name]]),"-----",VLOOKUP(LeaveTracker[[#This Row],[Employee Name]],Employees[[Employee Name]:[Office]],6))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2253</v>
      </c>
      <c r="E5168" s="50">
        <f>IF(ISBLANK(LeaveTracker[[#This Row],[Employee Name]]),"-----",VLOOKUP(LeaveTracker[[#This Row],[Employee Name]],Employees[[Employee Name]:[Office]],7))</f>
        <v>0</v>
      </c>
      <c r="F5168" s="50" t="str">
        <f>IF(ISBLANK(LeaveTracker[[#This Row],[Employee Name]]),"-----",VLOOKUP(LeaveTracker[[#This Row],[Employee Name]],Employees[[Employee Name]:[Office]],6))</f>
        <v>PERMANENT</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2257</v>
      </c>
      <c r="E5169" s="50">
        <f>IF(ISBLANK(LeaveTracker[[#This Row],[Employee Name]]),"-----",VLOOKUP(LeaveTracker[[#This Row],[Employee Name]],Employees[[Employee Name]:[Office]],7))</f>
        <v>0</v>
      </c>
      <c r="F5169" s="50" t="str">
        <f>IF(ISBLANK(LeaveTracker[[#This Row],[Employee Name]]),"-----",VLOOKUP(LeaveTracker[[#This Row],[Employee Name]],Employees[[Employee Name]:[Office]],6))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2261</v>
      </c>
      <c r="E5170" s="50" t="str">
        <f>IF(ISBLANK(LeaveTracker[[#This Row],[Employee Name]]),"-----",VLOOKUP(LeaveTracker[[#This Row],[Employee Name]],Employees[[Employee Name]:[Office]],7))</f>
        <v>TICC</v>
      </c>
      <c r="F5170" s="50" t="str">
        <f>IF(ISBLANK(LeaveTracker[[#This Row],[Employee Name]]),"-----",VLOOKUP(LeaveTracker[[#This Row],[Employee Name]],Employees[[Employee Name]:[Office]],6))</f>
        <v>CASUAL</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2261</v>
      </c>
      <c r="E5171" s="50" t="str">
        <f>IF(ISBLANK(LeaveTracker[[#This Row],[Employee Name]]),"-----",VLOOKUP(LeaveTracker[[#This Row],[Employee Name]],Employees[[Employee Name]:[Office]],7))</f>
        <v>TICC</v>
      </c>
      <c r="F5171" s="50" t="str">
        <f>IF(ISBLANK(LeaveTracker[[#This Row],[Employee Name]]),"-----",VLOOKUP(LeaveTracker[[#This Row],[Employee Name]],Employees[[Employee Name]:[Office]],6))</f>
        <v>CASUAL</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1848</v>
      </c>
      <c r="E5172" s="50" t="str">
        <f>IF(ISBLANK(LeaveTracker[[#This Row],[Employee Name]]),"-----",VLOOKUP(LeaveTracker[[#This Row],[Employee Name]],Employees[[Employee Name]:[Office]],7))</f>
        <v>TCNHS-ISHS</v>
      </c>
      <c r="F5172" s="50" t="str">
        <f>IF(ISBLANK(LeaveTracker[[#This Row],[Employee Name]]),"-----",VLOOKUP(LeaveTracker[[#This Row],[Employee Name]],Employees[[Employee Name]:[Office]],6))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1848</v>
      </c>
      <c r="E5173" s="50" t="str">
        <f>IF(ISBLANK(LeaveTracker[[#This Row],[Employee Name]]),"-----",VLOOKUP(LeaveTracker[[#This Row],[Employee Name]],Employees[[Employee Name]:[Office]],7))</f>
        <v>TCNHS-ISHS</v>
      </c>
      <c r="F5173" s="50" t="str">
        <f>IF(ISBLANK(LeaveTracker[[#This Row],[Employee Name]]),"-----",VLOOKUP(LeaveTracker[[#This Row],[Employee Name]],Employees[[Employee Name]:[Office]],6))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1848</v>
      </c>
      <c r="E5174" s="50" t="str">
        <f>IF(ISBLANK(LeaveTracker[[#This Row],[Employee Name]]),"-----",VLOOKUP(LeaveTracker[[#This Row],[Employee Name]],Employees[[Employee Name]:[Office]],7))</f>
        <v>TCNHS-ISHS</v>
      </c>
      <c r="F5174" s="50" t="str">
        <f>IF(ISBLANK(LeaveTracker[[#This Row],[Employee Name]]),"-----",VLOOKUP(LeaveTracker[[#This Row],[Employee Name]],Employees[[Employee Name]:[Office]],6))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1848</v>
      </c>
      <c r="E5175" s="50" t="str">
        <f>IF(ISBLANK(LeaveTracker[[#This Row],[Employee Name]]),"-----",VLOOKUP(LeaveTracker[[#This Row],[Employee Name]],Employees[[Employee Name]:[Office]],7))</f>
        <v>TCNHS-ISHS</v>
      </c>
      <c r="F5175" s="50" t="str">
        <f>IF(ISBLANK(LeaveTracker[[#This Row],[Employee Name]]),"-----",VLOOKUP(LeaveTracker[[#This Row],[Employee Name]],Employees[[Employee Name]:[Office]],6))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1848</v>
      </c>
      <c r="E5176" s="50" t="str">
        <f>IF(ISBLANK(LeaveTracker[[#This Row],[Employee Name]]),"-----",VLOOKUP(LeaveTracker[[#This Row],[Employee Name]],Employees[[Employee Name]:[Office]],7))</f>
        <v>TCNHS-ISHS</v>
      </c>
      <c r="F5176" s="50" t="str">
        <f>IF(ISBLANK(LeaveTracker[[#This Row],[Employee Name]]),"-----",VLOOKUP(LeaveTracker[[#This Row],[Employee Name]],Employees[[Employee Name]:[Office]],6))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2330</v>
      </c>
      <c r="E5177" s="50" t="str">
        <f>IF(ISBLANK(LeaveTracker[[#This Row],[Employee Name]]),"-----",VLOOKUP(LeaveTracker[[#This Row],[Employee Name]],Employees[[Employee Name]:[Office]],7))</f>
        <v>CEO</v>
      </c>
      <c r="F5177" s="50" t="str">
        <f>IF(ISBLANK(LeaveTracker[[#This Row],[Employee Name]]),"-----",VLOOKUP(LeaveTracker[[#This Row],[Employee Name]],Employees[[Employee Name]:[Office]],6))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2134</v>
      </c>
      <c r="E5178" s="50" t="str">
        <f>IF(ISBLANK(LeaveTracker[[#This Row],[Employee Name]]),"-----",VLOOKUP(LeaveTracker[[#This Row],[Employee Name]],Employees[[Employee Name]:[Office]],7))</f>
        <v>INTEGRATED CENTRAL TERMINAL</v>
      </c>
      <c r="F5178" s="50" t="str">
        <f>IF(ISBLANK(LeaveTracker[[#This Row],[Employee Name]]),"-----",VLOOKUP(LeaveTracker[[#This Row],[Employee Name]],Employees[[Employee Name]:[Office]],6))</f>
        <v>PERMANENT</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1944</v>
      </c>
      <c r="E5179" s="50" t="str">
        <f>IF(ISBLANK(LeaveTracker[[#This Row],[Employee Name]]),"-----",VLOOKUP(LeaveTracker[[#This Row],[Employee Name]],Employees[[Employee Name]:[Office]],7))</f>
        <v>BPLO</v>
      </c>
      <c r="F5179" s="50" t="str">
        <f>IF(ISBLANK(LeaveTracker[[#This Row],[Employee Name]]),"-----",VLOOKUP(LeaveTracker[[#This Row],[Employee Name]],Employees[[Employee Name]:[Office]],6))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1944</v>
      </c>
      <c r="E5180" s="50" t="str">
        <f>IF(ISBLANK(LeaveTracker[[#This Row],[Employee Name]]),"-----",VLOOKUP(LeaveTracker[[#This Row],[Employee Name]],Employees[[Employee Name]:[Office]],7))</f>
        <v>BPLO</v>
      </c>
      <c r="F5180" s="50" t="str">
        <f>IF(ISBLANK(LeaveTracker[[#This Row],[Employee Name]]),"-----",VLOOKUP(LeaveTracker[[#This Row],[Employee Name]],Employees[[Employee Name]:[Office]],6))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1944</v>
      </c>
      <c r="E5181" s="50" t="str">
        <f>IF(ISBLANK(LeaveTracker[[#This Row],[Employee Name]]),"-----",VLOOKUP(LeaveTracker[[#This Row],[Employee Name]],Employees[[Employee Name]:[Office]],7))</f>
        <v>BPLO</v>
      </c>
      <c r="F5181" s="50" t="str">
        <f>IF(ISBLANK(LeaveTracker[[#This Row],[Employee Name]]),"-----",VLOOKUP(LeaveTracker[[#This Row],[Employee Name]],Employees[[Employee Name]:[Office]],6))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1944</v>
      </c>
      <c r="E5182" s="50" t="str">
        <f>IF(ISBLANK(LeaveTracker[[#This Row],[Employee Name]]),"-----",VLOOKUP(LeaveTracker[[#This Row],[Employee Name]],Employees[[Employee Name]:[Office]],7))</f>
        <v>BPLO</v>
      </c>
      <c r="F5182" s="50" t="str">
        <f>IF(ISBLANK(LeaveTracker[[#This Row],[Employee Name]]),"-----",VLOOKUP(LeaveTracker[[#This Row],[Employee Name]],Employees[[Employee Name]:[Office]],6))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1885</v>
      </c>
      <c r="E5183" s="50" t="str">
        <f>IF(ISBLANK(LeaveTracker[[#This Row],[Employee Name]]),"-----",VLOOKUP(LeaveTracker[[#This Row],[Employee Name]],Employees[[Employee Name]:[Office]],7))</f>
        <v>CTO</v>
      </c>
      <c r="F5183" s="50" t="str">
        <f>IF(ISBLANK(LeaveTracker[[#This Row],[Employee Name]]),"-----",VLOOKUP(LeaveTracker[[#This Row],[Employee Name]],Employees[[Employee Name]:[Office]],6))</f>
        <v>JOBCON</v>
      </c>
      <c r="G5183" s="24">
        <v>44986</v>
      </c>
      <c r="H5183" s="24">
        <v>45002</v>
      </c>
      <c r="I5183" s="19" t="s">
        <v>298</v>
      </c>
      <c r="J5183" s="42" t="s">
        <v>1022</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1885</v>
      </c>
      <c r="E5184" s="50" t="str">
        <f>IF(ISBLANK(LeaveTracker[[#This Row],[Employee Name]]),"-----",VLOOKUP(LeaveTracker[[#This Row],[Employee Name]],Employees[[Employee Name]:[Office]],7))</f>
        <v>CTO</v>
      </c>
      <c r="F5184" s="50" t="str">
        <f>IF(ISBLANK(LeaveTracker[[#This Row],[Employee Name]]),"-----",VLOOKUP(LeaveTracker[[#This Row],[Employee Name]],Employees[[Employee Name]:[Office]],6))</f>
        <v>JOBCON</v>
      </c>
      <c r="G5184" s="24">
        <v>45005</v>
      </c>
      <c r="H5184" s="24">
        <v>45013</v>
      </c>
      <c r="I5184" s="19" t="s">
        <v>298</v>
      </c>
      <c r="J5184" s="42" t="s">
        <v>1022</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2263</v>
      </c>
      <c r="E5185" s="50" t="str">
        <f>IF(ISBLANK(LeaveTracker[[#This Row],[Employee Name]]),"-----",VLOOKUP(LeaveTracker[[#This Row],[Employee Name]],Employees[[Employee Name]:[Office]],7))</f>
        <v>CHO</v>
      </c>
      <c r="F5185" s="50" t="str">
        <f>IF(ISBLANK(LeaveTracker[[#This Row],[Employee Name]]),"-----",VLOOKUP(LeaveTracker[[#This Row],[Employee Name]],Employees[[Employee Name]:[Office]],6))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2263</v>
      </c>
      <c r="E5186" s="50" t="str">
        <f>IF(ISBLANK(LeaveTracker[[#This Row],[Employee Name]]),"-----",VLOOKUP(LeaveTracker[[#This Row],[Employee Name]],Employees[[Employee Name]:[Office]],7))</f>
        <v>CHO</v>
      </c>
      <c r="F5186" s="50" t="str">
        <f>IF(ISBLANK(LeaveTracker[[#This Row],[Employee Name]]),"-----",VLOOKUP(LeaveTracker[[#This Row],[Employee Name]],Employees[[Employee Name]:[Office]],6))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2263</v>
      </c>
      <c r="E5187" s="50" t="str">
        <f>IF(ISBLANK(LeaveTracker[[#This Row],[Employee Name]]),"-----",VLOOKUP(LeaveTracker[[#This Row],[Employee Name]],Employees[[Employee Name]:[Office]],7))</f>
        <v>CHO</v>
      </c>
      <c r="F5187" s="50" t="str">
        <f>IF(ISBLANK(LeaveTracker[[#This Row],[Employee Name]]),"-----",VLOOKUP(LeaveTracker[[#This Row],[Employee Name]],Employees[[Employee Name]:[Office]],6))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2266</v>
      </c>
      <c r="E5188" s="50" t="str">
        <f>IF(ISBLANK(LeaveTracker[[#This Row],[Employee Name]]),"-----",VLOOKUP(LeaveTracker[[#This Row],[Employee Name]],Employees[[Employee Name]:[Office]],7))</f>
        <v>OSP</v>
      </c>
      <c r="F5188" s="50" t="str">
        <f>IF(ISBLANK(LeaveTracker[[#This Row],[Employee Name]]),"-----",VLOOKUP(LeaveTracker[[#This Row],[Employee Name]],Employees[[Employee Name]:[Office]],6))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2270</v>
      </c>
      <c r="E5189" s="50" t="str">
        <f>IF(ISBLANK(LeaveTracker[[#This Row],[Employee Name]]),"-----",VLOOKUP(LeaveTracker[[#This Row],[Employee Name]],Employees[[Employee Name]:[Office]],7))</f>
        <v>DEPED SANJOSE</v>
      </c>
      <c r="F5189" s="50" t="str">
        <f>IF(ISBLANK(LeaveTracker[[#This Row],[Employee Name]]),"-----",VLOOKUP(LeaveTracker[[#This Row],[Employee Name]],Employees[[Employee Name]:[Office]],6))</f>
        <v>PERMANENT</v>
      </c>
      <c r="G5189" s="24">
        <v>45040</v>
      </c>
      <c r="H5189" s="24">
        <v>45042</v>
      </c>
      <c r="I5189" s="19" t="s">
        <v>298</v>
      </c>
      <c r="J5189" s="42" t="s">
        <v>274</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2270</v>
      </c>
      <c r="E5190" s="50" t="str">
        <f>IF(ISBLANK(LeaveTracker[[#This Row],[Employee Name]]),"-----",VLOOKUP(LeaveTracker[[#This Row],[Employee Name]],Employees[[Employee Name]:[Office]],7))</f>
        <v>DEPED SANJOSE</v>
      </c>
      <c r="F5190" s="50" t="str">
        <f>IF(ISBLANK(LeaveTracker[[#This Row],[Employee Name]]),"-----",VLOOKUP(LeaveTracker[[#This Row],[Employee Name]],Employees[[Employee Name]:[Office]],6))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242</v>
      </c>
      <c r="E5191" s="50" t="str">
        <f>IF(ISBLANK(LeaveTracker[[#This Row],[Employee Name]]),"-----",VLOOKUP(LeaveTracker[[#This Row],[Employee Name]],Employees[[Employee Name]:[Office]],7))</f>
        <v>TCCH/TICC</v>
      </c>
      <c r="F5191" s="50" t="str">
        <f>IF(ISBLANK(LeaveTracker[[#This Row],[Employee Name]]),"-----",VLOOKUP(LeaveTracker[[#This Row],[Employee Name]],Employees[[Employee Name]:[Office]],6))</f>
        <v>PERMANENT</v>
      </c>
      <c r="G5191" s="24">
        <v>45040</v>
      </c>
      <c r="H5191" s="24">
        <v>45040</v>
      </c>
      <c r="I5191" s="19" t="s">
        <v>298</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833</v>
      </c>
      <c r="E5192" s="50" t="str">
        <f>IF(ISBLANK(LeaveTracker[[#This Row],[Employee Name]]),"-----",VLOOKUP(LeaveTracker[[#This Row],[Employee Name]],Employees[[Employee Name]:[Office]],7))</f>
        <v>CTO</v>
      </c>
      <c r="F5192" s="50" t="str">
        <f>IF(ISBLANK(LeaveTracker[[#This Row],[Employee Name]]),"-----",VLOOKUP(LeaveTracker[[#This Row],[Employee Name]],Employees[[Employee Name]:[Office]],6))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1962</v>
      </c>
      <c r="E5193" s="50" t="str">
        <f>IF(ISBLANK(LeaveTracker[[#This Row],[Employee Name]]),"-----",VLOOKUP(LeaveTracker[[#This Row],[Employee Name]],Employees[[Employee Name]:[Office]],7))</f>
        <v>CENRO</v>
      </c>
      <c r="F5193" s="50" t="str">
        <f>IF(ISBLANK(LeaveTracker[[#This Row],[Employee Name]]),"-----",VLOOKUP(LeaveTracker[[#This Row],[Employee Name]],Employees[[Employee Name]:[Office]],6))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1810</v>
      </c>
      <c r="E5194" s="50" t="str">
        <f>IF(ISBLANK(LeaveTracker[[#This Row],[Employee Name]]),"-----",VLOOKUP(LeaveTracker[[#This Row],[Employee Name]],Employees[[Employee Name]:[Office]],7))</f>
        <v>TICC/TCCH</v>
      </c>
      <c r="F5194" s="50" t="str">
        <f>IF(ISBLANK(LeaveTracker[[#This Row],[Employee Name]]),"-----",VLOOKUP(LeaveTracker[[#This Row],[Employee Name]],Employees[[Employee Name]:[Office]],6))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2272</v>
      </c>
      <c r="E5195" s="50" t="str">
        <f>IF(ISBLANK(LeaveTracker[[#This Row],[Employee Name]]),"-----",VLOOKUP(LeaveTracker[[#This Row],[Employee Name]],Employees[[Employee Name]:[Office]],7))</f>
        <v>PICNIC GROVE</v>
      </c>
      <c r="F5195" s="50" t="str">
        <f>IF(ISBLANK(LeaveTracker[[#This Row],[Employee Name]]),"-----",VLOOKUP(LeaveTracker[[#This Row],[Employee Name]],Employees[[Employee Name]:[Office]],6))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2274</v>
      </c>
      <c r="E5196" s="50" t="str">
        <f>IF(ISBLANK(LeaveTracker[[#This Row],[Employee Name]]),"-----",VLOOKUP(LeaveTracker[[#This Row],[Employee Name]],Employees[[Employee Name]:[Office]],7))</f>
        <v>PICNIC GROVE</v>
      </c>
      <c r="F5196" s="50" t="str">
        <f>IF(ISBLANK(LeaveTracker[[#This Row],[Employee Name]]),"-----",VLOOKUP(LeaveTracker[[#This Row],[Employee Name]],Employees[[Employee Name]:[Office]],6))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882</v>
      </c>
      <c r="E5197" s="50" t="str">
        <f>IF(ISBLANK(LeaveTracker[[#This Row],[Employee Name]]),"-----",VLOOKUP(LeaveTracker[[#This Row],[Employee Name]],Employees[[Employee Name]:[Office]],7))</f>
        <v>OTM</v>
      </c>
      <c r="F5197" s="50" t="str">
        <f>IF(ISBLANK(LeaveTracker[[#This Row],[Employee Name]]),"-----",VLOOKUP(LeaveTracker[[#This Row],[Employee Name]],Employees[[Employee Name]:[Office]],6))</f>
        <v>PERMANENT</v>
      </c>
      <c r="G5197" s="24"/>
      <c r="H5197" s="24"/>
      <c r="I5197" s="19" t="s">
        <v>298</v>
      </c>
      <c r="J5197" s="42" t="s">
        <v>691</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513</v>
      </c>
      <c r="E5198" s="50" t="str">
        <f>IF(ISBLANK(LeaveTracker[[#This Row],[Employee Name]]),"-----",VLOOKUP(LeaveTracker[[#This Row],[Employee Name]],Employees[[Employee Name]:[Office]],7))</f>
        <v>ONT</v>
      </c>
      <c r="F5198" s="50" t="str">
        <f>IF(ISBLANK(LeaveTracker[[#This Row],[Employee Name]]),"-----",VLOOKUP(LeaveTracker[[#This Row],[Employee Name]],Employees[[Employee Name]:[Office]],6))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950</v>
      </c>
      <c r="E5199" s="50" t="str">
        <f>IF(ISBLANK(LeaveTracker[[#This Row],[Employee Name]]),"-----",VLOOKUP(LeaveTracker[[#This Row],[Employee Name]],Employees[[Employee Name]:[Office]],7))</f>
        <v>ACCOUNTING</v>
      </c>
      <c r="F5199" s="50" t="str">
        <f>IF(ISBLANK(LeaveTracker[[#This Row],[Employee Name]]),"-----",VLOOKUP(LeaveTracker[[#This Row],[Employee Name]],Employees[[Employee Name]:[Office]],6))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375</v>
      </c>
      <c r="E5200" s="50" t="str">
        <f>IF(ISBLANK(LeaveTracker[[#This Row],[Employee Name]]),"-----",VLOOKUP(LeaveTracker[[#This Row],[Employee Name]],Employees[[Employee Name]:[Office]],7))</f>
        <v>CCT</v>
      </c>
      <c r="F5200" s="50" t="str">
        <f>IF(ISBLANK(LeaveTracker[[#This Row],[Employee Name]]),"-----",VLOOKUP(LeaveTracker[[#This Row],[Employee Name]],Employees[[Employee Name]:[Office]],6))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375</v>
      </c>
      <c r="E5201" s="50" t="str">
        <f>IF(ISBLANK(LeaveTracker[[#This Row],[Employee Name]]),"-----",VLOOKUP(LeaveTracker[[#This Row],[Employee Name]],Employees[[Employee Name]:[Office]],7))</f>
        <v>CCT</v>
      </c>
      <c r="F5201" s="50" t="str">
        <f>IF(ISBLANK(LeaveTracker[[#This Row],[Employee Name]]),"-----",VLOOKUP(LeaveTracker[[#This Row],[Employee Name]],Employees[[Employee Name]:[Office]],6))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375</v>
      </c>
      <c r="E5202" s="50" t="str">
        <f>IF(ISBLANK(LeaveTracker[[#This Row],[Employee Name]]),"-----",VLOOKUP(LeaveTracker[[#This Row],[Employee Name]],Employees[[Employee Name]:[Office]],7))</f>
        <v>CCT</v>
      </c>
      <c r="F5202" s="50" t="str">
        <f>IF(ISBLANK(LeaveTracker[[#This Row],[Employee Name]]),"-----",VLOOKUP(LeaveTracker[[#This Row],[Employee Name]],Employees[[Employee Name]:[Office]],6))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1078</v>
      </c>
      <c r="E5203" s="50" t="str">
        <f>IF(ISBLANK(LeaveTracker[[#This Row],[Employee Name]]),"-----",VLOOKUP(LeaveTracker[[#This Row],[Employee Name]],Employees[[Employee Name]:[Office]],7))</f>
        <v>CTO</v>
      </c>
      <c r="F5203" s="50" t="str">
        <f>IF(ISBLANK(LeaveTracker[[#This Row],[Employee Name]]),"-----",VLOOKUP(LeaveTracker[[#This Row],[Employee Name]],Employees[[Employee Name]:[Office]],6))</f>
        <v>PERMANENT</v>
      </c>
      <c r="G5203" s="24">
        <v>45042</v>
      </c>
      <c r="H5203" s="24">
        <v>45042</v>
      </c>
      <c r="I5203" s="19" t="s">
        <v>298</v>
      </c>
      <c r="J5203" s="42" t="s">
        <v>995</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398</v>
      </c>
      <c r="E5204" s="50" t="str">
        <f>IF(ISBLANK(LeaveTracker[[#This Row],[Employee Name]]),"-----",VLOOKUP(LeaveTracker[[#This Row],[Employee Name]],Employees[[Employee Name]:[Office]],7))</f>
        <v>CTO</v>
      </c>
      <c r="F5204" s="50" t="str">
        <f>IF(ISBLANK(LeaveTracker[[#This Row],[Employee Name]]),"-----",VLOOKUP(LeaveTracker[[#This Row],[Employee Name]],Employees[[Employee Name]:[Office]],6))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868</v>
      </c>
      <c r="E5205" s="50" t="str">
        <f>IF(ISBLANK(LeaveTracker[[#This Row],[Employee Name]]),"-----",VLOOKUP(LeaveTracker[[#This Row],[Employee Name]],Employees[[Employee Name]:[Office]],7))</f>
        <v>ACCOUNTING</v>
      </c>
      <c r="F5205" s="50" t="str">
        <f>IF(ISBLANK(LeaveTracker[[#This Row],[Employee Name]]),"-----",VLOOKUP(LeaveTracker[[#This Row],[Employee Name]],Employees[[Employee Name]:[Office]],6))</f>
        <v>PERMANENT</v>
      </c>
      <c r="G5205" s="24">
        <v>45028</v>
      </c>
      <c r="H5205" s="24">
        <v>45028</v>
      </c>
      <c r="I5205" s="19" t="s">
        <v>298</v>
      </c>
      <c r="J5205" s="42" t="s">
        <v>2275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871</v>
      </c>
      <c r="E5206" s="50" t="str">
        <f>IF(ISBLANK(LeaveTracker[[#This Row],[Employee Name]]),"-----",VLOOKUP(LeaveTracker[[#This Row],[Employee Name]],Employees[[Employee Name]:[Office]],7))</f>
        <v>ACCOUNTING</v>
      </c>
      <c r="F5206" s="50" t="str">
        <f>IF(ISBLANK(LeaveTracker[[#This Row],[Employee Name]]),"-----",VLOOKUP(LeaveTracker[[#This Row],[Employee Name]],Employees[[Employee Name]:[Office]],6))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1083</v>
      </c>
      <c r="E5207" s="50" t="str">
        <f>IF(ISBLANK(LeaveTracker[[#This Row],[Employee Name]]),"-----",VLOOKUP(LeaveTracker[[#This Row],[Employee Name]],Employees[[Employee Name]:[Office]],7))</f>
        <v>ACCOUNTING</v>
      </c>
      <c r="F5207" s="50" t="str">
        <f>IF(ISBLANK(LeaveTracker[[#This Row],[Employee Name]]),"-----",VLOOKUP(LeaveTracker[[#This Row],[Employee Name]],Employees[[Employee Name]:[Office]],6))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402</v>
      </c>
      <c r="E5208" s="50" t="str">
        <f>IF(ISBLANK(LeaveTracker[[#This Row],[Employee Name]]),"-----",VLOOKUP(LeaveTracker[[#This Row],[Employee Name]],Employees[[Employee Name]:[Office]],7))</f>
        <v>CTO</v>
      </c>
      <c r="F5208" s="50" t="str">
        <f>IF(ISBLANK(LeaveTracker[[#This Row],[Employee Name]]),"-----",VLOOKUP(LeaveTracker[[#This Row],[Employee Name]],Employees[[Employee Name]:[Office]],6))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468</v>
      </c>
      <c r="E5209" s="50" t="str">
        <f>IF(ISBLANK(LeaveTracker[[#This Row],[Employee Name]]),"-----",VLOOKUP(LeaveTracker[[#This Row],[Employee Name]],Employees[[Employee Name]:[Office]],7))</f>
        <v>ASSESSORS OFFICE</v>
      </c>
      <c r="F5209" s="50" t="str">
        <f>IF(ISBLANK(LeaveTracker[[#This Row],[Employee Name]]),"-----",VLOOKUP(LeaveTracker[[#This Row],[Employee Name]],Employees[[Employee Name]:[Office]],6))</f>
        <v>PERMANENT</v>
      </c>
      <c r="G5209" s="24">
        <v>45040</v>
      </c>
      <c r="H5209" s="24">
        <v>45040</v>
      </c>
      <c r="I5209" s="19" t="s">
        <v>298</v>
      </c>
      <c r="J5209" s="42" t="s">
        <v>2275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960</v>
      </c>
      <c r="E5210" s="50" t="str">
        <f>IF(ISBLANK(LeaveTracker[[#This Row],[Employee Name]]),"-----",VLOOKUP(LeaveTracker[[#This Row],[Employee Name]],Employees[[Employee Name]:[Office]],7))</f>
        <v>ONT</v>
      </c>
      <c r="F5210" s="50" t="str">
        <f>IF(ISBLANK(LeaveTracker[[#This Row],[Employee Name]]),"-----",VLOOKUP(LeaveTracker[[#This Row],[Employee Name]],Employees[[Employee Name]:[Office]],6))</f>
        <v>PERMANENT</v>
      </c>
      <c r="G5210" s="24">
        <v>45040</v>
      </c>
      <c r="H5210" s="24">
        <v>45040</v>
      </c>
      <c r="I5210" s="19" t="s">
        <v>298</v>
      </c>
      <c r="J5210" s="42" t="s">
        <v>2275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1264</v>
      </c>
      <c r="E5211" s="50" t="str">
        <f>IF(ISBLANK(LeaveTracker[[#This Row],[Employee Name]]),"-----",VLOOKUP(LeaveTracker[[#This Row],[Employee Name]],Employees[[Employee Name]:[Office]],7))</f>
        <v>BUDGET</v>
      </c>
      <c r="F5211" s="50" t="str">
        <f>IF(ISBLANK(LeaveTracker[[#This Row],[Employee Name]]),"-----",VLOOKUP(LeaveTracker[[#This Row],[Employee Name]],Employees[[Employee Name]:[Office]],6))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722</v>
      </c>
      <c r="E5212" s="50" t="str">
        <f>IF(ISBLANK(LeaveTracker[[#This Row],[Employee Name]]),"-----",VLOOKUP(LeaveTracker[[#This Row],[Employee Name]],Employees[[Employee Name]:[Office]],7))</f>
        <v>LCR</v>
      </c>
      <c r="F5212" s="50" t="str">
        <f>IF(ISBLANK(LeaveTracker[[#This Row],[Employee Name]]),"-----",VLOOKUP(LeaveTracker[[#This Row],[Employee Name]],Employees[[Employee Name]:[Office]],6))</f>
        <v>PERMANENT</v>
      </c>
      <c r="G5212" s="24">
        <v>45042</v>
      </c>
      <c r="H5212" s="24">
        <v>45042</v>
      </c>
      <c r="I5212" s="19" t="s">
        <v>298</v>
      </c>
      <c r="J5212" s="42" t="s">
        <v>2275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1942</v>
      </c>
      <c r="E5213" s="50" t="str">
        <f>IF(ISBLANK(LeaveTracker[[#This Row],[Employee Name]]),"-----",VLOOKUP(LeaveTracker[[#This Row],[Employee Name]],Employees[[Employee Name]:[Office]],7))</f>
        <v>GSO</v>
      </c>
      <c r="F5213" s="50" t="str">
        <f>IF(ISBLANK(LeaveTracker[[#This Row],[Employee Name]]),"-----",VLOOKUP(LeaveTracker[[#This Row],[Employee Name]],Employees[[Employee Name]:[Office]],6))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242</v>
      </c>
      <c r="E5214" s="50" t="str">
        <f>IF(ISBLANK(LeaveTracker[[#This Row],[Employee Name]]),"-----",VLOOKUP(LeaveTracker[[#This Row],[Employee Name]],Employees[[Employee Name]:[Office]],7))</f>
        <v>TCCH/TICC</v>
      </c>
      <c r="F5214" s="50" t="str">
        <f>IF(ISBLANK(LeaveTracker[[#This Row],[Employee Name]]),"-----",VLOOKUP(LeaveTracker[[#This Row],[Employee Name]],Employees[[Employee Name]:[Office]],6))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323</v>
      </c>
      <c r="E5215" s="50" t="str">
        <f>IF(ISBLANK(LeaveTracker[[#This Row],[Employee Name]]),"-----",VLOOKUP(LeaveTracker[[#This Row],[Employee Name]],Employees[[Employee Name]:[Office]],7))</f>
        <v>CEO</v>
      </c>
      <c r="F5215" s="50" t="str">
        <f>IF(ISBLANK(LeaveTracker[[#This Row],[Employee Name]]),"-----",VLOOKUP(LeaveTracker[[#This Row],[Employee Name]],Employees[[Employee Name]:[Office]],6))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355</v>
      </c>
      <c r="E5216" s="50" t="str">
        <f>IF(ISBLANK(LeaveTracker[[#This Row],[Employee Name]]),"-----",VLOOKUP(LeaveTracker[[#This Row],[Employee Name]],Employees[[Employee Name]:[Office]],7))</f>
        <v>LCR</v>
      </c>
      <c r="F5216" s="50" t="str">
        <f>IF(ISBLANK(LeaveTracker[[#This Row],[Employee Name]]),"-----",VLOOKUP(LeaveTracker[[#This Row],[Employee Name]],Employees[[Employee Name]:[Office]],6))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543</v>
      </c>
      <c r="E5217" s="50" t="str">
        <f>IF(ISBLANK(LeaveTracker[[#This Row],[Employee Name]]),"-----",VLOOKUP(LeaveTracker[[#This Row],[Employee Name]],Employees[[Employee Name]:[Office]],7))</f>
        <v>LCR</v>
      </c>
      <c r="F5217" s="50" t="str">
        <f>IF(ISBLANK(LeaveTracker[[#This Row],[Employee Name]]),"-----",VLOOKUP(LeaveTracker[[#This Row],[Employee Name]],Employees[[Employee Name]:[Office]],6))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304</v>
      </c>
      <c r="E5218" s="50" t="str">
        <f>IF(ISBLANK(LeaveTracker[[#This Row],[Employee Name]]),"-----",VLOOKUP(LeaveTracker[[#This Row],[Employee Name]],Employees[[Employee Name]:[Office]],7))</f>
        <v>TOPS (ADMIN CSU)</v>
      </c>
      <c r="F5218" s="50" t="str">
        <f>IF(ISBLANK(LeaveTracker[[#This Row],[Employee Name]]),"-----",VLOOKUP(LeaveTracker[[#This Row],[Employee Name]],Employees[[Employee Name]:[Office]],6))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1046</v>
      </c>
      <c r="E5219" s="50" t="str">
        <f>IF(ISBLANK(LeaveTracker[[#This Row],[Employee Name]]),"-----",VLOOKUP(LeaveTracker[[#This Row],[Employee Name]],Employees[[Employee Name]:[Office]],7))</f>
        <v>CENRO</v>
      </c>
      <c r="F5219" s="50" t="str">
        <f>IF(ISBLANK(LeaveTracker[[#This Row],[Employee Name]]),"-----",VLOOKUP(LeaveTracker[[#This Row],[Employee Name]],Employees[[Employee Name]:[Office]],6))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809</v>
      </c>
      <c r="E5220" s="50" t="str">
        <f>IF(ISBLANK(LeaveTracker[[#This Row],[Employee Name]]),"-----",VLOOKUP(LeaveTracker[[#This Row],[Employee Name]],Employees[[Employee Name]:[Office]],7))</f>
        <v>CHO</v>
      </c>
      <c r="F5220" s="50" t="str">
        <f>IF(ISBLANK(LeaveTracker[[#This Row],[Employee Name]]),"-----",VLOOKUP(LeaveTracker[[#This Row],[Employee Name]],Employees[[Employee Name]:[Office]],6))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1092</v>
      </c>
      <c r="E5221" s="50" t="str">
        <f>IF(ISBLANK(LeaveTracker[[#This Row],[Employee Name]]),"-----",VLOOKUP(LeaveTracker[[#This Row],[Employee Name]],Employees[[Employee Name]:[Office]],7))</f>
        <v>ACCOUNTING</v>
      </c>
      <c r="F5221" s="50" t="str">
        <f>IF(ISBLANK(LeaveTracker[[#This Row],[Employee Name]]),"-----",VLOOKUP(LeaveTracker[[#This Row],[Employee Name]],Employees[[Employee Name]:[Office]],6))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1092</v>
      </c>
      <c r="E5222" s="50" t="str">
        <f>IF(ISBLANK(LeaveTracker[[#This Row],[Employee Name]]),"-----",VLOOKUP(LeaveTracker[[#This Row],[Employee Name]],Employees[[Employee Name]:[Office]],7))</f>
        <v>ACCOUNTING</v>
      </c>
      <c r="F5222" s="50" t="str">
        <f>IF(ISBLANK(LeaveTracker[[#This Row],[Employee Name]]),"-----",VLOOKUP(LeaveTracker[[#This Row],[Employee Name]],Employees[[Employee Name]:[Office]],6))</f>
        <v>PERMANENT</v>
      </c>
      <c r="G5222" s="24">
        <v>45041</v>
      </c>
      <c r="H5222" s="24">
        <v>45041</v>
      </c>
      <c r="I5222" s="19" t="s">
        <v>298</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2011</v>
      </c>
      <c r="E5223" s="50" t="str">
        <f>IF(ISBLANK(LeaveTracker[[#This Row],[Employee Name]]),"-----",VLOOKUP(LeaveTracker[[#This Row],[Employee Name]],Employees[[Employee Name]:[Office]],7))</f>
        <v>ACCOUNTING</v>
      </c>
      <c r="F5223" s="50" t="str">
        <f>IF(ISBLANK(LeaveTracker[[#This Row],[Employee Name]]),"-----",VLOOKUP(LeaveTracker[[#This Row],[Employee Name]],Employees[[Employee Name]:[Office]],6))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482</v>
      </c>
      <c r="E5224" s="50" t="str">
        <f>IF(ISBLANK(LeaveTracker[[#This Row],[Employee Name]]),"-----",VLOOKUP(LeaveTracker[[#This Row],[Employee Name]],Employees[[Employee Name]:[Office]],7))</f>
        <v>COOPERATIVE OFFICE</v>
      </c>
      <c r="F5224" s="50" t="str">
        <f>IF(ISBLANK(LeaveTracker[[#This Row],[Employee Name]]),"-----",VLOOKUP(LeaveTracker[[#This Row],[Employee Name]],Employees[[Employee Name]:[Office]],6))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355</v>
      </c>
      <c r="E5225" s="50" t="str">
        <f>IF(ISBLANK(LeaveTracker[[#This Row],[Employee Name]]),"-----",VLOOKUP(LeaveTracker[[#This Row],[Employee Name]],Employees[[Employee Name]:[Office]],7))</f>
        <v>LCR</v>
      </c>
      <c r="F5225" s="50" t="str">
        <f>IF(ISBLANK(LeaveTracker[[#This Row],[Employee Name]]),"-----",VLOOKUP(LeaveTracker[[#This Row],[Employee Name]],Employees[[Employee Name]:[Office]],6))</f>
        <v>PERMANENT</v>
      </c>
      <c r="G5225" s="24">
        <v>45033</v>
      </c>
      <c r="H5225" s="24">
        <v>45033</v>
      </c>
      <c r="I5225" s="19" t="s">
        <v>298</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367</v>
      </c>
      <c r="E5226" s="50" t="str">
        <f>IF(ISBLANK(LeaveTracker[[#This Row],[Employee Name]]),"-----",VLOOKUP(LeaveTracker[[#This Row],[Employee Name]],Employees[[Employee Name]:[Office]],7))</f>
        <v>CCT</v>
      </c>
      <c r="F5226" s="50" t="str">
        <f>IF(ISBLANK(LeaveTracker[[#This Row],[Employee Name]]),"-----",VLOOKUP(LeaveTracker[[#This Row],[Employee Name]],Employees[[Employee Name]:[Office]],6))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683</v>
      </c>
      <c r="E5227" s="50" t="str">
        <f>IF(ISBLANK(LeaveTracker[[#This Row],[Employee Name]]),"-----",VLOOKUP(LeaveTracker[[#This Row],[Employee Name]],Employees[[Employee Name]:[Office]],7))</f>
        <v>CEO</v>
      </c>
      <c r="F5227" s="50" t="str">
        <f>IF(ISBLANK(LeaveTracker[[#This Row],[Employee Name]]),"-----",VLOOKUP(LeaveTracker[[#This Row],[Employee Name]],Employees[[Employee Name]:[Office]],6))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1722</v>
      </c>
      <c r="E5228" s="50" t="str">
        <f>IF(ISBLANK(LeaveTracker[[#This Row],[Employee Name]]),"-----",VLOOKUP(LeaveTracker[[#This Row],[Employee Name]],Employees[[Employee Name]:[Office]],7))</f>
        <v>LEGAL</v>
      </c>
      <c r="F5228" s="50" t="str">
        <f>IF(ISBLANK(LeaveTracker[[#This Row],[Employee Name]]),"-----",VLOOKUP(LeaveTracker[[#This Row],[Employee Name]],Employees[[Employee Name]:[Office]],6))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217</v>
      </c>
      <c r="E5229" s="50" t="str">
        <f>IF(ISBLANK(LeaveTracker[[#This Row],[Employee Name]]),"-----",VLOOKUP(LeaveTracker[[#This Row],[Employee Name]],Employees[[Employee Name]:[Office]],7))</f>
        <v>CSWDO</v>
      </c>
      <c r="F5229" s="50" t="str">
        <f>IF(ISBLANK(LeaveTracker[[#This Row],[Employee Name]]),"-----",VLOOKUP(LeaveTracker[[#This Row],[Employee Name]],Employees[[Employee Name]:[Office]],6))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231</v>
      </c>
      <c r="E5230" s="50" t="str">
        <f>IF(ISBLANK(LeaveTracker[[#This Row],[Employee Name]]),"-----",VLOOKUP(LeaveTracker[[#This Row],[Employee Name]],Employees[[Employee Name]:[Office]],7))</f>
        <v>CSWDO</v>
      </c>
      <c r="F5230" s="50" t="str">
        <f>IF(ISBLANK(LeaveTracker[[#This Row],[Employee Name]]),"-----",VLOOKUP(LeaveTracker[[#This Row],[Employee Name]],Employees[[Employee Name]:[Office]],6))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737</v>
      </c>
      <c r="E5231" s="50" t="str">
        <f>IF(ISBLANK(LeaveTracker[[#This Row],[Employee Name]]),"-----",VLOOKUP(LeaveTracker[[#This Row],[Employee Name]],Employees[[Employee Name]:[Office]],7))</f>
        <v>CSWDO</v>
      </c>
      <c r="F5231" s="50" t="str">
        <f>IF(ISBLANK(LeaveTracker[[#This Row],[Employee Name]]),"-----",VLOOKUP(LeaveTracker[[#This Row],[Employee Name]],Employees[[Employee Name]:[Office]],6))</f>
        <v>PERMANENT</v>
      </c>
      <c r="G5231" s="24">
        <v>45036</v>
      </c>
      <c r="H5231" s="24">
        <v>45036</v>
      </c>
      <c r="I5231" s="19" t="s">
        <v>298</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559</v>
      </c>
      <c r="E5232" s="50" t="str">
        <f>IF(ISBLANK(LeaveTracker[[#This Row],[Employee Name]]),"-----",VLOOKUP(LeaveTracker[[#This Row],[Employee Name]],Employees[[Employee Name]:[Office]],7))</f>
        <v>CENRO</v>
      </c>
      <c r="F5232" s="50" t="str">
        <f>IF(ISBLANK(LeaveTracker[[#This Row],[Employee Name]]),"-----",VLOOKUP(LeaveTracker[[#This Row],[Employee Name]],Employees[[Employee Name]:[Office]],6))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1934</v>
      </c>
      <c r="E5233" s="50" t="str">
        <f>IF(ISBLANK(LeaveTracker[[#This Row],[Employee Name]]),"-----",VLOOKUP(LeaveTracker[[#This Row],[Employee Name]],Employees[[Employee Name]:[Office]],7))</f>
        <v>CHO</v>
      </c>
      <c r="F5233" s="50" t="str">
        <f>IF(ISBLANK(LeaveTracker[[#This Row],[Employee Name]]),"-----",VLOOKUP(LeaveTracker[[#This Row],[Employee Name]],Employees[[Employee Name]:[Office]],6))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762</v>
      </c>
      <c r="E5234" s="50" t="str">
        <f>IF(ISBLANK(LeaveTracker[[#This Row],[Employee Name]]),"-----",VLOOKUP(LeaveTracker[[#This Row],[Employee Name]],Employees[[Employee Name]:[Office]],7))</f>
        <v>CTO</v>
      </c>
      <c r="F5234" s="50" t="str">
        <f>IF(ISBLANK(LeaveTracker[[#This Row],[Employee Name]]),"-----",VLOOKUP(LeaveTracker[[#This Row],[Employee Name]],Employees[[Employee Name]:[Office]],6))</f>
        <v>PERMANENT</v>
      </c>
      <c r="G5234" s="24">
        <v>45036</v>
      </c>
      <c r="H5234" s="24">
        <v>45036</v>
      </c>
      <c r="I5234" s="19" t="s">
        <v>298</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504</v>
      </c>
      <c r="E5235" s="50" t="str">
        <f>IF(ISBLANK(LeaveTracker[[#This Row],[Employee Name]]),"-----",VLOOKUP(LeaveTracker[[#This Row],[Employee Name]],Employees[[Employee Name]:[Office]],7))</f>
        <v>THRDC</v>
      </c>
      <c r="F5235" s="50" t="str">
        <f>IF(ISBLANK(LeaveTracker[[#This Row],[Employee Name]]),"-----",VLOOKUP(LeaveTracker[[#This Row],[Employee Name]],Employees[[Employee Name]:[Office]],6))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422</v>
      </c>
      <c r="E5236" s="50" t="str">
        <f>IF(ISBLANK(LeaveTracker[[#This Row],[Employee Name]]),"-----",VLOOKUP(LeaveTracker[[#This Row],[Employee Name]],Employees[[Employee Name]:[Office]],7))</f>
        <v>INTEGRATED CENTRAL TERMINAL</v>
      </c>
      <c r="F5236" s="50" t="str">
        <f>IF(ISBLANK(LeaveTracker[[#This Row],[Employee Name]]),"-----",VLOOKUP(LeaveTracker[[#This Row],[Employee Name]],Employees[[Employee Name]:[Office]],6))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422</v>
      </c>
      <c r="E5237" s="50" t="str">
        <f>IF(ISBLANK(LeaveTracker[[#This Row],[Employee Name]]),"-----",VLOOKUP(LeaveTracker[[#This Row],[Employee Name]],Employees[[Employee Name]:[Office]],7))</f>
        <v>INTEGRATED CENTRAL TERMINAL</v>
      </c>
      <c r="F5237" s="50" t="str">
        <f>IF(ISBLANK(LeaveTracker[[#This Row],[Employee Name]]),"-----",VLOOKUP(LeaveTracker[[#This Row],[Employee Name]],Employees[[Employee Name]:[Office]],6))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826</v>
      </c>
      <c r="E5238" s="50" t="str">
        <f>IF(ISBLANK(LeaveTracker[[#This Row],[Employee Name]]),"-----",VLOOKUP(LeaveTracker[[#This Row],[Employee Name]],Employees[[Employee Name]:[Office]],7))</f>
        <v>CHO</v>
      </c>
      <c r="F5238" s="50" t="str">
        <f>IF(ISBLANK(LeaveTracker[[#This Row],[Employee Name]]),"-----",VLOOKUP(LeaveTracker[[#This Row],[Employee Name]],Employees[[Employee Name]:[Office]],6))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732</v>
      </c>
      <c r="E5239" s="50" t="str">
        <f>IF(ISBLANK(LeaveTracker[[#This Row],[Employee Name]]),"-----",VLOOKUP(LeaveTracker[[#This Row],[Employee Name]],Employees[[Employee Name]:[Office]],7))</f>
        <v>VMO</v>
      </c>
      <c r="F5239" s="50" t="str">
        <f>IF(ISBLANK(LeaveTracker[[#This Row],[Employee Name]]),"-----",VLOOKUP(LeaveTracker[[#This Row],[Employee Name]],Employees[[Employee Name]:[Office]],6))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1757</v>
      </c>
      <c r="E5240" s="50" t="str">
        <f>IF(ISBLANK(LeaveTracker[[#This Row],[Employee Name]]),"-----",VLOOKUP(LeaveTracker[[#This Row],[Employee Name]],Employees[[Employee Name]:[Office]],7))</f>
        <v>SP</v>
      </c>
      <c r="F5240" s="50" t="str">
        <f>IF(ISBLANK(LeaveTracker[[#This Row],[Employee Name]]),"-----",VLOOKUP(LeaveTracker[[#This Row],[Employee Name]],Employees[[Employee Name]:[Office]],6))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1976</v>
      </c>
      <c r="E5241" s="50" t="str">
        <f>IF(ISBLANK(LeaveTracker[[#This Row],[Employee Name]]),"-----",VLOOKUP(LeaveTracker[[#This Row],[Employee Name]],Employees[[Employee Name]:[Office]],7))</f>
        <v>CHO</v>
      </c>
      <c r="F5241" s="50" t="str">
        <f>IF(ISBLANK(LeaveTracker[[#This Row],[Employee Name]]),"-----",VLOOKUP(LeaveTracker[[#This Row],[Employee Name]],Employees[[Employee Name]:[Office]],6))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1875</v>
      </c>
      <c r="E5242" s="50" t="str">
        <f>IF(ISBLANK(LeaveTracker[[#This Row],[Employee Name]]),"-----",VLOOKUP(LeaveTracker[[#This Row],[Employee Name]],Employees[[Employee Name]:[Office]],7))</f>
        <v>CEO</v>
      </c>
      <c r="F5242" s="50" t="str">
        <f>IF(ISBLANK(LeaveTracker[[#This Row],[Employee Name]]),"-----",VLOOKUP(LeaveTracker[[#This Row],[Employee Name]],Employees[[Employee Name]:[Office]],6))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50" t="str">
        <f>IF(ISBLANK(LeaveTracker[[#This Row],[Employee Name]]),"-----",VLOOKUP(LeaveTracker[[#This Row],[Employee Name]],Employees[[Employee Name]:[Office]],7))</f>
        <v>DOE</v>
      </c>
      <c r="F5243" s="50" t="str">
        <f>IF(ISBLANK(LeaveTracker[[#This Row],[Employee Name]]),"-----",VLOOKUP(LeaveTracker[[#This Row],[Employee Name]],Employees[[Employee Name]:[Office]],6))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1039</v>
      </c>
      <c r="E5244" s="50" t="str">
        <f>IF(ISBLANK(LeaveTracker[[#This Row],[Employee Name]]),"-----",VLOOKUP(LeaveTracker[[#This Row],[Employee Name]],Employees[[Employee Name]:[Office]],7))</f>
        <v>ONT</v>
      </c>
      <c r="F5244" s="50" t="str">
        <f>IF(ISBLANK(LeaveTracker[[#This Row],[Employee Name]]),"-----",VLOOKUP(LeaveTracker[[#This Row],[Employee Name]],Employees[[Employee Name]:[Office]],6))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1944</v>
      </c>
      <c r="E5245" s="50" t="str">
        <f>IF(ISBLANK(LeaveTracker[[#This Row],[Employee Name]]),"-----",VLOOKUP(LeaveTracker[[#This Row],[Employee Name]],Employees[[Employee Name]:[Office]],7))</f>
        <v>BPLO</v>
      </c>
      <c r="F5245" s="50" t="str">
        <f>IF(ISBLANK(LeaveTracker[[#This Row],[Employee Name]]),"-----",VLOOKUP(LeaveTracker[[#This Row],[Employee Name]],Employees[[Employee Name]:[Office]],6))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2230</v>
      </c>
      <c r="E5246" s="50" t="str">
        <f>IF(ISBLANK(LeaveTracker[[#This Row],[Employee Name]]),"-----",VLOOKUP(LeaveTracker[[#This Row],[Employee Name]],Employees[[Employee Name]:[Office]],7))</f>
        <v>SANGGUNIANG PANLUNGSOD</v>
      </c>
      <c r="F5246" s="50" t="str">
        <f>IF(ISBLANK(LeaveTracker[[#This Row],[Employee Name]]),"-----",VLOOKUP(LeaveTracker[[#This Row],[Employee Name]],Employees[[Employee Name]:[Office]],6))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1826</v>
      </c>
      <c r="E5247" s="50" t="str">
        <f>IF(ISBLANK(LeaveTracker[[#This Row],[Employee Name]]),"-----",VLOOKUP(LeaveTracker[[#This Row],[Employee Name]],Employees[[Employee Name]:[Office]],7))</f>
        <v>SP</v>
      </c>
      <c r="F5247" s="50" t="str">
        <f>IF(ISBLANK(LeaveTracker[[#This Row],[Employee Name]]),"-----",VLOOKUP(LeaveTracker[[#This Row],[Employee Name]],Employees[[Employee Name]:[Office]],6))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1826</v>
      </c>
      <c r="E5248" s="50" t="str">
        <f>IF(ISBLANK(LeaveTracker[[#This Row],[Employee Name]]),"-----",VLOOKUP(LeaveTracker[[#This Row],[Employee Name]],Employees[[Employee Name]:[Office]],7))</f>
        <v>SP</v>
      </c>
      <c r="F5248" s="50" t="str">
        <f>IF(ISBLANK(LeaveTracker[[#This Row],[Employee Name]]),"-----",VLOOKUP(LeaveTracker[[#This Row],[Employee Name]],Employees[[Employee Name]:[Office]],6))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1826</v>
      </c>
      <c r="E5249" s="50" t="str">
        <f>IF(ISBLANK(LeaveTracker[[#This Row],[Employee Name]]),"-----",VLOOKUP(LeaveTracker[[#This Row],[Employee Name]],Employees[[Employee Name]:[Office]],7))</f>
        <v>SP</v>
      </c>
      <c r="F5249" s="50" t="str">
        <f>IF(ISBLANK(LeaveTracker[[#This Row],[Employee Name]]),"-----",VLOOKUP(LeaveTracker[[#This Row],[Employee Name]],Employees[[Employee Name]:[Office]],6))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1826</v>
      </c>
      <c r="E5250" s="50" t="str">
        <f>IF(ISBLANK(LeaveTracker[[#This Row],[Employee Name]]),"-----",VLOOKUP(LeaveTracker[[#This Row],[Employee Name]],Employees[[Employee Name]:[Office]],7))</f>
        <v>SP</v>
      </c>
      <c r="F5250" s="50" t="str">
        <f>IF(ISBLANK(LeaveTracker[[#This Row],[Employee Name]]),"-----",VLOOKUP(LeaveTracker[[#This Row],[Employee Name]],Employees[[Employee Name]:[Office]],6))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1826</v>
      </c>
      <c r="E5251" s="50" t="str">
        <f>IF(ISBLANK(LeaveTracker[[#This Row],[Employee Name]]),"-----",VLOOKUP(LeaveTracker[[#This Row],[Employee Name]],Employees[[Employee Name]:[Office]],7))</f>
        <v>SP</v>
      </c>
      <c r="F5251" s="50" t="str">
        <f>IF(ISBLANK(LeaveTracker[[#This Row],[Employee Name]]),"-----",VLOOKUP(LeaveTracker[[#This Row],[Employee Name]],Employees[[Employee Name]:[Office]],6))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1741</v>
      </c>
      <c r="E5252" s="50" t="str">
        <f>IF(ISBLANK(LeaveTracker[[#This Row],[Employee Name]]),"-----",VLOOKUP(LeaveTracker[[#This Row],[Employee Name]],Employees[[Employee Name]:[Office]],7))</f>
        <v>ONT</v>
      </c>
      <c r="F5252" s="50" t="str">
        <f>IF(ISBLANK(LeaveTracker[[#This Row],[Employee Name]]),"-----",VLOOKUP(LeaveTracker[[#This Row],[Employee Name]],Employees[[Employee Name]:[Office]],6))</f>
        <v>PERMANENT</v>
      </c>
      <c r="G5252" s="24">
        <v>45030</v>
      </c>
      <c r="H5252" s="24">
        <v>45030</v>
      </c>
      <c r="I5252" s="19" t="s">
        <v>298</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2023</v>
      </c>
      <c r="E5253" s="50" t="str">
        <f>IF(ISBLANK(LeaveTracker[[#This Row],[Employee Name]]),"-----",VLOOKUP(LeaveTracker[[#This Row],[Employee Name]],Employees[[Employee Name]:[Office]],7))</f>
        <v>SP</v>
      </c>
      <c r="F5253" s="50" t="str">
        <f>IF(ISBLANK(LeaveTracker[[#This Row],[Employee Name]]),"-----",VLOOKUP(LeaveTracker[[#This Row],[Employee Name]],Employees[[Employee Name]:[Office]],6))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2210</v>
      </c>
      <c r="E5254" s="50" t="str">
        <f>IF(ISBLANK(LeaveTracker[[#This Row],[Employee Name]]),"-----",VLOOKUP(LeaveTracker[[#This Row],[Employee Name]],Employees[[Employee Name]:[Office]],7))</f>
        <v>CENRO</v>
      </c>
      <c r="F5254" s="50" t="str">
        <f>IF(ISBLANK(LeaveTracker[[#This Row],[Employee Name]]),"-----",VLOOKUP(LeaveTracker[[#This Row],[Employee Name]],Employees[[Employee Name]:[Office]],6))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2210</v>
      </c>
      <c r="E5255" s="50" t="str">
        <f>IF(ISBLANK(LeaveTracker[[#This Row],[Employee Name]]),"-----",VLOOKUP(LeaveTracker[[#This Row],[Employee Name]],Employees[[Employee Name]:[Office]],7))</f>
        <v>CENRO</v>
      </c>
      <c r="F5255" s="50" t="str">
        <f>IF(ISBLANK(LeaveTracker[[#This Row],[Employee Name]]),"-----",VLOOKUP(LeaveTracker[[#This Row],[Employee Name]],Employees[[Employee Name]:[Office]],6))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1838</v>
      </c>
      <c r="E5256" s="50" t="str">
        <f>IF(ISBLANK(LeaveTracker[[#This Row],[Employee Name]]),"-----",VLOOKUP(LeaveTracker[[#This Row],[Employee Name]],Employees[[Employee Name]:[Office]],7))</f>
        <v>CCR</v>
      </c>
      <c r="F5256" s="50" t="str">
        <f>IF(ISBLANK(LeaveTracker[[#This Row],[Employee Name]]),"-----",VLOOKUP(LeaveTracker[[#This Row],[Employee Name]],Employees[[Employee Name]:[Office]],6))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1822</v>
      </c>
      <c r="E5257" s="50" t="str">
        <f>IF(ISBLANK(LeaveTracker[[#This Row],[Employee Name]]),"-----",VLOOKUP(LeaveTracker[[#This Row],[Employee Name]],Employees[[Employee Name]:[Office]],7))</f>
        <v>CHO</v>
      </c>
      <c r="F5257" s="50" t="str">
        <f>IF(ISBLANK(LeaveTracker[[#This Row],[Employee Name]]),"-----",VLOOKUP(LeaveTracker[[#This Row],[Employee Name]],Employees[[Employee Name]:[Office]],6))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1854</v>
      </c>
      <c r="E5258" s="50" t="str">
        <f>IF(ISBLANK(LeaveTracker[[#This Row],[Employee Name]]),"-----",VLOOKUP(LeaveTracker[[#This Row],[Employee Name]],Employees[[Employee Name]:[Office]],7))</f>
        <v>TICC</v>
      </c>
      <c r="F5258" s="50" t="str">
        <f>IF(ISBLANK(LeaveTracker[[#This Row],[Employee Name]]),"-----",VLOOKUP(LeaveTracker[[#This Row],[Employee Name]],Employees[[Employee Name]:[Office]],6))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547</v>
      </c>
      <c r="E5259" s="50" t="str">
        <f>IF(ISBLANK(LeaveTracker[[#This Row],[Employee Name]]),"-----",VLOOKUP(LeaveTracker[[#This Row],[Employee Name]],Employees[[Employee Name]:[Office]],7))</f>
        <v>ONT</v>
      </c>
      <c r="F5259" s="50" t="str">
        <f>IF(ISBLANK(LeaveTracker[[#This Row],[Employee Name]]),"-----",VLOOKUP(LeaveTracker[[#This Row],[Employee Name]],Employees[[Employee Name]:[Office]],6))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1780</v>
      </c>
      <c r="E5260" s="50" t="str">
        <f>IF(ISBLANK(LeaveTracker[[#This Row],[Employee Name]]),"-----",VLOOKUP(LeaveTracker[[#This Row],[Employee Name]],Employees[[Employee Name]:[Office]],7))</f>
        <v>PICNIC GROVE</v>
      </c>
      <c r="F5260" s="50" t="str">
        <f>IF(ISBLANK(LeaveTracker[[#This Row],[Employee Name]]),"-----",VLOOKUP(LeaveTracker[[#This Row],[Employee Name]],Employees[[Employee Name]:[Office]],6))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1749</v>
      </c>
      <c r="E5261" s="50" t="str">
        <f>IF(ISBLANK(LeaveTracker[[#This Row],[Employee Name]]),"-----",VLOOKUP(LeaveTracker[[#This Row],[Employee Name]],Employees[[Employee Name]:[Office]],7))</f>
        <v>PICNIC GROVE</v>
      </c>
      <c r="F5261" s="50" t="str">
        <f>IF(ISBLANK(LeaveTracker[[#This Row],[Employee Name]]),"-----",VLOOKUP(LeaveTracker[[#This Row],[Employee Name]],Employees[[Employee Name]:[Office]],6))</f>
        <v>PERMANENT</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1884</v>
      </c>
      <c r="E5262" s="50" t="str">
        <f>IF(ISBLANK(LeaveTracker[[#This Row],[Employee Name]]),"-----",VLOOKUP(LeaveTracker[[#This Row],[Employee Name]],Employees[[Employee Name]:[Office]],7))</f>
        <v>CTO-LICENSE</v>
      </c>
      <c r="F5262" s="50" t="str">
        <f>IF(ISBLANK(LeaveTracker[[#This Row],[Employee Name]]),"-----",VLOOKUP(LeaveTracker[[#This Row],[Employee Name]],Employees[[Employee Name]:[Office]],6))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2472</v>
      </c>
      <c r="E5263" s="50" t="str">
        <f>IF(ISBLANK(LeaveTracker[[#This Row],[Employee Name]]),"-----",VLOOKUP(LeaveTracker[[#This Row],[Employee Name]],Employees[[Employee Name]:[Office]],7))</f>
        <v>CCT</v>
      </c>
      <c r="F5263" s="50" t="str">
        <f>IF(ISBLANK(LeaveTracker[[#This Row],[Employee Name]]),"-----",VLOOKUP(LeaveTracker[[#This Row],[Employee Name]],Employees[[Employee Name]:[Office]],6))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2279</v>
      </c>
      <c r="E5264" s="50" t="str">
        <f>IF(ISBLANK(LeaveTracker[[#This Row],[Employee Name]]),"-----",VLOOKUP(LeaveTracker[[#This Row],[Employee Name]],Employees[[Employee Name]:[Office]],7))</f>
        <v>PEOPLE'S PARK</v>
      </c>
      <c r="F5264" s="50" t="str">
        <f>IF(ISBLANK(LeaveTracker[[#This Row],[Employee Name]]),"-----",VLOOKUP(LeaveTracker[[#This Row],[Employee Name]],Employees[[Employee Name]:[Office]],6))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2279</v>
      </c>
      <c r="E5265" s="50" t="str">
        <f>IF(ISBLANK(LeaveTracker[[#This Row],[Employee Name]]),"-----",VLOOKUP(LeaveTracker[[#This Row],[Employee Name]],Employees[[Employee Name]:[Office]],7))</f>
        <v>PEOPLE'S PARK</v>
      </c>
      <c r="F5265" s="50" t="str">
        <f>IF(ISBLANK(LeaveTracker[[#This Row],[Employee Name]]),"-----",VLOOKUP(LeaveTracker[[#This Row],[Employee Name]],Employees[[Employee Name]:[Office]],6))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2279</v>
      </c>
      <c r="E5266" s="50" t="str">
        <f>IF(ISBLANK(LeaveTracker[[#This Row],[Employee Name]]),"-----",VLOOKUP(LeaveTracker[[#This Row],[Employee Name]],Employees[[Employee Name]:[Office]],7))</f>
        <v>PEOPLE'S PARK</v>
      </c>
      <c r="F5266" s="50" t="str">
        <f>IF(ISBLANK(LeaveTracker[[#This Row],[Employee Name]]),"-----",VLOOKUP(LeaveTracker[[#This Row],[Employee Name]],Employees[[Employee Name]:[Office]],6))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2281</v>
      </c>
      <c r="E5267" s="50" t="str">
        <f>IF(ISBLANK(LeaveTracker[[#This Row],[Employee Name]]),"-----",VLOOKUP(LeaveTracker[[#This Row],[Employee Name]],Employees[[Employee Name]:[Office]],7))</f>
        <v>TOPS</v>
      </c>
      <c r="F5267" s="50" t="str">
        <f>IF(ISBLANK(LeaveTracker[[#This Row],[Employee Name]]),"-----",VLOOKUP(LeaveTracker[[#This Row],[Employee Name]],Employees[[Employee Name]:[Office]],6))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1966</v>
      </c>
      <c r="E5268" s="50" t="str">
        <f>IF(ISBLANK(LeaveTracker[[#This Row],[Employee Name]]),"-----",VLOOKUP(LeaveTracker[[#This Row],[Employee Name]],Employees[[Employee Name]:[Office]],7))</f>
        <v>ONT</v>
      </c>
      <c r="F5268" s="50" t="str">
        <f>IF(ISBLANK(LeaveTracker[[#This Row],[Employee Name]]),"-----",VLOOKUP(LeaveTracker[[#This Row],[Employee Name]],Employees[[Employee Name]:[Office]],6))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1910</v>
      </c>
      <c r="E5269" s="50" t="str">
        <f>IF(ISBLANK(LeaveTracker[[#This Row],[Employee Name]]),"-----",VLOOKUP(LeaveTracker[[#This Row],[Employee Name]],Employees[[Employee Name]:[Office]],7))</f>
        <v>CENRO</v>
      </c>
      <c r="F5269" s="50" t="str">
        <f>IF(ISBLANK(LeaveTracker[[#This Row],[Employee Name]]),"-----",VLOOKUP(LeaveTracker[[#This Row],[Employee Name]],Employees[[Employee Name]:[Office]],6))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1910</v>
      </c>
      <c r="E5270" s="50" t="str">
        <f>IF(ISBLANK(LeaveTracker[[#This Row],[Employee Name]]),"-----",VLOOKUP(LeaveTracker[[#This Row],[Employee Name]],Employees[[Employee Name]:[Office]],7))</f>
        <v>CENRO</v>
      </c>
      <c r="F5270" s="50" t="str">
        <f>IF(ISBLANK(LeaveTracker[[#This Row],[Employee Name]]),"-----",VLOOKUP(LeaveTracker[[#This Row],[Employee Name]],Employees[[Employee Name]:[Office]],6))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1820</v>
      </c>
      <c r="E5271" s="50" t="str">
        <f>IF(ISBLANK(LeaveTracker[[#This Row],[Employee Name]]),"-----",VLOOKUP(LeaveTracker[[#This Row],[Employee Name]],Employees[[Employee Name]:[Office]],7))</f>
        <v>CENRO</v>
      </c>
      <c r="F5271" s="50" t="str">
        <f>IF(ISBLANK(LeaveTracker[[#This Row],[Employee Name]]),"-----",VLOOKUP(LeaveTracker[[#This Row],[Employee Name]],Employees[[Employee Name]:[Office]],6))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1858</v>
      </c>
      <c r="E5272" s="50" t="str">
        <f>IF(ISBLANK(LeaveTracker[[#This Row],[Employee Name]]),"-----",VLOOKUP(LeaveTracker[[#This Row],[Employee Name]],Employees[[Employee Name]:[Office]],7))</f>
        <v>CHO</v>
      </c>
      <c r="F5272" s="50" t="str">
        <f>IF(ISBLANK(LeaveTracker[[#This Row],[Employee Name]]),"-----",VLOOKUP(LeaveTracker[[#This Row],[Employee Name]],Employees[[Employee Name]:[Office]],6))</f>
        <v>CASUAL</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1872</v>
      </c>
      <c r="E5273" s="50" t="str">
        <f>IF(ISBLANK(LeaveTracker[[#This Row],[Employee Name]]),"-----",VLOOKUP(LeaveTracker[[#This Row],[Employee Name]],Employees[[Employee Name]:[Office]],7))</f>
        <v>CENRO</v>
      </c>
      <c r="F5273" s="50" t="str">
        <f>IF(ISBLANK(LeaveTracker[[#This Row],[Employee Name]]),"-----",VLOOKUP(LeaveTracker[[#This Row],[Employee Name]],Employees[[Employee Name]:[Office]],6))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2190</v>
      </c>
      <c r="E5274" s="50" t="str">
        <f>IF(ISBLANK(LeaveTracker[[#This Row],[Employee Name]]),"-----",VLOOKUP(LeaveTracker[[#This Row],[Employee Name]],Employees[[Employee Name]:[Office]],7))</f>
        <v>ONT</v>
      </c>
      <c r="F5274" s="50" t="str">
        <f>IF(ISBLANK(LeaveTracker[[#This Row],[Employee Name]]),"-----",VLOOKUP(LeaveTracker[[#This Row],[Employee Name]],Employees[[Employee Name]:[Office]],6))</f>
        <v>PERMANENT</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2101</v>
      </c>
      <c r="E5275" s="50" t="str">
        <f>IF(ISBLANK(LeaveTracker[[#This Row],[Employee Name]]),"-----",VLOOKUP(LeaveTracker[[#This Row],[Employee Name]],Employees[[Employee Name]:[Office]],7))</f>
        <v>CENRO</v>
      </c>
      <c r="F5275" s="50" t="str">
        <f>IF(ISBLANK(LeaveTracker[[#This Row],[Employee Name]]),"-----",VLOOKUP(LeaveTracker[[#This Row],[Employee Name]],Employees[[Employee Name]:[Office]],6))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1876</v>
      </c>
      <c r="E5276" s="50" t="str">
        <f>IF(ISBLANK(LeaveTracker[[#This Row],[Employee Name]]),"-----",VLOOKUP(LeaveTracker[[#This Row],[Employee Name]],Employees[[Employee Name]:[Office]],7))</f>
        <v>GSO</v>
      </c>
      <c r="F5276" s="50" t="str">
        <f>IF(ISBLANK(LeaveTracker[[#This Row],[Employee Name]]),"-----",VLOOKUP(LeaveTracker[[#This Row],[Employee Name]],Employees[[Employee Name]:[Office]],6))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1765</v>
      </c>
      <c r="E5277" s="50" t="str">
        <f>IF(ISBLANK(LeaveTracker[[#This Row],[Employee Name]]),"-----",VLOOKUP(LeaveTracker[[#This Row],[Employee Name]],Employees[[Employee Name]:[Office]],7))</f>
        <v>GSO</v>
      </c>
      <c r="F5277" s="50" t="str">
        <f>IF(ISBLANK(LeaveTracker[[#This Row],[Employee Name]]),"-----",VLOOKUP(LeaveTracker[[#This Row],[Employee Name]],Employees[[Employee Name]:[Office]],6))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1765</v>
      </c>
      <c r="E5278" s="50" t="str">
        <f>IF(ISBLANK(LeaveTracker[[#This Row],[Employee Name]]),"-----",VLOOKUP(LeaveTracker[[#This Row],[Employee Name]],Employees[[Employee Name]:[Office]],7))</f>
        <v>GSO</v>
      </c>
      <c r="F5278" s="50" t="str">
        <f>IF(ISBLANK(LeaveTracker[[#This Row],[Employee Name]]),"-----",VLOOKUP(LeaveTracker[[#This Row],[Employee Name]],Employees[[Employee Name]:[Office]],6))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1765</v>
      </c>
      <c r="E5279" s="50" t="str">
        <f>IF(ISBLANK(LeaveTracker[[#This Row],[Employee Name]]),"-----",VLOOKUP(LeaveTracker[[#This Row],[Employee Name]],Employees[[Employee Name]:[Office]],7))</f>
        <v>GSO</v>
      </c>
      <c r="F5279" s="50" t="str">
        <f>IF(ISBLANK(LeaveTracker[[#This Row],[Employee Name]]),"-----",VLOOKUP(LeaveTracker[[#This Row],[Employee Name]],Employees[[Employee Name]:[Office]],6))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1860</v>
      </c>
      <c r="E5280" s="50" t="str">
        <f>IF(ISBLANK(LeaveTracker[[#This Row],[Employee Name]]),"-----",VLOOKUP(LeaveTracker[[#This Row],[Employee Name]],Employees[[Employee Name]:[Office]],7))</f>
        <v>LCR</v>
      </c>
      <c r="F5280" s="50" t="str">
        <f>IF(ISBLANK(LeaveTracker[[#This Row],[Employee Name]]),"-----",VLOOKUP(LeaveTracker[[#This Row],[Employee Name]],Employees[[Employee Name]:[Office]],6))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1860</v>
      </c>
      <c r="E5281" s="50" t="str">
        <f>IF(ISBLANK(LeaveTracker[[#This Row],[Employee Name]]),"-----",VLOOKUP(LeaveTracker[[#This Row],[Employee Name]],Employees[[Employee Name]:[Office]],7))</f>
        <v>LCR</v>
      </c>
      <c r="F5281" s="50" t="str">
        <f>IF(ISBLANK(LeaveTracker[[#This Row],[Employee Name]]),"-----",VLOOKUP(LeaveTracker[[#This Row],[Employee Name]],Employees[[Employee Name]:[Office]],6))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1860</v>
      </c>
      <c r="E5282" s="50" t="str">
        <f>IF(ISBLANK(LeaveTracker[[#This Row],[Employee Name]]),"-----",VLOOKUP(LeaveTracker[[#This Row],[Employee Name]],Employees[[Employee Name]:[Office]],7))</f>
        <v>LCR</v>
      </c>
      <c r="F5282" s="50" t="str">
        <f>IF(ISBLANK(LeaveTracker[[#This Row],[Employee Name]]),"-----",VLOOKUP(LeaveTracker[[#This Row],[Employee Name]],Employees[[Employee Name]:[Office]],6))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1860</v>
      </c>
      <c r="E5283" s="50" t="str">
        <f>IF(ISBLANK(LeaveTracker[[#This Row],[Employee Name]]),"-----",VLOOKUP(LeaveTracker[[#This Row],[Employee Name]],Employees[[Employee Name]:[Office]],7))</f>
        <v>LCR</v>
      </c>
      <c r="F5283" s="50" t="str">
        <f>IF(ISBLANK(LeaveTracker[[#This Row],[Employee Name]]),"-----",VLOOKUP(LeaveTracker[[#This Row],[Employee Name]],Employees[[Employee Name]:[Office]],6))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1860</v>
      </c>
      <c r="E5284" s="50" t="str">
        <f>IF(ISBLANK(LeaveTracker[[#This Row],[Employee Name]]),"-----",VLOOKUP(LeaveTracker[[#This Row],[Employee Name]],Employees[[Employee Name]:[Office]],7))</f>
        <v>LCR</v>
      </c>
      <c r="F5284" s="50" t="str">
        <f>IF(ISBLANK(LeaveTracker[[#This Row],[Employee Name]]),"-----",VLOOKUP(LeaveTracker[[#This Row],[Employee Name]],Employees[[Employee Name]:[Office]],6))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1860</v>
      </c>
      <c r="E5285" s="50" t="str">
        <f>IF(ISBLANK(LeaveTracker[[#This Row],[Employee Name]]),"-----",VLOOKUP(LeaveTracker[[#This Row],[Employee Name]],Employees[[Employee Name]:[Office]],7))</f>
        <v>LCR</v>
      </c>
      <c r="F5285" s="50" t="str">
        <f>IF(ISBLANK(LeaveTracker[[#This Row],[Employee Name]]),"-----",VLOOKUP(LeaveTracker[[#This Row],[Employee Name]],Employees[[Employee Name]:[Office]],6))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2186</v>
      </c>
      <c r="E5286" s="50" t="str">
        <f>IF(ISBLANK(LeaveTracker[[#This Row],[Employee Name]]),"-----",VLOOKUP(LeaveTracker[[#This Row],[Employee Name]],Employees[[Employee Name]:[Office]],7))</f>
        <v>HALL OF JUSTICE</v>
      </c>
      <c r="F5286" s="50" t="str">
        <f>IF(ISBLANK(LeaveTracker[[#This Row],[Employee Name]]),"-----",VLOOKUP(LeaveTracker[[#This Row],[Employee Name]],Employees[[Employee Name]:[Office]],6))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2186</v>
      </c>
      <c r="E5287" s="50" t="str">
        <f>IF(ISBLANK(LeaveTracker[[#This Row],[Employee Name]]),"-----",VLOOKUP(LeaveTracker[[#This Row],[Employee Name]],Employees[[Employee Name]:[Office]],7))</f>
        <v>HALL OF JUSTICE</v>
      </c>
      <c r="F5287" s="50" t="str">
        <f>IF(ISBLANK(LeaveTracker[[#This Row],[Employee Name]]),"-----",VLOOKUP(LeaveTracker[[#This Row],[Employee Name]],Employees[[Employee Name]:[Office]],6))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1017</v>
      </c>
      <c r="E5288" s="50" t="str">
        <f>IF(ISBLANK(LeaveTracker[[#This Row],[Employee Name]]),"-----",VLOOKUP(LeaveTracker[[#This Row],[Employee Name]],Employees[[Employee Name]:[Office]],7))</f>
        <v>LANDTAX</v>
      </c>
      <c r="F5288" s="50" t="str">
        <f>IF(ISBLANK(LeaveTracker[[#This Row],[Employee Name]]),"-----",VLOOKUP(LeaveTracker[[#This Row],[Employee Name]],Employees[[Employee Name]:[Office]],6))</f>
        <v>PERMANENT</v>
      </c>
      <c r="G5288" s="24">
        <v>45044</v>
      </c>
      <c r="H5288" s="24">
        <v>45044</v>
      </c>
      <c r="I5288" s="19" t="s">
        <v>298</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1017</v>
      </c>
      <c r="E5289" s="50" t="str">
        <f>IF(ISBLANK(LeaveTracker[[#This Row],[Employee Name]]),"-----",VLOOKUP(LeaveTracker[[#This Row],[Employee Name]],Employees[[Employee Name]:[Office]],7))</f>
        <v>LANDTAX</v>
      </c>
      <c r="F5289" s="50" t="str">
        <f>IF(ISBLANK(LeaveTracker[[#This Row],[Employee Name]]),"-----",VLOOKUP(LeaveTracker[[#This Row],[Employee Name]],Employees[[Employee Name]:[Office]],6))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1962</v>
      </c>
      <c r="E5290" s="50" t="str">
        <f>IF(ISBLANK(LeaveTracker[[#This Row],[Employee Name]]),"-----",VLOOKUP(LeaveTracker[[#This Row],[Employee Name]],Employees[[Employee Name]:[Office]],7))</f>
        <v>CENRO</v>
      </c>
      <c r="F5290" s="50" t="str">
        <f>IF(ISBLANK(LeaveTracker[[#This Row],[Employee Name]]),"-----",VLOOKUP(LeaveTracker[[#This Row],[Employee Name]],Employees[[Employee Name]:[Office]],6))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1962</v>
      </c>
      <c r="E5291" s="50" t="str">
        <f>IF(ISBLANK(LeaveTracker[[#This Row],[Employee Name]]),"-----",VLOOKUP(LeaveTracker[[#This Row],[Employee Name]],Employees[[Employee Name]:[Office]],7))</f>
        <v>CENRO</v>
      </c>
      <c r="F5291" s="50" t="str">
        <f>IF(ISBLANK(LeaveTracker[[#This Row],[Employee Name]]),"-----",VLOOKUP(LeaveTracker[[#This Row],[Employee Name]],Employees[[Employee Name]:[Office]],6))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1962</v>
      </c>
      <c r="E5292" s="50" t="str">
        <f>IF(ISBLANK(LeaveTracker[[#This Row],[Employee Name]]),"-----",VLOOKUP(LeaveTracker[[#This Row],[Employee Name]],Employees[[Employee Name]:[Office]],7))</f>
        <v>CENRO</v>
      </c>
      <c r="F5292" s="50" t="str">
        <f>IF(ISBLANK(LeaveTracker[[#This Row],[Employee Name]]),"-----",VLOOKUP(LeaveTracker[[#This Row],[Employee Name]],Employees[[Employee Name]:[Office]],6))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1876</v>
      </c>
      <c r="E5293" s="50" t="str">
        <f>IF(ISBLANK(LeaveTracker[[#This Row],[Employee Name]]),"-----",VLOOKUP(LeaveTracker[[#This Row],[Employee Name]],Employees[[Employee Name]:[Office]],7))</f>
        <v>GSO</v>
      </c>
      <c r="F5293" s="50" t="str">
        <f>IF(ISBLANK(LeaveTracker[[#This Row],[Employee Name]]),"-----",VLOOKUP(LeaveTracker[[#This Row],[Employee Name]],Employees[[Employee Name]:[Office]],6))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1876</v>
      </c>
      <c r="E5294" s="50" t="str">
        <f>IF(ISBLANK(LeaveTracker[[#This Row],[Employee Name]]),"-----",VLOOKUP(LeaveTracker[[#This Row],[Employee Name]],Employees[[Employee Name]:[Office]],7))</f>
        <v>GSO</v>
      </c>
      <c r="F5294" s="50" t="str">
        <f>IF(ISBLANK(LeaveTracker[[#This Row],[Employee Name]]),"-----",VLOOKUP(LeaveTracker[[#This Row],[Employee Name]],Employees[[Employee Name]:[Office]],6))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1733</v>
      </c>
      <c r="E5295" s="50" t="str">
        <f>IF(ISBLANK(LeaveTracker[[#This Row],[Employee Name]]),"-----",VLOOKUP(LeaveTracker[[#This Row],[Employee Name]],Employees[[Employee Name]:[Office]],7))</f>
        <v>ASSESSOR</v>
      </c>
      <c r="F5295" s="50" t="str">
        <f>IF(ISBLANK(LeaveTracker[[#This Row],[Employee Name]]),"-----",VLOOKUP(LeaveTracker[[#This Row],[Employee Name]],Employees[[Employee Name]:[Office]],6))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1733</v>
      </c>
      <c r="E5296" s="50" t="str">
        <f>IF(ISBLANK(LeaveTracker[[#This Row],[Employee Name]]),"-----",VLOOKUP(LeaveTracker[[#This Row],[Employee Name]],Employees[[Employee Name]:[Office]],7))</f>
        <v>ASSESSOR</v>
      </c>
      <c r="F5296" s="50" t="str">
        <f>IF(ISBLANK(LeaveTracker[[#This Row],[Employee Name]]),"-----",VLOOKUP(LeaveTracker[[#This Row],[Employee Name]],Employees[[Employee Name]:[Office]],6))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1307</v>
      </c>
      <c r="E5297" s="50" t="str">
        <f>IF(ISBLANK(LeaveTracker[[#This Row],[Employee Name]]),"-----",VLOOKUP(LeaveTracker[[#This Row],[Employee Name]],Employees[[Employee Name]:[Office]],7))</f>
        <v>CTO</v>
      </c>
      <c r="F5297" s="50" t="str">
        <f>IF(ISBLANK(LeaveTracker[[#This Row],[Employee Name]]),"-----",VLOOKUP(LeaveTracker[[#This Row],[Employee Name]],Employees[[Employee Name]:[Office]],6))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50" t="str">
        <f>IF(ISBLANK(LeaveTracker[[#This Row],[Employee Name]]),"-----",VLOOKUP(LeaveTracker[[#This Row],[Employee Name]],Employees[[Employee Name]:[Office]],7))</f>
        <v>ONT</v>
      </c>
      <c r="F5298" s="50" t="str">
        <f>IF(ISBLANK(LeaveTracker[[#This Row],[Employee Name]]),"-----",VLOOKUP(LeaveTracker[[#This Row],[Employee Name]],Employees[[Employee Name]:[Office]],6))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50" t="str">
        <f>IF(ISBLANK(LeaveTracker[[#This Row],[Employee Name]]),"-----",VLOOKUP(LeaveTracker[[#This Row],[Employee Name]],Employees[[Employee Name]:[Office]],7))</f>
        <v>ONT</v>
      </c>
      <c r="F5299" s="50" t="str">
        <f>IF(ISBLANK(LeaveTracker[[#This Row],[Employee Name]]),"-----",VLOOKUP(LeaveTracker[[#This Row],[Employee Name]],Employees[[Employee Name]:[Office]],6))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1190</v>
      </c>
      <c r="E5300" s="50" t="str">
        <f>IF(ISBLANK(LeaveTracker[[#This Row],[Employee Name]]),"-----",VLOOKUP(LeaveTracker[[#This Row],[Employee Name]],Employees[[Employee Name]:[Office]],7))</f>
        <v>BUDGET</v>
      </c>
      <c r="F5300" s="50" t="str">
        <f>IF(ISBLANK(LeaveTracker[[#This Row],[Employee Name]]),"-----",VLOOKUP(LeaveTracker[[#This Row],[Employee Name]],Employees[[Employee Name]:[Office]],6))</f>
        <v>PERMANENT</v>
      </c>
      <c r="G5300" s="24">
        <v>45042</v>
      </c>
      <c r="H5300" s="24">
        <v>45042</v>
      </c>
      <c r="I5300" s="19" t="s">
        <v>298</v>
      </c>
      <c r="J5300" s="42" t="s">
        <v>2282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210</v>
      </c>
      <c r="E5301" s="50" t="str">
        <f>IF(ISBLANK(LeaveTracker[[#This Row],[Employee Name]]),"-----",VLOOKUP(LeaveTracker[[#This Row],[Employee Name]],Employees[[Employee Name]:[Office]],7))</f>
        <v>PDAO</v>
      </c>
      <c r="F5301" s="50" t="str">
        <f>IF(ISBLANK(LeaveTracker[[#This Row],[Employee Name]]),"-----",VLOOKUP(LeaveTracker[[#This Row],[Employee Name]],Employees[[Employee Name]:[Office]],6))</f>
        <v>PERMANENT</v>
      </c>
      <c r="G5301" s="24">
        <v>45051</v>
      </c>
      <c r="H5301" s="24">
        <v>45051</v>
      </c>
      <c r="I5301" s="19" t="s">
        <v>298</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1049</v>
      </c>
      <c r="E5302" s="50" t="str">
        <f>IF(ISBLANK(LeaveTracker[[#This Row],[Employee Name]]),"-----",VLOOKUP(LeaveTracker[[#This Row],[Employee Name]],Employees[[Employee Name]:[Office]],7))</f>
        <v>PIO</v>
      </c>
      <c r="F5302" s="50" t="str">
        <f>IF(ISBLANK(LeaveTracker[[#This Row],[Employee Name]]),"-----",VLOOKUP(LeaveTracker[[#This Row],[Employee Name]],Employees[[Employee Name]:[Office]],6))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1049</v>
      </c>
      <c r="E5303" s="50" t="str">
        <f>IF(ISBLANK(LeaveTracker[[#This Row],[Employee Name]]),"-----",VLOOKUP(LeaveTracker[[#This Row],[Employee Name]],Employees[[Employee Name]:[Office]],7))</f>
        <v>PIO</v>
      </c>
      <c r="F5303" s="50" t="str">
        <f>IF(ISBLANK(LeaveTracker[[#This Row],[Employee Name]]),"-----",VLOOKUP(LeaveTracker[[#This Row],[Employee Name]],Employees[[Employee Name]:[Office]],6))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798</v>
      </c>
      <c r="E5304" s="50" t="str">
        <f>IF(ISBLANK(LeaveTracker[[#This Row],[Employee Name]]),"-----",VLOOKUP(LeaveTracker[[#This Row],[Employee Name]],Employees[[Employee Name]:[Office]],7))</f>
        <v>ONT</v>
      </c>
      <c r="F5304" s="50" t="str">
        <f>IF(ISBLANK(LeaveTracker[[#This Row],[Employee Name]]),"-----",VLOOKUP(LeaveTracker[[#This Row],[Employee Name]],Employees[[Employee Name]:[Office]],6))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224</v>
      </c>
      <c r="E5305" s="50" t="str">
        <f>IF(ISBLANK(LeaveTracker[[#This Row],[Employee Name]]),"-----",VLOOKUP(LeaveTracker[[#This Row],[Employee Name]],Employees[[Employee Name]:[Office]],7))</f>
        <v>CSWDO</v>
      </c>
      <c r="F5305" s="50" t="str">
        <f>IF(ISBLANK(LeaveTracker[[#This Row],[Employee Name]]),"-----",VLOOKUP(LeaveTracker[[#This Row],[Employee Name]],Employees[[Employee Name]:[Office]],6))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2199</v>
      </c>
      <c r="E5306" s="50" t="str">
        <f>IF(ISBLANK(LeaveTracker[[#This Row],[Employee Name]]),"-----",VLOOKUP(LeaveTracker[[#This Row],[Employee Name]],Employees[[Employee Name]:[Office]],7))</f>
        <v>ONT</v>
      </c>
      <c r="F5306" s="50" t="str">
        <f>IF(ISBLANK(LeaveTracker[[#This Row],[Employee Name]]),"-----",VLOOKUP(LeaveTracker[[#This Row],[Employee Name]],Employees[[Employee Name]:[Office]],6))</f>
        <v>PERMANENT</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1963</v>
      </c>
      <c r="E5307" s="50" t="str">
        <f>IF(ISBLANK(LeaveTracker[[#This Row],[Employee Name]]),"-----",VLOOKUP(LeaveTracker[[#This Row],[Employee Name]],Employees[[Employee Name]:[Office]],7))</f>
        <v>CENRO</v>
      </c>
      <c r="F5307" s="50" t="str">
        <f>IF(ISBLANK(LeaveTracker[[#This Row],[Employee Name]]),"-----",VLOOKUP(LeaveTracker[[#This Row],[Employee Name]],Employees[[Employee Name]:[Office]],6))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1890</v>
      </c>
      <c r="E5308" s="50" t="str">
        <f>IF(ISBLANK(LeaveTracker[[#This Row],[Employee Name]]),"-----",VLOOKUP(LeaveTracker[[#This Row],[Employee Name]],Employees[[Employee Name]:[Office]],7))</f>
        <v>TICC</v>
      </c>
      <c r="F5308" s="50" t="str">
        <f>IF(ISBLANK(LeaveTracker[[#This Row],[Employee Name]]),"-----",VLOOKUP(LeaveTracker[[#This Row],[Employee Name]],Employees[[Employee Name]:[Office]],6))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1890</v>
      </c>
      <c r="E5309" s="50" t="str">
        <f>IF(ISBLANK(LeaveTracker[[#This Row],[Employee Name]]),"-----",VLOOKUP(LeaveTracker[[#This Row],[Employee Name]],Employees[[Employee Name]:[Office]],7))</f>
        <v>TICC</v>
      </c>
      <c r="F5309" s="50" t="str">
        <f>IF(ISBLANK(LeaveTracker[[#This Row],[Employee Name]]),"-----",VLOOKUP(LeaveTracker[[#This Row],[Employee Name]],Employees[[Employee Name]:[Office]],6))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1890</v>
      </c>
      <c r="E5310" s="50" t="str">
        <f>IF(ISBLANK(LeaveTracker[[#This Row],[Employee Name]]),"-----",VLOOKUP(LeaveTracker[[#This Row],[Employee Name]],Employees[[Employee Name]:[Office]],7))</f>
        <v>TICC</v>
      </c>
      <c r="F5310" s="50" t="str">
        <f>IF(ISBLANK(LeaveTracker[[#This Row],[Employee Name]]),"-----",VLOOKUP(LeaveTracker[[#This Row],[Employee Name]],Employees[[Employee Name]:[Office]],6))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1835</v>
      </c>
      <c r="E5311" s="50" t="str">
        <f>IF(ISBLANK(LeaveTracker[[#This Row],[Employee Name]]),"-----",VLOOKUP(LeaveTracker[[#This Row],[Employee Name]],Employees[[Employee Name]:[Office]],7))</f>
        <v>ACCOUNTING</v>
      </c>
      <c r="F5311" s="50" t="str">
        <f>IF(ISBLANK(LeaveTracker[[#This Row],[Employee Name]]),"-----",VLOOKUP(LeaveTracker[[#This Row],[Employee Name]],Employees[[Employee Name]:[Office]],6))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1823</v>
      </c>
      <c r="E5312" s="50" t="str">
        <f>IF(ISBLANK(LeaveTracker[[#This Row],[Employee Name]]),"-----",VLOOKUP(LeaveTracker[[#This Row],[Employee Name]],Employees[[Employee Name]:[Office]],7))</f>
        <v>EEO/CITY MARKET</v>
      </c>
      <c r="F5312" s="50" t="str">
        <f>IF(ISBLANK(LeaveTracker[[#This Row],[Employee Name]]),"-----",VLOOKUP(LeaveTracker[[#This Row],[Employee Name]],Employees[[Employee Name]:[Office]],6))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1915</v>
      </c>
      <c r="E5313" s="50" t="str">
        <f>IF(ISBLANK(LeaveTracker[[#This Row],[Employee Name]]),"-----",VLOOKUP(LeaveTracker[[#This Row],[Employee Name]],Employees[[Employee Name]:[Office]],7))</f>
        <v>CSWDO</v>
      </c>
      <c r="F5313" s="50" t="str">
        <f>IF(ISBLANK(LeaveTracker[[#This Row],[Employee Name]]),"-----",VLOOKUP(LeaveTracker[[#This Row],[Employee Name]],Employees[[Employee Name]:[Office]],6))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572</v>
      </c>
      <c r="E5314" s="50" t="str">
        <f>IF(ISBLANK(LeaveTracker[[#This Row],[Employee Name]]),"-----",VLOOKUP(LeaveTracker[[#This Row],[Employee Name]],Employees[[Employee Name]:[Office]],7))</f>
        <v>CCT</v>
      </c>
      <c r="F5314" s="50" t="str">
        <f>IF(ISBLANK(LeaveTracker[[#This Row],[Employee Name]]),"-----",VLOOKUP(LeaveTracker[[#This Row],[Employee Name]],Employees[[Employee Name]:[Office]],6))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1285</v>
      </c>
      <c r="E5315" s="50" t="str">
        <f>IF(ISBLANK(LeaveTracker[[#This Row],[Employee Name]]),"-----",VLOOKUP(LeaveTracker[[#This Row],[Employee Name]],Employees[[Employee Name]:[Office]],7))</f>
        <v>CTO</v>
      </c>
      <c r="F5315" s="50" t="str">
        <f>IF(ISBLANK(LeaveTracker[[#This Row],[Employee Name]]),"-----",VLOOKUP(LeaveTracker[[#This Row],[Employee Name]],Employees[[Employee Name]:[Office]],6))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660</v>
      </c>
      <c r="E5316" s="50" t="str">
        <f>IF(ISBLANK(LeaveTracker[[#This Row],[Employee Name]]),"-----",VLOOKUP(LeaveTracker[[#This Row],[Employee Name]],Employees[[Employee Name]:[Office]],7))</f>
        <v>CTO</v>
      </c>
      <c r="F5316" s="50" t="str">
        <f>IF(ISBLANK(LeaveTracker[[#This Row],[Employee Name]]),"-----",VLOOKUP(LeaveTracker[[#This Row],[Employee Name]],Employees[[Employee Name]:[Office]],6))</f>
        <v>PERMANENT</v>
      </c>
      <c r="G5316" s="24">
        <v>45050</v>
      </c>
      <c r="H5316" s="24">
        <v>45050</v>
      </c>
      <c r="I5316" s="19" t="s">
        <v>298</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834</v>
      </c>
      <c r="E5317" s="50" t="str">
        <f>IF(ISBLANK(LeaveTracker[[#This Row],[Employee Name]]),"-----",VLOOKUP(LeaveTracker[[#This Row],[Employee Name]],Employees[[Employee Name]:[Office]],7))</f>
        <v>CTO</v>
      </c>
      <c r="F5317" s="50" t="str">
        <f>IF(ISBLANK(LeaveTracker[[#This Row],[Employee Name]]),"-----",VLOOKUP(LeaveTracker[[#This Row],[Employee Name]],Employees[[Employee Name]:[Office]],6))</f>
        <v>PERMANENT</v>
      </c>
      <c r="G5317" s="24">
        <v>45042</v>
      </c>
      <c r="H5317" s="24">
        <v>45044</v>
      </c>
      <c r="I5317" s="19" t="s">
        <v>298</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1856</v>
      </c>
      <c r="E5318" s="50" t="str">
        <f>IF(ISBLANK(LeaveTracker[[#This Row],[Employee Name]]),"-----",VLOOKUP(LeaveTracker[[#This Row],[Employee Name]],Employees[[Employee Name]:[Office]],7))</f>
        <v>TCSNHS-ISHS</v>
      </c>
      <c r="F5318" s="50" t="str">
        <f>IF(ISBLANK(LeaveTracker[[#This Row],[Employee Name]]),"-----",VLOOKUP(LeaveTracker[[#This Row],[Employee Name]],Employees[[Employee Name]:[Office]],6))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1856</v>
      </c>
      <c r="E5319" s="50" t="str">
        <f>IF(ISBLANK(LeaveTracker[[#This Row],[Employee Name]]),"-----",VLOOKUP(LeaveTracker[[#This Row],[Employee Name]],Employees[[Employee Name]:[Office]],7))</f>
        <v>TCSNHS-ISHS</v>
      </c>
      <c r="F5319" s="50" t="str">
        <f>IF(ISBLANK(LeaveTracker[[#This Row],[Employee Name]]),"-----",VLOOKUP(LeaveTracker[[#This Row],[Employee Name]],Employees[[Employee Name]:[Office]],6))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618</v>
      </c>
      <c r="E5320" s="50" t="str">
        <f>IF(ISBLANK(LeaveTracker[[#This Row],[Employee Name]]),"-----",VLOOKUP(LeaveTracker[[#This Row],[Employee Name]],Employees[[Employee Name]:[Office]],7))</f>
        <v>EEO/ CITY MARKET</v>
      </c>
      <c r="F5320" s="50" t="str">
        <f>IF(ISBLANK(LeaveTracker[[#This Row],[Employee Name]]),"-----",VLOOKUP(LeaveTracker[[#This Row],[Employee Name]],Employees[[Employee Name]:[Office]],6))</f>
        <v>PERMANENT</v>
      </c>
      <c r="G5320" s="24">
        <v>45043</v>
      </c>
      <c r="H5320" s="24">
        <v>45043</v>
      </c>
      <c r="I5320" s="19" t="s">
        <v>298</v>
      </c>
      <c r="J5320" s="42" t="s">
        <v>2086</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466</v>
      </c>
      <c r="E5321" s="50" t="str">
        <f>IF(ISBLANK(LeaveTracker[[#This Row],[Employee Name]]),"-----",VLOOKUP(LeaveTracker[[#This Row],[Employee Name]],Employees[[Employee Name]:[Office]],7))</f>
        <v>ASSESSORS OFFICE</v>
      </c>
      <c r="F5321" s="50" t="str">
        <f>IF(ISBLANK(LeaveTracker[[#This Row],[Employee Name]]),"-----",VLOOKUP(LeaveTracker[[#This Row],[Employee Name]],Employees[[Employee Name]:[Office]],6))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2284</v>
      </c>
      <c r="E5322" s="50" t="str">
        <f>IF(ISBLANK(LeaveTracker[[#This Row],[Employee Name]]),"-----",VLOOKUP(LeaveTracker[[#This Row],[Employee Name]],Employees[[Employee Name]:[Office]],7))</f>
        <v>PEOPLE'S PARK</v>
      </c>
      <c r="F5322" s="50" t="str">
        <f>IF(ISBLANK(LeaveTracker[[#This Row],[Employee Name]]),"-----",VLOOKUP(LeaveTracker[[#This Row],[Employee Name]],Employees[[Employee Name]:[Office]],6))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203</v>
      </c>
      <c r="E5323" s="50" t="str">
        <f>IF(ISBLANK(LeaveTracker[[#This Row],[Employee Name]]),"-----",VLOOKUP(LeaveTracker[[#This Row],[Employee Name]],Employees[[Employee Name]:[Office]],7))</f>
        <v>INTEGRATED CENTRAL TERMINAL</v>
      </c>
      <c r="F5323" s="50" t="str">
        <f>IF(ISBLANK(LeaveTracker[[#This Row],[Employee Name]]),"-----",VLOOKUP(LeaveTracker[[#This Row],[Employee Name]],Employees[[Employee Name]:[Office]],6))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2287</v>
      </c>
      <c r="E5324" s="50" t="str">
        <f>IF(ISBLANK(LeaveTracker[[#This Row],[Employee Name]]),"-----",VLOOKUP(LeaveTracker[[#This Row],[Employee Name]],Employees[[Employee Name]:[Office]],7))</f>
        <v>ONT</v>
      </c>
      <c r="F5324" s="50" t="str">
        <f>IF(ISBLANK(LeaveTracker[[#This Row],[Employee Name]]),"-----",VLOOKUP(LeaveTracker[[#This Row],[Employee Name]],Employees[[Employee Name]:[Office]],6))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541</v>
      </c>
      <c r="E5325" s="50" t="str">
        <f>IF(ISBLANK(LeaveTracker[[#This Row],[Employee Name]]),"-----",VLOOKUP(LeaveTracker[[#This Row],[Employee Name]],Employees[[Employee Name]:[Office]],7))</f>
        <v>ONT</v>
      </c>
      <c r="F5325" s="50" t="str">
        <f>IF(ISBLANK(LeaveTracker[[#This Row],[Employee Name]]),"-----",VLOOKUP(LeaveTracker[[#This Row],[Employee Name]],Employees[[Employee Name]:[Office]],6))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541</v>
      </c>
      <c r="E5326" s="50" t="str">
        <f>IF(ISBLANK(LeaveTracker[[#This Row],[Employee Name]]),"-----",VLOOKUP(LeaveTracker[[#This Row],[Employee Name]],Employees[[Employee Name]:[Office]],7))</f>
        <v>ONT</v>
      </c>
      <c r="F5326" s="50" t="str">
        <f>IF(ISBLANK(LeaveTracker[[#This Row],[Employee Name]]),"-----",VLOOKUP(LeaveTracker[[#This Row],[Employee Name]],Employees[[Employee Name]:[Office]],6))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855</v>
      </c>
      <c r="E5327" s="50" t="str">
        <f>IF(ISBLANK(LeaveTracker[[#This Row],[Employee Name]]),"-----",VLOOKUP(LeaveTracker[[#This Row],[Employee Name]],Employees[[Employee Name]:[Office]],7))</f>
        <v>LCR</v>
      </c>
      <c r="F5327" s="50" t="str">
        <f>IF(ISBLANK(LeaveTracker[[#This Row],[Employee Name]]),"-----",VLOOKUP(LeaveTracker[[#This Row],[Employee Name]],Employees[[Employee Name]:[Office]],6))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708</v>
      </c>
      <c r="E5328" s="50" t="str">
        <f>IF(ISBLANK(LeaveTracker[[#This Row],[Employee Name]]),"-----",VLOOKUP(LeaveTracker[[#This Row],[Employee Name]],Employees[[Employee Name]:[Office]],7))</f>
        <v>ONT</v>
      </c>
      <c r="F5328" s="50" t="str">
        <f>IF(ISBLANK(LeaveTracker[[#This Row],[Employee Name]]),"-----",VLOOKUP(LeaveTracker[[#This Row],[Employee Name]],Employees[[Employee Name]:[Office]],6))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1267</v>
      </c>
      <c r="E5329" s="50" t="str">
        <f>IF(ISBLANK(LeaveTracker[[#This Row],[Employee Name]]),"-----",VLOOKUP(LeaveTracker[[#This Row],[Employee Name]],Employees[[Employee Name]:[Office]],7))</f>
        <v>CHO</v>
      </c>
      <c r="F5329" s="50" t="str">
        <f>IF(ISBLANK(LeaveTracker[[#This Row],[Employee Name]]),"-----",VLOOKUP(LeaveTracker[[#This Row],[Employee Name]],Employees[[Employee Name]:[Office]],6))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1829</v>
      </c>
      <c r="E5330" s="50" t="str">
        <f>IF(ISBLANK(LeaveTracker[[#This Row],[Employee Name]]),"-----",VLOOKUP(LeaveTracker[[#This Row],[Employee Name]],Employees[[Employee Name]:[Office]],7))</f>
        <v>ONT</v>
      </c>
      <c r="F5330" s="50" t="str">
        <f>IF(ISBLANK(LeaveTracker[[#This Row],[Employee Name]]),"-----",VLOOKUP(LeaveTracker[[#This Row],[Employee Name]],Employees[[Employee Name]:[Office]],6))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1739</v>
      </c>
      <c r="E5331" s="50" t="str">
        <f>IF(ISBLANK(LeaveTracker[[#This Row],[Employee Name]]),"-----",VLOOKUP(LeaveTracker[[#This Row],[Employee Name]],Employees[[Employee Name]:[Office]],7))</f>
        <v>ONT</v>
      </c>
      <c r="F5331" s="50" t="str">
        <f>IF(ISBLANK(LeaveTracker[[#This Row],[Employee Name]]),"-----",VLOOKUP(LeaveTracker[[#This Row],[Employee Name]],Employees[[Employee Name]:[Office]],6))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708</v>
      </c>
      <c r="E5332" s="50" t="str">
        <f>IF(ISBLANK(LeaveTracker[[#This Row],[Employee Name]]),"-----",VLOOKUP(LeaveTracker[[#This Row],[Employee Name]],Employees[[Employee Name]:[Office]],7))</f>
        <v>ONT</v>
      </c>
      <c r="F5332" s="50" t="str">
        <f>IF(ISBLANK(LeaveTracker[[#This Row],[Employee Name]]),"-----",VLOOKUP(LeaveTracker[[#This Row],[Employee Name]],Employees[[Employee Name]:[Office]],6))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860</v>
      </c>
      <c r="E5333" s="50" t="str">
        <f>IF(ISBLANK(LeaveTracker[[#This Row],[Employee Name]]),"-----",VLOOKUP(LeaveTracker[[#This Row],[Employee Name]],Employees[[Employee Name]:[Office]],7))</f>
        <v>ONT</v>
      </c>
      <c r="F5333" s="50" t="str">
        <f>IF(ISBLANK(LeaveTracker[[#This Row],[Employee Name]]),"-----",VLOOKUP(LeaveTracker[[#This Row],[Employee Name]],Employees[[Employee Name]:[Office]],6))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210</v>
      </c>
      <c r="E5334" s="50" t="str">
        <f>IF(ISBLANK(LeaveTracker[[#This Row],[Employee Name]]),"-----",VLOOKUP(LeaveTracker[[#This Row],[Employee Name]],Employees[[Employee Name]:[Office]],7))</f>
        <v>PDAO</v>
      </c>
      <c r="F5334" s="50" t="str">
        <f>IF(ISBLANK(LeaveTracker[[#This Row],[Employee Name]]),"-----",VLOOKUP(LeaveTracker[[#This Row],[Employee Name]],Employees[[Employee Name]:[Office]],6))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435</v>
      </c>
      <c r="E5335" s="50" t="str">
        <f>IF(ISBLANK(LeaveTracker[[#This Row],[Employee Name]]),"-----",VLOOKUP(LeaveTracker[[#This Row],[Employee Name]],Employees[[Employee Name]:[Office]],7))</f>
        <v>INTERNAL</v>
      </c>
      <c r="F5335" s="50" t="str">
        <f>IF(ISBLANK(LeaveTracker[[#This Row],[Employee Name]]),"-----",VLOOKUP(LeaveTracker[[#This Row],[Employee Name]],Employees[[Employee Name]:[Office]],6))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435</v>
      </c>
      <c r="E5336" s="50" t="str">
        <f>IF(ISBLANK(LeaveTracker[[#This Row],[Employee Name]]),"-----",VLOOKUP(LeaveTracker[[#This Row],[Employee Name]],Employees[[Employee Name]:[Office]],7))</f>
        <v>INTERNAL</v>
      </c>
      <c r="F5336" s="50" t="str">
        <f>IF(ISBLANK(LeaveTracker[[#This Row],[Employee Name]]),"-----",VLOOKUP(LeaveTracker[[#This Row],[Employee Name]],Employees[[Employee Name]:[Office]],6))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435</v>
      </c>
      <c r="E5337" s="50" t="str">
        <f>IF(ISBLANK(LeaveTracker[[#This Row],[Employee Name]]),"-----",VLOOKUP(LeaveTracker[[#This Row],[Employee Name]],Employees[[Employee Name]:[Office]],7))</f>
        <v>INTERNAL</v>
      </c>
      <c r="F5337" s="50" t="str">
        <f>IF(ISBLANK(LeaveTracker[[#This Row],[Employee Name]]),"-----",VLOOKUP(LeaveTracker[[#This Row],[Employee Name]],Employees[[Employee Name]:[Office]],6))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708</v>
      </c>
      <c r="E5338" s="50" t="str">
        <f>IF(ISBLANK(LeaveTracker[[#This Row],[Employee Name]]),"-----",VLOOKUP(LeaveTracker[[#This Row],[Employee Name]],Employees[[Employee Name]:[Office]],7))</f>
        <v>ONT</v>
      </c>
      <c r="F5338" s="50" t="str">
        <f>IF(ISBLANK(LeaveTracker[[#This Row],[Employee Name]]),"-----",VLOOKUP(LeaveTracker[[#This Row],[Employee Name]],Employees[[Employee Name]:[Office]],6))</f>
        <v>CASUAL</v>
      </c>
      <c r="G5338" s="24">
        <v>45066</v>
      </c>
      <c r="H5338" s="24">
        <v>45066</v>
      </c>
      <c r="I5338" s="19" t="s">
        <v>298</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1010</v>
      </c>
      <c r="E5339" s="50" t="str">
        <f>IF(ISBLANK(LeaveTracker[[#This Row],[Employee Name]]),"-----",VLOOKUP(LeaveTracker[[#This Row],[Employee Name]],Employees[[Employee Name]:[Office]],7))</f>
        <v>ACCOUNTING</v>
      </c>
      <c r="F5339" s="50" t="str">
        <f>IF(ISBLANK(LeaveTracker[[#This Row],[Employee Name]]),"-----",VLOOKUP(LeaveTracker[[#This Row],[Employee Name]],Employees[[Employee Name]:[Office]],6))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2095</v>
      </c>
      <c r="E5340" s="50" t="str">
        <f>IF(ISBLANK(LeaveTracker[[#This Row],[Employee Name]]),"-----",VLOOKUP(LeaveTracker[[#This Row],[Employee Name]],Employees[[Employee Name]:[Office]],7))</f>
        <v>ACCOUNTING</v>
      </c>
      <c r="F5340" s="50" t="str">
        <f>IF(ISBLANK(LeaveTracker[[#This Row],[Employee Name]]),"-----",VLOOKUP(LeaveTracker[[#This Row],[Employee Name]],Employees[[Employee Name]:[Office]],6))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1745</v>
      </c>
      <c r="E5341" s="50" t="str">
        <f>IF(ISBLANK(LeaveTracker[[#This Row],[Employee Name]]),"-----",VLOOKUP(LeaveTracker[[#This Row],[Employee Name]],Employees[[Employee Name]:[Office]],7))</f>
        <v>ACCOUNTING</v>
      </c>
      <c r="F5341" s="50" t="str">
        <f>IF(ISBLANK(LeaveTracker[[#This Row],[Employee Name]]),"-----",VLOOKUP(LeaveTracker[[#This Row],[Employee Name]],Employees[[Employee Name]:[Office]],6))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871</v>
      </c>
      <c r="E5342" s="50" t="str">
        <f>IF(ISBLANK(LeaveTracker[[#This Row],[Employee Name]]),"-----",VLOOKUP(LeaveTracker[[#This Row],[Employee Name]],Employees[[Employee Name]:[Office]],7))</f>
        <v>ACCOUNTING</v>
      </c>
      <c r="F5342" s="50" t="str">
        <f>IF(ISBLANK(LeaveTracker[[#This Row],[Employee Name]]),"-----",VLOOKUP(LeaveTracker[[#This Row],[Employee Name]],Employees[[Employee Name]:[Office]],6))</f>
        <v>PERMANENT</v>
      </c>
      <c r="G5342" s="24">
        <v>45035</v>
      </c>
      <c r="H5342" s="24">
        <v>45035</v>
      </c>
      <c r="I5342" s="19" t="s">
        <v>298</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1790</v>
      </c>
      <c r="E5343" s="50" t="str">
        <f>IF(ISBLANK(LeaveTracker[[#This Row],[Employee Name]]),"-----",VLOOKUP(LeaveTracker[[#This Row],[Employee Name]],Employees[[Employee Name]:[Office]],7))</f>
        <v>GSO</v>
      </c>
      <c r="F5343" s="50" t="str">
        <f>IF(ISBLANK(LeaveTracker[[#This Row],[Employee Name]]),"-----",VLOOKUP(LeaveTracker[[#This Row],[Employee Name]],Employees[[Employee Name]:[Office]],6))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283</v>
      </c>
      <c r="E5344" s="50" t="str">
        <f>IF(ISBLANK(LeaveTracker[[#This Row],[Employee Name]]),"-----",VLOOKUP(LeaveTracker[[#This Row],[Employee Name]],Employees[[Employee Name]:[Office]],7))</f>
        <v>PICNIC GROVE</v>
      </c>
      <c r="F5344" s="50" t="str">
        <f>IF(ISBLANK(LeaveTracker[[#This Row],[Employee Name]]),"-----",VLOOKUP(LeaveTracker[[#This Row],[Employee Name]],Employees[[Employee Name]:[Office]],6))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405</v>
      </c>
      <c r="E5345" s="50" t="str">
        <f>IF(ISBLANK(LeaveTracker[[#This Row],[Employee Name]]),"-----",VLOOKUP(LeaveTracker[[#This Row],[Employee Name]],Employees[[Employee Name]:[Office]],7))</f>
        <v>CTO</v>
      </c>
      <c r="F5345" s="50" t="str">
        <f>IF(ISBLANK(LeaveTracker[[#This Row],[Employee Name]]),"-----",VLOOKUP(LeaveTracker[[#This Row],[Employee Name]],Employees[[Employee Name]:[Office]],6))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624</v>
      </c>
      <c r="E5346" s="50" t="str">
        <f>IF(ISBLANK(LeaveTracker[[#This Row],[Employee Name]]),"-----",VLOOKUP(LeaveTracker[[#This Row],[Employee Name]],Employees[[Employee Name]:[Office]],7))</f>
        <v>CTO</v>
      </c>
      <c r="F5346" s="50" t="str">
        <f>IF(ISBLANK(LeaveTracker[[#This Row],[Employee Name]]),"-----",VLOOKUP(LeaveTracker[[#This Row],[Employee Name]],Employees[[Employee Name]:[Office]],6))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407</v>
      </c>
      <c r="E5347" s="50" t="str">
        <f>IF(ISBLANK(LeaveTracker[[#This Row],[Employee Name]]),"-----",VLOOKUP(LeaveTracker[[#This Row],[Employee Name]],Employees[[Employee Name]:[Office]],7))</f>
        <v>CTO</v>
      </c>
      <c r="F5347" s="50" t="str">
        <f>IF(ISBLANK(LeaveTracker[[#This Row],[Employee Name]]),"-----",VLOOKUP(LeaveTracker[[#This Row],[Employee Name]],Employees[[Employee Name]:[Office]],6))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1831</v>
      </c>
      <c r="E5348" s="50" t="str">
        <f>IF(ISBLANK(LeaveTracker[[#This Row],[Employee Name]]),"-----",VLOOKUP(LeaveTracker[[#This Row],[Employee Name]],Employees[[Employee Name]:[Office]],7))</f>
        <v>CPDO</v>
      </c>
      <c r="F5348" s="50" t="str">
        <f>IF(ISBLANK(LeaveTracker[[#This Row],[Employee Name]]),"-----",VLOOKUP(LeaveTracker[[#This Row],[Employee Name]],Employees[[Employee Name]:[Office]],6))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2003</v>
      </c>
      <c r="E5349" s="50" t="str">
        <f>IF(ISBLANK(LeaveTracker[[#This Row],[Employee Name]]),"-----",VLOOKUP(LeaveTracker[[#This Row],[Employee Name]],Employees[[Employee Name]:[Office]],7))</f>
        <v>HRMO</v>
      </c>
      <c r="F5349" s="50" t="str">
        <f>IF(ISBLANK(LeaveTracker[[#This Row],[Employee Name]]),"-----",VLOOKUP(LeaveTracker[[#This Row],[Employee Name]],Employees[[Employee Name]:[Office]],6))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2263</v>
      </c>
      <c r="E5350" s="50" t="str">
        <f>IF(ISBLANK(LeaveTracker[[#This Row],[Employee Name]]),"-----",VLOOKUP(LeaveTracker[[#This Row],[Employee Name]],Employees[[Employee Name]:[Office]],7))</f>
        <v>CHO</v>
      </c>
      <c r="F5350" s="50" t="str">
        <f>IF(ISBLANK(LeaveTracker[[#This Row],[Employee Name]]),"-----",VLOOKUP(LeaveTracker[[#This Row],[Employee Name]],Employees[[Employee Name]:[Office]],6))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2263</v>
      </c>
      <c r="E5351" s="50" t="str">
        <f>IF(ISBLANK(LeaveTracker[[#This Row],[Employee Name]]),"-----",VLOOKUP(LeaveTracker[[#This Row],[Employee Name]],Employees[[Employee Name]:[Office]],7))</f>
        <v>CHO</v>
      </c>
      <c r="F5351" s="50" t="str">
        <f>IF(ISBLANK(LeaveTracker[[#This Row],[Employee Name]]),"-----",VLOOKUP(LeaveTracker[[#This Row],[Employee Name]],Employees[[Employee Name]:[Office]],6))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826</v>
      </c>
      <c r="E5352" s="50" t="str">
        <f>IF(ISBLANK(LeaveTracker[[#This Row],[Employee Name]]),"-----",VLOOKUP(LeaveTracker[[#This Row],[Employee Name]],Employees[[Employee Name]:[Office]],7))</f>
        <v>CHO</v>
      </c>
      <c r="F5352" s="50" t="str">
        <f>IF(ISBLANK(LeaveTracker[[#This Row],[Employee Name]]),"-----",VLOOKUP(LeaveTracker[[#This Row],[Employee Name]],Employees[[Employee Name]:[Office]],6))</f>
        <v>PERMANENT</v>
      </c>
      <c r="G5352" s="24">
        <v>45041</v>
      </c>
      <c r="H5352" s="24">
        <v>45041</v>
      </c>
      <c r="I5352" s="19" t="s">
        <v>298</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50" t="str">
        <f>IF(ISBLANK(LeaveTracker[[#This Row],[Employee Name]]),"-----",VLOOKUP(LeaveTracker[[#This Row],[Employee Name]],Employees[[Employee Name]:[Office]],7))</f>
        <v>DEPED</v>
      </c>
      <c r="F5353" s="50" t="str">
        <f>IF(ISBLANK(LeaveTracker[[#This Row],[Employee Name]]),"-----",VLOOKUP(LeaveTracker[[#This Row],[Employee Name]],Employees[[Employee Name]:[Office]],6))</f>
        <v>CASUAL</v>
      </c>
      <c r="G5353" s="24">
        <v>45044</v>
      </c>
      <c r="H5353" s="24">
        <v>45044</v>
      </c>
      <c r="I5353" s="19" t="s">
        <v>298</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488</v>
      </c>
      <c r="E5354" s="50" t="str">
        <f>IF(ISBLANK(LeaveTracker[[#This Row],[Employee Name]]),"-----",VLOOKUP(LeaveTracker[[#This Row],[Employee Name]],Employees[[Employee Name]:[Office]],7))</f>
        <v>THRDC</v>
      </c>
      <c r="F5354" s="50" t="str">
        <f>IF(ISBLANK(LeaveTracker[[#This Row],[Employee Name]]),"-----",VLOOKUP(LeaveTracker[[#This Row],[Employee Name]],Employees[[Employee Name]:[Office]],6))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1080</v>
      </c>
      <c r="E5355" s="50" t="str">
        <f>IF(ISBLANK(LeaveTracker[[#This Row],[Employee Name]]),"-----",VLOOKUP(LeaveTracker[[#This Row],[Employee Name]],Employees[[Employee Name]:[Office]],7))</f>
        <v>CTO</v>
      </c>
      <c r="F5355" s="50" t="str">
        <f>IF(ISBLANK(LeaveTracker[[#This Row],[Employee Name]]),"-----",VLOOKUP(LeaveTracker[[#This Row],[Employee Name]],Employees[[Employee Name]:[Office]],6))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1078</v>
      </c>
      <c r="E5356" s="50" t="str">
        <f>IF(ISBLANK(LeaveTracker[[#This Row],[Employee Name]]),"-----",VLOOKUP(LeaveTracker[[#This Row],[Employee Name]],Employees[[Employee Name]:[Office]],7))</f>
        <v>CTO</v>
      </c>
      <c r="F5356" s="50" t="str">
        <f>IF(ISBLANK(LeaveTracker[[#This Row],[Employee Name]]),"-----",VLOOKUP(LeaveTracker[[#This Row],[Employee Name]],Employees[[Employee Name]:[Office]],6))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525</v>
      </c>
      <c r="E5357" s="50" t="str">
        <f>IF(ISBLANK(LeaveTracker[[#This Row],[Employee Name]]),"-----",VLOOKUP(LeaveTracker[[#This Row],[Employee Name]],Employees[[Employee Name]:[Office]],7))</f>
        <v>GSO</v>
      </c>
      <c r="F5357" s="50" t="str">
        <f>IF(ISBLANK(LeaveTracker[[#This Row],[Employee Name]]),"-----",VLOOKUP(LeaveTracker[[#This Row],[Employee Name]],Employees[[Employee Name]:[Office]],6))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1762</v>
      </c>
      <c r="E5358" s="50" t="str">
        <f>IF(ISBLANK(LeaveTracker[[#This Row],[Employee Name]]),"-----",VLOOKUP(LeaveTracker[[#This Row],[Employee Name]],Employees[[Employee Name]:[Office]],7))</f>
        <v>LIBRARY</v>
      </c>
      <c r="F5358" s="50" t="str">
        <f>IF(ISBLANK(LeaveTracker[[#This Row],[Employee Name]]),"-----",VLOOKUP(LeaveTracker[[#This Row],[Employee Name]],Employees[[Employee Name]:[Office]],6))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1762</v>
      </c>
      <c r="E5359" s="50" t="str">
        <f>IF(ISBLANK(LeaveTracker[[#This Row],[Employee Name]]),"-----",VLOOKUP(LeaveTracker[[#This Row],[Employee Name]],Employees[[Employee Name]:[Office]],7))</f>
        <v>LIBRARY</v>
      </c>
      <c r="F5359" s="50" t="str">
        <f>IF(ISBLANK(LeaveTracker[[#This Row],[Employee Name]]),"-----",VLOOKUP(LeaveTracker[[#This Row],[Employee Name]],Employees[[Employee Name]:[Office]],6))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574</v>
      </c>
      <c r="E5360" s="50" t="str">
        <f>IF(ISBLANK(LeaveTracker[[#This Row],[Employee Name]]),"-----",VLOOKUP(LeaveTracker[[#This Row],[Employee Name]],Employees[[Employee Name]:[Office]],7))</f>
        <v>CCT</v>
      </c>
      <c r="F5360" s="50" t="str">
        <f>IF(ISBLANK(LeaveTracker[[#This Row],[Employee Name]]),"-----",VLOOKUP(LeaveTracker[[#This Row],[Employee Name]],Employees[[Employee Name]:[Office]],6))</f>
        <v>PERMANENT</v>
      </c>
      <c r="G5360" s="24">
        <v>45051</v>
      </c>
      <c r="H5360" s="24">
        <v>45051</v>
      </c>
      <c r="I5360" s="19" t="s">
        <v>298</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2147</v>
      </c>
      <c r="E5361" s="50" t="str">
        <f>IF(ISBLANK(LeaveTracker[[#This Row],[Employee Name]]),"-----",VLOOKUP(LeaveTracker[[#This Row],[Employee Name]],Employees[[Employee Name]:[Office]],7))</f>
        <v>TICC</v>
      </c>
      <c r="F5361" s="50" t="str">
        <f>IF(ISBLANK(LeaveTracker[[#This Row],[Employee Name]]),"-----",VLOOKUP(LeaveTracker[[#This Row],[Employee Name]],Employees[[Employee Name]:[Office]],6))</f>
        <v>CASUAL</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459</v>
      </c>
      <c r="E5362" s="50" t="str">
        <f>IF(ISBLANK(LeaveTracker[[#This Row],[Employee Name]]),"-----",VLOOKUP(LeaveTracker[[#This Row],[Employee Name]],Employees[[Employee Name]:[Office]],7))</f>
        <v>HRMO</v>
      </c>
      <c r="F5362" s="50" t="str">
        <f>IF(ISBLANK(LeaveTracker[[#This Row],[Employee Name]]),"-----",VLOOKUP(LeaveTracker[[#This Row],[Employee Name]],Employees[[Employee Name]:[Office]],6))</f>
        <v>PERMANENT</v>
      </c>
      <c r="G5362" s="24">
        <v>45048</v>
      </c>
      <c r="H5362" s="24">
        <v>45048</v>
      </c>
      <c r="I5362" s="19" t="s">
        <v>298</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722</v>
      </c>
      <c r="E5363" s="50" t="str">
        <f>IF(ISBLANK(LeaveTracker[[#This Row],[Employee Name]]),"-----",VLOOKUP(LeaveTracker[[#This Row],[Employee Name]],Employees[[Employee Name]:[Office]],7))</f>
        <v>LCR</v>
      </c>
      <c r="F5363" s="50" t="str">
        <f>IF(ISBLANK(LeaveTracker[[#This Row],[Employee Name]]),"-----",VLOOKUP(LeaveTracker[[#This Row],[Employee Name]],Employees[[Employee Name]:[Office]],6))</f>
        <v>PERMANENT</v>
      </c>
      <c r="G5363" s="24">
        <v>45061</v>
      </c>
      <c r="H5363" s="24">
        <v>45062</v>
      </c>
      <c r="I5363" s="19" t="s">
        <v>298</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722</v>
      </c>
      <c r="E5364" s="50" t="str">
        <f>IF(ISBLANK(LeaveTracker[[#This Row],[Employee Name]]),"-----",VLOOKUP(LeaveTracker[[#This Row],[Employee Name]],Employees[[Employee Name]:[Office]],7))</f>
        <v>LCR</v>
      </c>
      <c r="F5364" s="50" t="str">
        <f>IF(ISBLANK(LeaveTracker[[#This Row],[Employee Name]]),"-----",VLOOKUP(LeaveTracker[[#This Row],[Employee Name]],Employees[[Employee Name]:[Office]],6))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1962</v>
      </c>
      <c r="E5365" s="50" t="str">
        <f>IF(ISBLANK(LeaveTracker[[#This Row],[Employee Name]]),"-----",VLOOKUP(LeaveTracker[[#This Row],[Employee Name]],Employees[[Employee Name]:[Office]],7))</f>
        <v>CENRO</v>
      </c>
      <c r="F5365" s="50" t="str">
        <f>IF(ISBLANK(LeaveTracker[[#This Row],[Employee Name]]),"-----",VLOOKUP(LeaveTracker[[#This Row],[Employee Name]],Employees[[Employee Name]:[Office]],6))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1962</v>
      </c>
      <c r="E5366" s="50" t="str">
        <f>IF(ISBLANK(LeaveTracker[[#This Row],[Employee Name]]),"-----",VLOOKUP(LeaveTracker[[#This Row],[Employee Name]],Employees[[Employee Name]:[Office]],7))</f>
        <v>CENRO</v>
      </c>
      <c r="F5366" s="50" t="str">
        <f>IF(ISBLANK(LeaveTracker[[#This Row],[Employee Name]]),"-----",VLOOKUP(LeaveTracker[[#This Row],[Employee Name]],Employees[[Employee Name]:[Office]],6))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1103</v>
      </c>
      <c r="E5367" s="50" t="str">
        <f>IF(ISBLANK(LeaveTracker[[#This Row],[Employee Name]]),"-----",VLOOKUP(LeaveTracker[[#This Row],[Employee Name]],Employees[[Employee Name]:[Office]],7))</f>
        <v>CPDO</v>
      </c>
      <c r="F5367" s="50" t="str">
        <f>IF(ISBLANK(LeaveTracker[[#This Row],[Employee Name]]),"-----",VLOOKUP(LeaveTracker[[#This Row],[Employee Name]],Employees[[Employee Name]:[Office]],6))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415</v>
      </c>
      <c r="E5368" s="50" t="str">
        <f>IF(ISBLANK(LeaveTracker[[#This Row],[Employee Name]]),"-----",VLOOKUP(LeaveTracker[[#This Row],[Employee Name]],Employees[[Employee Name]:[Office]],7))</f>
        <v>CTO</v>
      </c>
      <c r="F5368" s="50" t="str">
        <f>IF(ISBLANK(LeaveTracker[[#This Row],[Employee Name]]),"-----",VLOOKUP(LeaveTracker[[#This Row],[Employee Name]],Employees[[Employee Name]:[Office]],6))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1080</v>
      </c>
      <c r="E5369" s="50" t="str">
        <f>IF(ISBLANK(LeaveTracker[[#This Row],[Employee Name]]),"-----",VLOOKUP(LeaveTracker[[#This Row],[Employee Name]],Employees[[Employee Name]:[Office]],7))</f>
        <v>CTO</v>
      </c>
      <c r="F5369" s="50" t="str">
        <f>IF(ISBLANK(LeaveTracker[[#This Row],[Employee Name]]),"-----",VLOOKUP(LeaveTracker[[#This Row],[Employee Name]],Employees[[Employee Name]:[Office]],6))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407</v>
      </c>
      <c r="E5370" s="50" t="str">
        <f>IF(ISBLANK(LeaveTracker[[#This Row],[Employee Name]]),"-----",VLOOKUP(LeaveTracker[[#This Row],[Employee Name]],Employees[[Employee Name]:[Office]],7))</f>
        <v>CTO</v>
      </c>
      <c r="F5370" s="50" t="str">
        <f>IF(ISBLANK(LeaveTracker[[#This Row],[Employee Name]]),"-----",VLOOKUP(LeaveTracker[[#This Row],[Employee Name]],Employees[[Employee Name]:[Office]],6))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2291</v>
      </c>
      <c r="E5371" s="50">
        <f>IF(ISBLANK(LeaveTracker[[#This Row],[Employee Name]]),"-----",VLOOKUP(LeaveTracker[[#This Row],[Employee Name]],Employees[[Employee Name]:[Office]],7))</f>
        <v>0</v>
      </c>
      <c r="F5371" s="50" t="str">
        <f>IF(ISBLANK(LeaveTracker[[#This Row],[Employee Name]]),"-----",VLOOKUP(LeaveTracker[[#This Row],[Employee Name]],Employees[[Employee Name]:[Office]],6))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2190</v>
      </c>
      <c r="E5372" s="50" t="str">
        <f>IF(ISBLANK(LeaveTracker[[#This Row],[Employee Name]]),"-----",VLOOKUP(LeaveTracker[[#This Row],[Employee Name]],Employees[[Employee Name]:[Office]],7))</f>
        <v>ONT</v>
      </c>
      <c r="F5372" s="50" t="str">
        <f>IF(ISBLANK(LeaveTracker[[#This Row],[Employee Name]]),"-----",VLOOKUP(LeaveTracker[[#This Row],[Employee Name]],Employees[[Employee Name]:[Office]],6))</f>
        <v>PERMANENT</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1792</v>
      </c>
      <c r="E5373" s="50" t="str">
        <f>IF(ISBLANK(LeaveTracker[[#This Row],[Employee Name]]),"-----",VLOOKUP(LeaveTracker[[#This Row],[Employee Name]],Employees[[Employee Name]:[Office]],7))</f>
        <v>CENRO</v>
      </c>
      <c r="F5373" s="50" t="str">
        <f>IF(ISBLANK(LeaveTracker[[#This Row],[Employee Name]]),"-----",VLOOKUP(LeaveTracker[[#This Row],[Employee Name]],Employees[[Employee Name]:[Office]],6))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1792</v>
      </c>
      <c r="E5374" s="50" t="str">
        <f>IF(ISBLANK(LeaveTracker[[#This Row],[Employee Name]]),"-----",VLOOKUP(LeaveTracker[[#This Row],[Employee Name]],Employees[[Employee Name]:[Office]],7))</f>
        <v>CENRO</v>
      </c>
      <c r="F5374" s="50" t="str">
        <f>IF(ISBLANK(LeaveTracker[[#This Row],[Employee Name]]),"-----",VLOOKUP(LeaveTracker[[#This Row],[Employee Name]],Employees[[Employee Name]:[Office]],6))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1794</v>
      </c>
      <c r="E5375" s="50" t="str">
        <f>IF(ISBLANK(LeaveTracker[[#This Row],[Employee Name]]),"-----",VLOOKUP(LeaveTracker[[#This Row],[Employee Name]],Employees[[Employee Name]:[Office]],7))</f>
        <v>CENRO</v>
      </c>
      <c r="F5375" s="50" t="str">
        <f>IF(ISBLANK(LeaveTracker[[#This Row],[Employee Name]]),"-----",VLOOKUP(LeaveTracker[[#This Row],[Employee Name]],Employees[[Employee Name]:[Office]],6))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2199</v>
      </c>
      <c r="E5376" s="50" t="str">
        <f>IF(ISBLANK(LeaveTracker[[#This Row],[Employee Name]]),"-----",VLOOKUP(LeaveTracker[[#This Row],[Employee Name]],Employees[[Employee Name]:[Office]],7))</f>
        <v>ONT</v>
      </c>
      <c r="F5376" s="50" t="str">
        <f>IF(ISBLANK(LeaveTracker[[#This Row],[Employee Name]]),"-----",VLOOKUP(LeaveTracker[[#This Row],[Employee Name]],Employees[[Employee Name]:[Office]],6))</f>
        <v>PERMANENT</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242</v>
      </c>
      <c r="E5377" s="50" t="str">
        <f>IF(ISBLANK(LeaveTracker[[#This Row],[Employee Name]]),"-----",VLOOKUP(LeaveTracker[[#This Row],[Employee Name]],Employees[[Employee Name]:[Office]],7))</f>
        <v>TCCH/TICC</v>
      </c>
      <c r="F5377" s="50" t="str">
        <f>IF(ISBLANK(LeaveTracker[[#This Row],[Employee Name]]),"-----",VLOOKUP(LeaveTracker[[#This Row],[Employee Name]],Employees[[Employee Name]:[Office]],6))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612</v>
      </c>
      <c r="E5378" s="50" t="str">
        <f>IF(ISBLANK(LeaveTracker[[#This Row],[Employee Name]]),"-----",VLOOKUP(LeaveTracker[[#This Row],[Employee Name]],Employees[[Employee Name]:[Office]],7))</f>
        <v>CBO</v>
      </c>
      <c r="F5378" s="50" t="str">
        <f>IF(ISBLANK(LeaveTracker[[#This Row],[Employee Name]]),"-----",VLOOKUP(LeaveTracker[[#This Row],[Employee Name]],Employees[[Employee Name]:[Office]],6))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609</v>
      </c>
      <c r="E5379" s="50" t="str">
        <f>IF(ISBLANK(LeaveTracker[[#This Row],[Employee Name]]),"-----",VLOOKUP(LeaveTracker[[#This Row],[Employee Name]],Employees[[Employee Name]:[Office]],7))</f>
        <v>CBO</v>
      </c>
      <c r="F5379" s="50" t="str">
        <f>IF(ISBLANK(LeaveTracker[[#This Row],[Employee Name]]),"-----",VLOOKUP(LeaveTracker[[#This Row],[Employee Name]],Employees[[Employee Name]:[Office]],6))</f>
        <v>PERMANENT</v>
      </c>
      <c r="G5379" s="24">
        <v>45055</v>
      </c>
      <c r="H5379" s="24">
        <v>45055</v>
      </c>
      <c r="I5379" s="19" t="s">
        <v>298</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2292</v>
      </c>
      <c r="E5380" s="50" t="str">
        <f>IF(ISBLANK(LeaveTracker[[#This Row],[Employee Name]]),"-----",VLOOKUP(LeaveTracker[[#This Row],[Employee Name]],Employees[[Employee Name]:[Office]],7))</f>
        <v>CTO</v>
      </c>
      <c r="F5380" s="50" t="str">
        <f>IF(ISBLANK(LeaveTracker[[#This Row],[Employee Name]]),"-----",VLOOKUP(LeaveTracker[[#This Row],[Employee Name]],Employees[[Employee Name]:[Office]],6))</f>
        <v>PERMANENT</v>
      </c>
      <c r="G5380" s="24">
        <v>45057</v>
      </c>
      <c r="H5380" s="24">
        <v>45057</v>
      </c>
      <c r="I5380" s="19" t="s">
        <v>298</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50" t="str">
        <f>IF(ISBLANK(LeaveTracker[[#This Row],[Employee Name]]),"-----",VLOOKUP(LeaveTracker[[#This Row],[Employee Name]],Employees[[Employee Name]:[Office]],7))</f>
        <v>CHARACTER OFFICE</v>
      </c>
      <c r="F5381" s="50" t="str">
        <f>IF(ISBLANK(LeaveTracker[[#This Row],[Employee Name]]),"-----",VLOOKUP(LeaveTracker[[#This Row],[Employee Name]],Employees[[Employee Name]:[Office]],6))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601</v>
      </c>
      <c r="E5382" s="50" t="str">
        <f>IF(ISBLANK(LeaveTracker[[#This Row],[Employee Name]]),"-----",VLOOKUP(LeaveTracker[[#This Row],[Employee Name]],Employees[[Employee Name]:[Office]],7))</f>
        <v>ONT</v>
      </c>
      <c r="F5382" s="50" t="str">
        <f>IF(ISBLANK(LeaveTracker[[#This Row],[Employee Name]]),"-----",VLOOKUP(LeaveTracker[[#This Row],[Employee Name]],Employees[[Employee Name]:[Office]],6))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501</v>
      </c>
      <c r="E5383" s="50" t="str">
        <f>IF(ISBLANK(LeaveTracker[[#This Row],[Employee Name]]),"-----",VLOOKUP(LeaveTracker[[#This Row],[Employee Name]],Employees[[Employee Name]:[Office]],7))</f>
        <v>COOPERATIVE OFFICE</v>
      </c>
      <c r="F5383" s="50" t="str">
        <f>IF(ISBLANK(LeaveTracker[[#This Row],[Employee Name]]),"-----",VLOOKUP(LeaveTracker[[#This Row],[Employee Name]],Employees[[Employee Name]:[Office]],6))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632</v>
      </c>
      <c r="E5384" s="50" t="str">
        <f>IF(ISBLANK(LeaveTracker[[#This Row],[Employee Name]]),"-----",VLOOKUP(LeaveTracker[[#This Row],[Employee Name]],Employees[[Employee Name]:[Office]],7))</f>
        <v>LIBRARY</v>
      </c>
      <c r="F5384" s="50" t="str">
        <f>IF(ISBLANK(LeaveTracker[[#This Row],[Employee Name]]),"-----",VLOOKUP(LeaveTracker[[#This Row],[Employee Name]],Employees[[Employee Name]:[Office]],6))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1916</v>
      </c>
      <c r="E5385" s="50" t="str">
        <f>IF(ISBLANK(LeaveTracker[[#This Row],[Employee Name]]),"-----",VLOOKUP(LeaveTracker[[#This Row],[Employee Name]],Employees[[Employee Name]:[Office]],7))</f>
        <v>INTERNAL</v>
      </c>
      <c r="F5385" s="50" t="str">
        <f>IF(ISBLANK(LeaveTracker[[#This Row],[Employee Name]]),"-----",VLOOKUP(LeaveTracker[[#This Row],[Employee Name]],Employees[[Employee Name]:[Office]],6))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1759</v>
      </c>
      <c r="E5386" s="50" t="str">
        <f>IF(ISBLANK(LeaveTracker[[#This Row],[Employee Name]]),"-----",VLOOKUP(LeaveTracker[[#This Row],[Employee Name]],Employees[[Employee Name]:[Office]],7))</f>
        <v>GSO</v>
      </c>
      <c r="F5386" s="50" t="str">
        <f>IF(ISBLANK(LeaveTracker[[#This Row],[Employee Name]]),"-----",VLOOKUP(LeaveTracker[[#This Row],[Employee Name]],Employees[[Employee Name]:[Office]],6))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1775</v>
      </c>
      <c r="E5387" s="50" t="str">
        <f>IF(ISBLANK(LeaveTracker[[#This Row],[Employee Name]]),"-----",VLOOKUP(LeaveTracker[[#This Row],[Employee Name]],Employees[[Employee Name]:[Office]],7))</f>
        <v>SP</v>
      </c>
      <c r="F5387" s="50" t="str">
        <f>IF(ISBLANK(LeaveTracker[[#This Row],[Employee Name]]),"-----",VLOOKUP(LeaveTracker[[#This Row],[Employee Name]],Employees[[Employee Name]:[Office]],6))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355</v>
      </c>
      <c r="E5388" s="50" t="str">
        <f>IF(ISBLANK(LeaveTracker[[#This Row],[Employee Name]]),"-----",VLOOKUP(LeaveTracker[[#This Row],[Employee Name]],Employees[[Employee Name]:[Office]],7))</f>
        <v>LCR</v>
      </c>
      <c r="F5388" s="50" t="str">
        <f>IF(ISBLANK(LeaveTracker[[#This Row],[Employee Name]]),"-----",VLOOKUP(LeaveTracker[[#This Row],[Employee Name]],Employees[[Employee Name]:[Office]],6))</f>
        <v>PERMANENT</v>
      </c>
      <c r="G5388" s="24">
        <v>45061</v>
      </c>
      <c r="H5388" s="24">
        <v>45061</v>
      </c>
      <c r="I5388" s="19" t="s">
        <v>298</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849</v>
      </c>
      <c r="E5389" s="50" t="str">
        <f>IF(ISBLANK(LeaveTracker[[#This Row],[Employee Name]]),"-----",VLOOKUP(LeaveTracker[[#This Row],[Employee Name]],Employees[[Employee Name]:[Office]],7))</f>
        <v>MO</v>
      </c>
      <c r="F5389" s="50" t="str">
        <f>IF(ISBLANK(LeaveTracker[[#This Row],[Employee Name]]),"-----",VLOOKUP(LeaveTracker[[#This Row],[Employee Name]],Employees[[Employee Name]:[Office]],6))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849</v>
      </c>
      <c r="E5390" s="50" t="str">
        <f>IF(ISBLANK(LeaveTracker[[#This Row],[Employee Name]]),"-----",VLOOKUP(LeaveTracker[[#This Row],[Employee Name]],Employees[[Employee Name]:[Office]],7))</f>
        <v>MO</v>
      </c>
      <c r="F5390" s="50" t="str">
        <f>IF(ISBLANK(LeaveTracker[[#This Row],[Employee Name]]),"-----",VLOOKUP(LeaveTracker[[#This Row],[Employee Name]],Employees[[Employee Name]:[Office]],6))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464</v>
      </c>
      <c r="E5391" s="50" t="str">
        <f>IF(ISBLANK(LeaveTracker[[#This Row],[Employee Name]]),"-----",VLOOKUP(LeaveTracker[[#This Row],[Employee Name]],Employees[[Employee Name]:[Office]],7))</f>
        <v>ASSESSORS OFFICE</v>
      </c>
      <c r="F5391" s="50" t="str">
        <f>IF(ISBLANK(LeaveTracker[[#This Row],[Employee Name]]),"-----",VLOOKUP(LeaveTracker[[#This Row],[Employee Name]],Employees[[Employee Name]:[Office]],6))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1891</v>
      </c>
      <c r="E5392" s="50" t="str">
        <f>IF(ISBLANK(LeaveTracker[[#This Row],[Employee Name]]),"-----",VLOOKUP(LeaveTracker[[#This Row],[Employee Name]],Employees[[Employee Name]:[Office]],7))</f>
        <v>ONT</v>
      </c>
      <c r="F5392" s="50" t="str">
        <f>IF(ISBLANK(LeaveTracker[[#This Row],[Employee Name]]),"-----",VLOOKUP(LeaveTracker[[#This Row],[Employee Name]],Employees[[Employee Name]:[Office]],6))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1891</v>
      </c>
      <c r="E5393" s="50" t="str">
        <f>IF(ISBLANK(LeaveTracker[[#This Row],[Employee Name]]),"-----",VLOOKUP(LeaveTracker[[#This Row],[Employee Name]],Employees[[Employee Name]:[Office]],7))</f>
        <v>ONT</v>
      </c>
      <c r="F5393" s="50" t="str">
        <f>IF(ISBLANK(LeaveTracker[[#This Row],[Employee Name]]),"-----",VLOOKUP(LeaveTracker[[#This Row],[Employee Name]],Employees[[Employee Name]:[Office]],6))</f>
        <v>PERMANENT</v>
      </c>
      <c r="G5393" s="24">
        <v>45054</v>
      </c>
      <c r="H5393" s="24">
        <v>45054</v>
      </c>
      <c r="I5393" s="19" t="s">
        <v>298</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1750</v>
      </c>
      <c r="E5394" s="50" t="str">
        <f>IF(ISBLANK(LeaveTracker[[#This Row],[Employee Name]]),"-----",VLOOKUP(LeaveTracker[[#This Row],[Employee Name]],Employees[[Employee Name]:[Office]],7))</f>
        <v>AGRICULTURE OFFICE</v>
      </c>
      <c r="F5394" s="50" t="str">
        <f>IF(ISBLANK(LeaveTracker[[#This Row],[Employee Name]]),"-----",VLOOKUP(LeaveTracker[[#This Row],[Employee Name]],Employees[[Employee Name]:[Office]],6))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1750</v>
      </c>
      <c r="E5395" s="50" t="str">
        <f>IF(ISBLANK(LeaveTracker[[#This Row],[Employee Name]]),"-----",VLOOKUP(LeaveTracker[[#This Row],[Employee Name]],Employees[[Employee Name]:[Office]],7))</f>
        <v>AGRICULTURE OFFICE</v>
      </c>
      <c r="F5395" s="50" t="str">
        <f>IF(ISBLANK(LeaveTracker[[#This Row],[Employee Name]]),"-----",VLOOKUP(LeaveTracker[[#This Row],[Employee Name]],Employees[[Employee Name]:[Office]],6))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1839</v>
      </c>
      <c r="E5396" s="50" t="str">
        <f>IF(ISBLANK(LeaveTracker[[#This Row],[Employee Name]]),"-----",VLOOKUP(LeaveTracker[[#This Row],[Employee Name]],Employees[[Employee Name]:[Office]],7))</f>
        <v>CENRO</v>
      </c>
      <c r="F5396" s="50" t="str">
        <f>IF(ISBLANK(LeaveTracker[[#This Row],[Employee Name]]),"-----",VLOOKUP(LeaveTracker[[#This Row],[Employee Name]],Employees[[Employee Name]:[Office]],6))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1981</v>
      </c>
      <c r="E5397" s="50" t="str">
        <f>IF(ISBLANK(LeaveTracker[[#This Row],[Employee Name]]),"-----",VLOOKUP(LeaveTracker[[#This Row],[Employee Name]],Employees[[Employee Name]:[Office]],7))</f>
        <v>CHO</v>
      </c>
      <c r="F5397" s="50" t="str">
        <f>IF(ISBLANK(LeaveTracker[[#This Row],[Employee Name]]),"-----",VLOOKUP(LeaveTracker[[#This Row],[Employee Name]],Employees[[Employee Name]:[Office]],6))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2294</v>
      </c>
      <c r="E5398" s="50" t="str">
        <f>IF(ISBLANK(LeaveTracker[[#This Row],[Employee Name]]),"-----",VLOOKUP(LeaveTracker[[#This Row],[Employee Name]],Employees[[Employee Name]:[Office]],7))</f>
        <v>OSPITAL NG TAGAYTAY</v>
      </c>
      <c r="F5398" s="50" t="str">
        <f>IF(ISBLANK(LeaveTracker[[#This Row],[Employee Name]]),"-----",VLOOKUP(LeaveTracker[[#This Row],[Employee Name]],Employees[[Employee Name]:[Office]],6))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1038</v>
      </c>
      <c r="E5399" s="50" t="str">
        <f>IF(ISBLANK(LeaveTracker[[#This Row],[Employee Name]]),"-----",VLOOKUP(LeaveTracker[[#This Row],[Employee Name]],Employees[[Employee Name]:[Office]],7))</f>
        <v>CENRO</v>
      </c>
      <c r="F5399" s="50" t="str">
        <f>IF(ISBLANK(LeaveTracker[[#This Row],[Employee Name]]),"-----",VLOOKUP(LeaveTracker[[#This Row],[Employee Name]],Employees[[Employee Name]:[Office]],6))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2296</v>
      </c>
      <c r="E5400" s="50" t="str">
        <f>IF(ISBLANK(LeaveTracker[[#This Row],[Employee Name]]),"-----",VLOOKUP(LeaveTracker[[#This Row],[Employee Name]],Employees[[Employee Name]:[Office]],7))</f>
        <v>PICNIC GROVE</v>
      </c>
      <c r="F5400" s="50" t="str">
        <f>IF(ISBLANK(LeaveTracker[[#This Row],[Employee Name]]),"-----",VLOOKUP(LeaveTracker[[#This Row],[Employee Name]],Employees[[Employee Name]:[Office]],6))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1781</v>
      </c>
      <c r="E5401" s="50" t="str">
        <f>IF(ISBLANK(LeaveTracker[[#This Row],[Employee Name]]),"-----",VLOOKUP(LeaveTracker[[#This Row],[Employee Name]],Employees[[Employee Name]:[Office]],7))</f>
        <v>PICNIC GROVE</v>
      </c>
      <c r="F5401" s="50" t="str">
        <f>IF(ISBLANK(LeaveTracker[[#This Row],[Employee Name]]),"-----",VLOOKUP(LeaveTracker[[#This Row],[Employee Name]],Employees[[Employee Name]:[Office]],6))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1781</v>
      </c>
      <c r="E5402" s="50" t="str">
        <f>IF(ISBLANK(LeaveTracker[[#This Row],[Employee Name]]),"-----",VLOOKUP(LeaveTracker[[#This Row],[Employee Name]],Employees[[Employee Name]:[Office]],7))</f>
        <v>PICNIC GROVE</v>
      </c>
      <c r="F5402" s="50" t="str">
        <f>IF(ISBLANK(LeaveTracker[[#This Row],[Employee Name]]),"-----",VLOOKUP(LeaveTracker[[#This Row],[Employee Name]],Employees[[Employee Name]:[Office]],6))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1840</v>
      </c>
      <c r="E5403" s="50" t="str">
        <f>IF(ISBLANK(LeaveTracker[[#This Row],[Employee Name]]),"-----",VLOOKUP(LeaveTracker[[#This Row],[Employee Name]],Employees[[Employee Name]:[Office]],7))</f>
        <v>BIR</v>
      </c>
      <c r="F5403" s="50" t="str">
        <f>IF(ISBLANK(LeaveTracker[[#This Row],[Employee Name]]),"-----",VLOOKUP(LeaveTracker[[#This Row],[Employee Name]],Employees[[Employee Name]:[Office]],6))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1789</v>
      </c>
      <c r="E5404" s="50" t="str">
        <f>IF(ISBLANK(LeaveTracker[[#This Row],[Employee Name]]),"-----",VLOOKUP(LeaveTracker[[#This Row],[Employee Name]],Employees[[Employee Name]:[Office]],7))</f>
        <v>CENRO</v>
      </c>
      <c r="F5404" s="50" t="str">
        <f>IF(ISBLANK(LeaveTracker[[#This Row],[Employee Name]]),"-----",VLOOKUP(LeaveTracker[[#This Row],[Employee Name]],Employees[[Employee Name]:[Office]],6))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1789</v>
      </c>
      <c r="E5405" s="50" t="str">
        <f>IF(ISBLANK(LeaveTracker[[#This Row],[Employee Name]]),"-----",VLOOKUP(LeaveTracker[[#This Row],[Employee Name]],Employees[[Employee Name]:[Office]],7))</f>
        <v>CENRO</v>
      </c>
      <c r="F5405" s="50" t="str">
        <f>IF(ISBLANK(LeaveTracker[[#This Row],[Employee Name]]),"-----",VLOOKUP(LeaveTracker[[#This Row],[Employee Name]],Employees[[Employee Name]:[Office]],6))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1812</v>
      </c>
      <c r="E5406" s="50" t="str">
        <f>IF(ISBLANK(LeaveTracker[[#This Row],[Employee Name]]),"-----",VLOOKUP(LeaveTracker[[#This Row],[Employee Name]],Employees[[Employee Name]:[Office]],7))</f>
        <v>TICC</v>
      </c>
      <c r="F5406" s="50" t="str">
        <f>IF(ISBLANK(LeaveTracker[[#This Row],[Employee Name]]),"-----",VLOOKUP(LeaveTracker[[#This Row],[Employee Name]],Employees[[Employee Name]:[Office]],6))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1812</v>
      </c>
      <c r="E5407" s="50" t="str">
        <f>IF(ISBLANK(LeaveTracker[[#This Row],[Employee Name]]),"-----",VLOOKUP(LeaveTracker[[#This Row],[Employee Name]],Employees[[Employee Name]:[Office]],7))</f>
        <v>TICC</v>
      </c>
      <c r="F5407" s="50" t="str">
        <f>IF(ISBLANK(LeaveTracker[[#This Row],[Employee Name]]),"-----",VLOOKUP(LeaveTracker[[#This Row],[Employee Name]],Employees[[Employee Name]:[Office]],6))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1854</v>
      </c>
      <c r="E5408" s="50" t="str">
        <f>IF(ISBLANK(LeaveTracker[[#This Row],[Employee Name]]),"-----",VLOOKUP(LeaveTracker[[#This Row],[Employee Name]],Employees[[Employee Name]:[Office]],7))</f>
        <v>TICC</v>
      </c>
      <c r="F5408" s="50" t="str">
        <f>IF(ISBLANK(LeaveTracker[[#This Row],[Employee Name]]),"-----",VLOOKUP(LeaveTracker[[#This Row],[Employee Name]],Employees[[Employee Name]:[Office]],6))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252</v>
      </c>
      <c r="E5409" s="50" t="str">
        <f>IF(ISBLANK(LeaveTracker[[#This Row],[Employee Name]]),"-----",VLOOKUP(LeaveTracker[[#This Row],[Employee Name]],Employees[[Employee Name]:[Office]],7))</f>
        <v>TCCH/TICC</v>
      </c>
      <c r="F5409" s="50" t="str">
        <f>IF(ISBLANK(LeaveTracker[[#This Row],[Employee Name]]),"-----",VLOOKUP(LeaveTracker[[#This Row],[Employee Name]],Employees[[Employee Name]:[Office]],6))</f>
        <v>PERMANENT</v>
      </c>
      <c r="G5409" s="24">
        <v>45103</v>
      </c>
      <c r="H5409" s="24">
        <v>45103</v>
      </c>
      <c r="I5409" s="19" t="s">
        <v>298</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1868</v>
      </c>
      <c r="E5410" s="50" t="str">
        <f>IF(ISBLANK(LeaveTracker[[#This Row],[Employee Name]]),"-----",VLOOKUP(LeaveTracker[[#This Row],[Employee Name]],Employees[[Employee Name]:[Office]],7))</f>
        <v>TICC</v>
      </c>
      <c r="F5410" s="50" t="str">
        <f>IF(ISBLANK(LeaveTracker[[#This Row],[Employee Name]]),"-----",VLOOKUP(LeaveTracker[[#This Row],[Employee Name]],Employees[[Employee Name]:[Office]],6))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1765</v>
      </c>
      <c r="E5411" s="50" t="str">
        <f>IF(ISBLANK(LeaveTracker[[#This Row],[Employee Name]]),"-----",VLOOKUP(LeaveTracker[[#This Row],[Employee Name]],Employees[[Employee Name]:[Office]],7))</f>
        <v>GSO</v>
      </c>
      <c r="F5411" s="50" t="str">
        <f>IF(ISBLANK(LeaveTracker[[#This Row],[Employee Name]]),"-----",VLOOKUP(LeaveTracker[[#This Row],[Employee Name]],Employees[[Employee Name]:[Office]],6))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1733</v>
      </c>
      <c r="E5412" s="50" t="str">
        <f>IF(ISBLANK(LeaveTracker[[#This Row],[Employee Name]]),"-----",VLOOKUP(LeaveTracker[[#This Row],[Employee Name]],Employees[[Employee Name]:[Office]],7))</f>
        <v>ASSESSOR</v>
      </c>
      <c r="F5412" s="50" t="str">
        <f>IF(ISBLANK(LeaveTracker[[#This Row],[Employee Name]]),"-----",VLOOKUP(LeaveTracker[[#This Row],[Employee Name]],Employees[[Employee Name]:[Office]],6))</f>
        <v>CASUAL</v>
      </c>
      <c r="G5412" s="24">
        <v>45051</v>
      </c>
      <c r="H5412" s="24">
        <v>45051</v>
      </c>
      <c r="I5412" s="19" t="s">
        <v>298</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1733</v>
      </c>
      <c r="E5413" s="50" t="str">
        <f>IF(ISBLANK(LeaveTracker[[#This Row],[Employee Name]]),"-----",VLOOKUP(LeaveTracker[[#This Row],[Employee Name]],Employees[[Employee Name]:[Office]],7))</f>
        <v>ASSESSOR</v>
      </c>
      <c r="F5413" s="50" t="str">
        <f>IF(ISBLANK(LeaveTracker[[#This Row],[Employee Name]]),"-----",VLOOKUP(LeaveTracker[[#This Row],[Employee Name]],Employees[[Employee Name]:[Office]],6))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1787</v>
      </c>
      <c r="E5414" s="50" t="str">
        <f>IF(ISBLANK(LeaveTracker[[#This Row],[Employee Name]]),"-----",VLOOKUP(LeaveTracker[[#This Row],[Employee Name]],Employees[[Employee Name]:[Office]],7))</f>
        <v>ONT</v>
      </c>
      <c r="F5414" s="50" t="str">
        <f>IF(ISBLANK(LeaveTracker[[#This Row],[Employee Name]]),"-----",VLOOKUP(LeaveTracker[[#This Row],[Employee Name]],Employees[[Employee Name]:[Office]],6))</f>
        <v>PERMANENT</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1034</v>
      </c>
      <c r="E5415" s="50" t="str">
        <f>IF(ISBLANK(LeaveTracker[[#This Row],[Employee Name]]),"-----",VLOOKUP(LeaveTracker[[#This Row],[Employee Name]],Employees[[Employee Name]:[Office]],7))</f>
        <v>ONT</v>
      </c>
      <c r="F5415" s="50" t="str">
        <f>IF(ISBLANK(LeaveTracker[[#This Row],[Employee Name]]),"-----",VLOOKUP(LeaveTracker[[#This Row],[Employee Name]],Employees[[Employee Name]:[Office]],6))</f>
        <v>PERMANENT</v>
      </c>
      <c r="G5415" s="24">
        <v>45070</v>
      </c>
      <c r="H5415" s="24">
        <v>45072</v>
      </c>
      <c r="I5415" s="19" t="s">
        <v>298</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385</v>
      </c>
      <c r="E5416" s="50" t="str">
        <f>IF(ISBLANK(LeaveTracker[[#This Row],[Employee Name]]),"-----",VLOOKUP(LeaveTracker[[#This Row],[Employee Name]],Employees[[Employee Name]:[Office]],7))</f>
        <v>ONT</v>
      </c>
      <c r="F5416" s="50" t="str">
        <f>IF(ISBLANK(LeaveTracker[[#This Row],[Employee Name]]),"-----",VLOOKUP(LeaveTracker[[#This Row],[Employee Name]],Employees[[Employee Name]:[Office]],6))</f>
        <v>PERMANENT</v>
      </c>
      <c r="G5416" s="24">
        <v>45064</v>
      </c>
      <c r="H5416" s="24">
        <v>45064</v>
      </c>
      <c r="I5416" s="19" t="s">
        <v>298</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385</v>
      </c>
      <c r="E5417" s="50" t="str">
        <f>IF(ISBLANK(LeaveTracker[[#This Row],[Employee Name]]),"-----",VLOOKUP(LeaveTracker[[#This Row],[Employee Name]],Employees[[Employee Name]:[Office]],7))</f>
        <v>ONT</v>
      </c>
      <c r="F5417" s="50" t="str">
        <f>IF(ISBLANK(LeaveTracker[[#This Row],[Employee Name]]),"-----",VLOOKUP(LeaveTracker[[#This Row],[Employee Name]],Employees[[Employee Name]:[Office]],6))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630</v>
      </c>
      <c r="E5418" s="50" t="str">
        <f>IF(ISBLANK(LeaveTracker[[#This Row],[Employee Name]]),"-----",VLOOKUP(LeaveTracker[[#This Row],[Employee Name]],Employees[[Employee Name]:[Office]],7))</f>
        <v>CCT</v>
      </c>
      <c r="F5418" s="50" t="str">
        <f>IF(ISBLANK(LeaveTracker[[#This Row],[Employee Name]]),"-----",VLOOKUP(LeaveTracker[[#This Row],[Employee Name]],Employees[[Employee Name]:[Office]],6))</f>
        <v>PERMANENT</v>
      </c>
      <c r="G5418" s="24">
        <v>45061</v>
      </c>
      <c r="H5418" s="24">
        <v>45061</v>
      </c>
      <c r="I5418" s="19" t="s">
        <v>298</v>
      </c>
      <c r="J5418" s="42" t="s">
        <v>274</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578</v>
      </c>
      <c r="E5419" s="50" t="str">
        <f>IF(ISBLANK(LeaveTracker[[#This Row],[Employee Name]]),"-----",VLOOKUP(LeaveTracker[[#This Row],[Employee Name]],Employees[[Employee Name]:[Office]],7))</f>
        <v>CCT</v>
      </c>
      <c r="F5419" s="50" t="str">
        <f>IF(ISBLANK(LeaveTracker[[#This Row],[Employee Name]]),"-----",VLOOKUP(LeaveTracker[[#This Row],[Employee Name]],Employees[[Employee Name]:[Office]],6))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375</v>
      </c>
      <c r="E5420" s="50" t="str">
        <f>IF(ISBLANK(LeaveTracker[[#This Row],[Employee Name]]),"-----",VLOOKUP(LeaveTracker[[#This Row],[Employee Name]],Employees[[Employee Name]:[Office]],7))</f>
        <v>CCT</v>
      </c>
      <c r="F5420" s="50" t="str">
        <f>IF(ISBLANK(LeaveTracker[[#This Row],[Employee Name]]),"-----",VLOOKUP(LeaveTracker[[#This Row],[Employee Name]],Employees[[Employee Name]:[Office]],6))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1821</v>
      </c>
      <c r="E5421" s="50" t="str">
        <f>IF(ISBLANK(LeaveTracker[[#This Row],[Employee Name]]),"-----",VLOOKUP(LeaveTracker[[#This Row],[Employee Name]],Employees[[Employee Name]:[Office]],7))</f>
        <v>DSWDO</v>
      </c>
      <c r="F5421" s="50" t="str">
        <f>IF(ISBLANK(LeaveTracker[[#This Row],[Employee Name]]),"-----",VLOOKUP(LeaveTracker[[#This Row],[Employee Name]],Employees[[Employee Name]:[Office]],6))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1821</v>
      </c>
      <c r="E5422" s="50" t="str">
        <f>IF(ISBLANK(LeaveTracker[[#This Row],[Employee Name]]),"-----",VLOOKUP(LeaveTracker[[#This Row],[Employee Name]],Employees[[Employee Name]:[Office]],7))</f>
        <v>DSWDO</v>
      </c>
      <c r="F5422" s="50" t="str">
        <f>IF(ISBLANK(LeaveTracker[[#This Row],[Employee Name]]),"-----",VLOOKUP(LeaveTracker[[#This Row],[Employee Name]],Employees[[Employee Name]:[Office]],6))</f>
        <v>PERMANENT</v>
      </c>
      <c r="G5422" s="24">
        <v>45055</v>
      </c>
      <c r="H5422" s="24">
        <v>45055</v>
      </c>
      <c r="I5422" s="19" t="s">
        <v>298</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1795</v>
      </c>
      <c r="E5423" s="50" t="str">
        <f>IF(ISBLANK(LeaveTracker[[#This Row],[Employee Name]]),"-----",VLOOKUP(LeaveTracker[[#This Row],[Employee Name]],Employees[[Employee Name]:[Office]],7))</f>
        <v>CENRO</v>
      </c>
      <c r="F5423" s="50" t="str">
        <f>IF(ISBLANK(LeaveTracker[[#This Row],[Employee Name]]),"-----",VLOOKUP(LeaveTracker[[#This Row],[Employee Name]],Employees[[Employee Name]:[Office]],6))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541</v>
      </c>
      <c r="E5424" s="50" t="str">
        <f>IF(ISBLANK(LeaveTracker[[#This Row],[Employee Name]]),"-----",VLOOKUP(LeaveTracker[[#This Row],[Employee Name]],Employees[[Employee Name]:[Office]],7))</f>
        <v>ONT</v>
      </c>
      <c r="F5424" s="50" t="str">
        <f>IF(ISBLANK(LeaveTracker[[#This Row],[Employee Name]]),"-----",VLOOKUP(LeaveTracker[[#This Row],[Employee Name]],Employees[[Employee Name]:[Office]],6))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2244</v>
      </c>
      <c r="E5425" s="50" t="str">
        <f>IF(ISBLANK(LeaveTracker[[#This Row],[Employee Name]]),"-----",VLOOKUP(LeaveTracker[[#This Row],[Employee Name]],Employees[[Employee Name]:[Office]],7))</f>
        <v>LCR</v>
      </c>
      <c r="F5425" s="50" t="str">
        <f>IF(ISBLANK(LeaveTracker[[#This Row],[Employee Name]]),"-----",VLOOKUP(LeaveTracker[[#This Row],[Employee Name]],Employees[[Employee Name]:[Office]],6))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538</v>
      </c>
      <c r="E5426" s="50" t="str">
        <f>IF(ISBLANK(LeaveTracker[[#This Row],[Employee Name]]),"-----",VLOOKUP(LeaveTracker[[#This Row],[Employee Name]],Employees[[Employee Name]:[Office]],7))</f>
        <v>LCR</v>
      </c>
      <c r="F5426" s="50" t="str">
        <f>IF(ISBLANK(LeaveTracker[[#This Row],[Employee Name]]),"-----",VLOOKUP(LeaveTracker[[#This Row],[Employee Name]],Employees[[Employee Name]:[Office]],6))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2186</v>
      </c>
      <c r="E5427" s="50" t="str">
        <f>IF(ISBLANK(LeaveTracker[[#This Row],[Employee Name]]),"-----",VLOOKUP(LeaveTracker[[#This Row],[Employee Name]],Employees[[Employee Name]:[Office]],7))</f>
        <v>HALL OF JUSTICE</v>
      </c>
      <c r="F5427" s="50" t="str">
        <f>IF(ISBLANK(LeaveTracker[[#This Row],[Employee Name]]),"-----",VLOOKUP(LeaveTracker[[#This Row],[Employee Name]],Employees[[Employee Name]:[Office]],6))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2298</v>
      </c>
      <c r="E5428" s="50" t="str">
        <f>IF(ISBLANK(LeaveTracker[[#This Row],[Employee Name]]),"-----",VLOOKUP(LeaveTracker[[#This Row],[Employee Name]],Employees[[Employee Name]:[Office]],7))</f>
        <v>CSWDO</v>
      </c>
      <c r="F5428" s="50" t="str">
        <f>IF(ISBLANK(LeaveTracker[[#This Row],[Employee Name]]),"-----",VLOOKUP(LeaveTracker[[#This Row],[Employee Name]],Employees[[Employee Name]:[Office]],6))</f>
        <v>PERMANENT</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2028</v>
      </c>
      <c r="E5429" s="50" t="str">
        <f>IF(ISBLANK(LeaveTracker[[#This Row],[Employee Name]]),"-----",VLOOKUP(LeaveTracker[[#This Row],[Employee Name]],Employees[[Employee Name]:[Office]],7))</f>
        <v>INTERNAL</v>
      </c>
      <c r="F5429" s="50" t="str">
        <f>IF(ISBLANK(LeaveTracker[[#This Row],[Employee Name]]),"-----",VLOOKUP(LeaveTracker[[#This Row],[Employee Name]],Employees[[Employee Name]:[Office]],6))</f>
        <v>PERMANENT</v>
      </c>
      <c r="G5429" s="24">
        <v>45040</v>
      </c>
      <c r="H5429" s="24">
        <v>45042</v>
      </c>
      <c r="I5429" s="19" t="s">
        <v>298</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779</v>
      </c>
      <c r="E5430" s="50" t="str">
        <f>IF(ISBLANK(LeaveTracker[[#This Row],[Employee Name]]),"-----",VLOOKUP(LeaveTracker[[#This Row],[Employee Name]],Employees[[Employee Name]:[Office]],7))</f>
        <v>AGRICULTURE OFFICE</v>
      </c>
      <c r="F5430" s="50" t="str">
        <f>IF(ISBLANK(LeaveTracker[[#This Row],[Employee Name]]),"-----",VLOOKUP(LeaveTracker[[#This Row],[Employee Name]],Employees[[Employee Name]:[Office]],6))</f>
        <v>PERMANENT</v>
      </c>
      <c r="G5430" s="24">
        <v>45049</v>
      </c>
      <c r="H5430" s="24">
        <v>45049</v>
      </c>
      <c r="I5430" s="19" t="s">
        <v>298</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871</v>
      </c>
      <c r="E5431" s="50" t="str">
        <f>IF(ISBLANK(LeaveTracker[[#This Row],[Employee Name]]),"-----",VLOOKUP(LeaveTracker[[#This Row],[Employee Name]],Employees[[Employee Name]:[Office]],7))</f>
        <v>ACCOUNTING</v>
      </c>
      <c r="F5431" s="50" t="str">
        <f>IF(ISBLANK(LeaveTracker[[#This Row],[Employee Name]]),"-----",VLOOKUP(LeaveTracker[[#This Row],[Employee Name]],Employees[[Employee Name]:[Office]],6))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519</v>
      </c>
      <c r="E5432" s="50" t="str">
        <f>IF(ISBLANK(LeaveTracker[[#This Row],[Employee Name]]),"-----",VLOOKUP(LeaveTracker[[#This Row],[Employee Name]],Employees[[Employee Name]:[Office]],7))</f>
        <v>ACCOUNTING</v>
      </c>
      <c r="F5432" s="50" t="str">
        <f>IF(ISBLANK(LeaveTracker[[#This Row],[Employee Name]]),"-----",VLOOKUP(LeaveTracker[[#This Row],[Employee Name]],Employees[[Employee Name]:[Office]],6))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519</v>
      </c>
      <c r="E5433" s="50" t="str">
        <f>IF(ISBLANK(LeaveTracker[[#This Row],[Employee Name]]),"-----",VLOOKUP(LeaveTracker[[#This Row],[Employee Name]],Employees[[Employee Name]:[Office]],7))</f>
        <v>ACCOUNTING</v>
      </c>
      <c r="F5433" s="50" t="str">
        <f>IF(ISBLANK(LeaveTracker[[#This Row],[Employee Name]]),"-----",VLOOKUP(LeaveTracker[[#This Row],[Employee Name]],Employees[[Employee Name]:[Office]],6))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520</v>
      </c>
      <c r="E5434" s="50" t="str">
        <f>IF(ISBLANK(LeaveTracker[[#This Row],[Employee Name]]),"-----",VLOOKUP(LeaveTracker[[#This Row],[Employee Name]],Employees[[Employee Name]:[Office]],7))</f>
        <v>ACCOUNTING</v>
      </c>
      <c r="F5434" s="50" t="str">
        <f>IF(ISBLANK(LeaveTracker[[#This Row],[Employee Name]]),"-----",VLOOKUP(LeaveTracker[[#This Row],[Employee Name]],Employees[[Employee Name]:[Office]],6))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398</v>
      </c>
      <c r="E5435" s="50" t="str">
        <f>IF(ISBLANK(LeaveTracker[[#This Row],[Employee Name]]),"-----",VLOOKUP(LeaveTracker[[#This Row],[Employee Name]],Employees[[Employee Name]:[Office]],7))</f>
        <v>CTO</v>
      </c>
      <c r="F5435" s="50" t="str">
        <f>IF(ISBLANK(LeaveTracker[[#This Row],[Employee Name]]),"-----",VLOOKUP(LeaveTracker[[#This Row],[Employee Name]],Employees[[Employee Name]:[Office]],6))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405</v>
      </c>
      <c r="E5436" s="50" t="str">
        <f>IF(ISBLANK(LeaveTracker[[#This Row],[Employee Name]]),"-----",VLOOKUP(LeaveTracker[[#This Row],[Employee Name]],Employees[[Employee Name]:[Office]],7))</f>
        <v>CTO</v>
      </c>
      <c r="F5436" s="50" t="str">
        <f>IF(ISBLANK(LeaveTracker[[#This Row],[Employee Name]]),"-----",VLOOKUP(LeaveTracker[[#This Row],[Employee Name]],Employees[[Employee Name]:[Office]],6))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195</v>
      </c>
      <c r="E5437" s="50" t="str">
        <f>IF(ISBLANK(LeaveTracker[[#This Row],[Employee Name]]),"-----",VLOOKUP(LeaveTracker[[#This Row],[Employee Name]],Employees[[Employee Name]:[Office]],7))</f>
        <v>CCT</v>
      </c>
      <c r="F5437" s="50" t="str">
        <f>IF(ISBLANK(LeaveTracker[[#This Row],[Employee Name]]),"-----",VLOOKUP(LeaveTracker[[#This Row],[Employee Name]],Employees[[Employee Name]:[Office]],6))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338</v>
      </c>
      <c r="E5438" s="50" t="str">
        <f>IF(ISBLANK(LeaveTracker[[#This Row],[Employee Name]]),"-----",VLOOKUP(LeaveTracker[[#This Row],[Employee Name]],Employees[[Employee Name]:[Office]],7))</f>
        <v>COMELEC</v>
      </c>
      <c r="F5438" s="50" t="str">
        <f>IF(ISBLANK(LeaveTracker[[#This Row],[Employee Name]]),"-----",VLOOKUP(LeaveTracker[[#This Row],[Employee Name]],Employees[[Employee Name]:[Office]],6))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338</v>
      </c>
      <c r="E5439" s="50" t="str">
        <f>IF(ISBLANK(LeaveTracker[[#This Row],[Employee Name]]),"-----",VLOOKUP(LeaveTracker[[#This Row],[Employee Name]],Employees[[Employee Name]:[Office]],7))</f>
        <v>COMELEC</v>
      </c>
      <c r="F5439" s="50" t="str">
        <f>IF(ISBLANK(LeaveTracker[[#This Row],[Employee Name]]),"-----",VLOOKUP(LeaveTracker[[#This Row],[Employee Name]],Employees[[Employee Name]:[Office]],6))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2003</v>
      </c>
      <c r="E5440" s="50" t="str">
        <f>IF(ISBLANK(LeaveTracker[[#This Row],[Employee Name]]),"-----",VLOOKUP(LeaveTracker[[#This Row],[Employee Name]],Employees[[Employee Name]:[Office]],7))</f>
        <v>HRMO</v>
      </c>
      <c r="F5440" s="50" t="str">
        <f>IF(ISBLANK(LeaveTracker[[#This Row],[Employee Name]]),"-----",VLOOKUP(LeaveTracker[[#This Row],[Employee Name]],Employees[[Employee Name]:[Office]],6))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396</v>
      </c>
      <c r="E5441" s="50" t="str">
        <f>IF(ISBLANK(LeaveTracker[[#This Row],[Employee Name]]),"-----",VLOOKUP(LeaveTracker[[#This Row],[Employee Name]],Employees[[Employee Name]:[Office]],7))</f>
        <v>CTO</v>
      </c>
      <c r="F5441" s="50" t="str">
        <f>IF(ISBLANK(LeaveTracker[[#This Row],[Employee Name]]),"-----",VLOOKUP(LeaveTracker[[#This Row],[Employee Name]],Employees[[Employee Name]:[Office]],6))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1060</v>
      </c>
      <c r="E5442" s="50" t="str">
        <f>IF(ISBLANK(LeaveTracker[[#This Row],[Employee Name]]),"-----",VLOOKUP(LeaveTracker[[#This Row],[Employee Name]],Employees[[Employee Name]:[Office]],7))</f>
        <v>CTO</v>
      </c>
      <c r="F5442" s="50" t="str">
        <f>IF(ISBLANK(LeaveTracker[[#This Row],[Employee Name]]),"-----",VLOOKUP(LeaveTracker[[#This Row],[Employee Name]],Employees[[Employee Name]:[Office]],6))</f>
        <v>PERMANENT</v>
      </c>
      <c r="G5442" s="24">
        <v>45058</v>
      </c>
      <c r="H5442" s="24">
        <v>45058</v>
      </c>
      <c r="I5442" s="19" t="s">
        <v>298</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1060</v>
      </c>
      <c r="E5443" s="50" t="str">
        <f>IF(ISBLANK(LeaveTracker[[#This Row],[Employee Name]]),"-----",VLOOKUP(LeaveTracker[[#This Row],[Employee Name]],Employees[[Employee Name]:[Office]],7))</f>
        <v>CTO</v>
      </c>
      <c r="F5443" s="50" t="str">
        <f>IF(ISBLANK(LeaveTracker[[#This Row],[Employee Name]]),"-----",VLOOKUP(LeaveTracker[[#This Row],[Employee Name]],Employees[[Employee Name]:[Office]],6))</f>
        <v>PERMANENT</v>
      </c>
      <c r="G5443" s="24">
        <v>45069</v>
      </c>
      <c r="H5443" s="24">
        <v>45069</v>
      </c>
      <c r="I5443" s="19" t="s">
        <v>298</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371</v>
      </c>
      <c r="E5444" s="50" t="str">
        <f>IF(ISBLANK(LeaveTracker[[#This Row],[Employee Name]]),"-----",VLOOKUP(LeaveTracker[[#This Row],[Employee Name]],Employees[[Employee Name]:[Office]],7))</f>
        <v>LIBRARY</v>
      </c>
      <c r="F5444" s="50" t="str">
        <f>IF(ISBLANK(LeaveTracker[[#This Row],[Employee Name]]),"-----",VLOOKUP(LeaveTracker[[#This Row],[Employee Name]],Employees[[Employee Name]:[Office]],6))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418</v>
      </c>
      <c r="E5445" s="50" t="str">
        <f>IF(ISBLANK(LeaveTracker[[#This Row],[Employee Name]]),"-----",VLOOKUP(LeaveTracker[[#This Row],[Employee Name]],Employees[[Employee Name]:[Office]],7))</f>
        <v>CTO</v>
      </c>
      <c r="F5445" s="50" t="str">
        <f>IF(ISBLANK(LeaveTracker[[#This Row],[Employee Name]]),"-----",VLOOKUP(LeaveTracker[[#This Row],[Employee Name]],Employees[[Employee Name]:[Office]],6))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418</v>
      </c>
      <c r="E5446" s="50" t="str">
        <f>IF(ISBLANK(LeaveTracker[[#This Row],[Employee Name]]),"-----",VLOOKUP(LeaveTracker[[#This Row],[Employee Name]],Employees[[Employee Name]:[Office]],7))</f>
        <v>CTO</v>
      </c>
      <c r="F5446" s="50" t="str">
        <f>IF(ISBLANK(LeaveTracker[[#This Row],[Employee Name]]),"-----",VLOOKUP(LeaveTracker[[#This Row],[Employee Name]],Employees[[Employee Name]:[Office]],6))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1056</v>
      </c>
      <c r="E5447" s="50" t="str">
        <f>IF(ISBLANK(LeaveTracker[[#This Row],[Employee Name]]),"-----",VLOOKUP(LeaveTracker[[#This Row],[Employee Name]],Employees[[Employee Name]:[Office]],7))</f>
        <v>ONT</v>
      </c>
      <c r="F5447" s="50" t="str">
        <f>IF(ISBLANK(LeaveTracker[[#This Row],[Employee Name]]),"-----",VLOOKUP(LeaveTracker[[#This Row],[Employee Name]],Employees[[Employee Name]:[Office]],6))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1039</v>
      </c>
      <c r="E5448" s="50" t="str">
        <f>IF(ISBLANK(LeaveTracker[[#This Row],[Employee Name]]),"-----",VLOOKUP(LeaveTracker[[#This Row],[Employee Name]],Employees[[Employee Name]:[Office]],7))</f>
        <v>ONT</v>
      </c>
      <c r="F5448" s="50" t="str">
        <f>IF(ISBLANK(LeaveTracker[[#This Row],[Employee Name]]),"-----",VLOOKUP(LeaveTracker[[#This Row],[Employee Name]],Employees[[Employee Name]:[Office]],6))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1039</v>
      </c>
      <c r="E5449" s="50" t="str">
        <f>IF(ISBLANK(LeaveTracker[[#This Row],[Employee Name]]),"-----",VLOOKUP(LeaveTracker[[#This Row],[Employee Name]],Employees[[Employee Name]:[Office]],7))</f>
        <v>ONT</v>
      </c>
      <c r="F5449" s="50" t="str">
        <f>IF(ISBLANK(LeaveTracker[[#This Row],[Employee Name]]),"-----",VLOOKUP(LeaveTracker[[#This Row],[Employee Name]],Employees[[Employee Name]:[Office]],6))</f>
        <v>PERMANENT</v>
      </c>
      <c r="G5449" s="24">
        <v>45079</v>
      </c>
      <c r="H5449" s="24">
        <v>45082</v>
      </c>
      <c r="I5449" s="19" t="s">
        <v>298</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1039</v>
      </c>
      <c r="E5450" s="50" t="str">
        <f>IF(ISBLANK(LeaveTracker[[#This Row],[Employee Name]]),"-----",VLOOKUP(LeaveTracker[[#This Row],[Employee Name]],Employees[[Employee Name]:[Office]],7))</f>
        <v>ONT</v>
      </c>
      <c r="F5450" s="50" t="str">
        <f>IF(ISBLANK(LeaveTracker[[#This Row],[Employee Name]]),"-----",VLOOKUP(LeaveTracker[[#This Row],[Employee Name]],Employees[[Employee Name]:[Office]],6))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591</v>
      </c>
      <c r="E5451" s="50" t="str">
        <f>IF(ISBLANK(LeaveTracker[[#This Row],[Employee Name]]),"-----",VLOOKUP(LeaveTracker[[#This Row],[Employee Name]],Employees[[Employee Name]:[Office]],7))</f>
        <v>MAHOGANY MARKET</v>
      </c>
      <c r="F5451" s="50" t="str">
        <f>IF(ISBLANK(LeaveTracker[[#This Row],[Employee Name]]),"-----",VLOOKUP(LeaveTracker[[#This Row],[Employee Name]],Employees[[Employee Name]:[Office]],6))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1805</v>
      </c>
      <c r="E5452" s="50" t="str">
        <f>IF(ISBLANK(LeaveTracker[[#This Row],[Employee Name]]),"-----",VLOOKUP(LeaveTracker[[#This Row],[Employee Name]],Employees[[Employee Name]:[Office]],7))</f>
        <v>CSWDO</v>
      </c>
      <c r="F5452" s="50" t="str">
        <f>IF(ISBLANK(LeaveTracker[[#This Row],[Employee Name]]),"-----",VLOOKUP(LeaveTracker[[#This Row],[Employee Name]],Employees[[Employee Name]:[Office]],6))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1320</v>
      </c>
      <c r="E5453" s="50" t="str">
        <f>IF(ISBLANK(LeaveTracker[[#This Row],[Employee Name]]),"-----",VLOOKUP(LeaveTracker[[#This Row],[Employee Name]],Employees[[Employee Name]:[Office]],7))</f>
        <v>CHO</v>
      </c>
      <c r="F5453" s="50" t="str">
        <f>IF(ISBLANK(LeaveTracker[[#This Row],[Employee Name]]),"-----",VLOOKUP(LeaveTracker[[#This Row],[Employee Name]],Employees[[Employee Name]:[Office]],6))</f>
        <v>PERMANENT</v>
      </c>
      <c r="G5453" s="24">
        <v>45058</v>
      </c>
      <c r="H5453" s="24">
        <v>45058</v>
      </c>
      <c r="I5453" s="19" t="s">
        <v>298</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826</v>
      </c>
      <c r="E5454" s="50" t="str">
        <f>IF(ISBLANK(LeaveTracker[[#This Row],[Employee Name]]),"-----",VLOOKUP(LeaveTracker[[#This Row],[Employee Name]],Employees[[Employee Name]:[Office]],7))</f>
        <v>CHO</v>
      </c>
      <c r="F5454" s="50" t="str">
        <f>IF(ISBLANK(LeaveTracker[[#This Row],[Employee Name]]),"-----",VLOOKUP(LeaveTracker[[#This Row],[Employee Name]],Employees[[Employee Name]:[Office]],6))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50" t="str">
        <f>IF(ISBLANK(LeaveTracker[[#This Row],[Employee Name]]),"-----",VLOOKUP(LeaveTracker[[#This Row],[Employee Name]],Employees[[Employee Name]:[Office]],7))</f>
        <v>HRMO</v>
      </c>
      <c r="F5455" s="50" t="str">
        <f>IF(ISBLANK(LeaveTracker[[#This Row],[Employee Name]]),"-----",VLOOKUP(LeaveTracker[[#This Row],[Employee Name]],Employees[[Employee Name]:[Office]],6))</f>
        <v>PERMANENT</v>
      </c>
      <c r="G5455" s="24">
        <v>45043</v>
      </c>
      <c r="H5455" s="24">
        <v>45053</v>
      </c>
      <c r="I5455" s="19" t="s">
        <v>298</v>
      </c>
      <c r="J5455" s="42" t="s">
        <v>1945</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509</v>
      </c>
      <c r="E5456" s="50" t="str">
        <f>IF(ISBLANK(LeaveTracker[[#This Row],[Employee Name]]),"-----",VLOOKUP(LeaveTracker[[#This Row],[Employee Name]],Employees[[Employee Name]:[Office]],7))</f>
        <v>ACCOUNTING</v>
      </c>
      <c r="F5456" s="50" t="str">
        <f>IF(ISBLANK(LeaveTracker[[#This Row],[Employee Name]]),"-----",VLOOKUP(LeaveTracker[[#This Row],[Employee Name]],Employees[[Employee Name]:[Office]],6))</f>
        <v>PERMANENT</v>
      </c>
      <c r="G5456" s="24">
        <v>45041</v>
      </c>
      <c r="H5456" s="24">
        <v>45041</v>
      </c>
      <c r="I5456" s="19" t="s">
        <v>298</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509</v>
      </c>
      <c r="E5457" s="50" t="str">
        <f>IF(ISBLANK(LeaveTracker[[#This Row],[Employee Name]]),"-----",VLOOKUP(LeaveTracker[[#This Row],[Employee Name]],Employees[[Employee Name]:[Office]],7))</f>
        <v>ACCOUNTING</v>
      </c>
      <c r="F5457" s="50" t="str">
        <f>IF(ISBLANK(LeaveTracker[[#This Row],[Employee Name]]),"-----",VLOOKUP(LeaveTracker[[#This Row],[Employee Name]],Employees[[Employee Name]:[Office]],6))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1008</v>
      </c>
      <c r="E5458" s="50" t="str">
        <f>IF(ISBLANK(LeaveTracker[[#This Row],[Employee Name]]),"-----",VLOOKUP(LeaveTracker[[#This Row],[Employee Name]],Employees[[Employee Name]:[Office]],7))</f>
        <v>ACCOUNTING</v>
      </c>
      <c r="F5458" s="50" t="str">
        <f>IF(ISBLANK(LeaveTracker[[#This Row],[Employee Name]]),"-----",VLOOKUP(LeaveTracker[[#This Row],[Employee Name]],Employees[[Employee Name]:[Office]],6))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519</v>
      </c>
      <c r="E5459" s="50" t="str">
        <f>IF(ISBLANK(LeaveTracker[[#This Row],[Employee Name]]),"-----",VLOOKUP(LeaveTracker[[#This Row],[Employee Name]],Employees[[Employee Name]:[Office]],7))</f>
        <v>ACCOUNTING</v>
      </c>
      <c r="F5459" s="50" t="str">
        <f>IF(ISBLANK(LeaveTracker[[#This Row],[Employee Name]]),"-----",VLOOKUP(LeaveTracker[[#This Row],[Employee Name]],Employees[[Employee Name]:[Office]],6))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868</v>
      </c>
      <c r="E5460" s="50" t="str">
        <f>IF(ISBLANK(LeaveTracker[[#This Row],[Employee Name]]),"-----",VLOOKUP(LeaveTracker[[#This Row],[Employee Name]],Employees[[Employee Name]:[Office]],7))</f>
        <v>ACCOUNTING</v>
      </c>
      <c r="F5460" s="50" t="str">
        <f>IF(ISBLANK(LeaveTracker[[#This Row],[Employee Name]]),"-----",VLOOKUP(LeaveTracker[[#This Row],[Employee Name]],Employees[[Employee Name]:[Office]],6))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711</v>
      </c>
      <c r="E5461" s="50" t="str">
        <f>IF(ISBLANK(LeaveTracker[[#This Row],[Employee Name]]),"-----",VLOOKUP(LeaveTracker[[#This Row],[Employee Name]],Employees[[Employee Name]:[Office]],7))</f>
        <v>CBO</v>
      </c>
      <c r="F5461" s="50" t="str">
        <f>IF(ISBLANK(LeaveTracker[[#This Row],[Employee Name]]),"-----",VLOOKUP(LeaveTracker[[#This Row],[Employee Name]],Employees[[Employee Name]:[Office]],6))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711</v>
      </c>
      <c r="E5462" s="50" t="str">
        <f>IF(ISBLANK(LeaveTracker[[#This Row],[Employee Name]]),"-----",VLOOKUP(LeaveTracker[[#This Row],[Employee Name]],Employees[[Employee Name]:[Office]],7))</f>
        <v>CBO</v>
      </c>
      <c r="F5462" s="50" t="str">
        <f>IF(ISBLANK(LeaveTracker[[#This Row],[Employee Name]]),"-----",VLOOKUP(LeaveTracker[[#This Row],[Employee Name]],Employees[[Employee Name]:[Office]],6))</f>
        <v>PERMANENT</v>
      </c>
      <c r="G5462" s="24">
        <v>45058</v>
      </c>
      <c r="H5462" s="24">
        <v>45058</v>
      </c>
      <c r="I5462" s="19" t="s">
        <v>298</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1264</v>
      </c>
      <c r="E5463" s="50" t="str">
        <f>IF(ISBLANK(LeaveTracker[[#This Row],[Employee Name]]),"-----",VLOOKUP(LeaveTracker[[#This Row],[Employee Name]],Employees[[Employee Name]:[Office]],7))</f>
        <v>BUDGET</v>
      </c>
      <c r="F5463" s="50" t="str">
        <f>IF(ISBLANK(LeaveTracker[[#This Row],[Employee Name]]),"-----",VLOOKUP(LeaveTracker[[#This Row],[Employee Name]],Employees[[Employee Name]:[Office]],6))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506</v>
      </c>
      <c r="E5464" s="50" t="str">
        <f>IF(ISBLANK(LeaveTracker[[#This Row],[Employee Name]]),"-----",VLOOKUP(LeaveTracker[[#This Row],[Employee Name]],Employees[[Employee Name]:[Office]],7))</f>
        <v>ACCOUNTING</v>
      </c>
      <c r="F5464" s="50" t="str">
        <f>IF(ISBLANK(LeaveTracker[[#This Row],[Employee Name]]),"-----",VLOOKUP(LeaveTracker[[#This Row],[Employee Name]],Employees[[Employee Name]:[Office]],6))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1010</v>
      </c>
      <c r="E5465" s="50" t="str">
        <f>IF(ISBLANK(LeaveTracker[[#This Row],[Employee Name]]),"-----",VLOOKUP(LeaveTracker[[#This Row],[Employee Name]],Employees[[Employee Name]:[Office]],7))</f>
        <v>ACCOUNTING</v>
      </c>
      <c r="F5465" s="50" t="str">
        <f>IF(ISBLANK(LeaveTracker[[#This Row],[Employee Name]]),"-----",VLOOKUP(LeaveTracker[[#This Row],[Employee Name]],Employees[[Employee Name]:[Office]],6))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1010</v>
      </c>
      <c r="E5466" s="50" t="str">
        <f>IF(ISBLANK(LeaveTracker[[#This Row],[Employee Name]]),"-----",VLOOKUP(LeaveTracker[[#This Row],[Employee Name]],Employees[[Employee Name]:[Office]],7))</f>
        <v>ACCOUNTING</v>
      </c>
      <c r="F5466" s="50" t="str">
        <f>IF(ISBLANK(LeaveTracker[[#This Row],[Employee Name]]),"-----",VLOOKUP(LeaveTracker[[#This Row],[Employee Name]],Employees[[Employee Name]:[Office]],6))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583</v>
      </c>
      <c r="E5467" s="50" t="str">
        <f>IF(ISBLANK(LeaveTracker[[#This Row],[Employee Name]]),"-----",VLOOKUP(LeaveTracker[[#This Row],[Employee Name]],Employees[[Employee Name]:[Office]],7))</f>
        <v>CCT</v>
      </c>
      <c r="F5467" s="50" t="str">
        <f>IF(ISBLANK(LeaveTracker[[#This Row],[Employee Name]]),"-----",VLOOKUP(LeaveTracker[[#This Row],[Employee Name]],Employees[[Employee Name]:[Office]],6))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583</v>
      </c>
      <c r="E5468" s="50" t="str">
        <f>IF(ISBLANK(LeaveTracker[[#This Row],[Employee Name]]),"-----",VLOOKUP(LeaveTracker[[#This Row],[Employee Name]],Employees[[Employee Name]:[Office]],7))</f>
        <v>CCT</v>
      </c>
      <c r="F5468" s="50" t="str">
        <f>IF(ISBLANK(LeaveTracker[[#This Row],[Employee Name]]),"-----",VLOOKUP(LeaveTracker[[#This Row],[Employee Name]],Employees[[Employee Name]:[Office]],6))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1790</v>
      </c>
      <c r="E5469" s="50" t="str">
        <f>IF(ISBLANK(LeaveTracker[[#This Row],[Employee Name]]),"-----",VLOOKUP(LeaveTracker[[#This Row],[Employee Name]],Employees[[Employee Name]:[Office]],7))</f>
        <v>GSO</v>
      </c>
      <c r="F5469" s="50" t="str">
        <f>IF(ISBLANK(LeaveTracker[[#This Row],[Employee Name]]),"-----",VLOOKUP(LeaveTracker[[#This Row],[Employee Name]],Employees[[Employee Name]:[Office]],6))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1285</v>
      </c>
      <c r="E5470" s="50" t="str">
        <f>IF(ISBLANK(LeaveTracker[[#This Row],[Employee Name]]),"-----",VLOOKUP(LeaveTracker[[#This Row],[Employee Name]],Employees[[Employee Name]:[Office]],7))</f>
        <v>CTO</v>
      </c>
      <c r="F5470" s="50" t="str">
        <f>IF(ISBLANK(LeaveTracker[[#This Row],[Employee Name]]),"-----",VLOOKUP(LeaveTracker[[#This Row],[Employee Name]],Employees[[Employee Name]:[Office]],6))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488</v>
      </c>
      <c r="E5471" s="50" t="str">
        <f>IF(ISBLANK(LeaveTracker[[#This Row],[Employee Name]]),"-----",VLOOKUP(LeaveTracker[[#This Row],[Employee Name]],Employees[[Employee Name]:[Office]],7))</f>
        <v>THRDC</v>
      </c>
      <c r="F5471" s="50" t="str">
        <f>IF(ISBLANK(LeaveTracker[[#This Row],[Employee Name]]),"-----",VLOOKUP(LeaveTracker[[#This Row],[Employee Name]],Employees[[Employee Name]:[Office]],6))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2227</v>
      </c>
      <c r="E5472" s="50" t="str">
        <f>IF(ISBLANK(LeaveTracker[[#This Row],[Employee Name]]),"-----",VLOOKUP(LeaveTracker[[#This Row],[Employee Name]],Employees[[Employee Name]:[Office]],7))</f>
        <v>PICNIC GROVE</v>
      </c>
      <c r="F5472" s="50" t="str">
        <f>IF(ISBLANK(LeaveTracker[[#This Row],[Employee Name]]),"-----",VLOOKUP(LeaveTracker[[#This Row],[Employee Name]],Employees[[Employee Name]:[Office]],6))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1889</v>
      </c>
      <c r="E5473" s="50" t="str">
        <f>IF(ISBLANK(LeaveTracker[[#This Row],[Employee Name]]),"-----",VLOOKUP(LeaveTracker[[#This Row],[Employee Name]],Employees[[Employee Name]:[Office]],7))</f>
        <v>TICC</v>
      </c>
      <c r="F5473" s="50" t="str">
        <f>IF(ISBLANK(LeaveTracker[[#This Row],[Employee Name]]),"-----",VLOOKUP(LeaveTracker[[#This Row],[Employee Name]],Employees[[Employee Name]:[Office]],6))</f>
        <v>CASUAL</v>
      </c>
      <c r="G5473" s="24">
        <v>45063</v>
      </c>
      <c r="H5473" s="24">
        <v>45063</v>
      </c>
      <c r="I5473" s="19" t="s">
        <v>298</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1903</v>
      </c>
      <c r="E5474" s="50" t="str">
        <f>IF(ISBLANK(LeaveTracker[[#This Row],[Employee Name]]),"-----",VLOOKUP(LeaveTracker[[#This Row],[Employee Name]],Employees[[Employee Name]:[Office]],7))</f>
        <v>TICC</v>
      </c>
      <c r="F5474" s="50" t="str">
        <f>IF(ISBLANK(LeaveTracker[[#This Row],[Employee Name]]),"-----",VLOOKUP(LeaveTracker[[#This Row],[Employee Name]],Employees[[Employee Name]:[Office]],6))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1810</v>
      </c>
      <c r="E5475" s="50" t="str">
        <f>IF(ISBLANK(LeaveTracker[[#This Row],[Employee Name]]),"-----",VLOOKUP(LeaveTracker[[#This Row],[Employee Name]],Employees[[Employee Name]:[Office]],7))</f>
        <v>TICC/TCCH</v>
      </c>
      <c r="F5475" s="50" t="str">
        <f>IF(ISBLANK(LeaveTracker[[#This Row],[Employee Name]]),"-----",VLOOKUP(LeaveTracker[[#This Row],[Employee Name]],Employees[[Employee Name]:[Office]],6))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1903</v>
      </c>
      <c r="E5476" s="50" t="str">
        <f>IF(ISBLANK(LeaveTracker[[#This Row],[Employee Name]]),"-----",VLOOKUP(LeaveTracker[[#This Row],[Employee Name]],Employees[[Employee Name]:[Office]],7))</f>
        <v>TICC</v>
      </c>
      <c r="F5476" s="50" t="str">
        <f>IF(ISBLANK(LeaveTracker[[#This Row],[Employee Name]]),"-----",VLOOKUP(LeaveTracker[[#This Row],[Employee Name]],Employees[[Employee Name]:[Office]],6))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1809</v>
      </c>
      <c r="E5477" s="50" t="str">
        <f>IF(ISBLANK(LeaveTracker[[#This Row],[Employee Name]]),"-----",VLOOKUP(LeaveTracker[[#This Row],[Employee Name]],Employees[[Employee Name]:[Office]],7))</f>
        <v>TICC</v>
      </c>
      <c r="F5477" s="50" t="str">
        <f>IF(ISBLANK(LeaveTracker[[#This Row],[Employee Name]]),"-----",VLOOKUP(LeaveTracker[[#This Row],[Employee Name]],Employees[[Employee Name]:[Office]],6))</f>
        <v>CASUAL</v>
      </c>
      <c r="G5477" s="24">
        <v>45049</v>
      </c>
      <c r="H5477" s="24">
        <v>45050</v>
      </c>
      <c r="I5477" s="19" t="s">
        <v>298</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1884</v>
      </c>
      <c r="E5478" s="50" t="str">
        <f>IF(ISBLANK(LeaveTracker[[#This Row],[Employee Name]]),"-----",VLOOKUP(LeaveTracker[[#This Row],[Employee Name]],Employees[[Employee Name]:[Office]],7))</f>
        <v>CTO-LICENSE</v>
      </c>
      <c r="F5478" s="50" t="str">
        <f>IF(ISBLANK(LeaveTracker[[#This Row],[Employee Name]]),"-----",VLOOKUP(LeaveTracker[[#This Row],[Employee Name]],Employees[[Employee Name]:[Office]],6))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1884</v>
      </c>
      <c r="E5479" s="50" t="str">
        <f>IF(ISBLANK(LeaveTracker[[#This Row],[Employee Name]]),"-----",VLOOKUP(LeaveTracker[[#This Row],[Employee Name]],Employees[[Employee Name]:[Office]],7))</f>
        <v>CTO-LICENSE</v>
      </c>
      <c r="F5479" s="50" t="str">
        <f>IF(ISBLANK(LeaveTracker[[#This Row],[Employee Name]]),"-----",VLOOKUP(LeaveTracker[[#This Row],[Employee Name]],Employees[[Employee Name]:[Office]],6))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1749</v>
      </c>
      <c r="E5480" s="50" t="str">
        <f>IF(ISBLANK(LeaveTracker[[#This Row],[Employee Name]]),"-----",VLOOKUP(LeaveTracker[[#This Row],[Employee Name]],Employees[[Employee Name]:[Office]],7))</f>
        <v>PICNIC GROVE</v>
      </c>
      <c r="F5480" s="50" t="str">
        <f>IF(ISBLANK(LeaveTracker[[#This Row],[Employee Name]]),"-----",VLOOKUP(LeaveTracker[[#This Row],[Employee Name]],Employees[[Employee Name]:[Office]],6))</f>
        <v>PERMANENT</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1751</v>
      </c>
      <c r="E5481" s="50" t="str">
        <f>IF(ISBLANK(LeaveTracker[[#This Row],[Employee Name]]),"-----",VLOOKUP(LeaveTracker[[#This Row],[Employee Name]],Employees[[Employee Name]:[Office]],7))</f>
        <v>BPLO</v>
      </c>
      <c r="F5481" s="50" t="str">
        <f>IF(ISBLANK(LeaveTracker[[#This Row],[Employee Name]]),"-----",VLOOKUP(LeaveTracker[[#This Row],[Employee Name]],Employees[[Employee Name]:[Office]],6))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1751</v>
      </c>
      <c r="E5482" s="50" t="str">
        <f>IF(ISBLANK(LeaveTracker[[#This Row],[Employee Name]]),"-----",VLOOKUP(LeaveTracker[[#This Row],[Employee Name]],Employees[[Employee Name]:[Office]],7))</f>
        <v>BPLO</v>
      </c>
      <c r="F5482" s="50" t="str">
        <f>IF(ISBLANK(LeaveTracker[[#This Row],[Employee Name]]),"-----",VLOOKUP(LeaveTracker[[#This Row],[Employee Name]],Employees[[Employee Name]:[Office]],6))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471</v>
      </c>
      <c r="E5483" s="50" t="str">
        <f>IF(ISBLANK(LeaveTracker[[#This Row],[Employee Name]]),"-----",VLOOKUP(LeaveTracker[[#This Row],[Employee Name]],Employees[[Employee Name]:[Office]],7))</f>
        <v>PIO</v>
      </c>
      <c r="F5483" s="50" t="str">
        <f>IF(ISBLANK(LeaveTracker[[#This Row],[Employee Name]]),"-----",VLOOKUP(LeaveTracker[[#This Row],[Employee Name]],Employees[[Employee Name]:[Office]],6))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471</v>
      </c>
      <c r="E5484" s="50" t="str">
        <f>IF(ISBLANK(LeaveTracker[[#This Row],[Employee Name]]),"-----",VLOOKUP(LeaveTracker[[#This Row],[Employee Name]],Employees[[Employee Name]:[Office]],7))</f>
        <v>PIO</v>
      </c>
      <c r="F5484" s="50" t="str">
        <f>IF(ISBLANK(LeaveTracker[[#This Row],[Employee Name]]),"-----",VLOOKUP(LeaveTracker[[#This Row],[Employee Name]],Employees[[Employee Name]:[Office]],6))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1070</v>
      </c>
      <c r="E5485" s="50" t="str">
        <f>IF(ISBLANK(LeaveTracker[[#This Row],[Employee Name]]),"-----",VLOOKUP(LeaveTracker[[#This Row],[Employee Name]],Employees[[Employee Name]:[Office]],7))</f>
        <v>PIO</v>
      </c>
      <c r="F5485" s="50" t="str">
        <f>IF(ISBLANK(LeaveTracker[[#This Row],[Employee Name]]),"-----",VLOOKUP(LeaveTracker[[#This Row],[Employee Name]],Employees[[Employee Name]:[Office]],6))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2072</v>
      </c>
      <c r="E5486" s="50" t="str">
        <f>IF(ISBLANK(LeaveTracker[[#This Row],[Employee Name]]),"-----",VLOOKUP(LeaveTracker[[#This Row],[Employee Name]],Employees[[Employee Name]:[Office]],7))</f>
        <v>PIO</v>
      </c>
      <c r="F5486" s="50" t="str">
        <f>IF(ISBLANK(LeaveTracker[[#This Row],[Employee Name]]),"-----",VLOOKUP(LeaveTracker[[#This Row],[Employee Name]],Employees[[Employee Name]:[Office]],6))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471</v>
      </c>
      <c r="E5487" s="50" t="str">
        <f>IF(ISBLANK(LeaveTracker[[#This Row],[Employee Name]]),"-----",VLOOKUP(LeaveTracker[[#This Row],[Employee Name]],Employees[[Employee Name]:[Office]],7))</f>
        <v>PIO</v>
      </c>
      <c r="F5487" s="50" t="str">
        <f>IF(ISBLANK(LeaveTracker[[#This Row],[Employee Name]]),"-----",VLOOKUP(LeaveTracker[[#This Row],[Employee Name]],Employees[[Employee Name]:[Office]],6))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473</v>
      </c>
      <c r="E5488" s="50" t="str">
        <f>IF(ISBLANK(LeaveTracker[[#This Row],[Employee Name]]),"-----",VLOOKUP(LeaveTracker[[#This Row],[Employee Name]],Employees[[Employee Name]:[Office]],7))</f>
        <v>ONT</v>
      </c>
      <c r="F5488" s="50" t="str">
        <f>IF(ISBLANK(LeaveTracker[[#This Row],[Employee Name]]),"-----",VLOOKUP(LeaveTracker[[#This Row],[Employee Name]],Employees[[Employee Name]:[Office]],6))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1049</v>
      </c>
      <c r="E5489" s="50" t="str">
        <f>IF(ISBLANK(LeaveTracker[[#This Row],[Employee Name]]),"-----",VLOOKUP(LeaveTracker[[#This Row],[Employee Name]],Employees[[Employee Name]:[Office]],7))</f>
        <v>PIO</v>
      </c>
      <c r="F5489" s="50" t="str">
        <f>IF(ISBLANK(LeaveTracker[[#This Row],[Employee Name]]),"-----",VLOOKUP(LeaveTracker[[#This Row],[Employee Name]],Employees[[Employee Name]:[Office]],6))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341</v>
      </c>
      <c r="E5490" s="50" t="str">
        <f>IF(ISBLANK(LeaveTracker[[#This Row],[Employee Name]]),"-----",VLOOKUP(LeaveTracker[[#This Row],[Employee Name]],Employees[[Employee Name]:[Office]],7))</f>
        <v>MO</v>
      </c>
      <c r="F5490" s="50" t="str">
        <f>IF(ISBLANK(LeaveTracker[[#This Row],[Employee Name]]),"-----",VLOOKUP(LeaveTracker[[#This Row],[Employee Name]],Employees[[Employee Name]:[Office]],6))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283</v>
      </c>
      <c r="E5491" s="50" t="str">
        <f>IF(ISBLANK(LeaveTracker[[#This Row],[Employee Name]]),"-----",VLOOKUP(LeaveTracker[[#This Row],[Employee Name]],Employees[[Employee Name]:[Office]],7))</f>
        <v>PICNIC GROVE</v>
      </c>
      <c r="F5491" s="50" t="str">
        <f>IF(ISBLANK(LeaveTracker[[#This Row],[Employee Name]]),"-----",VLOOKUP(LeaveTracker[[#This Row],[Employee Name]],Employees[[Employee Name]:[Office]],6))</f>
        <v>PERMANENT</v>
      </c>
      <c r="G5491" s="24">
        <v>45061</v>
      </c>
      <c r="H5491" s="24">
        <v>45061</v>
      </c>
      <c r="I5491" s="19" t="s">
        <v>298</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513</v>
      </c>
      <c r="E5492" s="50" t="str">
        <f>IF(ISBLANK(LeaveTracker[[#This Row],[Employee Name]]),"-----",VLOOKUP(LeaveTracker[[#This Row],[Employee Name]],Employees[[Employee Name]:[Office]],7))</f>
        <v>ONT</v>
      </c>
      <c r="F5492" s="50" t="str">
        <f>IF(ISBLANK(LeaveTracker[[#This Row],[Employee Name]]),"-----",VLOOKUP(LeaveTracker[[#This Row],[Employee Name]],Employees[[Employee Name]:[Office]],6))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863</v>
      </c>
      <c r="E5493" s="50" t="str">
        <f>IF(ISBLANK(LeaveTracker[[#This Row],[Employee Name]]),"-----",VLOOKUP(LeaveTracker[[#This Row],[Employee Name]],Employees[[Employee Name]:[Office]],7))</f>
        <v>ACCOUNTING</v>
      </c>
      <c r="F5493" s="50" t="str">
        <f>IF(ISBLANK(LeaveTracker[[#This Row],[Employee Name]]),"-----",VLOOKUP(LeaveTracker[[#This Row],[Employee Name]],Employees[[Employee Name]:[Office]],6))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1835</v>
      </c>
      <c r="E5494" s="50" t="str">
        <f>IF(ISBLANK(LeaveTracker[[#This Row],[Employee Name]]),"-----",VLOOKUP(LeaveTracker[[#This Row],[Employee Name]],Employees[[Employee Name]:[Office]],7))</f>
        <v>ACCOUNTING</v>
      </c>
      <c r="F5494" s="50" t="str">
        <f>IF(ISBLANK(LeaveTracker[[#This Row],[Employee Name]]),"-----",VLOOKUP(LeaveTracker[[#This Row],[Employee Name]],Employees[[Employee Name]:[Office]],6))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1835</v>
      </c>
      <c r="E5495" s="50" t="str">
        <f>IF(ISBLANK(LeaveTracker[[#This Row],[Employee Name]]),"-----",VLOOKUP(LeaveTracker[[#This Row],[Employee Name]],Employees[[Employee Name]:[Office]],7))</f>
        <v>ACCOUNTING</v>
      </c>
      <c r="F5495" s="50" t="str">
        <f>IF(ISBLANK(LeaveTracker[[#This Row],[Employee Name]]),"-----",VLOOKUP(LeaveTracker[[#This Row],[Employee Name]],Employees[[Employee Name]:[Office]],6))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2095</v>
      </c>
      <c r="E5496" s="50" t="str">
        <f>IF(ISBLANK(LeaveTracker[[#This Row],[Employee Name]]),"-----",VLOOKUP(LeaveTracker[[#This Row],[Employee Name]],Employees[[Employee Name]:[Office]],7))</f>
        <v>ACCOUNTING</v>
      </c>
      <c r="F5496" s="50" t="str">
        <f>IF(ISBLANK(LeaveTracker[[#This Row],[Employee Name]]),"-----",VLOOKUP(LeaveTracker[[#This Row],[Employee Name]],Employees[[Employee Name]:[Office]],6))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569</v>
      </c>
      <c r="E5497" s="50" t="str">
        <f>IF(ISBLANK(LeaveTracker[[#This Row],[Employee Name]]),"-----",VLOOKUP(LeaveTracker[[#This Row],[Employee Name]],Employees[[Employee Name]:[Office]],7))</f>
        <v>CENRO</v>
      </c>
      <c r="F5497" s="50" t="str">
        <f>IF(ISBLANK(LeaveTracker[[#This Row],[Employee Name]]),"-----",VLOOKUP(LeaveTracker[[#This Row],[Employee Name]],Employees[[Employee Name]:[Office]],6))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559</v>
      </c>
      <c r="E5498" s="50" t="str">
        <f>IF(ISBLANK(LeaveTracker[[#This Row],[Employee Name]]),"-----",VLOOKUP(LeaveTracker[[#This Row],[Employee Name]],Employees[[Employee Name]:[Office]],7))</f>
        <v>CENRO</v>
      </c>
      <c r="F5498" s="50" t="str">
        <f>IF(ISBLANK(LeaveTracker[[#This Row],[Employee Name]]),"-----",VLOOKUP(LeaveTracker[[#This Row],[Employee Name]],Employees[[Employee Name]:[Office]],6))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290</v>
      </c>
      <c r="E5499" s="50" t="str">
        <f>IF(ISBLANK(LeaveTracker[[#This Row],[Employee Name]]),"-----",VLOOKUP(LeaveTracker[[#This Row],[Employee Name]],Employees[[Employee Name]:[Office]],7))</f>
        <v>CENRO</v>
      </c>
      <c r="F5499" s="50" t="str">
        <f>IF(ISBLANK(LeaveTracker[[#This Row],[Employee Name]]),"-----",VLOOKUP(LeaveTracker[[#This Row],[Employee Name]],Employees[[Employee Name]:[Office]],6))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2190</v>
      </c>
      <c r="E5500" s="50" t="str">
        <f>IF(ISBLANK(LeaveTracker[[#This Row],[Employee Name]]),"-----",VLOOKUP(LeaveTracker[[#This Row],[Employee Name]],Employees[[Employee Name]:[Office]],7))</f>
        <v>ONT</v>
      </c>
      <c r="F5500" s="50" t="str">
        <f>IF(ISBLANK(LeaveTracker[[#This Row],[Employee Name]]),"-----",VLOOKUP(LeaveTracker[[#This Row],[Employee Name]],Employees[[Employee Name]:[Office]],6))</f>
        <v>PERMANENT</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2199</v>
      </c>
      <c r="E5501" s="50" t="str">
        <f>IF(ISBLANK(LeaveTracker[[#This Row],[Employee Name]]),"-----",VLOOKUP(LeaveTracker[[#This Row],[Employee Name]],Employees[[Employee Name]:[Office]],7))</f>
        <v>ONT</v>
      </c>
      <c r="F5501" s="50" t="str">
        <f>IF(ISBLANK(LeaveTracker[[#This Row],[Employee Name]]),"-----",VLOOKUP(LeaveTracker[[#This Row],[Employee Name]],Employees[[Employee Name]:[Office]],6))</f>
        <v>PERMANENT</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1794</v>
      </c>
      <c r="E5502" s="50" t="str">
        <f>IF(ISBLANK(LeaveTracker[[#This Row],[Employee Name]]),"-----",VLOOKUP(LeaveTracker[[#This Row],[Employee Name]],Employees[[Employee Name]:[Office]],7))</f>
        <v>CENRO</v>
      </c>
      <c r="F5502" s="50" t="str">
        <f>IF(ISBLANK(LeaveTracker[[#This Row],[Employee Name]]),"-----",VLOOKUP(LeaveTracker[[#This Row],[Employee Name]],Employees[[Employee Name]:[Office]],6))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1902</v>
      </c>
      <c r="E5503" s="50" t="str">
        <f>IF(ISBLANK(LeaveTracker[[#This Row],[Employee Name]]),"-----",VLOOKUP(LeaveTracker[[#This Row],[Employee Name]],Employees[[Employee Name]:[Office]],7))</f>
        <v>CENRO</v>
      </c>
      <c r="F5503" s="50" t="str">
        <f>IF(ISBLANK(LeaveTracker[[#This Row],[Employee Name]]),"-----",VLOOKUP(LeaveTracker[[#This Row],[Employee Name]],Employees[[Employee Name]:[Office]],6))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1902</v>
      </c>
      <c r="E5504" s="50" t="str">
        <f>IF(ISBLANK(LeaveTracker[[#This Row],[Employee Name]]),"-----",VLOOKUP(LeaveTracker[[#This Row],[Employee Name]],Employees[[Employee Name]:[Office]],7))</f>
        <v>CENRO</v>
      </c>
      <c r="F5504" s="50" t="str">
        <f>IF(ISBLANK(LeaveTracker[[#This Row],[Employee Name]]),"-----",VLOOKUP(LeaveTracker[[#This Row],[Employee Name]],Employees[[Employee Name]:[Office]],6))</f>
        <v>CASUAL</v>
      </c>
      <c r="G5504" s="24">
        <v>45048</v>
      </c>
      <c r="H5504" s="24">
        <v>45050</v>
      </c>
      <c r="I5504" s="19" t="s">
        <v>298</v>
      </c>
      <c r="J5504" s="42" t="s">
        <v>842</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2472</v>
      </c>
      <c r="E5505" s="50" t="str">
        <f>IF(ISBLANK(LeaveTracker[[#This Row],[Employee Name]]),"-----",VLOOKUP(LeaveTracker[[#This Row],[Employee Name]],Employees[[Employee Name]:[Office]],7))</f>
        <v>CCT</v>
      </c>
      <c r="F5505" s="50" t="str">
        <f>IF(ISBLANK(LeaveTracker[[#This Row],[Employee Name]]),"-----",VLOOKUP(LeaveTracker[[#This Row],[Employee Name]],Employees[[Employee Name]:[Office]],6))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1874</v>
      </c>
      <c r="E5506" s="50" t="str">
        <f>IF(ISBLANK(LeaveTracker[[#This Row],[Employee Name]]),"-----",VLOOKUP(LeaveTracker[[#This Row],[Employee Name]],Employees[[Employee Name]:[Office]],7))</f>
        <v>CSWDO</v>
      </c>
      <c r="F5506" s="50" t="str">
        <f>IF(ISBLANK(LeaveTracker[[#This Row],[Employee Name]]),"-----",VLOOKUP(LeaveTracker[[#This Row],[Employee Name]],Employees[[Employee Name]:[Office]],6))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1941</v>
      </c>
      <c r="E5507" s="50" t="str">
        <f>IF(ISBLANK(LeaveTracker[[#This Row],[Employee Name]]),"-----",VLOOKUP(LeaveTracker[[#This Row],[Employee Name]],Employees[[Employee Name]:[Office]],7))</f>
        <v>CSWDO</v>
      </c>
      <c r="F5507" s="50" t="str">
        <f>IF(ISBLANK(LeaveTracker[[#This Row],[Employee Name]]),"-----",VLOOKUP(LeaveTracker[[#This Row],[Employee Name]],Employees[[Employee Name]:[Office]],6))</f>
        <v>CASUAL</v>
      </c>
      <c r="G5507" s="24">
        <v>45048</v>
      </c>
      <c r="H5507" s="24">
        <v>45051</v>
      </c>
      <c r="I5507" s="19" t="s">
        <v>298</v>
      </c>
      <c r="J5507" s="42" t="s">
        <v>274</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566</v>
      </c>
      <c r="E5508" s="50" t="str">
        <f>IF(ISBLANK(LeaveTracker[[#This Row],[Employee Name]]),"-----",VLOOKUP(LeaveTracker[[#This Row],[Employee Name]],Employees[[Employee Name]:[Office]],7))</f>
        <v>CENRO</v>
      </c>
      <c r="F5508" s="50" t="str">
        <f>IF(ISBLANK(LeaveTracker[[#This Row],[Employee Name]]),"-----",VLOOKUP(LeaveTracker[[#This Row],[Employee Name]],Employees[[Employee Name]:[Office]],6))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391</v>
      </c>
      <c r="E5509" s="50" t="str">
        <f>IF(ISBLANK(LeaveTracker[[#This Row],[Employee Name]]),"-----",VLOOKUP(LeaveTracker[[#This Row],[Employee Name]],Employees[[Employee Name]:[Office]],7))</f>
        <v>CTO</v>
      </c>
      <c r="F5509" s="50" t="str">
        <f>IF(ISBLANK(LeaveTracker[[#This Row],[Employee Name]]),"-----",VLOOKUP(LeaveTracker[[#This Row],[Employee Name]],Employees[[Employee Name]:[Office]],6))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2301</v>
      </c>
      <c r="E5510" s="50" t="str">
        <f>IF(ISBLANK(LeaveTracker[[#This Row],[Employee Name]]),"-----",VLOOKUP(LeaveTracker[[#This Row],[Employee Name]],Employees[[Employee Name]:[Office]],7))</f>
        <v>ONT</v>
      </c>
      <c r="F5510" s="50" t="str">
        <f>IF(ISBLANK(LeaveTracker[[#This Row],[Employee Name]]),"-----",VLOOKUP(LeaveTracker[[#This Row],[Employee Name]],Employees[[Employee Name]:[Office]],6))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428</v>
      </c>
      <c r="E5511" s="50" t="str">
        <f>IF(ISBLANK(LeaveTracker[[#This Row],[Employee Name]]),"-----",VLOOKUP(LeaveTracker[[#This Row],[Employee Name]],Employees[[Employee Name]:[Office]],7))</f>
        <v>HRMO</v>
      </c>
      <c r="F5511" s="50" t="str">
        <f>IF(ISBLANK(LeaveTracker[[#This Row],[Employee Name]]),"-----",VLOOKUP(LeaveTracker[[#This Row],[Employee Name]],Employees[[Employee Name]:[Office]],6))</f>
        <v>PERMANENT</v>
      </c>
      <c r="G5511" s="24"/>
      <c r="H5511" s="24"/>
      <c r="I5511" s="19" t="s">
        <v>298</v>
      </c>
      <c r="J5511" s="42" t="s">
        <v>691</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2305</v>
      </c>
      <c r="E5512" s="50" t="str">
        <f>IF(ISBLANK(LeaveTracker[[#This Row],[Employee Name]]),"-----",VLOOKUP(LeaveTracker[[#This Row],[Employee Name]],Employees[[Employee Name]:[Office]],7))</f>
        <v>ONT</v>
      </c>
      <c r="F5512" s="50" t="str">
        <f>IF(ISBLANK(LeaveTracker[[#This Row],[Employee Name]]),"-----",VLOOKUP(LeaveTracker[[#This Row],[Employee Name]],Employees[[Employee Name]:[Office]],6))</f>
        <v>PERMANENT</v>
      </c>
      <c r="G5512" s="24"/>
      <c r="H5512" s="24"/>
      <c r="I5512" s="19" t="s">
        <v>298</v>
      </c>
      <c r="J5512" s="42" t="s">
        <v>691</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612</v>
      </c>
      <c r="E5513" s="50" t="str">
        <f>IF(ISBLANK(LeaveTracker[[#This Row],[Employee Name]]),"-----",VLOOKUP(LeaveTracker[[#This Row],[Employee Name]],Employees[[Employee Name]:[Office]],7))</f>
        <v>CBO</v>
      </c>
      <c r="F5513" s="50" t="str">
        <f>IF(ISBLANK(LeaveTracker[[#This Row],[Employee Name]]),"-----",VLOOKUP(LeaveTracker[[#This Row],[Employee Name]],Employees[[Employee Name]:[Office]],6))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380</v>
      </c>
      <c r="E5514" s="50" t="str">
        <f>IF(ISBLANK(LeaveTracker[[#This Row],[Employee Name]]),"-----",VLOOKUP(LeaveTracker[[#This Row],[Employee Name]],Employees[[Employee Name]:[Office]],7))</f>
        <v>CCT</v>
      </c>
      <c r="F5514" s="50" t="str">
        <f>IF(ISBLANK(LeaveTracker[[#This Row],[Employee Name]]),"-----",VLOOKUP(LeaveTracker[[#This Row],[Employee Name]],Employees[[Employee Name]:[Office]],6))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2308</v>
      </c>
      <c r="E5515" s="50" t="str">
        <f>IF(ISBLANK(LeaveTracker[[#This Row],[Employee Name]]),"-----",VLOOKUP(LeaveTracker[[#This Row],[Employee Name]],Employees[[Employee Name]:[Office]],7))</f>
        <v>TICC</v>
      </c>
      <c r="F5515" s="50" t="str">
        <f>IF(ISBLANK(LeaveTracker[[#This Row],[Employee Name]]),"-----",VLOOKUP(LeaveTracker[[#This Row],[Employee Name]],Employees[[Employee Name]:[Office]],6))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2310</v>
      </c>
      <c r="E5516" s="50" t="str">
        <f>IF(ISBLANK(LeaveTracker[[#This Row],[Employee Name]]),"-----",VLOOKUP(LeaveTracker[[#This Row],[Employee Name]],Employees[[Employee Name]:[Office]],7))</f>
        <v>CHO</v>
      </c>
      <c r="F5516" s="50" t="str">
        <f>IF(ISBLANK(LeaveTracker[[#This Row],[Employee Name]]),"-----",VLOOKUP(LeaveTracker[[#This Row],[Employee Name]],Employees[[Employee Name]:[Office]],6))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1788</v>
      </c>
      <c r="E5517" s="50" t="str">
        <f>IF(ISBLANK(LeaveTracker[[#This Row],[Employee Name]]),"-----",VLOOKUP(LeaveTracker[[#This Row],[Employee Name]],Employees[[Employee Name]:[Office]],7))</f>
        <v>ONT</v>
      </c>
      <c r="F5517" s="50" t="str">
        <f>IF(ISBLANK(LeaveTracker[[#This Row],[Employee Name]]),"-----",VLOOKUP(LeaveTracker[[#This Row],[Employee Name]],Employees[[Employee Name]:[Office]],6))</f>
        <v>PERMANENT</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497</v>
      </c>
      <c r="E5518" s="50" t="str">
        <f>IF(ISBLANK(LeaveTracker[[#This Row],[Employee Name]]),"-----",VLOOKUP(LeaveTracker[[#This Row],[Employee Name]],Employees[[Employee Name]:[Office]],7))</f>
        <v>COOPERATIVE OFFICE</v>
      </c>
      <c r="F5518" s="50" t="str">
        <f>IF(ISBLANK(LeaveTracker[[#This Row],[Employee Name]]),"-----",VLOOKUP(LeaveTracker[[#This Row],[Employee Name]],Employees[[Employee Name]:[Office]],6))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2311</v>
      </c>
      <c r="E5519" s="50" t="str">
        <f>IF(ISBLANK(LeaveTracker[[#This Row],[Employee Name]]),"-----",VLOOKUP(LeaveTracker[[#This Row],[Employee Name]],Employees[[Employee Name]:[Office]],7))</f>
        <v>CCT</v>
      </c>
      <c r="F5519" s="50" t="str">
        <f>IF(ISBLANK(LeaveTracker[[#This Row],[Employee Name]]),"-----",VLOOKUP(LeaveTracker[[#This Row],[Employee Name]],Employees[[Employee Name]:[Office]],6))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871</v>
      </c>
      <c r="E5520" s="50" t="str">
        <f>IF(ISBLANK(LeaveTracker[[#This Row],[Employee Name]]),"-----",VLOOKUP(LeaveTracker[[#This Row],[Employee Name]],Employees[[Employee Name]:[Office]],7))</f>
        <v>ACCOUNTING</v>
      </c>
      <c r="F5520" s="50" t="str">
        <f>IF(ISBLANK(LeaveTracker[[#This Row],[Employee Name]]),"-----",VLOOKUP(LeaveTracker[[#This Row],[Employee Name]],Employees[[Employee Name]:[Office]],6))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863</v>
      </c>
      <c r="E5521" s="50" t="str">
        <f>IF(ISBLANK(LeaveTracker[[#This Row],[Employee Name]]),"-----",VLOOKUP(LeaveTracker[[#This Row],[Employee Name]],Employees[[Employee Name]:[Office]],7))</f>
        <v>ACCOUNTING</v>
      </c>
      <c r="F5521" s="50" t="str">
        <f>IF(ISBLANK(LeaveTracker[[#This Row],[Employee Name]]),"-----",VLOOKUP(LeaveTracker[[#This Row],[Employee Name]],Employees[[Employee Name]:[Office]],6))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553</v>
      </c>
      <c r="E5522" s="50" t="str">
        <f>IF(ISBLANK(LeaveTracker[[#This Row],[Employee Name]]),"-----",VLOOKUP(LeaveTracker[[#This Row],[Employee Name]],Employees[[Employee Name]:[Office]],7))</f>
        <v>CENRO</v>
      </c>
      <c r="F5522" s="50" t="str">
        <f>IF(ISBLANK(LeaveTracker[[#This Row],[Employee Name]]),"-----",VLOOKUP(LeaveTracker[[#This Row],[Employee Name]],Employees[[Employee Name]:[Office]],6))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1059</v>
      </c>
      <c r="E5523" s="50" t="str">
        <f>IF(ISBLANK(LeaveTracker[[#This Row],[Employee Name]]),"-----",VLOOKUP(LeaveTracker[[#This Row],[Employee Name]],Employees[[Employee Name]:[Office]],7))</f>
        <v>CTO</v>
      </c>
      <c r="F5523" s="50" t="str">
        <f>IF(ISBLANK(LeaveTracker[[#This Row],[Employee Name]]),"-----",VLOOKUP(LeaveTracker[[#This Row],[Employee Name]],Employees[[Employee Name]:[Office]],6))</f>
        <v>PERMANENT</v>
      </c>
      <c r="G5523" s="24">
        <v>45065</v>
      </c>
      <c r="H5523" s="24">
        <v>45065</v>
      </c>
      <c r="I5523" s="19" t="s">
        <v>298</v>
      </c>
      <c r="J5523" s="42" t="s">
        <v>1003</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834</v>
      </c>
      <c r="E5524" s="50" t="str">
        <f>IF(ISBLANK(LeaveTracker[[#This Row],[Employee Name]]),"-----",VLOOKUP(LeaveTracker[[#This Row],[Employee Name]],Employees[[Employee Name]:[Office]],7))</f>
        <v>CTO</v>
      </c>
      <c r="F5524" s="50" t="str">
        <f>IF(ISBLANK(LeaveTracker[[#This Row],[Employee Name]]),"-----",VLOOKUP(LeaveTracker[[#This Row],[Employee Name]],Employees[[Employee Name]:[Office]],6))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242</v>
      </c>
      <c r="E5525" s="50" t="str">
        <f>IF(ISBLANK(LeaveTracker[[#This Row],[Employee Name]]),"-----",VLOOKUP(LeaveTracker[[#This Row],[Employee Name]],Employees[[Employee Name]:[Office]],7))</f>
        <v>TCCH/TICC</v>
      </c>
      <c r="F5525" s="50" t="str">
        <f>IF(ISBLANK(LeaveTracker[[#This Row],[Employee Name]]),"-----",VLOOKUP(LeaveTracker[[#This Row],[Employee Name]],Employees[[Employee Name]:[Office]],6))</f>
        <v>PERMANENT</v>
      </c>
      <c r="G5525" s="24">
        <v>45061</v>
      </c>
      <c r="H5525" s="24">
        <v>45062</v>
      </c>
      <c r="I5525" s="19" t="s">
        <v>298</v>
      </c>
      <c r="J5525" s="42" t="s">
        <v>1003</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50" t="str">
        <f>IF(ISBLANK(LeaveTracker[[#This Row],[Employee Name]]),"-----",VLOOKUP(LeaveTracker[[#This Row],[Employee Name]],Employees[[Employee Name]:[Office]],7))</f>
        <v>ADMIN OFFICE</v>
      </c>
      <c r="F5526" s="50" t="str">
        <f>IF(ISBLANK(LeaveTracker[[#This Row],[Employee Name]]),"-----",VLOOKUP(LeaveTracker[[#This Row],[Employee Name]],Employees[[Employee Name]:[Office]],6))</f>
        <v>PERMANENT</v>
      </c>
      <c r="G5526" s="24">
        <v>45061</v>
      </c>
      <c r="H5526" s="24">
        <v>45061</v>
      </c>
      <c r="I5526" s="19" t="s">
        <v>298</v>
      </c>
      <c r="J5526" s="42" t="s">
        <v>1003</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1981</v>
      </c>
      <c r="E5527" s="50" t="str">
        <f>IF(ISBLANK(LeaveTracker[[#This Row],[Employee Name]]),"-----",VLOOKUP(LeaveTracker[[#This Row],[Employee Name]],Employees[[Employee Name]:[Office]],7))</f>
        <v>CHO</v>
      </c>
      <c r="F5527" s="50" t="str">
        <f>IF(ISBLANK(LeaveTracker[[#This Row],[Employee Name]]),"-----",VLOOKUP(LeaveTracker[[#This Row],[Employee Name]],Employees[[Employee Name]:[Office]],6))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1921</v>
      </c>
      <c r="E5528" s="50" t="str">
        <f>IF(ISBLANK(LeaveTracker[[#This Row],[Employee Name]]),"-----",VLOOKUP(LeaveTracker[[#This Row],[Employee Name]],Employees[[Employee Name]:[Office]],7))</f>
        <v>PICNIC GROVE</v>
      </c>
      <c r="F5528" s="50" t="str">
        <f>IF(ISBLANK(LeaveTracker[[#This Row],[Employee Name]]),"-----",VLOOKUP(LeaveTracker[[#This Row],[Employee Name]],Employees[[Employee Name]:[Office]],6))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1008</v>
      </c>
      <c r="E5529" s="50" t="str">
        <f>IF(ISBLANK(LeaveTracker[[#This Row],[Employee Name]]),"-----",VLOOKUP(LeaveTracker[[#This Row],[Employee Name]],Employees[[Employee Name]:[Office]],7))</f>
        <v>ACCOUNTING</v>
      </c>
      <c r="F5529" s="50" t="str">
        <f>IF(ISBLANK(LeaveTracker[[#This Row],[Employee Name]]),"-----",VLOOKUP(LeaveTracker[[#This Row],[Employee Name]],Employees[[Employee Name]:[Office]],6))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1008</v>
      </c>
      <c r="E5530" s="50" t="str">
        <f>IF(ISBLANK(LeaveTracker[[#This Row],[Employee Name]]),"-----",VLOOKUP(LeaveTracker[[#This Row],[Employee Name]],Employees[[Employee Name]:[Office]],7))</f>
        <v>ACCOUNTING</v>
      </c>
      <c r="F5530" s="50" t="str">
        <f>IF(ISBLANK(LeaveTracker[[#This Row],[Employee Name]]),"-----",VLOOKUP(LeaveTracker[[#This Row],[Employee Name]],Employees[[Employee Name]:[Office]],6))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519</v>
      </c>
      <c r="E5531" s="50" t="str">
        <f>IF(ISBLANK(LeaveTracker[[#This Row],[Employee Name]]),"-----",VLOOKUP(LeaveTracker[[#This Row],[Employee Name]],Employees[[Employee Name]:[Office]],7))</f>
        <v>ACCOUNTING</v>
      </c>
      <c r="F5531" s="50" t="str">
        <f>IF(ISBLANK(LeaveTracker[[#This Row],[Employee Name]]),"-----",VLOOKUP(LeaveTracker[[#This Row],[Employee Name]],Employees[[Employee Name]:[Office]],6))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50" t="str">
        <f>IF(ISBLANK(LeaveTracker[[#This Row],[Employee Name]]),"-----",VLOOKUP(LeaveTracker[[#This Row],[Employee Name]],Employees[[Employee Name]:[Office]],7))</f>
        <v>CTO</v>
      </c>
      <c r="F5532" s="50" t="str">
        <f>IF(ISBLANK(LeaveTracker[[#This Row],[Employee Name]]),"-----",VLOOKUP(LeaveTracker[[#This Row],[Employee Name]],Employees[[Employee Name]:[Office]],6))</f>
        <v>PERMANENT</v>
      </c>
      <c r="G5532" s="24">
        <v>45061</v>
      </c>
      <c r="H5532" s="24">
        <v>45061</v>
      </c>
      <c r="I5532" s="19" t="s">
        <v>298</v>
      </c>
      <c r="J5532" s="42" t="s">
        <v>1003</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1885</v>
      </c>
      <c r="E5533" s="50" t="str">
        <f>IF(ISBLANK(LeaveTracker[[#This Row],[Employee Name]]),"-----",VLOOKUP(LeaveTracker[[#This Row],[Employee Name]],Employees[[Employee Name]:[Office]],7))</f>
        <v>CTO</v>
      </c>
      <c r="F5533" s="50" t="str">
        <f>IF(ISBLANK(LeaveTracker[[#This Row],[Employee Name]]),"-----",VLOOKUP(LeaveTracker[[#This Row],[Employee Name]],Employees[[Employee Name]:[Office]],6))</f>
        <v>JOBCON</v>
      </c>
      <c r="G5533" s="24">
        <v>45061</v>
      </c>
      <c r="H5533" s="24">
        <v>45062</v>
      </c>
      <c r="I5533" s="19" t="s">
        <v>81</v>
      </c>
      <c r="J5533" s="42" t="s">
        <v>1886</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405</v>
      </c>
      <c r="E5534" s="50" t="str">
        <f>IF(ISBLANK(LeaveTracker[[#This Row],[Employee Name]]),"-----",VLOOKUP(LeaveTracker[[#This Row],[Employee Name]],Employees[[Employee Name]:[Office]],7))</f>
        <v>CTO</v>
      </c>
      <c r="F5534" s="50" t="str">
        <f>IF(ISBLANK(LeaveTracker[[#This Row],[Employee Name]]),"-----",VLOOKUP(LeaveTracker[[#This Row],[Employee Name]],Employees[[Employee Name]:[Office]],6))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1808</v>
      </c>
      <c r="E5535" s="50" t="str">
        <f>IF(ISBLANK(LeaveTracker[[#This Row],[Employee Name]]),"-----",VLOOKUP(LeaveTracker[[#This Row],[Employee Name]],Employees[[Employee Name]:[Office]],7))</f>
        <v>ONT</v>
      </c>
      <c r="F5535" s="50" t="str">
        <f>IF(ISBLANK(LeaveTracker[[#This Row],[Employee Name]]),"-----",VLOOKUP(LeaveTracker[[#This Row],[Employee Name]],Employees[[Employee Name]:[Office]],6))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1762</v>
      </c>
      <c r="E5536" s="50" t="str">
        <f>IF(ISBLANK(LeaveTracker[[#This Row],[Employee Name]]),"-----",VLOOKUP(LeaveTracker[[#This Row],[Employee Name]],Employees[[Employee Name]:[Office]],7))</f>
        <v>LIBRARY</v>
      </c>
      <c r="F5536" s="50" t="str">
        <f>IF(ISBLANK(LeaveTracker[[#This Row],[Employee Name]]),"-----",VLOOKUP(LeaveTracker[[#This Row],[Employee Name]],Employees[[Employee Name]:[Office]],6))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1762</v>
      </c>
      <c r="E5537" s="50" t="str">
        <f>IF(ISBLANK(LeaveTracker[[#This Row],[Employee Name]]),"-----",VLOOKUP(LeaveTracker[[#This Row],[Employee Name]],Employees[[Employee Name]:[Office]],7))</f>
        <v>LIBRARY</v>
      </c>
      <c r="F5537" s="50" t="str">
        <f>IF(ISBLANK(LeaveTracker[[#This Row],[Employee Name]]),"-----",VLOOKUP(LeaveTracker[[#This Row],[Employee Name]],Employees[[Employee Name]:[Office]],6))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1831</v>
      </c>
      <c r="E5538" s="50" t="str">
        <f>IF(ISBLANK(LeaveTracker[[#This Row],[Employee Name]]),"-----",VLOOKUP(LeaveTracker[[#This Row],[Employee Name]],Employees[[Employee Name]:[Office]],7))</f>
        <v>CPDO</v>
      </c>
      <c r="F5538" s="50" t="str">
        <f>IF(ISBLANK(LeaveTracker[[#This Row],[Employee Name]]),"-----",VLOOKUP(LeaveTracker[[#This Row],[Employee Name]],Employees[[Employee Name]:[Office]],6))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224</v>
      </c>
      <c r="E5539" s="50" t="str">
        <f>IF(ISBLANK(LeaveTracker[[#This Row],[Employee Name]]),"-----",VLOOKUP(LeaveTracker[[#This Row],[Employee Name]],Employees[[Employee Name]:[Office]],7))</f>
        <v>CSWDO</v>
      </c>
      <c r="F5539" s="50" t="str">
        <f>IF(ISBLANK(LeaveTracker[[#This Row],[Employee Name]]),"-----",VLOOKUP(LeaveTracker[[#This Row],[Employee Name]],Employees[[Employee Name]:[Office]],6))</f>
        <v>PERMANENT</v>
      </c>
      <c r="G5539" s="24">
        <v>45071</v>
      </c>
      <c r="H5539" s="24">
        <v>45071</v>
      </c>
      <c r="I5539" s="19" t="s">
        <v>298</v>
      </c>
      <c r="J5539" s="42" t="s">
        <v>1003</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258</v>
      </c>
      <c r="E5540" s="50" t="str">
        <f>IF(ISBLANK(LeaveTracker[[#This Row],[Employee Name]]),"-----",VLOOKUP(LeaveTracker[[#This Row],[Employee Name]],Employees[[Employee Name]:[Office]],7))</f>
        <v>NUTRITION OFFICE</v>
      </c>
      <c r="F5540" s="50" t="str">
        <f>IF(ISBLANK(LeaveTracker[[#This Row],[Employee Name]]),"-----",VLOOKUP(LeaveTracker[[#This Row],[Employee Name]],Employees[[Employee Name]:[Office]],6))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754</v>
      </c>
      <c r="E5541" s="50" t="str">
        <f>IF(ISBLANK(LeaveTracker[[#This Row],[Employee Name]]),"-----",VLOOKUP(LeaveTracker[[#This Row],[Employee Name]],Employees[[Employee Name]:[Office]],7))</f>
        <v>NUTRITION OFFICE</v>
      </c>
      <c r="F5541" s="50" t="str">
        <f>IF(ISBLANK(LeaveTracker[[#This Row],[Employee Name]]),"-----",VLOOKUP(LeaveTracker[[#This Row],[Employee Name]],Employees[[Employee Name]:[Office]],6))</f>
        <v>PERMANENT</v>
      </c>
      <c r="G5541" s="24">
        <v>45065</v>
      </c>
      <c r="H5541" s="24">
        <v>45065</v>
      </c>
      <c r="I5541" s="19" t="s">
        <v>298</v>
      </c>
      <c r="J5541" s="42" t="s">
        <v>1003</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261</v>
      </c>
      <c r="E5542" s="50" t="str">
        <f>IF(ISBLANK(LeaveTracker[[#This Row],[Employee Name]]),"-----",VLOOKUP(LeaveTracker[[#This Row],[Employee Name]],Employees[[Employee Name]:[Office]],7))</f>
        <v>NUTRITION OFFICE</v>
      </c>
      <c r="F5542" s="50" t="str">
        <f>IF(ISBLANK(LeaveTracker[[#This Row],[Employee Name]]),"-----",VLOOKUP(LeaveTracker[[#This Row],[Employee Name]],Employees[[Employee Name]:[Office]],6))</f>
        <v>PERMANENT</v>
      </c>
      <c r="G5542" s="24">
        <v>45063</v>
      </c>
      <c r="H5542" s="24">
        <v>45063</v>
      </c>
      <c r="I5542" s="19" t="s">
        <v>298</v>
      </c>
      <c r="J5542" s="42" t="s">
        <v>1003</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466</v>
      </c>
      <c r="E5543" s="50" t="str">
        <f>IF(ISBLANK(LeaveTracker[[#This Row],[Employee Name]]),"-----",VLOOKUP(LeaveTracker[[#This Row],[Employee Name]],Employees[[Employee Name]:[Office]],7))</f>
        <v>ASSESSORS OFFICE</v>
      </c>
      <c r="F5543" s="50" t="str">
        <f>IF(ISBLANK(LeaveTracker[[#This Row],[Employee Name]]),"-----",VLOOKUP(LeaveTracker[[#This Row],[Employee Name]],Employees[[Employee Name]:[Office]],6))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323</v>
      </c>
      <c r="E5544" s="50" t="str">
        <f>IF(ISBLANK(LeaveTracker[[#This Row],[Employee Name]]),"-----",VLOOKUP(LeaveTracker[[#This Row],[Employee Name]],Employees[[Employee Name]:[Office]],7))</f>
        <v>CEO</v>
      </c>
      <c r="F5544" s="50" t="str">
        <f>IF(ISBLANK(LeaveTracker[[#This Row],[Employee Name]]),"-----",VLOOKUP(LeaveTracker[[#This Row],[Employee Name]],Employees[[Employee Name]:[Office]],6))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482</v>
      </c>
      <c r="E5545" s="50" t="str">
        <f>IF(ISBLANK(LeaveTracker[[#This Row],[Employee Name]]),"-----",VLOOKUP(LeaveTracker[[#This Row],[Employee Name]],Employees[[Employee Name]:[Office]],7))</f>
        <v>COOPERATIVE OFFICE</v>
      </c>
      <c r="F5545" s="50" t="str">
        <f>IF(ISBLANK(LeaveTracker[[#This Row],[Employee Name]]),"-----",VLOOKUP(LeaveTracker[[#This Row],[Employee Name]],Employees[[Employee Name]:[Office]],6))</f>
        <v>PERMANENT</v>
      </c>
      <c r="G5545" s="24">
        <v>45065</v>
      </c>
      <c r="H5545" s="24">
        <v>45065</v>
      </c>
      <c r="I5545" s="19" t="s">
        <v>298</v>
      </c>
      <c r="J5545" s="42" t="s">
        <v>1003</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1310</v>
      </c>
      <c r="E5546" s="50" t="str">
        <f>IF(ISBLANK(LeaveTracker[[#This Row],[Employee Name]]),"-----",VLOOKUP(LeaveTracker[[#This Row],[Employee Name]],Employees[[Employee Name]:[Office]],7))</f>
        <v>CEO</v>
      </c>
      <c r="F5546" s="50" t="str">
        <f>IF(ISBLANK(LeaveTracker[[#This Row],[Employee Name]]),"-----",VLOOKUP(LeaveTracker[[#This Row],[Employee Name]],Employees[[Employee Name]:[Office]],6))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720</v>
      </c>
      <c r="E5547" s="50" t="str">
        <f>IF(ISBLANK(LeaveTracker[[#This Row],[Employee Name]]),"-----",VLOOKUP(LeaveTracker[[#This Row],[Employee Name]],Employees[[Employee Name]:[Office]],7))</f>
        <v>LCR</v>
      </c>
      <c r="F5547" s="50" t="str">
        <f>IF(ISBLANK(LeaveTracker[[#This Row],[Employee Name]]),"-----",VLOOKUP(LeaveTracker[[#This Row],[Employee Name]],Employees[[Employee Name]:[Office]],6))</f>
        <v>PERMANENT</v>
      </c>
      <c r="G5547" s="24">
        <v>45064</v>
      </c>
      <c r="H5547" s="24">
        <v>45064</v>
      </c>
      <c r="I5547" s="19" t="s">
        <v>298</v>
      </c>
      <c r="J5547" s="42" t="s">
        <v>1003</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528</v>
      </c>
      <c r="E5548" s="50" t="str">
        <f>IF(ISBLANK(LeaveTracker[[#This Row],[Employee Name]]),"-----",VLOOKUP(LeaveTracker[[#This Row],[Employee Name]],Employees[[Employee Name]:[Office]],7))</f>
        <v>TIPID IMPOK</v>
      </c>
      <c r="F5548" s="50" t="str">
        <f>IF(ISBLANK(LeaveTracker[[#This Row],[Employee Name]]),"-----",VLOOKUP(LeaveTracker[[#This Row],[Employee Name]],Employees[[Employee Name]:[Office]],6))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422</v>
      </c>
      <c r="E5549" s="50" t="str">
        <f>IF(ISBLANK(LeaveTracker[[#This Row],[Employee Name]]),"-----",VLOOKUP(LeaveTracker[[#This Row],[Employee Name]],Employees[[Employee Name]:[Office]],7))</f>
        <v>INTEGRATED CENTRAL TERMINAL</v>
      </c>
      <c r="F5549" s="50" t="str">
        <f>IF(ISBLANK(LeaveTracker[[#This Row],[Employee Name]]),"-----",VLOOKUP(LeaveTracker[[#This Row],[Employee Name]],Employees[[Employee Name]:[Office]],6))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1046</v>
      </c>
      <c r="E5550" s="50" t="str">
        <f>IF(ISBLANK(LeaveTracker[[#This Row],[Employee Name]]),"-----",VLOOKUP(LeaveTracker[[#This Row],[Employee Name]],Employees[[Employee Name]:[Office]],7))</f>
        <v>CENRO</v>
      </c>
      <c r="F5550" s="50" t="str">
        <f>IF(ISBLANK(LeaveTracker[[#This Row],[Employee Name]]),"-----",VLOOKUP(LeaveTracker[[#This Row],[Employee Name]],Employees[[Employee Name]:[Office]],6))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278</v>
      </c>
      <c r="E5551" s="50" t="str">
        <f>IF(ISBLANK(LeaveTracker[[#This Row],[Employee Name]]),"-----",VLOOKUP(LeaveTracker[[#This Row],[Employee Name]],Employees[[Employee Name]:[Office]],7))</f>
        <v>PICNIC GROVE</v>
      </c>
      <c r="F5551" s="50" t="str">
        <f>IF(ISBLANK(LeaveTracker[[#This Row],[Employee Name]]),"-----",VLOOKUP(LeaveTracker[[#This Row],[Employee Name]],Employees[[Employee Name]:[Office]],6))</f>
        <v>PERMANENT</v>
      </c>
      <c r="G5551" s="24">
        <v>45034</v>
      </c>
      <c r="H5551" s="24">
        <v>45055</v>
      </c>
      <c r="I5551" s="19" t="s">
        <v>298</v>
      </c>
      <c r="J5551" s="42" t="s">
        <v>2312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1059</v>
      </c>
      <c r="E5552" s="50" t="str">
        <f>IF(ISBLANK(LeaveTracker[[#This Row],[Employee Name]]),"-----",VLOOKUP(LeaveTracker[[#This Row],[Employee Name]],Employees[[Employee Name]:[Office]],7))</f>
        <v>CTO</v>
      </c>
      <c r="F5552" s="50" t="str">
        <f>IF(ISBLANK(LeaveTracker[[#This Row],[Employee Name]]),"-----",VLOOKUP(LeaveTracker[[#This Row],[Employee Name]],Employees[[Employee Name]:[Office]],6))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371</v>
      </c>
      <c r="E5553" s="50" t="str">
        <f>IF(ISBLANK(LeaveTracker[[#This Row],[Employee Name]]),"-----",VLOOKUP(LeaveTracker[[#This Row],[Employee Name]],Employees[[Employee Name]:[Office]],7))</f>
        <v>LIBRARY</v>
      </c>
      <c r="F5553" s="50" t="str">
        <f>IF(ISBLANK(LeaveTracker[[#This Row],[Employee Name]]),"-----",VLOOKUP(LeaveTracker[[#This Row],[Employee Name]],Employees[[Employee Name]:[Office]],6))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1861</v>
      </c>
      <c r="E5554" s="50" t="str">
        <f>IF(ISBLANK(LeaveTracker[[#This Row],[Employee Name]]),"-----",VLOOKUP(LeaveTracker[[#This Row],[Employee Name]],Employees[[Employee Name]:[Office]],7))</f>
        <v>BPLO</v>
      </c>
      <c r="F5554" s="50" t="str">
        <f>IF(ISBLANK(LeaveTracker[[#This Row],[Employee Name]]),"-----",VLOOKUP(LeaveTracker[[#This Row],[Employee Name]],Employees[[Employee Name]:[Office]],6))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1861</v>
      </c>
      <c r="E5555" s="50" t="str">
        <f>IF(ISBLANK(LeaveTracker[[#This Row],[Employee Name]]),"-----",VLOOKUP(LeaveTracker[[#This Row],[Employee Name]],Employees[[Employee Name]:[Office]],7))</f>
        <v>BPLO</v>
      </c>
      <c r="F5555" s="50" t="str">
        <f>IF(ISBLANK(LeaveTracker[[#This Row],[Employee Name]]),"-----",VLOOKUP(LeaveTracker[[#This Row],[Employee Name]],Employees[[Employee Name]:[Office]],6))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388</v>
      </c>
      <c r="E5556" s="50" t="str">
        <f>IF(ISBLANK(LeaveTracker[[#This Row],[Employee Name]]),"-----",VLOOKUP(LeaveTracker[[#This Row],[Employee Name]],Employees[[Employee Name]:[Office]],7))</f>
        <v>ONT</v>
      </c>
      <c r="F5556" s="50" t="str">
        <f>IF(ISBLANK(LeaveTracker[[#This Row],[Employee Name]]),"-----",VLOOKUP(LeaveTracker[[#This Row],[Employee Name]],Employees[[Employee Name]:[Office]],6))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388</v>
      </c>
      <c r="E5557" s="50" t="str">
        <f>IF(ISBLANK(LeaveTracker[[#This Row],[Employee Name]]),"-----",VLOOKUP(LeaveTracker[[#This Row],[Employee Name]],Employees[[Employee Name]:[Office]],7))</f>
        <v>ONT</v>
      </c>
      <c r="F5557" s="50" t="str">
        <f>IF(ISBLANK(LeaveTracker[[#This Row],[Employee Name]]),"-----",VLOOKUP(LeaveTracker[[#This Row],[Employee Name]],Employees[[Employee Name]:[Office]],6))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388</v>
      </c>
      <c r="E5558" s="50" t="str">
        <f>IF(ISBLANK(LeaveTracker[[#This Row],[Employee Name]]),"-----",VLOOKUP(LeaveTracker[[#This Row],[Employee Name]],Employees[[Employee Name]:[Office]],7))</f>
        <v>ONT</v>
      </c>
      <c r="F5558" s="50" t="str">
        <f>IF(ISBLANK(LeaveTracker[[#This Row],[Employee Name]]),"-----",VLOOKUP(LeaveTracker[[#This Row],[Employee Name]],Employees[[Employee Name]:[Office]],6))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382</v>
      </c>
      <c r="E5559" s="50" t="str">
        <f>IF(ISBLANK(LeaveTracker[[#This Row],[Employee Name]]),"-----",VLOOKUP(LeaveTracker[[#This Row],[Employee Name]],Employees[[Employee Name]:[Office]],7))</f>
        <v>ONT</v>
      </c>
      <c r="F5559" s="50" t="str">
        <f>IF(ISBLANK(LeaveTracker[[#This Row],[Employee Name]]),"-----",VLOOKUP(LeaveTracker[[#This Row],[Employee Name]],Employees[[Employee Name]:[Office]],6))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1769</v>
      </c>
      <c r="E5560" s="50" t="str">
        <f>IF(ISBLANK(LeaveTracker[[#This Row],[Employee Name]]),"-----",VLOOKUP(LeaveTracker[[#This Row],[Employee Name]],Employees[[Employee Name]:[Office]],7))</f>
        <v>ONT</v>
      </c>
      <c r="F5560" s="50" t="str">
        <f>IF(ISBLANK(LeaveTracker[[#This Row],[Employee Name]]),"-----",VLOOKUP(LeaveTracker[[#This Row],[Employee Name]],Employees[[Employee Name]:[Office]],6))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1189</v>
      </c>
      <c r="E5561" s="50" t="str">
        <f>IF(ISBLANK(LeaveTracker[[#This Row],[Employee Name]]),"-----",VLOOKUP(LeaveTracker[[#This Row],[Employee Name]],Employees[[Employee Name]:[Office]],7))</f>
        <v>ONT</v>
      </c>
      <c r="F5561" s="50" t="str">
        <f>IF(ISBLANK(LeaveTracker[[#This Row],[Employee Name]]),"-----",VLOOKUP(LeaveTracker[[#This Row],[Employee Name]],Employees[[Employee Name]:[Office]],6))</f>
        <v>PERMANENT</v>
      </c>
      <c r="G5561" s="24">
        <v>45033</v>
      </c>
      <c r="H5561" s="24">
        <v>45035</v>
      </c>
      <c r="I5561" s="19" t="s">
        <v>298</v>
      </c>
      <c r="J5561" s="42" t="s">
        <v>1003</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1786</v>
      </c>
      <c r="E5562" s="50" t="str">
        <f>IF(ISBLANK(LeaveTracker[[#This Row],[Employee Name]]),"-----",VLOOKUP(LeaveTracker[[#This Row],[Employee Name]],Employees[[Employee Name]:[Office]],7))</f>
        <v>ONT</v>
      </c>
      <c r="F5562" s="50" t="str">
        <f>IF(ISBLANK(LeaveTracker[[#This Row],[Employee Name]]),"-----",VLOOKUP(LeaveTracker[[#This Row],[Employee Name]],Employees[[Employee Name]:[Office]],6))</f>
        <v>PERMANENT</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347</v>
      </c>
      <c r="E5563" s="50" t="str">
        <f>IF(ISBLANK(LeaveTracker[[#This Row],[Employee Name]]),"-----",VLOOKUP(LeaveTracker[[#This Row],[Employee Name]],Employees[[Employee Name]:[Office]],7))</f>
        <v>PICNIC GROVE</v>
      </c>
      <c r="F5563" s="50" t="str">
        <f>IF(ISBLANK(LeaveTracker[[#This Row],[Employee Name]]),"-----",VLOOKUP(LeaveTracker[[#This Row],[Employee Name]],Employees[[Employee Name]:[Office]],6))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1875</v>
      </c>
      <c r="E5564" s="50" t="str">
        <f>IF(ISBLANK(LeaveTracker[[#This Row],[Employee Name]]),"-----",VLOOKUP(LeaveTracker[[#This Row],[Employee Name]],Employees[[Employee Name]:[Office]],7))</f>
        <v>CEO</v>
      </c>
      <c r="F5564" s="50" t="str">
        <f>IF(ISBLANK(LeaveTracker[[#This Row],[Employee Name]]),"-----",VLOOKUP(LeaveTracker[[#This Row],[Employee Name]],Employees[[Employee Name]:[Office]],6))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1942</v>
      </c>
      <c r="E5565" s="50" t="str">
        <f>IF(ISBLANK(LeaveTracker[[#This Row],[Employee Name]]),"-----",VLOOKUP(LeaveTracker[[#This Row],[Employee Name]],Employees[[Employee Name]:[Office]],7))</f>
        <v>GSO</v>
      </c>
      <c r="F5565" s="50" t="str">
        <f>IF(ISBLANK(LeaveTracker[[#This Row],[Employee Name]]),"-----",VLOOKUP(LeaveTracker[[#This Row],[Employee Name]],Employees[[Employee Name]:[Office]],6))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50" t="str">
        <f>IF(ISBLANK(LeaveTracker[[#This Row],[Employee Name]]),"-----",VLOOKUP(LeaveTracker[[#This Row],[Employee Name]],Employees[[Employee Name]:[Office]],7))</f>
        <v>CHARACTER OFFICE</v>
      </c>
      <c r="F5566" s="50" t="str">
        <f>IF(ISBLANK(LeaveTracker[[#This Row],[Employee Name]]),"-----",VLOOKUP(LeaveTracker[[#This Row],[Employee Name]],Employees[[Employee Name]:[Office]],6))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1325</v>
      </c>
      <c r="E5567" s="50" t="str">
        <f>IF(ISBLANK(LeaveTracker[[#This Row],[Employee Name]]),"-----",VLOOKUP(LeaveTracker[[#This Row],[Employee Name]],Employees[[Employee Name]:[Office]],7))</f>
        <v>CHO</v>
      </c>
      <c r="F5567" s="50" t="str">
        <f>IF(ISBLANK(LeaveTracker[[#This Row],[Employee Name]]),"-----",VLOOKUP(LeaveTracker[[#This Row],[Employee Name]],Employees[[Employee Name]:[Office]],6))</f>
        <v>PERMANENT</v>
      </c>
      <c r="G5567" s="24">
        <v>45061</v>
      </c>
      <c r="H5567" s="24">
        <v>45062</v>
      </c>
      <c r="I5567" s="19" t="s">
        <v>298</v>
      </c>
      <c r="J5567" s="42" t="s">
        <v>1003</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1097</v>
      </c>
      <c r="E5568" s="50" t="str">
        <f>IF(ISBLANK(LeaveTracker[[#This Row],[Employee Name]]),"-----",VLOOKUP(LeaveTracker[[#This Row],[Employee Name]],Employees[[Employee Name]:[Office]],7))</f>
        <v>ADMIN OFFICE</v>
      </c>
      <c r="F5568" s="50" t="str">
        <f>IF(ISBLANK(LeaveTracker[[#This Row],[Employee Name]]),"-----",VLOOKUP(LeaveTracker[[#This Row],[Employee Name]],Employees[[Employee Name]:[Office]],6))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1752</v>
      </c>
      <c r="E5569" s="50" t="str">
        <f>IF(ISBLANK(LeaveTracker[[#This Row],[Employee Name]]),"-----",VLOOKUP(LeaveTracker[[#This Row],[Employee Name]],Employees[[Employee Name]:[Office]],7))</f>
        <v>CSWDO</v>
      </c>
      <c r="F5569" s="50" t="str">
        <f>IF(ISBLANK(LeaveTracker[[#This Row],[Employee Name]]),"-----",VLOOKUP(LeaveTracker[[#This Row],[Employee Name]],Employees[[Employee Name]:[Office]],6))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744</v>
      </c>
      <c r="E5570" s="50" t="str">
        <f>IF(ISBLANK(LeaveTracker[[#This Row],[Employee Name]]),"-----",VLOOKUP(LeaveTracker[[#This Row],[Employee Name]],Employees[[Employee Name]:[Office]],7))</f>
        <v>CSWDO</v>
      </c>
      <c r="F5570" s="50" t="str">
        <f>IF(ISBLANK(LeaveTracker[[#This Row],[Employee Name]]),"-----",VLOOKUP(LeaveTracker[[#This Row],[Employee Name]],Employees[[Employee Name]:[Office]],6))</f>
        <v>PERMANENT</v>
      </c>
      <c r="G5570" s="24">
        <v>45063</v>
      </c>
      <c r="H5570" s="24">
        <v>45063</v>
      </c>
      <c r="I5570" s="19" t="s">
        <v>298</v>
      </c>
      <c r="J5570" s="42" t="s">
        <v>1003</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525</v>
      </c>
      <c r="E5571" s="50" t="str">
        <f>IF(ISBLANK(LeaveTracker[[#This Row],[Employee Name]]),"-----",VLOOKUP(LeaveTracker[[#This Row],[Employee Name]],Employees[[Employee Name]:[Office]],7))</f>
        <v>GSO</v>
      </c>
      <c r="F5571" s="50" t="str">
        <f>IF(ISBLANK(LeaveTracker[[#This Row],[Employee Name]]),"-----",VLOOKUP(LeaveTracker[[#This Row],[Employee Name]],Employees[[Employee Name]:[Office]],6))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2114</v>
      </c>
      <c r="E5572" s="50" t="str">
        <f>IF(ISBLANK(LeaveTracker[[#This Row],[Employee Name]]),"-----",VLOOKUP(LeaveTracker[[#This Row],[Employee Name]],Employees[[Employee Name]:[Office]],7))</f>
        <v>CEO</v>
      </c>
      <c r="F5572" s="50" t="str">
        <f>IF(ISBLANK(LeaveTracker[[#This Row],[Employee Name]]),"-----",VLOOKUP(LeaveTracker[[#This Row],[Employee Name]],Employees[[Employee Name]:[Office]],6))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583</v>
      </c>
      <c r="E5573" s="50" t="str">
        <f>IF(ISBLANK(LeaveTracker[[#This Row],[Employee Name]]),"-----",VLOOKUP(LeaveTracker[[#This Row],[Employee Name]],Employees[[Employee Name]:[Office]],7))</f>
        <v>CCT</v>
      </c>
      <c r="F5573" s="50" t="str">
        <f>IF(ISBLANK(LeaveTracker[[#This Row],[Employee Name]]),"-----",VLOOKUP(LeaveTracker[[#This Row],[Employee Name]],Employees[[Employee Name]:[Office]],6))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367</v>
      </c>
      <c r="E5574" s="50" t="str">
        <f>IF(ISBLANK(LeaveTracker[[#This Row],[Employee Name]]),"-----",VLOOKUP(LeaveTracker[[#This Row],[Employee Name]],Employees[[Employee Name]:[Office]],7))</f>
        <v>CCT</v>
      </c>
      <c r="F5574" s="50" t="str">
        <f>IF(ISBLANK(LeaveTracker[[#This Row],[Employee Name]]),"-----",VLOOKUP(LeaveTracker[[#This Row],[Employee Name]],Employees[[Employee Name]:[Office]],6))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2316</v>
      </c>
      <c r="E5575" s="50" t="str">
        <f>IF(ISBLANK(LeaveTracker[[#This Row],[Employee Name]]),"-----",VLOOKUP(LeaveTracker[[#This Row],[Employee Name]],Employees[[Employee Name]:[Office]],7))</f>
        <v>CROSSING ELEM SCH</v>
      </c>
      <c r="F5575" s="50" t="str">
        <f>IF(ISBLANK(LeaveTracker[[#This Row],[Employee Name]]),"-----",VLOOKUP(LeaveTracker[[#This Row],[Employee Name]],Employees[[Employee Name]:[Office]],6))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2316</v>
      </c>
      <c r="E5576" s="50" t="str">
        <f>IF(ISBLANK(LeaveTracker[[#This Row],[Employee Name]]),"-----",VLOOKUP(LeaveTracker[[#This Row],[Employee Name]],Employees[[Employee Name]:[Office]],7))</f>
        <v>CROSSING ELEM SCH</v>
      </c>
      <c r="F5576" s="50" t="str">
        <f>IF(ISBLANK(LeaveTracker[[#This Row],[Employee Name]]),"-----",VLOOKUP(LeaveTracker[[#This Row],[Employee Name]],Employees[[Employee Name]:[Office]],6))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726</v>
      </c>
      <c r="E5577" s="50" t="str">
        <f>IF(ISBLANK(LeaveTracker[[#This Row],[Employee Name]]),"-----",VLOOKUP(LeaveTracker[[#This Row],[Employee Name]],Employees[[Employee Name]:[Office]],7))</f>
        <v>SP</v>
      </c>
      <c r="F5577" s="50" t="str">
        <f>IF(ISBLANK(LeaveTracker[[#This Row],[Employee Name]]),"-----",VLOOKUP(LeaveTracker[[#This Row],[Employee Name]],Employees[[Employee Name]:[Office]],6))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878</v>
      </c>
      <c r="E5578" s="50" t="str">
        <f>IF(ISBLANK(LeaveTracker[[#This Row],[Employee Name]]),"-----",VLOOKUP(LeaveTracker[[#This Row],[Employee Name]],Employees[[Employee Name]:[Office]],7))</f>
        <v>ONT</v>
      </c>
      <c r="F5578" s="50" t="str">
        <f>IF(ISBLANK(LeaveTracker[[#This Row],[Employee Name]]),"-----",VLOOKUP(LeaveTracker[[#This Row],[Employee Name]],Employees[[Employee Name]:[Office]],6))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1080</v>
      </c>
      <c r="E5579" s="50" t="str">
        <f>IF(ISBLANK(LeaveTracker[[#This Row],[Employee Name]]),"-----",VLOOKUP(LeaveTracker[[#This Row],[Employee Name]],Employees[[Employee Name]:[Office]],7))</f>
        <v>CTO</v>
      </c>
      <c r="F5579" s="50" t="str">
        <f>IF(ISBLANK(LeaveTracker[[#This Row],[Employee Name]]),"-----",VLOOKUP(LeaveTracker[[#This Row],[Employee Name]],Employees[[Employee Name]:[Office]],6))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618</v>
      </c>
      <c r="E5580" s="50" t="str">
        <f>IF(ISBLANK(LeaveTracker[[#This Row],[Employee Name]]),"-----",VLOOKUP(LeaveTracker[[#This Row],[Employee Name]],Employees[[Employee Name]:[Office]],7))</f>
        <v>EEO/ CITY MARKET</v>
      </c>
      <c r="F5580" s="50" t="str">
        <f>IF(ISBLANK(LeaveTracker[[#This Row],[Employee Name]]),"-----",VLOOKUP(LeaveTracker[[#This Row],[Employee Name]],Employees[[Employee Name]:[Office]],6))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618</v>
      </c>
      <c r="E5581" s="50" t="str">
        <f>IF(ISBLANK(LeaveTracker[[#This Row],[Employee Name]]),"-----",VLOOKUP(LeaveTracker[[#This Row],[Employee Name]],Employees[[Employee Name]:[Office]],7))</f>
        <v>EEO/ CITY MARKET</v>
      </c>
      <c r="F5581" s="50" t="str">
        <f>IF(ISBLANK(LeaveTracker[[#This Row],[Employee Name]]),"-----",VLOOKUP(LeaveTracker[[#This Row],[Employee Name]],Employees[[Employee Name]:[Office]],6))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626</v>
      </c>
      <c r="E5582" s="50" t="str">
        <f>IF(ISBLANK(LeaveTracker[[#This Row],[Employee Name]]),"-----",VLOOKUP(LeaveTracker[[#This Row],[Employee Name]],Employees[[Employee Name]:[Office]],7))</f>
        <v>EEO/ CITY MARKET</v>
      </c>
      <c r="F5582" s="50" t="str">
        <f>IF(ISBLANK(LeaveTracker[[#This Row],[Employee Name]]),"-----",VLOOKUP(LeaveTracker[[#This Row],[Employee Name]],Employees[[Employee Name]:[Office]],6))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402</v>
      </c>
      <c r="E5583" s="50" t="str">
        <f>IF(ISBLANK(LeaveTracker[[#This Row],[Employee Name]]),"-----",VLOOKUP(LeaveTracker[[#This Row],[Employee Name]],Employees[[Employee Name]:[Office]],7))</f>
        <v>CTO</v>
      </c>
      <c r="F5583" s="50" t="str">
        <f>IF(ISBLANK(LeaveTracker[[#This Row],[Employee Name]]),"-----",VLOOKUP(LeaveTracker[[#This Row],[Employee Name]],Employees[[Employee Name]:[Office]],6))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1267</v>
      </c>
      <c r="E5584" s="50" t="str">
        <f>IF(ISBLANK(LeaveTracker[[#This Row],[Employee Name]]),"-----",VLOOKUP(LeaveTracker[[#This Row],[Employee Name]],Employees[[Employee Name]:[Office]],7))</f>
        <v>CHO</v>
      </c>
      <c r="F5584" s="50" t="str">
        <f>IF(ISBLANK(LeaveTracker[[#This Row],[Employee Name]]),"-----",VLOOKUP(LeaveTracker[[#This Row],[Employee Name]],Employees[[Employee Name]:[Office]],6))</f>
        <v>PERMANENT</v>
      </c>
      <c r="G5584" s="24">
        <v>45066</v>
      </c>
      <c r="H5584" s="24">
        <v>45066</v>
      </c>
      <c r="I5584" s="19" t="s">
        <v>298</v>
      </c>
      <c r="J5584" s="42" t="s">
        <v>1003</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932</v>
      </c>
      <c r="E5585" s="50" t="str">
        <f>IF(ISBLANK(LeaveTracker[[#This Row],[Employee Name]]),"-----",VLOOKUP(LeaveTracker[[#This Row],[Employee Name]],Employees[[Employee Name]:[Office]],7))</f>
        <v>ONT</v>
      </c>
      <c r="F5585" s="50" t="str">
        <f>IF(ISBLANK(LeaveTracker[[#This Row],[Employee Name]]),"-----",VLOOKUP(LeaveTracker[[#This Row],[Employee Name]],Employees[[Employee Name]:[Office]],6))</f>
        <v>PERMANENT</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1328</v>
      </c>
      <c r="E5586" s="50" t="str">
        <f>IF(ISBLANK(LeaveTracker[[#This Row],[Employee Name]]),"-----",VLOOKUP(LeaveTracker[[#This Row],[Employee Name]],Employees[[Employee Name]:[Office]],7))</f>
        <v>ONT</v>
      </c>
      <c r="F5586" s="50" t="str">
        <f>IF(ISBLANK(LeaveTracker[[#This Row],[Employee Name]]),"-----",VLOOKUP(LeaveTracker[[#This Row],[Employee Name]],Employees[[Employee Name]:[Office]],6))</f>
        <v>PERMANENT</v>
      </c>
      <c r="G5586" s="24">
        <v>45064</v>
      </c>
      <c r="H5586" s="24">
        <v>45064</v>
      </c>
      <c r="I5586" s="19" t="s">
        <v>298</v>
      </c>
      <c r="J5586" s="42" t="s">
        <v>1003</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1034</v>
      </c>
      <c r="E5587" s="50" t="str">
        <f>IF(ISBLANK(LeaveTracker[[#This Row],[Employee Name]]),"-----",VLOOKUP(LeaveTracker[[#This Row],[Employee Name]],Employees[[Employee Name]:[Office]],7))</f>
        <v>ONT</v>
      </c>
      <c r="F5587" s="50" t="str">
        <f>IF(ISBLANK(LeaveTracker[[#This Row],[Employee Name]]),"-----",VLOOKUP(LeaveTracker[[#This Row],[Employee Name]],Employees[[Employee Name]:[Office]],6))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849</v>
      </c>
      <c r="E5588" s="50" t="str">
        <f>IF(ISBLANK(LeaveTracker[[#This Row],[Employee Name]]),"-----",VLOOKUP(LeaveTracker[[#This Row],[Employee Name]],Employees[[Employee Name]:[Office]],7))</f>
        <v>MO</v>
      </c>
      <c r="F5588" s="50" t="str">
        <f>IF(ISBLANK(LeaveTracker[[#This Row],[Employee Name]]),"-----",VLOOKUP(LeaveTracker[[#This Row],[Employee Name]],Employees[[Employee Name]:[Office]],6))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1164</v>
      </c>
      <c r="E5589" s="50" t="str">
        <f>IF(ISBLANK(LeaveTracker[[#This Row],[Employee Name]]),"-----",VLOOKUP(LeaveTracker[[#This Row],[Employee Name]],Employees[[Employee Name]:[Office]],7))</f>
        <v>CSWDO</v>
      </c>
      <c r="F5589" s="50" t="str">
        <f>IF(ISBLANK(LeaveTracker[[#This Row],[Employee Name]]),"-----",VLOOKUP(LeaveTracker[[#This Row],[Employee Name]],Employees[[Employee Name]:[Office]],6))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748</v>
      </c>
      <c r="E5590" s="50" t="str">
        <f>IF(ISBLANK(LeaveTracker[[#This Row],[Employee Name]]),"-----",VLOOKUP(LeaveTracker[[#This Row],[Employee Name]],Employees[[Employee Name]:[Office]],7))</f>
        <v>CSWDO</v>
      </c>
      <c r="F5590" s="50" t="str">
        <f>IF(ISBLANK(LeaveTracker[[#This Row],[Employee Name]]),"-----",VLOOKUP(LeaveTracker[[#This Row],[Employee Name]],Employees[[Employee Name]:[Office]],6))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2318</v>
      </c>
      <c r="E5591" s="50" t="str">
        <f>IF(ISBLANK(LeaveTracker[[#This Row],[Employee Name]]),"-----",VLOOKUP(LeaveTracker[[#This Row],[Employee Name]],Employees[[Employee Name]:[Office]],7))</f>
        <v>DA</v>
      </c>
      <c r="F5591" s="50" t="str">
        <f>IF(ISBLANK(LeaveTracker[[#This Row],[Employee Name]]),"-----",VLOOKUP(LeaveTracker[[#This Row],[Employee Name]],Employees[[Employee Name]:[Office]],6))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960</v>
      </c>
      <c r="E5592" s="50" t="str">
        <f>IF(ISBLANK(LeaveTracker[[#This Row],[Employee Name]]),"-----",VLOOKUP(LeaveTracker[[#This Row],[Employee Name]],Employees[[Employee Name]:[Office]],7))</f>
        <v>ONT</v>
      </c>
      <c r="F5592" s="50" t="str">
        <f>IF(ISBLANK(LeaveTracker[[#This Row],[Employee Name]]),"-----",VLOOKUP(LeaveTracker[[#This Row],[Employee Name]],Employees[[Employee Name]:[Office]],6))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473</v>
      </c>
      <c r="E5593" s="50" t="str">
        <f>IF(ISBLANK(LeaveTracker[[#This Row],[Employee Name]]),"-----",VLOOKUP(LeaveTracker[[#This Row],[Employee Name]],Employees[[Employee Name]:[Office]],7))</f>
        <v>ONT</v>
      </c>
      <c r="F5593" s="50" t="str">
        <f>IF(ISBLANK(LeaveTracker[[#This Row],[Employee Name]]),"-----",VLOOKUP(LeaveTracker[[#This Row],[Employee Name]],Employees[[Employee Name]:[Office]],6))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1017</v>
      </c>
      <c r="E5594" s="50" t="str">
        <f>IF(ISBLANK(LeaveTracker[[#This Row],[Employee Name]]),"-----",VLOOKUP(LeaveTracker[[#This Row],[Employee Name]],Employees[[Employee Name]:[Office]],7))</f>
        <v>LANDTAX</v>
      </c>
      <c r="F5594" s="50" t="str">
        <f>IF(ISBLANK(LeaveTracker[[#This Row],[Employee Name]]),"-----",VLOOKUP(LeaveTracker[[#This Row],[Employee Name]],Employees[[Employee Name]:[Office]],6))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405</v>
      </c>
      <c r="E5595" s="50" t="str">
        <f>IF(ISBLANK(LeaveTracker[[#This Row],[Employee Name]]),"-----",VLOOKUP(LeaveTracker[[#This Row],[Employee Name]],Employees[[Employee Name]:[Office]],7))</f>
        <v>CTO</v>
      </c>
      <c r="F5595" s="50" t="str">
        <f>IF(ISBLANK(LeaveTracker[[#This Row],[Employee Name]]),"-----",VLOOKUP(LeaveTracker[[#This Row],[Employee Name]],Employees[[Employee Name]:[Office]],6))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50" t="str">
        <f>IF(ISBLANK(LeaveTracker[[#This Row],[Employee Name]]),"-----",VLOOKUP(LeaveTracker[[#This Row],[Employee Name]],Employees[[Employee Name]:[Office]],7))</f>
        <v>CHARACTER OFFICE</v>
      </c>
      <c r="F5596" s="50" t="str">
        <f>IF(ISBLANK(LeaveTracker[[#This Row],[Employee Name]]),"-----",VLOOKUP(LeaveTracker[[#This Row],[Employee Name]],Employees[[Employee Name]:[Office]],6))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2147</v>
      </c>
      <c r="E5597" s="50" t="str">
        <f>IF(ISBLANK(LeaveTracker[[#This Row],[Employee Name]]),"-----",VLOOKUP(LeaveTracker[[#This Row],[Employee Name]],Employees[[Employee Name]:[Office]],7))</f>
        <v>TICC</v>
      </c>
      <c r="F5597" s="50" t="str">
        <f>IF(ISBLANK(LeaveTracker[[#This Row],[Employee Name]]),"-----",VLOOKUP(LeaveTracker[[#This Row],[Employee Name]],Employees[[Employee Name]:[Office]],6))</f>
        <v>CASUAL</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344</v>
      </c>
      <c r="E5598" s="50" t="str">
        <f>IF(ISBLANK(LeaveTracker[[#This Row],[Employee Name]]),"-----",VLOOKUP(LeaveTracker[[#This Row],[Employee Name]],Employees[[Employee Name]:[Office]],7))</f>
        <v>ONT</v>
      </c>
      <c r="F5598" s="50" t="str">
        <f>IF(ISBLANK(LeaveTracker[[#This Row],[Employee Name]]),"-----",VLOOKUP(LeaveTracker[[#This Row],[Employee Name]],Employees[[Employee Name]:[Office]],6))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1039</v>
      </c>
      <c r="E5599" s="50" t="str">
        <f>IF(ISBLANK(LeaveTracker[[#This Row],[Employee Name]]),"-----",VLOOKUP(LeaveTracker[[#This Row],[Employee Name]],Employees[[Employee Name]:[Office]],7))</f>
        <v>ONT</v>
      </c>
      <c r="F5599" s="50" t="str">
        <f>IF(ISBLANK(LeaveTracker[[#This Row],[Employee Name]]),"-----",VLOOKUP(LeaveTracker[[#This Row],[Employee Name]],Employees[[Employee Name]:[Office]],6))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1039</v>
      </c>
      <c r="E5600" s="50" t="str">
        <f>IF(ISBLANK(LeaveTracker[[#This Row],[Employee Name]]),"-----",VLOOKUP(LeaveTracker[[#This Row],[Employee Name]],Employees[[Employee Name]:[Office]],7))</f>
        <v>ONT</v>
      </c>
      <c r="F5600" s="50" t="str">
        <f>IF(ISBLANK(LeaveTracker[[#This Row],[Employee Name]]),"-----",VLOOKUP(LeaveTracker[[#This Row],[Employee Name]],Employees[[Employee Name]:[Office]],6))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1267</v>
      </c>
      <c r="E5601" s="50" t="str">
        <f>IF(ISBLANK(LeaveTracker[[#This Row],[Employee Name]]),"-----",VLOOKUP(LeaveTracker[[#This Row],[Employee Name]],Employees[[Employee Name]:[Office]],7))</f>
        <v>CHO</v>
      </c>
      <c r="F5601" s="50" t="str">
        <f>IF(ISBLANK(LeaveTracker[[#This Row],[Employee Name]]),"-----",VLOOKUP(LeaveTracker[[#This Row],[Employee Name]],Employees[[Employee Name]:[Office]],6))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1267</v>
      </c>
      <c r="E5602" s="50" t="str">
        <f>IF(ISBLANK(LeaveTracker[[#This Row],[Employee Name]]),"-----",VLOOKUP(LeaveTracker[[#This Row],[Employee Name]],Employees[[Employee Name]:[Office]],7))</f>
        <v>CHO</v>
      </c>
      <c r="F5602" s="50" t="str">
        <f>IF(ISBLANK(LeaveTracker[[#This Row],[Employee Name]]),"-----",VLOOKUP(LeaveTracker[[#This Row],[Employee Name]],Employees[[Employee Name]:[Office]],6))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2076</v>
      </c>
      <c r="E5603" s="50" t="str">
        <f>IF(ISBLANK(LeaveTracker[[#This Row],[Employee Name]]),"-----",VLOOKUP(LeaveTracker[[#This Row],[Employee Name]],Employees[[Employee Name]:[Office]],7))</f>
        <v>OSPITAL NG TAGAYTAY</v>
      </c>
      <c r="F5603" s="50" t="str">
        <f>IF(ISBLANK(LeaveTracker[[#This Row],[Employee Name]]),"-----",VLOOKUP(LeaveTracker[[#This Row],[Employee Name]],Employees[[Employee Name]:[Office]],6))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1959</v>
      </c>
      <c r="E5604" s="50" t="str">
        <f>IF(ISBLANK(LeaveTracker[[#This Row],[Employee Name]]),"-----",VLOOKUP(LeaveTracker[[#This Row],[Employee Name]],Employees[[Employee Name]:[Office]],7))</f>
        <v>EEO/CITY MARKET</v>
      </c>
      <c r="F5604" s="50" t="str">
        <f>IF(ISBLANK(LeaveTracker[[#This Row],[Employee Name]]),"-----",VLOOKUP(LeaveTracker[[#This Row],[Employee Name]],Employees[[Employee Name]:[Office]],6))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1768</v>
      </c>
      <c r="E5605" s="50" t="str">
        <f>IF(ISBLANK(LeaveTracker[[#This Row],[Employee Name]]),"-----",VLOOKUP(LeaveTracker[[#This Row],[Employee Name]],Employees[[Employee Name]:[Office]],7))</f>
        <v>ONT</v>
      </c>
      <c r="F5605" s="50" t="str">
        <f>IF(ISBLANK(LeaveTracker[[#This Row],[Employee Name]]),"-----",VLOOKUP(LeaveTracker[[#This Row],[Employee Name]],Employees[[Employee Name]:[Office]],6))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1768</v>
      </c>
      <c r="E5606" s="50" t="str">
        <f>IF(ISBLANK(LeaveTracker[[#This Row],[Employee Name]]),"-----",VLOOKUP(LeaveTracker[[#This Row],[Employee Name]],Employees[[Employee Name]:[Office]],7))</f>
        <v>ONT</v>
      </c>
      <c r="F5606" s="50" t="str">
        <f>IF(ISBLANK(LeaveTracker[[#This Row],[Employee Name]]),"-----",VLOOKUP(LeaveTracker[[#This Row],[Employee Name]],Employees[[Employee Name]:[Office]],6))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1817</v>
      </c>
      <c r="E5607" s="50" t="str">
        <f>IF(ISBLANK(LeaveTracker[[#This Row],[Employee Name]]),"-----",VLOOKUP(LeaveTracker[[#This Row],[Employee Name]],Employees[[Employee Name]:[Office]],7))</f>
        <v>ONT</v>
      </c>
      <c r="F5607" s="50" t="str">
        <f>IF(ISBLANK(LeaveTracker[[#This Row],[Employee Name]]),"-----",VLOOKUP(LeaveTracker[[#This Row],[Employee Name]],Employees[[Employee Name]:[Office]],6))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1817</v>
      </c>
      <c r="E5608" s="50" t="str">
        <f>IF(ISBLANK(LeaveTracker[[#This Row],[Employee Name]]),"-----",VLOOKUP(LeaveTracker[[#This Row],[Employee Name]],Employees[[Employee Name]:[Office]],7))</f>
        <v>ONT</v>
      </c>
      <c r="F5608" s="50" t="str">
        <f>IF(ISBLANK(LeaveTracker[[#This Row],[Employee Name]]),"-----",VLOOKUP(LeaveTracker[[#This Row],[Employee Name]],Employees[[Employee Name]:[Office]],6))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1817</v>
      </c>
      <c r="E5609" s="50" t="str">
        <f>IF(ISBLANK(LeaveTracker[[#This Row],[Employee Name]]),"-----",VLOOKUP(LeaveTracker[[#This Row],[Employee Name]],Employees[[Employee Name]:[Office]],7))</f>
        <v>ONT</v>
      </c>
      <c r="F5609" s="50" t="str">
        <f>IF(ISBLANK(LeaveTracker[[#This Row],[Employee Name]]),"-----",VLOOKUP(LeaveTracker[[#This Row],[Employee Name]],Employees[[Employee Name]:[Office]],6))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1817</v>
      </c>
      <c r="E5610" s="50" t="str">
        <f>IF(ISBLANK(LeaveTracker[[#This Row],[Employee Name]]),"-----",VLOOKUP(LeaveTracker[[#This Row],[Employee Name]],Employees[[Employee Name]:[Office]],7))</f>
        <v>ONT</v>
      </c>
      <c r="F5610" s="50" t="str">
        <f>IF(ISBLANK(LeaveTracker[[#This Row],[Employee Name]]),"-----",VLOOKUP(LeaveTracker[[#This Row],[Employee Name]],Employees[[Employee Name]:[Office]],6))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1817</v>
      </c>
      <c r="E5611" s="50" t="str">
        <f>IF(ISBLANK(LeaveTracker[[#This Row],[Employee Name]]),"-----",VLOOKUP(LeaveTracker[[#This Row],[Employee Name]],Employees[[Employee Name]:[Office]],7))</f>
        <v>ONT</v>
      </c>
      <c r="F5611" s="50" t="str">
        <f>IF(ISBLANK(LeaveTracker[[#This Row],[Employee Name]]),"-----",VLOOKUP(LeaveTracker[[#This Row],[Employee Name]],Employees[[Employee Name]:[Office]],6))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1817</v>
      </c>
      <c r="E5612" s="50" t="str">
        <f>IF(ISBLANK(LeaveTracker[[#This Row],[Employee Name]]),"-----",VLOOKUP(LeaveTracker[[#This Row],[Employee Name]],Employees[[Employee Name]:[Office]],7))</f>
        <v>ONT</v>
      </c>
      <c r="F5612" s="50" t="str">
        <f>IF(ISBLANK(LeaveTracker[[#This Row],[Employee Name]]),"-----",VLOOKUP(LeaveTracker[[#This Row],[Employee Name]],Employees[[Employee Name]:[Office]],6))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1817</v>
      </c>
      <c r="E5613" s="50" t="str">
        <f>IF(ISBLANK(LeaveTracker[[#This Row],[Employee Name]]),"-----",VLOOKUP(LeaveTracker[[#This Row],[Employee Name]],Employees[[Employee Name]:[Office]],7))</f>
        <v>ONT</v>
      </c>
      <c r="F5613" s="50" t="str">
        <f>IF(ISBLANK(LeaveTracker[[#This Row],[Employee Name]]),"-----",VLOOKUP(LeaveTracker[[#This Row],[Employee Name]],Employees[[Employee Name]:[Office]],6))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1944</v>
      </c>
      <c r="E5614" s="50" t="str">
        <f>IF(ISBLANK(LeaveTracker[[#This Row],[Employee Name]]),"-----",VLOOKUP(LeaveTracker[[#This Row],[Employee Name]],Employees[[Employee Name]:[Office]],7))</f>
        <v>BPLO</v>
      </c>
      <c r="F5614" s="50" t="str">
        <f>IF(ISBLANK(LeaveTracker[[#This Row],[Employee Name]]),"-----",VLOOKUP(LeaveTracker[[#This Row],[Employee Name]],Employees[[Employee Name]:[Office]],6))</f>
        <v>JOBCON</v>
      </c>
      <c r="G5614" s="24">
        <v>45056</v>
      </c>
      <c r="H5614" s="24">
        <v>45056</v>
      </c>
      <c r="I5614" s="19" t="s">
        <v>298</v>
      </c>
      <c r="J5614" s="42" t="s">
        <v>1886</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1944</v>
      </c>
      <c r="E5615" s="50" t="str">
        <f>IF(ISBLANK(LeaveTracker[[#This Row],[Employee Name]]),"-----",VLOOKUP(LeaveTracker[[#This Row],[Employee Name]],Employees[[Employee Name]:[Office]],7))</f>
        <v>BPLO</v>
      </c>
      <c r="F5615" s="50" t="str">
        <f>IF(ISBLANK(LeaveTracker[[#This Row],[Employee Name]]),"-----",VLOOKUP(LeaveTracker[[#This Row],[Employee Name]],Employees[[Employee Name]:[Office]],6))</f>
        <v>JOBCON</v>
      </c>
      <c r="G5615" s="24">
        <v>45068</v>
      </c>
      <c r="H5615" s="24">
        <v>45068</v>
      </c>
      <c r="I5615" s="20" t="s">
        <v>298</v>
      </c>
      <c r="J5615" s="42" t="s">
        <v>1886</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2322</v>
      </c>
      <c r="E5616" s="50" t="str">
        <f>IF(ISBLANK(LeaveTracker[[#This Row],[Employee Name]]),"-----",VLOOKUP(LeaveTracker[[#This Row],[Employee Name]],Employees[[Employee Name]:[Office]],7))</f>
        <v>BPLO</v>
      </c>
      <c r="F5616" s="50" t="str">
        <f>IF(ISBLANK(LeaveTracker[[#This Row],[Employee Name]]),"-----",VLOOKUP(LeaveTracker[[#This Row],[Employee Name]],Employees[[Employee Name]:[Office]],6))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1944</v>
      </c>
      <c r="E5617" s="50" t="str">
        <f>IF(ISBLANK(LeaveTracker[[#This Row],[Employee Name]]),"-----",VLOOKUP(LeaveTracker[[#This Row],[Employee Name]],Employees[[Employee Name]:[Office]],7))</f>
        <v>BPLO</v>
      </c>
      <c r="F5617" s="50" t="str">
        <f>IF(ISBLANK(LeaveTracker[[#This Row],[Employee Name]]),"-----",VLOOKUP(LeaveTracker[[#This Row],[Employee Name]],Employees[[Employee Name]:[Office]],6))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2016</v>
      </c>
      <c r="E5618" s="50" t="str">
        <f>IF(ISBLANK(LeaveTracker[[#This Row],[Employee Name]]),"-----",VLOOKUP(LeaveTracker[[#This Row],[Employee Name]],Employees[[Employee Name]:[Office]],7))</f>
        <v>ONT</v>
      </c>
      <c r="F5618" s="50" t="str">
        <f>IF(ISBLANK(LeaveTracker[[#This Row],[Employee Name]]),"-----",VLOOKUP(LeaveTracker[[#This Row],[Employee Name]],Employees[[Employee Name]:[Office]],6))</f>
        <v>PERMANENT</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2016</v>
      </c>
      <c r="E5619" s="50" t="str">
        <f>IF(ISBLANK(LeaveTracker[[#This Row],[Employee Name]]),"-----",VLOOKUP(LeaveTracker[[#This Row],[Employee Name]],Employees[[Employee Name]:[Office]],7))</f>
        <v>ONT</v>
      </c>
      <c r="F5619" s="50" t="str">
        <f>IF(ISBLANK(LeaveTracker[[#This Row],[Employee Name]]),"-----",VLOOKUP(LeaveTracker[[#This Row],[Employee Name]],Employees[[Employee Name]:[Office]],6))</f>
        <v>PERMANENT</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1805</v>
      </c>
      <c r="E5620" s="50" t="str">
        <f>IF(ISBLANK(LeaveTracker[[#This Row],[Employee Name]]),"-----",VLOOKUP(LeaveTracker[[#This Row],[Employee Name]],Employees[[Employee Name]:[Office]],7))</f>
        <v>CSWDO</v>
      </c>
      <c r="F5620" s="50" t="str">
        <f>IF(ISBLANK(LeaveTracker[[#This Row],[Employee Name]]),"-----",VLOOKUP(LeaveTracker[[#This Row],[Employee Name]],Employees[[Employee Name]:[Office]],6))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1900</v>
      </c>
      <c r="E5621" s="19"/>
      <c r="F5621" s="50" t="str">
        <f>IF(ISBLANK(LeaveTracker[[#This Row],[Employee Name]]),"-----",VLOOKUP(LeaveTracker[[#This Row],[Employee Name]],Employees[[Employee Name]:[Office]],6))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1962</v>
      </c>
      <c r="E5622" s="19"/>
      <c r="F5622" s="50" t="str">
        <f>IF(ISBLANK(LeaveTracker[[#This Row],[Employee Name]]),"-----",VLOOKUP(LeaveTracker[[#This Row],[Employee Name]],Employees[[Employee Name]:[Office]],6))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1962</v>
      </c>
      <c r="E5623" s="19" t="str">
        <f>IF(ISBLANK(LeaveTracker[[#This Row],[Employee Name]]),"-----",VLOOKUP(LeaveTracker[[#This Row],[Employee Name]],Employees[[Employee Name]:[Office]],7))</f>
        <v>CENRO</v>
      </c>
      <c r="F5623" s="50" t="str">
        <f>IF(ISBLANK(LeaveTracker[[#This Row],[Employee Name]]),"-----",VLOOKUP(LeaveTracker[[#This Row],[Employee Name]],Employees[[Employee Name]:[Office]],6))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1962</v>
      </c>
      <c r="E5624" s="19" t="str">
        <f>IF(ISBLANK(LeaveTracker[[#This Row],[Employee Name]]),"-----",VLOOKUP(LeaveTracker[[#This Row],[Employee Name]],Employees[[Employee Name]:[Office]],7))</f>
        <v>CENRO</v>
      </c>
      <c r="F5624" s="50" t="str">
        <f>IF(ISBLANK(LeaveTracker[[#This Row],[Employee Name]]),"-----",VLOOKUP(LeaveTracker[[#This Row],[Employee Name]],Employees[[Employee Name]:[Office]],6))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1962</v>
      </c>
      <c r="E5625" s="19" t="str">
        <f>IF(ISBLANK(LeaveTracker[[#This Row],[Employee Name]]),"-----",VLOOKUP(LeaveTracker[[#This Row],[Employee Name]],Employees[[Employee Name]:[Office]],7))</f>
        <v>CENRO</v>
      </c>
      <c r="F5625" s="50" t="str">
        <f>IF(ISBLANK(LeaveTracker[[#This Row],[Employee Name]]),"-----",VLOOKUP(LeaveTracker[[#This Row],[Employee Name]],Employees[[Employee Name]:[Office]],6))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1790</v>
      </c>
      <c r="E5626" s="19" t="str">
        <f>IF(ISBLANK(LeaveTracker[[#This Row],[Employee Name]]),"-----",VLOOKUP(LeaveTracker[[#This Row],[Employee Name]],Employees[[Employee Name]:[Office]],7))</f>
        <v>GSO</v>
      </c>
      <c r="F5626" s="50" t="str">
        <f>IF(ISBLANK(LeaveTracker[[#This Row],[Employee Name]]),"-----",VLOOKUP(LeaveTracker[[#This Row],[Employee Name]],Employees[[Employee Name]:[Office]],6))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1867</v>
      </c>
      <c r="E5627" s="19" t="str">
        <f>IF(ISBLANK(LeaveTracker[[#This Row],[Employee Name]]),"-----",VLOOKUP(LeaveTracker[[#This Row],[Employee Name]],Employees[[Employee Name]:[Office]],7))</f>
        <v>ONT</v>
      </c>
      <c r="F5627" s="50" t="str">
        <f>IF(ISBLANK(LeaveTracker[[#This Row],[Employee Name]]),"-----",VLOOKUP(LeaveTracker[[#This Row],[Employee Name]],Employees[[Employee Name]:[Office]],6))</f>
        <v>PERMANENT</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1804</v>
      </c>
      <c r="E5628" s="19" t="str">
        <f>IF(ISBLANK(LeaveTracker[[#This Row],[Employee Name]]),"-----",VLOOKUP(LeaveTracker[[#This Row],[Employee Name]],Employees[[Employee Name]:[Office]],7))</f>
        <v>HOUSING</v>
      </c>
      <c r="F5628" s="50" t="str">
        <f>IF(ISBLANK(LeaveTracker[[#This Row],[Employee Name]]),"-----",VLOOKUP(LeaveTracker[[#This Row],[Employee Name]],Employees[[Employee Name]:[Office]],6))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1804</v>
      </c>
      <c r="E5629" s="19" t="str">
        <f>IF(ISBLANK(LeaveTracker[[#This Row],[Employee Name]]),"-----",VLOOKUP(LeaveTracker[[#This Row],[Employee Name]],Employees[[Employee Name]:[Office]],7))</f>
        <v>HOUSING</v>
      </c>
      <c r="F5629" s="50" t="str">
        <f>IF(ISBLANK(LeaveTracker[[#This Row],[Employee Name]]),"-----",VLOOKUP(LeaveTracker[[#This Row],[Employee Name]],Employees[[Employee Name]:[Office]],6))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1840</v>
      </c>
      <c r="E5630" s="19" t="str">
        <f>IF(ISBLANK(LeaveTracker[[#This Row],[Employee Name]]),"-----",VLOOKUP(LeaveTracker[[#This Row],[Employee Name]],Employees[[Employee Name]:[Office]],7))</f>
        <v>BIR</v>
      </c>
      <c r="F5630" s="50" t="str">
        <f>IF(ISBLANK(LeaveTracker[[#This Row],[Employee Name]]),"-----",VLOOKUP(LeaveTracker[[#This Row],[Employee Name]],Employees[[Employee Name]:[Office]],6))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2324</v>
      </c>
      <c r="E5631" s="19" t="str">
        <f>IF(ISBLANK(LeaveTracker[[#This Row],[Employee Name]]),"-----",VLOOKUP(LeaveTracker[[#This Row],[Employee Name]],Employees[[Employee Name]:[Office]],7))</f>
        <v>CENRO</v>
      </c>
      <c r="F5631" s="50" t="str">
        <f>IF(ISBLANK(LeaveTracker[[#This Row],[Employee Name]]),"-----",VLOOKUP(LeaveTracker[[#This Row],[Employee Name]],Employees[[Employee Name]:[Office]],6))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210</v>
      </c>
      <c r="E5632" s="19" t="str">
        <f>IF(ISBLANK(LeaveTracker[[#This Row],[Employee Name]]),"-----",VLOOKUP(LeaveTracker[[#This Row],[Employee Name]],Employees[[Employee Name]:[Office]],7))</f>
        <v>PDAO</v>
      </c>
      <c r="F5632" s="50" t="str">
        <f>IF(ISBLANK(LeaveTracker[[#This Row],[Employee Name]]),"-----",VLOOKUP(LeaveTracker[[#This Row],[Employee Name]],Employees[[Employee Name]:[Office]],6))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210</v>
      </c>
      <c r="E5633" s="19" t="str">
        <f>IF(ISBLANK(LeaveTracker[[#This Row],[Employee Name]]),"-----",VLOOKUP(LeaveTracker[[#This Row],[Employee Name]],Employees[[Employee Name]:[Office]],7))</f>
        <v>PDAO</v>
      </c>
      <c r="F5633" s="50" t="str">
        <f>IF(ISBLANK(LeaveTracker[[#This Row],[Employee Name]]),"-----",VLOOKUP(LeaveTracker[[#This Row],[Employee Name]],Employees[[Employee Name]:[Office]],6))</f>
        <v>PERMANENT</v>
      </c>
      <c r="G5633" s="24">
        <v>45054</v>
      </c>
      <c r="H5633" s="24">
        <v>45054</v>
      </c>
      <c r="I5633" s="19" t="s">
        <v>298</v>
      </c>
      <c r="J5633" s="42" t="s">
        <v>2325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210</v>
      </c>
      <c r="E5634" s="19" t="str">
        <f>IF(ISBLANK(LeaveTracker[[#This Row],[Employee Name]]),"-----",VLOOKUP(LeaveTracker[[#This Row],[Employee Name]],Employees[[Employee Name]:[Office]],7))</f>
        <v>PDAO</v>
      </c>
      <c r="F5634" s="50" t="str">
        <f>IF(ISBLANK(LeaveTracker[[#This Row],[Employee Name]]),"-----",VLOOKUP(LeaveTracker[[#This Row],[Employee Name]],Employees[[Employee Name]:[Office]],6))</f>
        <v>PERMANENT</v>
      </c>
      <c r="G5634" s="24">
        <v>45044</v>
      </c>
      <c r="H5634" s="24">
        <v>45044</v>
      </c>
      <c r="I5634" s="19" t="s">
        <v>298</v>
      </c>
      <c r="J5634" s="42" t="s">
        <v>2326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1927</v>
      </c>
      <c r="E5635" s="19" t="str">
        <f>IF(ISBLANK(LeaveTracker[[#This Row],[Employee Name]]),"-----",VLOOKUP(LeaveTracker[[#This Row],[Employee Name]],Employees[[Employee Name]:[Office]],7))</f>
        <v>HOUSING</v>
      </c>
      <c r="F5635" s="50" t="str">
        <f>IF(ISBLANK(LeaveTracker[[#This Row],[Employee Name]]),"-----",VLOOKUP(LeaveTracker[[#This Row],[Employee Name]],Employees[[Employee Name]:[Office]],6))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1927</v>
      </c>
      <c r="E5636" s="19" t="str">
        <f>IF(ISBLANK(LeaveTracker[[#This Row],[Employee Name]]),"-----",VLOOKUP(LeaveTracker[[#This Row],[Employee Name]],Employees[[Employee Name]:[Office]],7))</f>
        <v>HOUSING</v>
      </c>
      <c r="F5636" s="50" t="str">
        <f>IF(ISBLANK(LeaveTracker[[#This Row],[Employee Name]]),"-----",VLOOKUP(LeaveTracker[[#This Row],[Employee Name]],Employees[[Employee Name]:[Office]],6))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1927</v>
      </c>
      <c r="E5637" s="19" t="str">
        <f>IF(ISBLANK(LeaveTracker[[#This Row],[Employee Name]]),"-----",VLOOKUP(LeaveTracker[[#This Row],[Employee Name]],Employees[[Employee Name]:[Office]],7))</f>
        <v>HOUSING</v>
      </c>
      <c r="F5637" s="50" t="str">
        <f>IF(ISBLANK(LeaveTracker[[#This Row],[Employee Name]]),"-----",VLOOKUP(LeaveTracker[[#This Row],[Employee Name]],Employees[[Employee Name]:[Office]],6))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1792</v>
      </c>
      <c r="E5638" s="19" t="str">
        <f>IF(ISBLANK(LeaveTracker[[#This Row],[Employee Name]]),"-----",VLOOKUP(LeaveTracker[[#This Row],[Employee Name]],Employees[[Employee Name]:[Office]],7))</f>
        <v>CENRO</v>
      </c>
      <c r="F5638" s="50" t="str">
        <f>IF(ISBLANK(LeaveTracker[[#This Row],[Employee Name]]),"-----",VLOOKUP(LeaveTracker[[#This Row],[Employee Name]],Employees[[Employee Name]:[Office]],6))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1890</v>
      </c>
      <c r="E5639" s="19" t="str">
        <f>IF(ISBLANK(LeaveTracker[[#This Row],[Employee Name]]),"-----",VLOOKUP(LeaveTracker[[#This Row],[Employee Name]],Employees[[Employee Name]:[Office]],7))</f>
        <v>TICC</v>
      </c>
      <c r="F5639" s="50" t="str">
        <f>IF(ISBLANK(LeaveTracker[[#This Row],[Employee Name]]),"-----",VLOOKUP(LeaveTracker[[#This Row],[Employee Name]],Employees[[Employee Name]:[Office]],6))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1854</v>
      </c>
      <c r="E5640" s="19" t="str">
        <f>IF(ISBLANK(LeaveTracker[[#This Row],[Employee Name]]),"-----",VLOOKUP(LeaveTracker[[#This Row],[Employee Name]],Employees[[Employee Name]:[Office]],7))</f>
        <v>TICC</v>
      </c>
      <c r="F5640" s="50" t="str">
        <f>IF(ISBLANK(LeaveTracker[[#This Row],[Employee Name]]),"-----",VLOOKUP(LeaveTracker[[#This Row],[Employee Name]],Employees[[Employee Name]:[Office]],6))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1810</v>
      </c>
      <c r="E5641" s="19" t="str">
        <f>IF(ISBLANK(LeaveTracker[[#This Row],[Employee Name]]),"-----",VLOOKUP(LeaveTracker[[#This Row],[Employee Name]],Employees[[Employee Name]:[Office]],7))</f>
        <v>TICC/TCCH</v>
      </c>
      <c r="F5641" s="50" t="str">
        <f>IF(ISBLANK(LeaveTracker[[#This Row],[Employee Name]]),"-----",VLOOKUP(LeaveTracker[[#This Row],[Employee Name]],Employees[[Employee Name]:[Office]],6))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1853</v>
      </c>
      <c r="E5642" s="19" t="str">
        <f>IF(ISBLANK(LeaveTracker[[#This Row],[Employee Name]]),"-----",VLOOKUP(LeaveTracker[[#This Row],[Employee Name]],Employees[[Employee Name]:[Office]],7))</f>
        <v>PICNIC GROVE</v>
      </c>
      <c r="F5642" s="50" t="str">
        <f>IF(ISBLANK(LeaveTracker[[#This Row],[Employee Name]]),"-----",VLOOKUP(LeaveTracker[[#This Row],[Employee Name]],Employees[[Employee Name]:[Office]],6))</f>
        <v>PERMANENT</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1856</v>
      </c>
      <c r="E5643" s="19" t="str">
        <f>IF(ISBLANK(LeaveTracker[[#This Row],[Employee Name]]),"-----",VLOOKUP(LeaveTracker[[#This Row],[Employee Name]],Employees[[Employee Name]:[Office]],7))</f>
        <v>TCSNHS-ISHS</v>
      </c>
      <c r="F5643" s="50" t="str">
        <f>IF(ISBLANK(LeaveTracker[[#This Row],[Employee Name]]),"-----",VLOOKUP(LeaveTracker[[#This Row],[Employee Name]],Employees[[Employee Name]:[Office]],6))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1856</v>
      </c>
      <c r="E5644" s="19" t="str">
        <f>IF(ISBLANK(LeaveTracker[[#This Row],[Employee Name]]),"-----",VLOOKUP(LeaveTracker[[#This Row],[Employee Name]],Employees[[Employee Name]:[Office]],7))</f>
        <v>TCSNHS-ISHS</v>
      </c>
      <c r="F5644" s="50" t="str">
        <f>IF(ISBLANK(LeaveTracker[[#This Row],[Employee Name]]),"-----",VLOOKUP(LeaveTracker[[#This Row],[Employee Name]],Employees[[Employee Name]:[Office]],6))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1869</v>
      </c>
      <c r="E5645" s="19" t="str">
        <f>IF(ISBLANK(LeaveTracker[[#This Row],[Employee Name]]),"-----",VLOOKUP(LeaveTracker[[#This Row],[Employee Name]],Employees[[Employee Name]:[Office]],7))</f>
        <v>TICC</v>
      </c>
      <c r="F5645" s="50" t="str">
        <f>IF(ISBLANK(LeaveTracker[[#This Row],[Employee Name]]),"-----",VLOOKUP(LeaveTracker[[#This Row],[Employee Name]],Employees[[Employee Name]:[Office]],6))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2328</v>
      </c>
      <c r="E5646" s="19" t="str">
        <f>IF(ISBLANK(LeaveTracker[[#This Row],[Employee Name]]),"-----",VLOOKUP(LeaveTracker[[#This Row],[Employee Name]],Employees[[Employee Name]:[Office]],7))</f>
        <v>CTO</v>
      </c>
      <c r="F5646" s="50" t="str">
        <f>IF(ISBLANK(LeaveTracker[[#This Row],[Employee Name]]),"-----",VLOOKUP(LeaveTracker[[#This Row],[Employee Name]],Employees[[Employee Name]:[Office]],6))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2328</v>
      </c>
      <c r="E5647" s="19" t="str">
        <f>IF(ISBLANK(LeaveTracker[[#This Row],[Employee Name]]),"-----",VLOOKUP(LeaveTracker[[#This Row],[Employee Name]],Employees[[Employee Name]:[Office]],7))</f>
        <v>CTO</v>
      </c>
      <c r="F5647" s="50" t="str">
        <f>IF(ISBLANK(LeaveTracker[[#This Row],[Employee Name]]),"-----",VLOOKUP(LeaveTracker[[#This Row],[Employee Name]],Employees[[Employee Name]:[Office]],6))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2328</v>
      </c>
      <c r="E5648" s="19" t="str">
        <f>IF(ISBLANK(LeaveTracker[[#This Row],[Employee Name]]),"-----",VLOOKUP(LeaveTracker[[#This Row],[Employee Name]],Employees[[Employee Name]:[Office]],7))</f>
        <v>CTO</v>
      </c>
      <c r="F5648" s="50" t="str">
        <f>IF(ISBLANK(LeaveTracker[[#This Row],[Employee Name]]),"-----",VLOOKUP(LeaveTracker[[#This Row],[Employee Name]],Employees[[Employee Name]:[Office]],6))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2328</v>
      </c>
      <c r="E5649" s="19" t="str">
        <f>IF(ISBLANK(LeaveTracker[[#This Row],[Employee Name]]),"-----",VLOOKUP(LeaveTracker[[#This Row],[Employee Name]],Employees[[Employee Name]:[Office]],7))</f>
        <v>CTO</v>
      </c>
      <c r="F5649" s="50" t="str">
        <f>IF(ISBLANK(LeaveTracker[[#This Row],[Employee Name]]),"-----",VLOOKUP(LeaveTracker[[#This Row],[Employee Name]],Employees[[Employee Name]:[Office]],6))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2330</v>
      </c>
      <c r="E5650" s="19" t="str">
        <f>IF(ISBLANK(LeaveTracker[[#This Row],[Employee Name]]),"-----",VLOOKUP(LeaveTracker[[#This Row],[Employee Name]],Employees[[Employee Name]:[Office]],7))</f>
        <v>CEO</v>
      </c>
      <c r="F5650" s="50" t="str">
        <f>IF(ISBLANK(LeaveTracker[[#This Row],[Employee Name]]),"-----",VLOOKUP(LeaveTracker[[#This Row],[Employee Name]],Employees[[Employee Name]:[Office]],6))</f>
        <v>CASUAL</v>
      </c>
      <c r="G5650" s="24">
        <v>45062</v>
      </c>
      <c r="H5650" s="24">
        <v>45062</v>
      </c>
      <c r="I5650" s="19" t="s">
        <v>298</v>
      </c>
      <c r="J5650" s="42" t="s">
        <v>1003</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671</v>
      </c>
      <c r="E5651" s="19" t="str">
        <f>IF(ISBLANK(LeaveTracker[[#This Row],[Employee Name]]),"-----",VLOOKUP(LeaveTracker[[#This Row],[Employee Name]],Employees[[Employee Name]:[Office]],7))</f>
        <v>SP</v>
      </c>
      <c r="F5651" s="50" t="str">
        <f>IF(ISBLANK(LeaveTracker[[#This Row],[Employee Name]]),"-----",VLOOKUP(LeaveTracker[[#This Row],[Employee Name]],Employees[[Employee Name]:[Office]],6))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2016</v>
      </c>
      <c r="E5652" s="19" t="str">
        <f>IF(ISBLANK(LeaveTracker[[#This Row],[Employee Name]]),"-----",VLOOKUP(LeaveTracker[[#This Row],[Employee Name]],Employees[[Employee Name]:[Office]],7))</f>
        <v>ONT</v>
      </c>
      <c r="F5652" s="50" t="str">
        <f>IF(ISBLANK(LeaveTracker[[#This Row],[Employee Name]]),"-----",VLOOKUP(LeaveTracker[[#This Row],[Employee Name]],Employees[[Employee Name]:[Office]],6))</f>
        <v>PERMANENT</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2210</v>
      </c>
      <c r="E5653" s="19" t="str">
        <f>IF(ISBLANK(LeaveTracker[[#This Row],[Employee Name]]),"-----",VLOOKUP(LeaveTracker[[#This Row],[Employee Name]],Employees[[Employee Name]:[Office]],7))</f>
        <v>CENRO</v>
      </c>
      <c r="F5653" s="50" t="str">
        <f>IF(ISBLANK(LeaveTracker[[#This Row],[Employee Name]]),"-----",VLOOKUP(LeaveTracker[[#This Row],[Employee Name]],Employees[[Employee Name]:[Office]],6))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2210</v>
      </c>
      <c r="E5654" s="19" t="str">
        <f>IF(ISBLANK(LeaveTracker[[#This Row],[Employee Name]]),"-----",VLOOKUP(LeaveTracker[[#This Row],[Employee Name]],Employees[[Employee Name]:[Office]],7))</f>
        <v>CENRO</v>
      </c>
      <c r="F5654" s="50" t="str">
        <f>IF(ISBLANK(LeaveTracker[[#This Row],[Employee Name]]),"-----",VLOOKUP(LeaveTracker[[#This Row],[Employee Name]],Employees[[Employee Name]:[Office]],6))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2210</v>
      </c>
      <c r="E5655" s="19" t="str">
        <f>IF(ISBLANK(LeaveTracker[[#This Row],[Employee Name]]),"-----",VLOOKUP(LeaveTracker[[#This Row],[Employee Name]],Employees[[Employee Name]:[Office]],7))</f>
        <v>CENRO</v>
      </c>
      <c r="F5655" s="50" t="str">
        <f>IF(ISBLANK(LeaveTracker[[#This Row],[Employee Name]]),"-----",VLOOKUP(LeaveTracker[[#This Row],[Employee Name]],Employees[[Employee Name]:[Office]],6))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2210</v>
      </c>
      <c r="E5656" s="19" t="str">
        <f>IF(ISBLANK(LeaveTracker[[#This Row],[Employee Name]]),"-----",VLOOKUP(LeaveTracker[[#This Row],[Employee Name]],Employees[[Employee Name]:[Office]],7))</f>
        <v>CENRO</v>
      </c>
      <c r="F5656" s="50" t="str">
        <f>IF(ISBLANK(LeaveTracker[[#This Row],[Employee Name]]),"-----",VLOOKUP(LeaveTracker[[#This Row],[Employee Name]],Employees[[Employee Name]:[Office]],6))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2210</v>
      </c>
      <c r="E5657" s="19" t="str">
        <f>IF(ISBLANK(LeaveTracker[[#This Row],[Employee Name]]),"-----",VLOOKUP(LeaveTracker[[#This Row],[Employee Name]],Employees[[Employee Name]:[Office]],7))</f>
        <v>CENRO</v>
      </c>
      <c r="F5657" s="50" t="str">
        <f>IF(ISBLANK(LeaveTracker[[#This Row],[Employee Name]]),"-----",VLOOKUP(LeaveTracker[[#This Row],[Employee Name]],Employees[[Employee Name]:[Office]],6))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2210</v>
      </c>
      <c r="E5658" s="19" t="str">
        <f>IF(ISBLANK(LeaveTracker[[#This Row],[Employee Name]]),"-----",VLOOKUP(LeaveTracker[[#This Row],[Employee Name]],Employees[[Employee Name]:[Office]],7))</f>
        <v>CENRO</v>
      </c>
      <c r="F5658" s="50" t="str">
        <f>IF(ISBLANK(LeaveTracker[[#This Row],[Employee Name]]),"-----",VLOOKUP(LeaveTracker[[#This Row],[Employee Name]],Employees[[Employee Name]:[Office]],6))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2210</v>
      </c>
      <c r="E5659" s="19" t="str">
        <f>IF(ISBLANK(LeaveTracker[[#This Row],[Employee Name]]),"-----",VLOOKUP(LeaveTracker[[#This Row],[Employee Name]],Employees[[Employee Name]:[Office]],7))</f>
        <v>CENRO</v>
      </c>
      <c r="F5659" s="50" t="str">
        <f>IF(ISBLANK(LeaveTracker[[#This Row],[Employee Name]]),"-----",VLOOKUP(LeaveTracker[[#This Row],[Employee Name]],Employees[[Employee Name]:[Office]],6))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2210</v>
      </c>
      <c r="E5660" s="19" t="str">
        <f>IF(ISBLANK(LeaveTracker[[#This Row],[Employee Name]]),"-----",VLOOKUP(LeaveTracker[[#This Row],[Employee Name]],Employees[[Employee Name]:[Office]],7))</f>
        <v>CENRO</v>
      </c>
      <c r="F5660" s="50" t="str">
        <f>IF(ISBLANK(LeaveTracker[[#This Row],[Employee Name]]),"-----",VLOOKUP(LeaveTracker[[#This Row],[Employee Name]],Employees[[Employee Name]:[Office]],6))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2210</v>
      </c>
      <c r="E5661" s="19" t="str">
        <f>IF(ISBLANK(LeaveTracker[[#This Row],[Employee Name]]),"-----",VLOOKUP(LeaveTracker[[#This Row],[Employee Name]],Employees[[Employee Name]:[Office]],7))</f>
        <v>CENRO</v>
      </c>
      <c r="F5661" s="50" t="str">
        <f>IF(ISBLANK(LeaveTracker[[#This Row],[Employee Name]]),"-----",VLOOKUP(LeaveTracker[[#This Row],[Employee Name]],Employees[[Employee Name]:[Office]],6))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2210</v>
      </c>
      <c r="E5662" s="19" t="str">
        <f>IF(ISBLANK(LeaveTracker[[#This Row],[Employee Name]]),"-----",VLOOKUP(LeaveTracker[[#This Row],[Employee Name]],Employees[[Employee Name]:[Office]],7))</f>
        <v>CENRO</v>
      </c>
      <c r="F5662" s="50" t="str">
        <f>IF(ISBLANK(LeaveTracker[[#This Row],[Employee Name]]),"-----",VLOOKUP(LeaveTracker[[#This Row],[Employee Name]],Employees[[Employee Name]:[Office]],6))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1962</v>
      </c>
      <c r="E5663" s="19" t="str">
        <f>IF(ISBLANK(LeaveTracker[[#This Row],[Employee Name]]),"-----",VLOOKUP(LeaveTracker[[#This Row],[Employee Name]],Employees[[Employee Name]:[Office]],7))</f>
        <v>CENRO</v>
      </c>
      <c r="F5663" s="50" t="str">
        <f>IF(ISBLANK(LeaveTracker[[#This Row],[Employee Name]]),"-----",VLOOKUP(LeaveTracker[[#This Row],[Employee Name]],Employees[[Employee Name]:[Office]],6))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1962</v>
      </c>
      <c r="E5664" s="19" t="str">
        <f>IF(ISBLANK(LeaveTracker[[#This Row],[Employee Name]]),"-----",VLOOKUP(LeaveTracker[[#This Row],[Employee Name]],Employees[[Employee Name]:[Office]],7))</f>
        <v>CENRO</v>
      </c>
      <c r="F5664" s="50" t="str">
        <f>IF(ISBLANK(LeaveTracker[[#This Row],[Employee Name]]),"-----",VLOOKUP(LeaveTracker[[#This Row],[Employee Name]],Employees[[Employee Name]:[Office]],6))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1872</v>
      </c>
      <c r="E5665" s="19" t="str">
        <f>IF(ISBLANK(LeaveTracker[[#This Row],[Employee Name]]),"-----",VLOOKUP(LeaveTracker[[#This Row],[Employee Name]],Employees[[Employee Name]:[Office]],7))</f>
        <v>CENRO</v>
      </c>
      <c r="F5665" s="50" t="str">
        <f>IF(ISBLANK(LeaveTracker[[#This Row],[Employee Name]]),"-----",VLOOKUP(LeaveTracker[[#This Row],[Employee Name]],Employees[[Employee Name]:[Office]],6))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735</v>
      </c>
      <c r="E5666" s="19" t="str">
        <f>IF(ISBLANK(LeaveTracker[[#This Row],[Employee Name]]),"-----",VLOOKUP(LeaveTracker[[#This Row],[Employee Name]],Employees[[Employee Name]:[Office]],7))</f>
        <v>SP</v>
      </c>
      <c r="F5666" s="50" t="str">
        <f>IF(ISBLANK(LeaveTracker[[#This Row],[Employee Name]]),"-----",VLOOKUP(LeaveTracker[[#This Row],[Employee Name]],Employees[[Employee Name]:[Office]],6))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2266</v>
      </c>
      <c r="E5667" s="19" t="str">
        <f>IF(ISBLANK(LeaveTracker[[#This Row],[Employee Name]]),"-----",VLOOKUP(LeaveTracker[[#This Row],[Employee Name]],Employees[[Employee Name]:[Office]],7))</f>
        <v>OSP</v>
      </c>
      <c r="F5667" s="50" t="str">
        <f>IF(ISBLANK(LeaveTracker[[#This Row],[Employee Name]]),"-----",VLOOKUP(LeaveTracker[[#This Row],[Employee Name]],Employees[[Employee Name]:[Office]],6))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2332</v>
      </c>
      <c r="E5668" s="19" t="str">
        <f>IF(ISBLANK(LeaveTracker[[#This Row],[Employee Name]]),"-----",VLOOKUP(LeaveTracker[[#This Row],[Employee Name]],Employees[[Employee Name]:[Office]],7))</f>
        <v>SP</v>
      </c>
      <c r="F5668" s="50" t="str">
        <f>IF(ISBLANK(LeaveTracker[[#This Row],[Employee Name]]),"-----",VLOOKUP(LeaveTracker[[#This Row],[Employee Name]],Employees[[Employee Name]:[Office]],6))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362</v>
      </c>
      <c r="E5669" s="19" t="str">
        <f>IF(ISBLANK(LeaveTracker[[#This Row],[Employee Name]]),"-----",VLOOKUP(LeaveTracker[[#This Row],[Employee Name]],Employees[[Employee Name]:[Office]],7))</f>
        <v>SP</v>
      </c>
      <c r="F5669" s="50" t="str">
        <f>IF(ISBLANK(LeaveTracker[[#This Row],[Employee Name]]),"-----",VLOOKUP(LeaveTracker[[#This Row],[Employee Name]],Employees[[Employee Name]:[Office]],6))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730</v>
      </c>
      <c r="E5670" s="19" t="str">
        <f>IF(ISBLANK(LeaveTracker[[#This Row],[Employee Name]]),"-----",VLOOKUP(LeaveTracker[[#This Row],[Employee Name]],Employees[[Employee Name]:[Office]],7))</f>
        <v>SP</v>
      </c>
      <c r="F5670" s="50" t="str">
        <f>IF(ISBLANK(LeaveTracker[[#This Row],[Employee Name]]),"-----",VLOOKUP(LeaveTracker[[#This Row],[Employee Name]],Employees[[Employee Name]:[Office]],6))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1755</v>
      </c>
      <c r="E5671" s="19" t="str">
        <f>IF(ISBLANK(LeaveTracker[[#This Row],[Employee Name]]),"-----",VLOOKUP(LeaveTracker[[#This Row],[Employee Name]],Employees[[Employee Name]:[Office]],7))</f>
        <v>SP</v>
      </c>
      <c r="F5671" s="50" t="str">
        <f>IF(ISBLANK(LeaveTracker[[#This Row],[Employee Name]]),"-----",VLOOKUP(LeaveTracker[[#This Row],[Employee Name]],Employees[[Employee Name]:[Office]],6))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1755</v>
      </c>
      <c r="E5672" s="19" t="str">
        <f>IF(ISBLANK(LeaveTracker[[#This Row],[Employee Name]]),"-----",VLOOKUP(LeaveTracker[[#This Row],[Employee Name]],Employees[[Employee Name]:[Office]],7))</f>
        <v>SP</v>
      </c>
      <c r="F5672" s="50" t="str">
        <f>IF(ISBLANK(LeaveTracker[[#This Row],[Employee Name]]),"-----",VLOOKUP(LeaveTracker[[#This Row],[Employee Name]],Employees[[Employee Name]:[Office]],6))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1755</v>
      </c>
      <c r="E5673" s="19" t="str">
        <f>IF(ISBLANK(LeaveTracker[[#This Row],[Employee Name]]),"-----",VLOOKUP(LeaveTracker[[#This Row],[Employee Name]],Employees[[Employee Name]:[Office]],7))</f>
        <v>SP</v>
      </c>
      <c r="F5673" s="50" t="str">
        <f>IF(ISBLANK(LeaveTracker[[#This Row],[Employee Name]]),"-----",VLOOKUP(LeaveTracker[[#This Row],[Employee Name]],Employees[[Employee Name]:[Office]],6))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1755</v>
      </c>
      <c r="E5674" s="19" t="str">
        <f>IF(ISBLANK(LeaveTracker[[#This Row],[Employee Name]]),"-----",VLOOKUP(LeaveTracker[[#This Row],[Employee Name]],Employees[[Employee Name]:[Office]],7))</f>
        <v>SP</v>
      </c>
      <c r="F5674" s="50" t="str">
        <f>IF(ISBLANK(LeaveTracker[[#This Row],[Employee Name]]),"-----",VLOOKUP(LeaveTracker[[#This Row],[Employee Name]],Employees[[Employee Name]:[Office]],6))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1826</v>
      </c>
      <c r="E5675" s="19" t="str">
        <f>IF(ISBLANK(LeaveTracker[[#This Row],[Employee Name]]),"-----",VLOOKUP(LeaveTracker[[#This Row],[Employee Name]],Employees[[Employee Name]:[Office]],7))</f>
        <v>SP</v>
      </c>
      <c r="F5675" s="50" t="str">
        <f>IF(ISBLANK(LeaveTracker[[#This Row],[Employee Name]]),"-----",VLOOKUP(LeaveTracker[[#This Row],[Employee Name]],Employees[[Employee Name]:[Office]],6))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1826</v>
      </c>
      <c r="E5676" s="19" t="str">
        <f>IF(ISBLANK(LeaveTracker[[#This Row],[Employee Name]]),"-----",VLOOKUP(LeaveTracker[[#This Row],[Employee Name]],Employees[[Employee Name]:[Office]],7))</f>
        <v>SP</v>
      </c>
      <c r="F5676" s="50" t="str">
        <f>IF(ISBLANK(LeaveTracker[[#This Row],[Employee Name]]),"-----",VLOOKUP(LeaveTracker[[#This Row],[Employee Name]],Employees[[Employee Name]:[Office]],6))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1826</v>
      </c>
      <c r="E5677" s="19" t="str">
        <f>IF(ISBLANK(LeaveTracker[[#This Row],[Employee Name]]),"-----",VLOOKUP(LeaveTracker[[#This Row],[Employee Name]],Employees[[Employee Name]:[Office]],7))</f>
        <v>SP</v>
      </c>
      <c r="F5677" s="50" t="str">
        <f>IF(ISBLANK(LeaveTracker[[#This Row],[Employee Name]]),"-----",VLOOKUP(LeaveTracker[[#This Row],[Employee Name]],Employees[[Employee Name]:[Office]],6))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2332</v>
      </c>
      <c r="E5678" s="19" t="str">
        <f>IF(ISBLANK(LeaveTracker[[#This Row],[Employee Name]]),"-----",VLOOKUP(LeaveTracker[[#This Row],[Employee Name]],Employees[[Employee Name]:[Office]],7))</f>
        <v>SP</v>
      </c>
      <c r="F5678" s="50" t="str">
        <f>IF(ISBLANK(LeaveTracker[[#This Row],[Employee Name]]),"-----",VLOOKUP(LeaveTracker[[#This Row],[Employee Name]],Employees[[Employee Name]:[Office]],6))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362</v>
      </c>
      <c r="E5679" s="19" t="str">
        <f>IF(ISBLANK(LeaveTracker[[#This Row],[Employee Name]]),"-----",VLOOKUP(LeaveTracker[[#This Row],[Employee Name]],Employees[[Employee Name]:[Office]],7))</f>
        <v>SP</v>
      </c>
      <c r="F5679" s="50" t="str">
        <f>IF(ISBLANK(LeaveTracker[[#This Row],[Employee Name]]),"-----",VLOOKUP(LeaveTracker[[#This Row],[Employee Name]],Employees[[Employee Name]:[Office]],6))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730</v>
      </c>
      <c r="E5680" s="19" t="str">
        <f>IF(ISBLANK(LeaveTracker[[#This Row],[Employee Name]]),"-----",VLOOKUP(LeaveTracker[[#This Row],[Employee Name]],Employees[[Employee Name]:[Office]],7))</f>
        <v>SP</v>
      </c>
      <c r="F5680" s="50" t="str">
        <f>IF(ISBLANK(LeaveTracker[[#This Row],[Employee Name]]),"-----",VLOOKUP(LeaveTracker[[#This Row],[Employee Name]],Employees[[Employee Name]:[Office]],6))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730</v>
      </c>
      <c r="E5681" s="19" t="str">
        <f>IF(ISBLANK(LeaveTracker[[#This Row],[Employee Name]]),"-----",VLOOKUP(LeaveTracker[[#This Row],[Employee Name]],Employees[[Employee Name]:[Office]],7))</f>
        <v>SP</v>
      </c>
      <c r="F5681" s="50" t="str">
        <f>IF(ISBLANK(LeaveTracker[[#This Row],[Employee Name]]),"-----",VLOOKUP(LeaveTracker[[#This Row],[Employee Name]],Employees[[Employee Name]:[Office]],6))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730</v>
      </c>
      <c r="E5682" s="19" t="str">
        <f>IF(ISBLANK(LeaveTracker[[#This Row],[Employee Name]]),"-----",VLOOKUP(LeaveTracker[[#This Row],[Employee Name]],Employees[[Employee Name]:[Office]],7))</f>
        <v>SP</v>
      </c>
      <c r="F5682" s="50" t="str">
        <f>IF(ISBLANK(LeaveTracker[[#This Row],[Employee Name]]),"-----",VLOOKUP(LeaveTracker[[#This Row],[Employee Name]],Employees[[Employee Name]:[Office]],6))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1757</v>
      </c>
      <c r="E5683" s="19" t="str">
        <f>IF(ISBLANK(LeaveTracker[[#This Row],[Employee Name]]),"-----",VLOOKUP(LeaveTracker[[#This Row],[Employee Name]],Employees[[Employee Name]:[Office]],7))</f>
        <v>SP</v>
      </c>
      <c r="F5683" s="50" t="str">
        <f>IF(ISBLANK(LeaveTracker[[#This Row],[Employee Name]]),"-----",VLOOKUP(LeaveTracker[[#This Row],[Employee Name]],Employees[[Employee Name]:[Office]],6))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2230</v>
      </c>
      <c r="E5684" s="19" t="str">
        <f>IF(ISBLANK(LeaveTracker[[#This Row],[Employee Name]]),"-----",VLOOKUP(LeaveTracker[[#This Row],[Employee Name]],Employees[[Employee Name]:[Office]],7))</f>
        <v>SANGGUNIANG PANLUNGSOD</v>
      </c>
      <c r="F5684" s="50" t="str">
        <f>IF(ISBLANK(LeaveTracker[[#This Row],[Employee Name]]),"-----",VLOOKUP(LeaveTracker[[#This Row],[Employee Name]],Employees[[Employee Name]:[Office]],6))</f>
        <v>PERMANENT</v>
      </c>
      <c r="G5684" s="24">
        <v>45043</v>
      </c>
      <c r="H5684" s="24">
        <v>45043</v>
      </c>
      <c r="I5684" s="19" t="s">
        <v>298</v>
      </c>
      <c r="J5684" s="42" t="s">
        <v>1003</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1842</v>
      </c>
      <c r="E5685" s="19" t="str">
        <f>IF(ISBLANK(LeaveTracker[[#This Row],[Employee Name]]),"-----",VLOOKUP(LeaveTracker[[#This Row],[Employee Name]],Employees[[Employee Name]:[Office]],7))</f>
        <v>VMO/SP</v>
      </c>
      <c r="F5685" s="50" t="str">
        <f>IF(ISBLANK(LeaveTracker[[#This Row],[Employee Name]]),"-----",VLOOKUP(LeaveTracker[[#This Row],[Employee Name]],Employees[[Employee Name]:[Office]],6))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1095</v>
      </c>
      <c r="E5686" s="19" t="str">
        <f>IF(ISBLANK(LeaveTracker[[#This Row],[Employee Name]]),"-----",VLOOKUP(LeaveTracker[[#This Row],[Employee Name]],Employees[[Employee Name]:[Office]],7))</f>
        <v>VMO</v>
      </c>
      <c r="F5686" s="50" t="str">
        <f>IF(ISBLANK(LeaveTracker[[#This Row],[Employee Name]]),"-----",VLOOKUP(LeaveTracker[[#This Row],[Employee Name]],Employees[[Employee Name]:[Office]],6))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362</v>
      </c>
      <c r="E5687" s="19" t="str">
        <f>IF(ISBLANK(LeaveTracker[[#This Row],[Employee Name]]),"-----",VLOOKUP(LeaveTracker[[#This Row],[Employee Name]],Employees[[Employee Name]:[Office]],7))</f>
        <v>SP</v>
      </c>
      <c r="F5687" s="50" t="str">
        <f>IF(ISBLANK(LeaveTracker[[#This Row],[Employee Name]]),"-----",VLOOKUP(LeaveTracker[[#This Row],[Employee Name]],Employees[[Employee Name]:[Office]],6))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1827</v>
      </c>
      <c r="E5688" s="19" t="str">
        <f>IF(ISBLANK(LeaveTracker[[#This Row],[Employee Name]]),"-----",VLOOKUP(LeaveTracker[[#This Row],[Employee Name]],Employees[[Employee Name]:[Office]],7))</f>
        <v>SP</v>
      </c>
      <c r="F5688" s="50" t="str">
        <f>IF(ISBLANK(LeaveTracker[[#This Row],[Employee Name]]),"-----",VLOOKUP(LeaveTracker[[#This Row],[Employee Name]],Employees[[Employee Name]:[Office]],6))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2324</v>
      </c>
      <c r="E5689" s="19" t="str">
        <f>IF(ISBLANK(LeaveTracker[[#This Row],[Employee Name]]),"-----",VLOOKUP(LeaveTracker[[#This Row],[Employee Name]],Employees[[Employee Name]:[Office]],7))</f>
        <v>CENRO</v>
      </c>
      <c r="F5689" s="50" t="str">
        <f>IF(ISBLANK(LeaveTracker[[#This Row],[Employee Name]]),"-----",VLOOKUP(LeaveTracker[[#This Row],[Employee Name]],Employees[[Employee Name]:[Office]],6))</f>
        <v>CASUAL</v>
      </c>
      <c r="G5689" s="24">
        <v>45066</v>
      </c>
      <c r="H5689" s="24">
        <v>45069</v>
      </c>
      <c r="I5689" s="19" t="s">
        <v>298</v>
      </c>
      <c r="J5689" s="42" t="s">
        <v>1003</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572</v>
      </c>
      <c r="E5690" s="19" t="str">
        <f>IF(ISBLANK(LeaveTracker[[#This Row],[Employee Name]]),"-----",VLOOKUP(LeaveTracker[[#This Row],[Employee Name]],Employees[[Employee Name]:[Office]],7))</f>
        <v>CCT</v>
      </c>
      <c r="F5690" s="50" t="str">
        <f>IF(ISBLANK(LeaveTracker[[#This Row],[Employee Name]]),"-----",VLOOKUP(LeaveTracker[[#This Row],[Employee Name]],Employees[[Employee Name]:[Office]],6))</f>
        <v>PERMANENT</v>
      </c>
      <c r="G5690" s="24">
        <v>45075</v>
      </c>
      <c r="H5690" s="24">
        <v>45075</v>
      </c>
      <c r="I5690" s="19" t="s">
        <v>298</v>
      </c>
      <c r="J5690" s="42" t="s">
        <v>1003</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1876</v>
      </c>
      <c r="E5691" s="19" t="str">
        <f>IF(ISBLANK(LeaveTracker[[#This Row],[Employee Name]]),"-----",VLOOKUP(LeaveTracker[[#This Row],[Employee Name]],Employees[[Employee Name]:[Office]],7))</f>
        <v>GSO</v>
      </c>
      <c r="F5691" s="50" t="str">
        <f>IF(ISBLANK(LeaveTracker[[#This Row],[Employee Name]]),"-----",VLOOKUP(LeaveTracker[[#This Row],[Employee Name]],Employees[[Employee Name]:[Office]],6))</f>
        <v>CASUAL</v>
      </c>
      <c r="G5691" s="24">
        <v>45062</v>
      </c>
      <c r="H5691" s="24">
        <v>45062</v>
      </c>
      <c r="I5691" s="19" t="s">
        <v>298</v>
      </c>
      <c r="J5691" s="42" t="s">
        <v>1003</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522</v>
      </c>
      <c r="E5692" s="19" t="str">
        <f>IF(ISBLANK(LeaveTracker[[#This Row],[Employee Name]]),"-----",VLOOKUP(LeaveTracker[[#This Row],[Employee Name]],Employees[[Employee Name]:[Office]],7))</f>
        <v>PIO</v>
      </c>
      <c r="F5692" s="50" t="str">
        <f>IF(ISBLANK(LeaveTracker[[#This Row],[Employee Name]]),"-----",VLOOKUP(LeaveTracker[[#This Row],[Employee Name]],Employees[[Employee Name]:[Office]],6))</f>
        <v>PERMANENT</v>
      </c>
      <c r="G5692" s="24">
        <v>45070</v>
      </c>
      <c r="H5692" s="24">
        <v>45070</v>
      </c>
      <c r="I5692" s="19" t="s">
        <v>298</v>
      </c>
      <c r="J5692" s="42" t="s">
        <v>274</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2224</v>
      </c>
      <c r="E5693" s="19" t="str">
        <f>IF(ISBLANK(LeaveTracker[[#This Row],[Employee Name]]),"-----",VLOOKUP(LeaveTracker[[#This Row],[Employee Name]],Employees[[Employee Name]:[Office]],7))</f>
        <v>PICNIC GROVE</v>
      </c>
      <c r="F5693" s="50" t="str">
        <f>IF(ISBLANK(LeaveTracker[[#This Row],[Employee Name]]),"-----",VLOOKUP(LeaveTracker[[#This Row],[Employee Name]],Employees[[Employee Name]:[Office]],6))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2334</v>
      </c>
      <c r="E5694" s="19" t="str">
        <f>IF(ISBLANK(LeaveTracker[[#This Row],[Employee Name]]),"-----",VLOOKUP(LeaveTracker[[#This Row],[Employee Name]],Employees[[Employee Name]:[Office]],7))</f>
        <v>HSKB</v>
      </c>
      <c r="F5694" s="50" t="str">
        <f>IF(ISBLANK(LeaveTracker[[#This Row],[Employee Name]]),"-----",VLOOKUP(LeaveTracker[[#This Row],[Employee Name]],Employees[[Employee Name]:[Office]],6))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2324</v>
      </c>
      <c r="E5695" s="19" t="str">
        <f>IF(ISBLANK(LeaveTracker[[#This Row],[Employee Name]]),"-----",VLOOKUP(LeaveTracker[[#This Row],[Employee Name]],Employees[[Employee Name]:[Office]],7))</f>
        <v>CENRO</v>
      </c>
      <c r="F5695" s="50" t="str">
        <f>IF(ISBLANK(LeaveTracker[[#This Row],[Employee Name]]),"-----",VLOOKUP(LeaveTracker[[#This Row],[Employee Name]],Employees[[Employee Name]:[Office]],6))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1798</v>
      </c>
      <c r="E5696" s="19" t="str">
        <f>IF(ISBLANK(LeaveTracker[[#This Row],[Employee Name]]),"-----",VLOOKUP(LeaveTracker[[#This Row],[Employee Name]],Employees[[Employee Name]:[Office]],7))</f>
        <v>CENRO</v>
      </c>
      <c r="F5696" s="50" t="str">
        <f>IF(ISBLANK(LeaveTracker[[#This Row],[Employee Name]]),"-----",VLOOKUP(LeaveTracker[[#This Row],[Employee Name]],Employees[[Employee Name]:[Office]],6))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2096</v>
      </c>
      <c r="E5697" s="19" t="str">
        <f>IF(ISBLANK(LeaveTracker[[#This Row],[Employee Name]]),"-----",VLOOKUP(LeaveTracker[[#This Row],[Employee Name]],Employees[[Employee Name]:[Office]],7))</f>
        <v>CENRO</v>
      </c>
      <c r="F5697" s="50" t="str">
        <f>IF(ISBLANK(LeaveTracker[[#This Row],[Employee Name]]),"-----",VLOOKUP(LeaveTracker[[#This Row],[Employee Name]],Employees[[Employee Name]:[Office]],6))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2096</v>
      </c>
      <c r="E5698" s="19" t="str">
        <f>IF(ISBLANK(LeaveTracker[[#This Row],[Employee Name]]),"-----",VLOOKUP(LeaveTracker[[#This Row],[Employee Name]],Employees[[Employee Name]:[Office]],7))</f>
        <v>CENRO</v>
      </c>
      <c r="F5698" s="50" t="str">
        <f>IF(ISBLANK(LeaveTracker[[#This Row],[Employee Name]]),"-----",VLOOKUP(LeaveTracker[[#This Row],[Employee Name]],Employees[[Employee Name]:[Office]],6))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1809</v>
      </c>
      <c r="E5699" s="19" t="str">
        <f>IF(ISBLANK(LeaveTracker[[#This Row],[Employee Name]]),"-----",VLOOKUP(LeaveTracker[[#This Row],[Employee Name]],Employees[[Employee Name]:[Office]],7))</f>
        <v>TICC</v>
      </c>
      <c r="F5699" s="50" t="str">
        <f>IF(ISBLANK(LeaveTracker[[#This Row],[Employee Name]]),"-----",VLOOKUP(LeaveTracker[[#This Row],[Employee Name]],Employees[[Employee Name]:[Office]],6))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1831</v>
      </c>
      <c r="E5700" s="19" t="str">
        <f>IF(ISBLANK(LeaveTracker[[#This Row],[Employee Name]]),"-----",VLOOKUP(LeaveTracker[[#This Row],[Employee Name]],Employees[[Employee Name]:[Office]],7))</f>
        <v>CPDO</v>
      </c>
      <c r="F5700" s="50" t="str">
        <f>IF(ISBLANK(LeaveTracker[[#This Row],[Employee Name]]),"-----",VLOOKUP(LeaveTracker[[#This Row],[Employee Name]],Employees[[Employee Name]:[Office]],6))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1831</v>
      </c>
      <c r="E5701" s="19" t="str">
        <f>IF(ISBLANK(LeaveTracker[[#This Row],[Employee Name]]),"-----",VLOOKUP(LeaveTracker[[#This Row],[Employee Name]],Employees[[Employee Name]:[Office]],7))</f>
        <v>CPDO</v>
      </c>
      <c r="F5701" s="50" t="str">
        <f>IF(ISBLANK(LeaveTracker[[#This Row],[Employee Name]]),"-----",VLOOKUP(LeaveTracker[[#This Row],[Employee Name]],Employees[[Employee Name]:[Office]],6))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1070</v>
      </c>
      <c r="E5702" s="19" t="str">
        <f>IF(ISBLANK(LeaveTracker[[#This Row],[Employee Name]]),"-----",VLOOKUP(LeaveTracker[[#This Row],[Employee Name]],Employees[[Employee Name]:[Office]],7))</f>
        <v>PIO</v>
      </c>
      <c r="F5702" s="50" t="str">
        <f>IF(ISBLANK(LeaveTracker[[#This Row],[Employee Name]]),"-----",VLOOKUP(LeaveTracker[[#This Row],[Employee Name]],Employees[[Employee Name]:[Office]],6))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1875</v>
      </c>
      <c r="E5703" s="19" t="str">
        <f>IF(ISBLANK(LeaveTracker[[#This Row],[Employee Name]]),"-----",VLOOKUP(LeaveTracker[[#This Row],[Employee Name]],Employees[[Employee Name]:[Office]],7))</f>
        <v>CEO</v>
      </c>
      <c r="F5703" s="50" t="str">
        <f>IF(ISBLANK(LeaveTracker[[#This Row],[Employee Name]]),"-----",VLOOKUP(LeaveTracker[[#This Row],[Employee Name]],Employees[[Employee Name]:[Office]],6))</f>
        <v>CASUAL</v>
      </c>
      <c r="G5703" s="24">
        <v>45085</v>
      </c>
      <c r="H5703" s="24">
        <v>45086</v>
      </c>
      <c r="I5703" s="19" t="s">
        <v>298</v>
      </c>
      <c r="J5703" s="42" t="s">
        <v>1003</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1875</v>
      </c>
      <c r="E5704" s="19" t="str">
        <f>IF(ISBLANK(LeaveTracker[[#This Row],[Employee Name]]),"-----",VLOOKUP(LeaveTracker[[#This Row],[Employee Name]],Employees[[Employee Name]:[Office]],7))</f>
        <v>CEO</v>
      </c>
      <c r="F5704" s="50" t="str">
        <f>IF(ISBLANK(LeaveTracker[[#This Row],[Employee Name]]),"-----",VLOOKUP(LeaveTracker[[#This Row],[Employee Name]],Employees[[Employee Name]:[Office]],6))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543</v>
      </c>
      <c r="E5705" s="19" t="str">
        <f>IF(ISBLANK(LeaveTracker[[#This Row],[Employee Name]]),"-----",VLOOKUP(LeaveTracker[[#This Row],[Employee Name]],Employees[[Employee Name]:[Office]],7))</f>
        <v>LCR</v>
      </c>
      <c r="F5705" s="50" t="str">
        <f>IF(ISBLANK(LeaveTracker[[#This Row],[Employee Name]]),"-----",VLOOKUP(LeaveTracker[[#This Row],[Employee Name]],Employees[[Employee Name]:[Office]],6))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932</v>
      </c>
      <c r="E5706" s="19" t="str">
        <f>IF(ISBLANK(LeaveTracker[[#This Row],[Employee Name]]),"-----",VLOOKUP(LeaveTracker[[#This Row],[Employee Name]],Employees[[Employee Name]:[Office]],7))</f>
        <v>ONT</v>
      </c>
      <c r="F5706" s="50" t="str">
        <f>IF(ISBLANK(LeaveTracker[[#This Row],[Employee Name]]),"-----",VLOOKUP(LeaveTracker[[#This Row],[Employee Name]],Employees[[Employee Name]:[Office]],6))</f>
        <v>PERMANENT</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2336</v>
      </c>
      <c r="E5707" s="19" t="str">
        <f>IF(ISBLANK(LeaveTracker[[#This Row],[Employee Name]]),"-----",VLOOKUP(LeaveTracker[[#This Row],[Employee Name]],Employees[[Employee Name]:[Office]],7))</f>
        <v>ONT</v>
      </c>
      <c r="F5707" s="50" t="str">
        <f>IF(ISBLANK(LeaveTracker[[#This Row],[Employee Name]]),"-----",VLOOKUP(LeaveTracker[[#This Row],[Employee Name]],Employees[[Employee Name]:[Office]],6))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2336</v>
      </c>
      <c r="E5708" s="19" t="str">
        <f>IF(ISBLANK(LeaveTracker[[#This Row],[Employee Name]]),"-----",VLOOKUP(LeaveTracker[[#This Row],[Employee Name]],Employees[[Employee Name]:[Office]],7))</f>
        <v>ONT</v>
      </c>
      <c r="F5708" s="50" t="str">
        <f>IF(ISBLANK(LeaveTracker[[#This Row],[Employee Name]]),"-----",VLOOKUP(LeaveTracker[[#This Row],[Employee Name]],Employees[[Employee Name]:[Office]],6))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380</v>
      </c>
      <c r="E5709" s="19" t="str">
        <f>IF(ISBLANK(LeaveTracker[[#This Row],[Employee Name]]),"-----",VLOOKUP(LeaveTracker[[#This Row],[Employee Name]],Employees[[Employee Name]:[Office]],7))</f>
        <v>CCT</v>
      </c>
      <c r="F5709" s="50" t="str">
        <f>IF(ISBLANK(LeaveTracker[[#This Row],[Employee Name]]),"-----",VLOOKUP(LeaveTracker[[#This Row],[Employee Name]],Employees[[Employee Name]:[Office]],6))</f>
        <v>PERMANENT</v>
      </c>
      <c r="G5709" s="31">
        <v>45070</v>
      </c>
      <c r="H5709" s="31">
        <v>45070</v>
      </c>
      <c r="I5709" s="19" t="s">
        <v>298</v>
      </c>
      <c r="J5709" s="42" t="s">
        <v>1003</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578</v>
      </c>
      <c r="E5710" s="19" t="str">
        <f>IF(ISBLANK(LeaveTracker[[#This Row],[Employee Name]]),"-----",VLOOKUP(LeaveTracker[[#This Row],[Employee Name]],Employees[[Employee Name]:[Office]],7))</f>
        <v>CCT</v>
      </c>
      <c r="F5710" s="50" t="str">
        <f>IF(ISBLANK(LeaveTracker[[#This Row],[Employee Name]]),"-----",VLOOKUP(LeaveTracker[[#This Row],[Employee Name]],Employees[[Employee Name]:[Office]],6))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375</v>
      </c>
      <c r="E5711" s="19" t="str">
        <f>IF(ISBLANK(LeaveTracker[[#This Row],[Employee Name]]),"-----",VLOOKUP(LeaveTracker[[#This Row],[Employee Name]],Employees[[Employee Name]:[Office]],7))</f>
        <v>CCT</v>
      </c>
      <c r="F5711" s="50" t="str">
        <f>IF(ISBLANK(LeaveTracker[[#This Row],[Employee Name]]),"-----",VLOOKUP(LeaveTracker[[#This Row],[Employee Name]],Employees[[Employee Name]:[Office]],6))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615</v>
      </c>
      <c r="E5712" s="19" t="str">
        <f>IF(ISBLANK(LeaveTracker[[#This Row],[Employee Name]]),"-----",VLOOKUP(LeaveTracker[[#This Row],[Employee Name]],Employees[[Employee Name]:[Office]],7))</f>
        <v>CBO</v>
      </c>
      <c r="F5712" s="50" t="str">
        <f>IF(ISBLANK(LeaveTracker[[#This Row],[Employee Name]]),"-----",VLOOKUP(LeaveTracker[[#This Row],[Employee Name]],Employees[[Employee Name]:[Office]],6))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362</v>
      </c>
      <c r="E5713" s="19" t="str">
        <f>IF(ISBLANK(LeaveTracker[[#This Row],[Employee Name]]),"-----",VLOOKUP(LeaveTracker[[#This Row],[Employee Name]],Employees[[Employee Name]:[Office]],7))</f>
        <v>SP</v>
      </c>
      <c r="F5713" s="50" t="str">
        <f>IF(ISBLANK(LeaveTracker[[#This Row],[Employee Name]]),"-----",VLOOKUP(LeaveTracker[[#This Row],[Employee Name]],Employees[[Employee Name]:[Office]],6))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730</v>
      </c>
      <c r="E5714" s="19" t="str">
        <f>IF(ISBLANK(LeaveTracker[[#This Row],[Employee Name]]),"-----",VLOOKUP(LeaveTracker[[#This Row],[Employee Name]],Employees[[Employee Name]:[Office]],7))</f>
        <v>SP</v>
      </c>
      <c r="F5714" s="50" t="str">
        <f>IF(ISBLANK(LeaveTracker[[#This Row],[Employee Name]]),"-----",VLOOKUP(LeaveTracker[[#This Row],[Employee Name]],Employees[[Employee Name]:[Office]],6))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396</v>
      </c>
      <c r="E5715" s="19" t="str">
        <f>IF(ISBLANK(LeaveTracker[[#This Row],[Employee Name]]),"-----",VLOOKUP(LeaveTracker[[#This Row],[Employee Name]],Employees[[Employee Name]:[Office]],7))</f>
        <v>CTO</v>
      </c>
      <c r="F5715" s="50" t="str">
        <f>IF(ISBLANK(LeaveTracker[[#This Row],[Employee Name]]),"-----",VLOOKUP(LeaveTracker[[#This Row],[Employee Name]],Employees[[Employee Name]:[Office]],6))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1017</v>
      </c>
      <c r="E5716" s="19" t="str">
        <f>IF(ISBLANK(LeaveTracker[[#This Row],[Employee Name]]),"-----",VLOOKUP(LeaveTracker[[#This Row],[Employee Name]],Employees[[Employee Name]:[Office]],7))</f>
        <v>LANDTAX</v>
      </c>
      <c r="F5716" s="50" t="str">
        <f>IF(ISBLANK(LeaveTracker[[#This Row],[Employee Name]]),"-----",VLOOKUP(LeaveTracker[[#This Row],[Employee Name]],Employees[[Employee Name]:[Office]],6))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1017</v>
      </c>
      <c r="E5717" s="19" t="str">
        <f>IF(ISBLANK(LeaveTracker[[#This Row],[Employee Name]]),"-----",VLOOKUP(LeaveTracker[[#This Row],[Employee Name]],Employees[[Employee Name]:[Office]],7))</f>
        <v>LANDTAX</v>
      </c>
      <c r="F5717" s="50" t="str">
        <f>IF(ISBLANK(LeaveTracker[[#This Row],[Employee Name]]),"-----",VLOOKUP(LeaveTracker[[#This Row],[Employee Name]],Employees[[Employee Name]:[Office]],6))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19" t="str">
        <f>IF(ISBLANK(LeaveTracker[[#This Row],[Employee Name]]),"-----",VLOOKUP(LeaveTracker[[#This Row],[Employee Name]],Employees[[Employee Name]:[Office]],7))</f>
        <v>CHARACTER OFFICE</v>
      </c>
      <c r="F5718" s="50" t="str">
        <f>IF(ISBLANK(LeaveTracker[[#This Row],[Employee Name]]),"-----",VLOOKUP(LeaveTracker[[#This Row],[Employee Name]],Employees[[Employee Name]:[Office]],6))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302</v>
      </c>
      <c r="E5719" s="19" t="str">
        <f>IF(ISBLANK(LeaveTracker[[#This Row],[Employee Name]]),"-----",VLOOKUP(LeaveTracker[[#This Row],[Employee Name]],Employees[[Employee Name]:[Office]],7))</f>
        <v>TOPS (ADMIN CSU)</v>
      </c>
      <c r="F5719" s="50" t="str">
        <f>IF(ISBLANK(LeaveTracker[[#This Row],[Employee Name]]),"-----",VLOOKUP(LeaveTracker[[#This Row],[Employee Name]],Employees[[Employee Name]:[Office]],6))</f>
        <v>PERMANENT</v>
      </c>
      <c r="G5719" s="24">
        <v>45070</v>
      </c>
      <c r="H5719" s="24">
        <v>45070</v>
      </c>
      <c r="I5719" s="19" t="s">
        <v>298</v>
      </c>
      <c r="J5719" s="42" t="s">
        <v>1003</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771</v>
      </c>
      <c r="E5720" s="19" t="str">
        <f>IF(ISBLANK(LeaveTracker[[#This Row],[Employee Name]]),"-----",VLOOKUP(LeaveTracker[[#This Row],[Employee Name]],Employees[[Employee Name]:[Office]],7))</f>
        <v>CSWDO</v>
      </c>
      <c r="F5720" s="50" t="str">
        <f>IF(ISBLANK(LeaveTracker[[#This Row],[Employee Name]]),"-----",VLOOKUP(LeaveTracker[[#This Row],[Employee Name]],Employees[[Employee Name]:[Office]],6))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771</v>
      </c>
      <c r="E5721" s="19" t="str">
        <f>IF(ISBLANK(LeaveTracker[[#This Row],[Employee Name]]),"-----",VLOOKUP(LeaveTracker[[#This Row],[Employee Name]],Employees[[Employee Name]:[Office]],7))</f>
        <v>CSWDO</v>
      </c>
      <c r="F5721" s="50" t="str">
        <f>IF(ISBLANK(LeaveTracker[[#This Row],[Employee Name]]),"-----",VLOOKUP(LeaveTracker[[#This Row],[Employee Name]],Employees[[Employee Name]:[Office]],6))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1164</v>
      </c>
      <c r="E5722" s="19" t="str">
        <f>IF(ISBLANK(LeaveTracker[[#This Row],[Employee Name]]),"-----",VLOOKUP(LeaveTracker[[#This Row],[Employee Name]],Employees[[Employee Name]:[Office]],7))</f>
        <v>CSWDO</v>
      </c>
      <c r="F5722" s="50" t="str">
        <f>IF(ISBLANK(LeaveTracker[[#This Row],[Employee Name]]),"-----",VLOOKUP(LeaveTracker[[#This Row],[Employee Name]],Employees[[Employee Name]:[Office]],6))</f>
        <v>PERMANENT</v>
      </c>
      <c r="G5722" s="24">
        <v>45071</v>
      </c>
      <c r="H5722" s="24">
        <v>45072</v>
      </c>
      <c r="I5722" s="19" t="s">
        <v>298</v>
      </c>
      <c r="J5722" s="42" t="s">
        <v>1003</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391</v>
      </c>
      <c r="E5723" s="19" t="str">
        <f>IF(ISBLANK(LeaveTracker[[#This Row],[Employee Name]]),"-----",VLOOKUP(LeaveTracker[[#This Row],[Employee Name]],Employees[[Employee Name]:[Office]],7))</f>
        <v>CTO</v>
      </c>
      <c r="F5723" s="50" t="str">
        <f>IF(ISBLANK(LeaveTracker[[#This Row],[Employee Name]]),"-----",VLOOKUP(LeaveTracker[[#This Row],[Employee Name]],Employees[[Employee Name]:[Office]],6))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1189</v>
      </c>
      <c r="E5724" s="19" t="str">
        <f>IF(ISBLANK(LeaveTracker[[#This Row],[Employee Name]]),"-----",VLOOKUP(LeaveTracker[[#This Row],[Employee Name]],Employees[[Employee Name]:[Office]],7))</f>
        <v>ONT</v>
      </c>
      <c r="F5724" s="50" t="str">
        <f>IF(ISBLANK(LeaveTracker[[#This Row],[Employee Name]]),"-----",VLOOKUP(LeaveTracker[[#This Row],[Employee Name]],Employees[[Employee Name]:[Office]],6))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1189</v>
      </c>
      <c r="E5725" s="19" t="str">
        <f>IF(ISBLANK(LeaveTracker[[#This Row],[Employee Name]]),"-----",VLOOKUP(LeaveTracker[[#This Row],[Employee Name]],Employees[[Employee Name]:[Office]],7))</f>
        <v>ONT</v>
      </c>
      <c r="F5725" s="50" t="str">
        <f>IF(ISBLANK(LeaveTracker[[#This Row],[Employee Name]]),"-----",VLOOKUP(LeaveTracker[[#This Row],[Employee Name]],Employees[[Employee Name]:[Office]],6))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1189</v>
      </c>
      <c r="E5726" s="19" t="str">
        <f>IF(ISBLANK(LeaveTracker[[#This Row],[Employee Name]]),"-----",VLOOKUP(LeaveTracker[[#This Row],[Employee Name]],Employees[[Employee Name]:[Office]],7))</f>
        <v>ONT</v>
      </c>
      <c r="F5726" s="50" t="str">
        <f>IF(ISBLANK(LeaveTracker[[#This Row],[Employee Name]]),"-----",VLOOKUP(LeaveTracker[[#This Row],[Employee Name]],Employees[[Employee Name]:[Office]],6))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1765</v>
      </c>
      <c r="E5727" s="19" t="str">
        <f>IF(ISBLANK(LeaveTracker[[#This Row],[Employee Name]]),"-----",VLOOKUP(LeaveTracker[[#This Row],[Employee Name]],Employees[[Employee Name]:[Office]],7))</f>
        <v>GSO</v>
      </c>
      <c r="F5727" s="50" t="str">
        <f>IF(ISBLANK(LeaveTracker[[#This Row],[Employee Name]]),"-----",VLOOKUP(LeaveTracker[[#This Row],[Employee Name]],Employees[[Employee Name]:[Office]],6))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2140</v>
      </c>
      <c r="E5728" s="19" t="str">
        <f>IF(ISBLANK(LeaveTracker[[#This Row],[Employee Name]]),"-----",VLOOKUP(LeaveTracker[[#This Row],[Employee Name]],Employees[[Employee Name]:[Office]],7))</f>
        <v>GSO</v>
      </c>
      <c r="F5728" s="50" t="str">
        <f>IF(ISBLANK(LeaveTracker[[#This Row],[Employee Name]]),"-----",VLOOKUP(LeaveTracker[[#This Row],[Employee Name]],Employees[[Employee Name]:[Office]],6))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2140</v>
      </c>
      <c r="E5729" s="19" t="str">
        <f>IF(ISBLANK(LeaveTracker[[#This Row],[Employee Name]]),"-----",VLOOKUP(LeaveTracker[[#This Row],[Employee Name]],Employees[[Employee Name]:[Office]],7))</f>
        <v>GSO</v>
      </c>
      <c r="F5729" s="50" t="str">
        <f>IF(ISBLANK(LeaveTracker[[#This Row],[Employee Name]]),"-----",VLOOKUP(LeaveTracker[[#This Row],[Employee Name]],Employees[[Employee Name]:[Office]],6))</f>
        <v>PERMANENT</v>
      </c>
      <c r="G5729" s="24">
        <v>45062</v>
      </c>
      <c r="H5729" s="24">
        <v>45062</v>
      </c>
      <c r="I5729" s="19" t="s">
        <v>298</v>
      </c>
      <c r="J5729" s="42" t="s">
        <v>1003</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304</v>
      </c>
      <c r="E5730" s="19" t="str">
        <f>IF(ISBLANK(LeaveTracker[[#This Row],[Employee Name]]),"-----",VLOOKUP(LeaveTracker[[#This Row],[Employee Name]],Employees[[Employee Name]:[Office]],7))</f>
        <v>TOPS (ADMIN CSU)</v>
      </c>
      <c r="F5730" s="50" t="str">
        <f>IF(ISBLANK(LeaveTracker[[#This Row],[Employee Name]]),"-----",VLOOKUP(LeaveTracker[[#This Row],[Employee Name]],Employees[[Employee Name]:[Office]],6))</f>
        <v>PERMANENT</v>
      </c>
      <c r="G5730" s="24">
        <v>45072</v>
      </c>
      <c r="H5730" s="24">
        <v>45072</v>
      </c>
      <c r="I5730" s="19" t="s">
        <v>298</v>
      </c>
      <c r="J5730" s="42" t="s">
        <v>1003</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1840</v>
      </c>
      <c r="E5731" s="19" t="str">
        <f>IF(ISBLANK(LeaveTracker[[#This Row],[Employee Name]]),"-----",VLOOKUP(LeaveTracker[[#This Row],[Employee Name]],Employees[[Employee Name]:[Office]],7))</f>
        <v>BIR</v>
      </c>
      <c r="F5731" s="50" t="str">
        <f>IF(ISBLANK(LeaveTracker[[#This Row],[Employee Name]]),"-----",VLOOKUP(LeaveTracker[[#This Row],[Employee Name]],Employees[[Employee Name]:[Office]],6))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1840</v>
      </c>
      <c r="E5732" s="19" t="str">
        <f>IF(ISBLANK(LeaveTracker[[#This Row],[Employee Name]]),"-----",VLOOKUP(LeaveTracker[[#This Row],[Employee Name]],Employees[[Employee Name]:[Office]],7))</f>
        <v>BIR</v>
      </c>
      <c r="F5732" s="50" t="str">
        <f>IF(ISBLANK(LeaveTracker[[#This Row],[Employee Name]]),"-----",VLOOKUP(LeaveTracker[[#This Row],[Employee Name]],Employees[[Employee Name]:[Office]],6))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2129</v>
      </c>
      <c r="E5733" s="19" t="str">
        <f>IF(ISBLANK(LeaveTracker[[#This Row],[Employee Name]]),"-----",VLOOKUP(LeaveTracker[[#This Row],[Employee Name]],Employees[[Employee Name]:[Office]],7))</f>
        <v>DOE</v>
      </c>
      <c r="F5733" s="50" t="str">
        <f>IF(ISBLANK(LeaveTracker[[#This Row],[Employee Name]]),"-----",VLOOKUP(LeaveTracker[[#This Row],[Employee Name]],Employees[[Employee Name]:[Office]],6))</f>
        <v>PERMANENT</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2129</v>
      </c>
      <c r="E5734" s="19" t="str">
        <f>IF(ISBLANK(LeaveTracker[[#This Row],[Employee Name]]),"-----",VLOOKUP(LeaveTracker[[#This Row],[Employee Name]],Employees[[Employee Name]:[Office]],7))</f>
        <v>DOE</v>
      </c>
      <c r="F5734" s="50" t="str">
        <f>IF(ISBLANK(LeaveTracker[[#This Row],[Employee Name]]),"-----",VLOOKUP(LeaveTracker[[#This Row],[Employee Name]],Employees[[Employee Name]:[Office]],6))</f>
        <v>PERMANENT</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2266</v>
      </c>
      <c r="E5735" s="19" t="str">
        <f>IF(ISBLANK(LeaveTracker[[#This Row],[Employee Name]]),"-----",VLOOKUP(LeaveTracker[[#This Row],[Employee Name]],Employees[[Employee Name]:[Office]],7))</f>
        <v>OSP</v>
      </c>
      <c r="F5735" s="50" t="str">
        <f>IF(ISBLANK(LeaveTracker[[#This Row],[Employee Name]]),"-----",VLOOKUP(LeaveTracker[[#This Row],[Employee Name]],Employees[[Employee Name]:[Office]],6))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1757</v>
      </c>
      <c r="E5736" s="19" t="str">
        <f>IF(ISBLANK(LeaveTracker[[#This Row],[Employee Name]]),"-----",VLOOKUP(LeaveTracker[[#This Row],[Employee Name]],Employees[[Employee Name]:[Office]],7))</f>
        <v>SP</v>
      </c>
      <c r="F5736" s="50" t="str">
        <f>IF(ISBLANK(LeaveTracker[[#This Row],[Employee Name]]),"-----",VLOOKUP(LeaveTracker[[#This Row],[Employee Name]],Employees[[Employee Name]:[Office]],6))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1095</v>
      </c>
      <c r="E5737" s="19" t="str">
        <f>IF(ISBLANK(LeaveTracker[[#This Row],[Employee Name]]),"-----",VLOOKUP(LeaveTracker[[#This Row],[Employee Name]],Employees[[Employee Name]:[Office]],7))</f>
        <v>VMO</v>
      </c>
      <c r="F5737" s="50" t="str">
        <f>IF(ISBLANK(LeaveTracker[[#This Row],[Employee Name]]),"-----",VLOOKUP(LeaveTracker[[#This Row],[Employee Name]],Employees[[Employee Name]:[Office]],6))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730</v>
      </c>
      <c r="E5738" s="19" t="str">
        <f>IF(ISBLANK(LeaveTracker[[#This Row],[Employee Name]]),"-----",VLOOKUP(LeaveTracker[[#This Row],[Employee Name]],Employees[[Employee Name]:[Office]],7))</f>
        <v>SP</v>
      </c>
      <c r="F5738" s="50" t="str">
        <f>IF(ISBLANK(LeaveTracker[[#This Row],[Employee Name]]),"-----",VLOOKUP(LeaveTracker[[#This Row],[Employee Name]],Employees[[Employee Name]:[Office]],6))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1784</v>
      </c>
      <c r="E5739" s="19" t="str">
        <f>IF(ISBLANK(LeaveTracker[[#This Row],[Employee Name]]),"-----",VLOOKUP(LeaveTracker[[#This Row],[Employee Name]],Employees[[Employee Name]:[Office]],7))</f>
        <v>PICNIC GROVE</v>
      </c>
      <c r="F5739" s="50" t="str">
        <f>IF(ISBLANK(LeaveTracker[[#This Row],[Employee Name]]),"-----",VLOOKUP(LeaveTracker[[#This Row],[Employee Name]],Employees[[Employee Name]:[Office]],6))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1775</v>
      </c>
      <c r="E5740" s="19" t="str">
        <f>IF(ISBLANK(LeaveTracker[[#This Row],[Employee Name]]),"-----",VLOOKUP(LeaveTracker[[#This Row],[Employee Name]],Employees[[Employee Name]:[Office]],7))</f>
        <v>SP</v>
      </c>
      <c r="F5740" s="50" t="str">
        <f>IF(ISBLANK(LeaveTracker[[#This Row],[Employee Name]]),"-----",VLOOKUP(LeaveTracker[[#This Row],[Employee Name]],Employees[[Employee Name]:[Office]],6))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402</v>
      </c>
      <c r="E5741" s="19" t="str">
        <f>IF(ISBLANK(LeaveTracker[[#This Row],[Employee Name]]),"-----",VLOOKUP(LeaveTracker[[#This Row],[Employee Name]],Employees[[Employee Name]:[Office]],7))</f>
        <v>CTO</v>
      </c>
      <c r="F5741" s="50" t="str">
        <f>IF(ISBLANK(LeaveTracker[[#This Row],[Employee Name]]),"-----",VLOOKUP(LeaveTracker[[#This Row],[Employee Name]],Employees[[Employee Name]:[Office]],6))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722</v>
      </c>
      <c r="E5742" s="19" t="str">
        <f>IF(ISBLANK(LeaveTracker[[#This Row],[Employee Name]]),"-----",VLOOKUP(LeaveTracker[[#This Row],[Employee Name]],Employees[[Employee Name]:[Office]],7))</f>
        <v>LCR</v>
      </c>
      <c r="F5742" s="50" t="str">
        <f>IF(ISBLANK(LeaveTracker[[#This Row],[Employee Name]]),"-----",VLOOKUP(LeaveTracker[[#This Row],[Employee Name]],Employees[[Employee Name]:[Office]],6))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722</v>
      </c>
      <c r="E5743" s="19" t="str">
        <f>IF(ISBLANK(LeaveTracker[[#This Row],[Employee Name]]),"-----",VLOOKUP(LeaveTracker[[#This Row],[Employee Name]],Employees[[Employee Name]:[Office]],7))</f>
        <v>LCR</v>
      </c>
      <c r="F5743" s="50" t="str">
        <f>IF(ISBLANK(LeaveTracker[[#This Row],[Employee Name]]),"-----",VLOOKUP(LeaveTracker[[#This Row],[Employee Name]],Employees[[Employee Name]:[Office]],6))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722</v>
      </c>
      <c r="E5744" s="19" t="str">
        <f>IF(ISBLANK(LeaveTracker[[#This Row],[Employee Name]]),"-----",VLOOKUP(LeaveTracker[[#This Row],[Employee Name]],Employees[[Employee Name]:[Office]],7))</f>
        <v>LCR</v>
      </c>
      <c r="F5744" s="50" t="str">
        <f>IF(ISBLANK(LeaveTracker[[#This Row],[Employee Name]]),"-----",VLOOKUP(LeaveTracker[[#This Row],[Employee Name]],Employees[[Employee Name]:[Office]],6))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722</v>
      </c>
      <c r="E5745" s="19" t="str">
        <f>IF(ISBLANK(LeaveTracker[[#This Row],[Employee Name]]),"-----",VLOOKUP(LeaveTracker[[#This Row],[Employee Name]],Employees[[Employee Name]:[Office]],7))</f>
        <v>LCR</v>
      </c>
      <c r="F5745" s="50" t="str">
        <f>IF(ISBLANK(LeaveTracker[[#This Row],[Employee Name]]),"-----",VLOOKUP(LeaveTracker[[#This Row],[Employee Name]],Employees[[Employee Name]:[Office]],6))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855</v>
      </c>
      <c r="E5746" s="19" t="str">
        <f>IF(ISBLANK(LeaveTracker[[#This Row],[Employee Name]]),"-----",VLOOKUP(LeaveTracker[[#This Row],[Employee Name]],Employees[[Employee Name]:[Office]],7))</f>
        <v>LCR</v>
      </c>
      <c r="F5746" s="50" t="str">
        <f>IF(ISBLANK(LeaveTracker[[#This Row],[Employee Name]]),"-----",VLOOKUP(LeaveTracker[[#This Row],[Employee Name]],Employees[[Employee Name]:[Office]],6))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778</v>
      </c>
      <c r="E5747" s="19" t="str">
        <f>IF(ISBLANK(LeaveTracker[[#This Row],[Employee Name]]),"-----",VLOOKUP(LeaveTracker[[#This Row],[Employee Name]],Employees[[Employee Name]:[Office]],7))</f>
        <v>HRMO</v>
      </c>
      <c r="F5747" s="50" t="str">
        <f>IF(ISBLANK(LeaveTracker[[#This Row],[Employee Name]]),"-----",VLOOKUP(LeaveTracker[[#This Row],[Employee Name]],Employees[[Employee Name]:[Office]],6))</f>
        <v>PERMANENT</v>
      </c>
      <c r="G5747" s="24">
        <v>45070</v>
      </c>
      <c r="H5747" s="24">
        <v>45070</v>
      </c>
      <c r="I5747" s="19" t="s">
        <v>298</v>
      </c>
      <c r="J5747" s="42" t="s">
        <v>1003</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826</v>
      </c>
      <c r="E5748" s="19" t="str">
        <f>IF(ISBLANK(LeaveTracker[[#This Row],[Employee Name]]),"-----",VLOOKUP(LeaveTracker[[#This Row],[Employee Name]],Employees[[Employee Name]:[Office]],7))</f>
        <v>CHO</v>
      </c>
      <c r="F5748" s="50" t="str">
        <f>IF(ISBLANK(LeaveTracker[[#This Row],[Employee Name]]),"-----",VLOOKUP(LeaveTracker[[#This Row],[Employee Name]],Employees[[Employee Name]:[Office]],6))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688</v>
      </c>
      <c r="E5749" s="19" t="str">
        <f>IF(ISBLANK(LeaveTracker[[#This Row],[Employee Name]]),"-----",VLOOKUP(LeaveTracker[[#This Row],[Employee Name]],Employees[[Employee Name]:[Office]],7))</f>
        <v>CITY HEALTH OFFICE</v>
      </c>
      <c r="F5749" s="50" t="str">
        <f>IF(ISBLANK(LeaveTracker[[#This Row],[Employee Name]]),"-----",VLOOKUP(LeaveTracker[[#This Row],[Employee Name]],Employees[[Employee Name]:[Office]],6))</f>
        <v>PERMANENT</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822</v>
      </c>
      <c r="E5750" s="19" t="str">
        <f>IF(ISBLANK(LeaveTracker[[#This Row],[Employee Name]]),"-----",VLOOKUP(LeaveTracker[[#This Row],[Employee Name]],Employees[[Employee Name]:[Office]],7))</f>
        <v>CHO</v>
      </c>
      <c r="F5750" s="50" t="str">
        <f>IF(ISBLANK(LeaveTracker[[#This Row],[Employee Name]]),"-----",VLOOKUP(LeaveTracker[[#This Row],[Employee Name]],Employees[[Employee Name]:[Office]],6))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1890</v>
      </c>
      <c r="E5751" s="19" t="str">
        <f>IF(ISBLANK(LeaveTracker[[#This Row],[Employee Name]]),"-----",VLOOKUP(LeaveTracker[[#This Row],[Employee Name]],Employees[[Employee Name]:[Office]],7))</f>
        <v>TICC</v>
      </c>
      <c r="F5751" s="50" t="str">
        <f>IF(ISBLANK(LeaveTracker[[#This Row],[Employee Name]]),"-----",VLOOKUP(LeaveTracker[[#This Row],[Employee Name]],Employees[[Employee Name]:[Office]],6))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1890</v>
      </c>
      <c r="E5752" s="19" t="str">
        <f>IF(ISBLANK(LeaveTracker[[#This Row],[Employee Name]]),"-----",VLOOKUP(LeaveTracker[[#This Row],[Employee Name]],Employees[[Employee Name]:[Office]],7))</f>
        <v>TICC</v>
      </c>
      <c r="F5752" s="50" t="str">
        <f>IF(ISBLANK(LeaveTracker[[#This Row],[Employee Name]]),"-----",VLOOKUP(LeaveTracker[[#This Row],[Employee Name]],Employees[[Employee Name]:[Office]],6))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242</v>
      </c>
      <c r="E5753" s="19" t="str">
        <f>IF(ISBLANK(LeaveTracker[[#This Row],[Employee Name]]),"-----",VLOOKUP(LeaveTracker[[#This Row],[Employee Name]],Employees[[Employee Name]:[Office]],7))</f>
        <v>TCCH/TICC</v>
      </c>
      <c r="F5753" s="50" t="str">
        <f>IF(ISBLANK(LeaveTracker[[#This Row],[Employee Name]]),"-----",VLOOKUP(LeaveTracker[[#This Row],[Employee Name]],Employees[[Employee Name]:[Office]],6))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19" t="str">
        <f>IF(ISBLANK(LeaveTracker[[#This Row],[Employee Name]]),"-----",VLOOKUP(LeaveTracker[[#This Row],[Employee Name]],Employees[[Employee Name]:[Office]],7))</f>
        <v>DEPED</v>
      </c>
      <c r="F5754" s="50" t="str">
        <f>IF(ISBLANK(LeaveTracker[[#This Row],[Employee Name]]),"-----",VLOOKUP(LeaveTracker[[#This Row],[Employee Name]],Employees[[Employee Name]:[Office]],6))</f>
        <v>CASUAL</v>
      </c>
      <c r="G5754" s="24">
        <v>45071</v>
      </c>
      <c r="H5754" s="24">
        <v>45071</v>
      </c>
      <c r="I5754" s="19" t="s">
        <v>298</v>
      </c>
      <c r="J5754" s="42" t="s">
        <v>1003</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671</v>
      </c>
      <c r="E5755" s="19" t="str">
        <f>IF(ISBLANK(LeaveTracker[[#This Row],[Employee Name]]),"-----",VLOOKUP(LeaveTracker[[#This Row],[Employee Name]],Employees[[Employee Name]:[Office]],7))</f>
        <v>SP</v>
      </c>
      <c r="F5755" s="50" t="str">
        <f>IF(ISBLANK(LeaveTracker[[#This Row],[Employee Name]]),"-----",VLOOKUP(LeaveTracker[[#This Row],[Employee Name]],Employees[[Employee Name]:[Office]],6))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1002</v>
      </c>
      <c r="E5756" s="19" t="str">
        <f>IF(ISBLANK(LeaveTracker[[#This Row],[Employee Name]]),"-----",VLOOKUP(LeaveTracker[[#This Row],[Employee Name]],Employees[[Employee Name]:[Office]],7))</f>
        <v>CEO</v>
      </c>
      <c r="F5756" s="50" t="str">
        <f>IF(ISBLANK(LeaveTracker[[#This Row],[Employee Name]]),"-----",VLOOKUP(LeaveTracker[[#This Row],[Employee Name]],Employees[[Employee Name]:[Office]],6))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1002</v>
      </c>
      <c r="E5757" s="19" t="str">
        <f>IF(ISBLANK(LeaveTracker[[#This Row],[Employee Name]]),"-----",VLOOKUP(LeaveTracker[[#This Row],[Employee Name]],Employees[[Employee Name]:[Office]],7))</f>
        <v>CEO</v>
      </c>
      <c r="F5757" s="50" t="str">
        <f>IF(ISBLANK(LeaveTracker[[#This Row],[Employee Name]]),"-----",VLOOKUP(LeaveTracker[[#This Row],[Employee Name]],Employees[[Employee Name]:[Office]],6))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572</v>
      </c>
      <c r="E5758" s="19" t="str">
        <f>IF(ISBLANK(LeaveTracker[[#This Row],[Employee Name]]),"-----",VLOOKUP(LeaveTracker[[#This Row],[Employee Name]],Employees[[Employee Name]:[Office]],7))</f>
        <v>CCT</v>
      </c>
      <c r="F5758" s="50" t="str">
        <f>IF(ISBLANK(LeaveTracker[[#This Row],[Employee Name]]),"-----",VLOOKUP(LeaveTracker[[#This Row],[Employee Name]],Employees[[Employee Name]:[Office]],6))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572</v>
      </c>
      <c r="E5759" s="19" t="str">
        <f>IF(ISBLANK(LeaveTracker[[#This Row],[Employee Name]]),"-----",VLOOKUP(LeaveTracker[[#This Row],[Employee Name]],Employees[[Employee Name]:[Office]],7))</f>
        <v>CCT</v>
      </c>
      <c r="F5759" s="50" t="str">
        <f>IF(ISBLANK(LeaveTracker[[#This Row],[Employee Name]]),"-----",VLOOKUP(LeaveTracker[[#This Row],[Employee Name]],Employees[[Employee Name]:[Office]],6))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19" t="str">
        <f>IF(ISBLANK(LeaveTracker[[#This Row],[Employee Name]]),"-----",VLOOKUP(LeaveTracker[[#This Row],[Employee Name]],Employees[[Employee Name]:[Office]],7))</f>
        <v>CHARACTER OFFICE</v>
      </c>
      <c r="F5760" s="50" t="str">
        <f>IF(ISBLANK(LeaveTracker[[#This Row],[Employee Name]]),"-----",VLOOKUP(LeaveTracker[[#This Row],[Employee Name]],Employees[[Employee Name]:[Office]],6))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336</v>
      </c>
      <c r="E5761" s="19" t="str">
        <f>IF(ISBLANK(LeaveTracker[[#This Row],[Employee Name]]),"-----",VLOOKUP(LeaveTracker[[#This Row],[Employee Name]],Employees[[Employee Name]:[Office]],7))</f>
        <v>COMELEC</v>
      </c>
      <c r="F5761" s="50" t="str">
        <f>IF(ISBLANK(LeaveTracker[[#This Row],[Employee Name]]),"-----",VLOOKUP(LeaveTracker[[#This Row],[Employee Name]],Employees[[Employee Name]:[Office]],6))</f>
        <v>PERMANENT</v>
      </c>
      <c r="G5761" s="24">
        <v>45082</v>
      </c>
      <c r="H5761" s="24">
        <v>45082</v>
      </c>
      <c r="I5761" s="19" t="s">
        <v>298</v>
      </c>
      <c r="J5761" s="42" t="s">
        <v>1003</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338</v>
      </c>
      <c r="E5762" s="19" t="str">
        <f>IF(ISBLANK(LeaveTracker[[#This Row],[Employee Name]]),"-----",VLOOKUP(LeaveTracker[[#This Row],[Employee Name]],Employees[[Employee Name]:[Office]],7))</f>
        <v>COMELEC</v>
      </c>
      <c r="F5762" s="50" t="str">
        <f>IF(ISBLANK(LeaveTracker[[#This Row],[Employee Name]]),"-----",VLOOKUP(LeaveTracker[[#This Row],[Employee Name]],Employees[[Employee Name]:[Office]],6))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255</v>
      </c>
      <c r="E5763" s="19" t="str">
        <f>IF(ISBLANK(LeaveTracker[[#This Row],[Employee Name]]),"-----",VLOOKUP(LeaveTracker[[#This Row],[Employee Name]],Employees[[Employee Name]:[Office]],7))</f>
        <v>DA</v>
      </c>
      <c r="F5763" s="50" t="str">
        <f>IF(ISBLANK(LeaveTracker[[#This Row],[Employee Name]]),"-----",VLOOKUP(LeaveTracker[[#This Row],[Employee Name]],Employees[[Employee Name]:[Office]],6))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1834</v>
      </c>
      <c r="E5764" s="19" t="str">
        <f>IF(ISBLANK(LeaveTracker[[#This Row],[Employee Name]]),"-----",VLOOKUP(LeaveTracker[[#This Row],[Employee Name]],Employees[[Employee Name]:[Office]],7))</f>
        <v>EEO/CITY MARKET</v>
      </c>
      <c r="F5764" s="50" t="str">
        <f>IF(ISBLANK(LeaveTracker[[#This Row],[Employee Name]]),"-----",VLOOKUP(LeaveTracker[[#This Row],[Employee Name]],Employees[[Employee Name]:[Office]],6))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1756</v>
      </c>
      <c r="E5765" s="19" t="str">
        <f>IF(ISBLANK(LeaveTracker[[#This Row],[Employee Name]]),"-----",VLOOKUP(LeaveTracker[[#This Row],[Employee Name]],Employees[[Employee Name]:[Office]],7))</f>
        <v>PICNIC GROVE</v>
      </c>
      <c r="F5765" s="50" t="str">
        <f>IF(ISBLANK(LeaveTracker[[#This Row],[Employee Name]]),"-----",VLOOKUP(LeaveTracker[[#This Row],[Employee Name]],Employees[[Employee Name]:[Office]],6))</f>
        <v>PERMANENT</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1809</v>
      </c>
      <c r="E5766" s="19" t="str">
        <f>IF(ISBLANK(LeaveTracker[[#This Row],[Employee Name]]),"-----",VLOOKUP(LeaveTracker[[#This Row],[Employee Name]],Employees[[Employee Name]:[Office]],7))</f>
        <v>TICC</v>
      </c>
      <c r="F5766" s="50" t="str">
        <f>IF(ISBLANK(LeaveTracker[[#This Row],[Employee Name]]),"-----",VLOOKUP(LeaveTracker[[#This Row],[Employee Name]],Employees[[Employee Name]:[Office]],6))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1804</v>
      </c>
      <c r="E5767" s="19" t="str">
        <f>IF(ISBLANK(LeaveTracker[[#This Row],[Employee Name]]),"-----",VLOOKUP(LeaveTracker[[#This Row],[Employee Name]],Employees[[Employee Name]:[Office]],7))</f>
        <v>HOUSING</v>
      </c>
      <c r="F5767" s="50" t="str">
        <f>IF(ISBLANK(LeaveTracker[[#This Row],[Employee Name]]),"-----",VLOOKUP(LeaveTracker[[#This Row],[Employee Name]],Employees[[Employee Name]:[Office]],6))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1935</v>
      </c>
      <c r="E5768" s="19" t="str">
        <f>IF(ISBLANK(LeaveTracker[[#This Row],[Employee Name]]),"-----",VLOOKUP(LeaveTracker[[#This Row],[Employee Name]],Employees[[Employee Name]:[Office]],7))</f>
        <v>CTO</v>
      </c>
      <c r="F5768" s="50" t="str">
        <f>IF(ISBLANK(LeaveTracker[[#This Row],[Employee Name]]),"-----",VLOOKUP(LeaveTracker[[#This Row],[Employee Name]],Employees[[Employee Name]:[Office]],6))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1935</v>
      </c>
      <c r="E5769" s="19" t="str">
        <f>IF(ISBLANK(LeaveTracker[[#This Row],[Employee Name]]),"-----",VLOOKUP(LeaveTracker[[#This Row],[Employee Name]],Employees[[Employee Name]:[Office]],7))</f>
        <v>CTO</v>
      </c>
      <c r="F5769" s="50" t="str">
        <f>IF(ISBLANK(LeaveTracker[[#This Row],[Employee Name]]),"-----",VLOOKUP(LeaveTracker[[#This Row],[Employee Name]],Employees[[Employee Name]:[Office]],6))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1935</v>
      </c>
      <c r="E5770" s="19" t="str">
        <f>IF(ISBLANK(LeaveTracker[[#This Row],[Employee Name]]),"-----",VLOOKUP(LeaveTracker[[#This Row],[Employee Name]],Employees[[Employee Name]:[Office]],7))</f>
        <v>CTO</v>
      </c>
      <c r="F5770" s="50" t="str">
        <f>IF(ISBLANK(LeaveTracker[[#This Row],[Employee Name]]),"-----",VLOOKUP(LeaveTracker[[#This Row],[Employee Name]],Employees[[Employee Name]:[Office]],6))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1839</v>
      </c>
      <c r="E5771" s="19" t="str">
        <f>IF(ISBLANK(LeaveTracker[[#This Row],[Employee Name]]),"-----",VLOOKUP(LeaveTracker[[#This Row],[Employee Name]],Employees[[Employee Name]:[Office]],7))</f>
        <v>CENRO</v>
      </c>
      <c r="F5771" s="50" t="str">
        <f>IF(ISBLANK(LeaveTracker[[#This Row],[Employee Name]]),"-----",VLOOKUP(LeaveTracker[[#This Row],[Employee Name]],Employees[[Employee Name]:[Office]],6))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1792</v>
      </c>
      <c r="E5772" s="19" t="str">
        <f>IF(ISBLANK(LeaveTracker[[#This Row],[Employee Name]]),"-----",VLOOKUP(LeaveTracker[[#This Row],[Employee Name]],Employees[[Employee Name]:[Office]],7))</f>
        <v>CENRO</v>
      </c>
      <c r="F5772" s="50" t="str">
        <f>IF(ISBLANK(LeaveTracker[[#This Row],[Employee Name]]),"-----",VLOOKUP(LeaveTracker[[#This Row],[Employee Name]],Employees[[Employee Name]:[Office]],6))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1963</v>
      </c>
      <c r="E5773" s="19" t="str">
        <f>IF(ISBLANK(LeaveTracker[[#This Row],[Employee Name]]),"-----",VLOOKUP(LeaveTracker[[#This Row],[Employee Name]],Employees[[Employee Name]:[Office]],7))</f>
        <v>CENRO</v>
      </c>
      <c r="F5773" s="50" t="str">
        <f>IF(ISBLANK(LeaveTracker[[#This Row],[Employee Name]]),"-----",VLOOKUP(LeaveTracker[[#This Row],[Employee Name]],Employees[[Employee Name]:[Office]],6))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2151</v>
      </c>
      <c r="E5774" s="19" t="str">
        <f>IF(ISBLANK(LeaveTracker[[#This Row],[Employee Name]]),"-----",VLOOKUP(LeaveTracker[[#This Row],[Employee Name]],Employees[[Employee Name]:[Office]],7))</f>
        <v>OSPITAL NG TAGAYTAY</v>
      </c>
      <c r="F5774" s="50" t="str">
        <f>IF(ISBLANK(LeaveTracker[[#This Row],[Employee Name]]),"-----",VLOOKUP(LeaveTracker[[#This Row],[Employee Name]],Employees[[Employee Name]:[Office]],6))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1967</v>
      </c>
      <c r="E5775" s="19" t="str">
        <f>IF(ISBLANK(LeaveTracker[[#This Row],[Employee Name]]),"-----",VLOOKUP(LeaveTracker[[#This Row],[Employee Name]],Employees[[Employee Name]:[Office]],7))</f>
        <v>CENRO</v>
      </c>
      <c r="F5775" s="50" t="str">
        <f>IF(ISBLANK(LeaveTracker[[#This Row],[Employee Name]]),"-----",VLOOKUP(LeaveTracker[[#This Row],[Employee Name]],Employees[[Employee Name]:[Office]],6))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19" t="str">
        <f>IF(ISBLANK(LeaveTracker[[#This Row],[Employee Name]]),"-----",VLOOKUP(LeaveTracker[[#This Row],[Employee Name]],Employees[[Employee Name]:[Office]],7))</f>
        <v>DOE</v>
      </c>
      <c r="F5776" s="50" t="str">
        <f>IF(ISBLANK(LeaveTracker[[#This Row],[Employee Name]]),"-----",VLOOKUP(LeaveTracker[[#This Row],[Employee Name]],Employees[[Employee Name]:[Office]],6))</f>
        <v>PERMANENT</v>
      </c>
      <c r="G5776" s="24">
        <v>45072</v>
      </c>
      <c r="H5776" s="24">
        <v>45072</v>
      </c>
      <c r="I5776" s="19" t="s">
        <v>298</v>
      </c>
      <c r="J5776" s="42" t="s">
        <v>1003</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19" t="str">
        <f>IF(ISBLANK(LeaveTracker[[#This Row],[Employee Name]]),"-----",VLOOKUP(LeaveTracker[[#This Row],[Employee Name]],Employees[[Employee Name]:[Office]],7))</f>
        <v>DOE</v>
      </c>
      <c r="F5777" s="50" t="str">
        <f>IF(ISBLANK(LeaveTracker[[#This Row],[Employee Name]]),"-----",VLOOKUP(LeaveTracker[[#This Row],[Employee Name]],Employees[[Employee Name]:[Office]],6))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789</v>
      </c>
      <c r="E5778" s="19" t="str">
        <f>IF(ISBLANK(LeaveTracker[[#This Row],[Employee Name]]),"-----",VLOOKUP(LeaveTracker[[#This Row],[Employee Name]],Employees[[Employee Name]:[Office]],7))</f>
        <v>DEPED</v>
      </c>
      <c r="F5778" s="50" t="str">
        <f>IF(ISBLANK(LeaveTracker[[#This Row],[Employee Name]]),"-----",VLOOKUP(LeaveTracker[[#This Row],[Employee Name]],Employees[[Employee Name]:[Office]],6))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789</v>
      </c>
      <c r="E5779" s="19" t="str">
        <f>IF(ISBLANK(LeaveTracker[[#This Row],[Employee Name]]),"-----",VLOOKUP(LeaveTracker[[#This Row],[Employee Name]],Employees[[Employee Name]:[Office]],7))</f>
        <v>DEPED</v>
      </c>
      <c r="F5779" s="50" t="str">
        <f>IF(ISBLANK(LeaveTracker[[#This Row],[Employee Name]]),"-----",VLOOKUP(LeaveTracker[[#This Row],[Employee Name]],Employees[[Employee Name]:[Office]],6))</f>
        <v>PERMANENT</v>
      </c>
      <c r="G5779" s="24">
        <v>45072</v>
      </c>
      <c r="H5779" s="24">
        <v>45072</v>
      </c>
      <c r="I5779" s="19" t="s">
        <v>298</v>
      </c>
      <c r="J5779" s="42" t="s">
        <v>1003</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809</v>
      </c>
      <c r="E5780" s="19" t="str">
        <f>IF(ISBLANK(LeaveTracker[[#This Row],[Employee Name]]),"-----",VLOOKUP(LeaveTracker[[#This Row],[Employee Name]],Employees[[Employee Name]:[Office]],7))</f>
        <v>CHO</v>
      </c>
      <c r="F5780" s="50" t="str">
        <f>IF(ISBLANK(LeaveTracker[[#This Row],[Employee Name]]),"-----",VLOOKUP(LeaveTracker[[#This Row],[Employee Name]],Employees[[Employee Name]:[Office]],6))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809</v>
      </c>
      <c r="E5781" s="19" t="str">
        <f>IF(ISBLANK(LeaveTracker[[#This Row],[Employee Name]]),"-----",VLOOKUP(LeaveTracker[[#This Row],[Employee Name]],Employees[[Employee Name]:[Office]],7))</f>
        <v>CHO</v>
      </c>
      <c r="F5781" s="50" t="str">
        <f>IF(ISBLANK(LeaveTracker[[#This Row],[Employee Name]]),"-----",VLOOKUP(LeaveTracker[[#This Row],[Employee Name]],Employees[[Employee Name]:[Office]],6))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809</v>
      </c>
      <c r="E5782" s="19" t="str">
        <f>IF(ISBLANK(LeaveTracker[[#This Row],[Employee Name]]),"-----",VLOOKUP(LeaveTracker[[#This Row],[Employee Name]],Employees[[Employee Name]:[Office]],7))</f>
        <v>CHO</v>
      </c>
      <c r="F5782" s="50" t="str">
        <f>IF(ISBLANK(LeaveTracker[[#This Row],[Employee Name]]),"-----",VLOOKUP(LeaveTracker[[#This Row],[Employee Name]],Employees[[Employee Name]:[Office]],6))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2068</v>
      </c>
      <c r="E5783" s="19" t="str">
        <f>IF(ISBLANK(LeaveTracker[[#This Row],[Employee Name]]),"-----",VLOOKUP(LeaveTracker[[#This Row],[Employee Name]],Employees[[Employee Name]:[Office]],7))</f>
        <v>GSO</v>
      </c>
      <c r="F5783" s="50" t="str">
        <f>IF(ISBLANK(LeaveTracker[[#This Row],[Employee Name]]),"-----",VLOOKUP(LeaveTracker[[#This Row],[Employee Name]],Employees[[Employee Name]:[Office]],6))</f>
        <v>CASUAL</v>
      </c>
      <c r="G5783" s="24">
        <v>45065</v>
      </c>
      <c r="H5783" s="24">
        <v>45065</v>
      </c>
      <c r="I5783" s="19" t="s">
        <v>298</v>
      </c>
      <c r="J5783" s="42" t="s">
        <v>1003</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231</v>
      </c>
      <c r="E5784" s="19" t="str">
        <f>IF(ISBLANK(LeaveTracker[[#This Row],[Employee Name]]),"-----",VLOOKUP(LeaveTracker[[#This Row],[Employee Name]],Employees[[Employee Name]:[Office]],7))</f>
        <v>CSWDO</v>
      </c>
      <c r="F5784" s="50" t="str">
        <f>IF(ISBLANK(LeaveTracker[[#This Row],[Employee Name]]),"-----",VLOOKUP(LeaveTracker[[#This Row],[Employee Name]],Employees[[Employee Name]:[Office]],6))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231</v>
      </c>
      <c r="E5785" s="19" t="str">
        <f>IF(ISBLANK(LeaveTracker[[#This Row],[Employee Name]]),"-----",VLOOKUP(LeaveTracker[[#This Row],[Employee Name]],Employees[[Employee Name]:[Office]],7))</f>
        <v>CSWDO</v>
      </c>
      <c r="F5785" s="50" t="str">
        <f>IF(ISBLANK(LeaveTracker[[#This Row],[Employee Name]]),"-----",VLOOKUP(LeaveTracker[[#This Row],[Employee Name]],Employees[[Employee Name]:[Office]],6))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1941</v>
      </c>
      <c r="E5786" s="19" t="str">
        <f>IF(ISBLANK(LeaveTracker[[#This Row],[Employee Name]]),"-----",VLOOKUP(LeaveTracker[[#This Row],[Employee Name]],Employees[[Employee Name]:[Office]],7))</f>
        <v>CSWDO</v>
      </c>
      <c r="F5786" s="50" t="str">
        <f>IF(ISBLANK(LeaveTracker[[#This Row],[Employee Name]]),"-----",VLOOKUP(LeaveTracker[[#This Row],[Employee Name]],Employees[[Employee Name]:[Office]],6))</f>
        <v>CASUAL</v>
      </c>
      <c r="G5786" s="24">
        <v>45069</v>
      </c>
      <c r="H5786" s="24">
        <v>45070</v>
      </c>
      <c r="I5786" s="19" t="s">
        <v>298</v>
      </c>
      <c r="J5786" s="42" t="s">
        <v>1003</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2338</v>
      </c>
      <c r="E5787" s="19" t="str">
        <f>IF(ISBLANK(LeaveTracker[[#This Row],[Employee Name]]),"-----",VLOOKUP(LeaveTracker[[#This Row],[Employee Name]],Employees[[Employee Name]:[Office]],7))</f>
        <v>CTO</v>
      </c>
      <c r="F5787" s="50" t="str">
        <f>IF(ISBLANK(LeaveTracker[[#This Row],[Employee Name]]),"-----",VLOOKUP(LeaveTracker[[#This Row],[Employee Name]],Employees[[Employee Name]:[Office]],6))</f>
        <v>JOBCON</v>
      </c>
      <c r="G5787" s="24">
        <v>45065</v>
      </c>
      <c r="H5787" s="24">
        <v>45065</v>
      </c>
      <c r="I5787" s="19" t="s">
        <v>1022</v>
      </c>
      <c r="J5787" s="42" t="s">
        <v>1886</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2343</v>
      </c>
      <c r="E5788" s="19" t="str">
        <f>IF(ISBLANK(LeaveTracker[[#This Row],[Employee Name]]),"-----",VLOOKUP(LeaveTracker[[#This Row],[Employee Name]],Employees[[Employee Name]:[Office]],7))</f>
        <v>CPDO</v>
      </c>
      <c r="F5788" s="50" t="str">
        <f>IF(ISBLANK(LeaveTracker[[#This Row],[Employee Name]]),"-----",VLOOKUP(LeaveTracker[[#This Row],[Employee Name]],Employees[[Employee Name]:[Office]],6))</f>
        <v>PERMANENT</v>
      </c>
      <c r="G5788" s="24">
        <v>45112</v>
      </c>
      <c r="H5788" s="24">
        <v>45114</v>
      </c>
      <c r="I5788" s="20" t="s">
        <v>298</v>
      </c>
      <c r="J5788" s="42" t="s">
        <v>1003</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2343</v>
      </c>
      <c r="E5789" s="19" t="str">
        <f>IF(ISBLANK(LeaveTracker[[#This Row],[Employee Name]]),"-----",VLOOKUP(LeaveTracker[[#This Row],[Employee Name]],Employees[[Employee Name]:[Office]],7))</f>
        <v>CPDO</v>
      </c>
      <c r="F5789" s="50" t="str">
        <f>IF(ISBLANK(LeaveTracker[[#This Row],[Employee Name]]),"-----",VLOOKUP(LeaveTracker[[#This Row],[Employee Name]],Employees[[Employee Name]:[Office]],6))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2343</v>
      </c>
      <c r="E5790" s="19" t="str">
        <f>IF(ISBLANK(LeaveTracker[[#This Row],[Employee Name]]),"-----",VLOOKUP(LeaveTracker[[#This Row],[Employee Name]],Employees[[Employee Name]:[Office]],7))</f>
        <v>CPDO</v>
      </c>
      <c r="F5790" s="50" t="str">
        <f>IF(ISBLANK(LeaveTracker[[#This Row],[Employee Name]]),"-----",VLOOKUP(LeaveTracker[[#This Row],[Employee Name]],Employees[[Employee Name]:[Office]],6))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2347</v>
      </c>
      <c r="E5791" s="19" t="str">
        <f>IF(ISBLANK(LeaveTracker[[#This Row],[Employee Name]]),"-----",VLOOKUP(LeaveTracker[[#This Row],[Employee Name]],Employees[[Employee Name]:[Office]],7))</f>
        <v>SP</v>
      </c>
      <c r="F5791" s="50" t="str">
        <f>IF(ISBLANK(LeaveTracker[[#This Row],[Employee Name]]),"-----",VLOOKUP(LeaveTracker[[#This Row],[Employee Name]],Employees[[Employee Name]:[Office]],6))</f>
        <v>CO-TERM</v>
      </c>
      <c r="G5791" s="24">
        <v>45112</v>
      </c>
      <c r="H5791" s="24">
        <v>45114</v>
      </c>
      <c r="I5791" s="20" t="s">
        <v>298</v>
      </c>
      <c r="J5791" s="42" t="s">
        <v>1003</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2347</v>
      </c>
      <c r="E5792" s="19" t="str">
        <f>IF(ISBLANK(LeaveTracker[[#This Row],[Employee Name]]),"-----",VLOOKUP(LeaveTracker[[#This Row],[Employee Name]],Employees[[Employee Name]:[Office]],7))</f>
        <v>SP</v>
      </c>
      <c r="F5792" s="50" t="str">
        <f>IF(ISBLANK(LeaveTracker[[#This Row],[Employee Name]]),"-----",VLOOKUP(LeaveTracker[[#This Row],[Employee Name]],Employees[[Employee Name]:[Office]],6))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2347</v>
      </c>
      <c r="E5793" s="19" t="str">
        <f>IF(ISBLANK(LeaveTracker[[#This Row],[Employee Name]]),"-----",VLOOKUP(LeaveTracker[[#This Row],[Employee Name]],Employees[[Employee Name]:[Office]],7))</f>
        <v>SP</v>
      </c>
      <c r="F5793" s="50" t="str">
        <f>IF(ISBLANK(LeaveTracker[[#This Row],[Employee Name]]),"-----",VLOOKUP(LeaveTracker[[#This Row],[Employee Name]],Employees[[Employee Name]:[Office]],6))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1933</v>
      </c>
      <c r="E5794" s="19">
        <f>IF(ISBLANK(LeaveTracker[[#This Row],[Employee Name]]),"-----",VLOOKUP(LeaveTracker[[#This Row],[Employee Name]],Employees[[Employee Name]:[Office]],7))</f>
        <v>0</v>
      </c>
      <c r="F5794" s="50" t="str">
        <f>IF(ISBLANK(LeaveTracker[[#This Row],[Employee Name]]),"-----",VLOOKUP(LeaveTracker[[#This Row],[Employee Name]],Employees[[Employee Name]:[Office]],6))</f>
        <v>JOBCON</v>
      </c>
      <c r="G5794" s="24">
        <v>45013</v>
      </c>
      <c r="H5794" s="24">
        <v>45013</v>
      </c>
      <c r="I5794" s="19" t="s">
        <v>81</v>
      </c>
      <c r="J5794" s="42" t="s">
        <v>1886</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1912</v>
      </c>
      <c r="E5795" s="19" t="str">
        <f>IF(ISBLANK(LeaveTracker[[#This Row],[Employee Name]]),"-----",VLOOKUP(LeaveTracker[[#This Row],[Employee Name]],Employees[[Employee Name]:[Office]],7))</f>
        <v>TCNHS - ISHS</v>
      </c>
      <c r="F5795" s="50" t="str">
        <f>IF(ISBLANK(LeaveTracker[[#This Row],[Employee Name]]),"-----",VLOOKUP(LeaveTracker[[#This Row],[Employee Name]],Employees[[Employee Name]:[Office]],6))</f>
        <v>CASUAL</v>
      </c>
      <c r="G5795" s="24">
        <v>45013</v>
      </c>
      <c r="H5795" s="24">
        <v>45013</v>
      </c>
      <c r="I5795" s="20" t="s">
        <v>81</v>
      </c>
      <c r="J5795" s="42" t="s">
        <v>1886</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1848</v>
      </c>
      <c r="E5796" s="19" t="str">
        <f>IF(ISBLANK(LeaveTracker[[#This Row],[Employee Name]]),"-----",VLOOKUP(LeaveTracker[[#This Row],[Employee Name]],Employees[[Employee Name]:[Office]],7))</f>
        <v>TCNHS-ISHS</v>
      </c>
      <c r="F5796" s="50" t="str">
        <f>IF(ISBLANK(LeaveTracker[[#This Row],[Employee Name]]),"-----",VLOOKUP(LeaveTracker[[#This Row],[Employee Name]],Employees[[Employee Name]:[Office]],6))</f>
        <v>CASUAL</v>
      </c>
      <c r="G5796" s="24">
        <v>45029</v>
      </c>
      <c r="H5796" s="24">
        <v>45029</v>
      </c>
      <c r="I5796" s="20" t="s">
        <v>298</v>
      </c>
      <c r="J5796" s="42" t="s">
        <v>1886</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1848</v>
      </c>
      <c r="E5797" s="19" t="str">
        <f>IF(ISBLANK(LeaveTracker[[#This Row],[Employee Name]]),"-----",VLOOKUP(LeaveTracker[[#This Row],[Employee Name]],Employees[[Employee Name]:[Office]],7))</f>
        <v>TCNHS-ISHS</v>
      </c>
      <c r="F5797" s="50" t="str">
        <f>IF(ISBLANK(LeaveTracker[[#This Row],[Employee Name]]),"-----",VLOOKUP(LeaveTracker[[#This Row],[Employee Name]],Employees[[Employee Name]:[Office]],6))</f>
        <v>CASUAL</v>
      </c>
      <c r="G5797" s="24">
        <v>45014</v>
      </c>
      <c r="H5797" s="24">
        <v>45014</v>
      </c>
      <c r="I5797" s="20" t="s">
        <v>81</v>
      </c>
      <c r="J5797" s="42" t="s">
        <v>1886</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2253</v>
      </c>
      <c r="E5798" s="19">
        <f>IF(ISBLANK(LeaveTracker[[#This Row],[Employee Name]]),"-----",VLOOKUP(LeaveTracker[[#This Row],[Employee Name]],Employees[[Employee Name]:[Office]],7))</f>
        <v>0</v>
      </c>
      <c r="F5798" s="50" t="str">
        <f>IF(ISBLANK(LeaveTracker[[#This Row],[Employee Name]]),"-----",VLOOKUP(LeaveTracker[[#This Row],[Employee Name]],Employees[[Employee Name]:[Office]],6))</f>
        <v>PERMANENT</v>
      </c>
      <c r="G5798" s="24">
        <v>45042</v>
      </c>
      <c r="H5798" s="24">
        <v>45042</v>
      </c>
      <c r="I5798" s="20" t="s">
        <v>81</v>
      </c>
      <c r="J5798" s="42" t="s">
        <v>1886</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2253</v>
      </c>
      <c r="E5799" s="19">
        <f>IF(ISBLANK(LeaveTracker[[#This Row],[Employee Name]]),"-----",VLOOKUP(LeaveTracker[[#This Row],[Employee Name]],Employees[[Employee Name]:[Office]],7))</f>
        <v>0</v>
      </c>
      <c r="F5799" s="50" t="str">
        <f>IF(ISBLANK(LeaveTracker[[#This Row],[Employee Name]]),"-----",VLOOKUP(LeaveTracker[[#This Row],[Employee Name]],Employees[[Employee Name]:[Office]],6))</f>
        <v>PERMANENT</v>
      </c>
      <c r="G5799" s="24">
        <v>45008</v>
      </c>
      <c r="H5799" s="24">
        <v>45009</v>
      </c>
      <c r="I5799" s="20" t="s">
        <v>81</v>
      </c>
      <c r="J5799" s="42" t="s">
        <v>1886</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2261</v>
      </c>
      <c r="E5800" s="19" t="str">
        <f>IF(ISBLANK(LeaveTracker[[#This Row],[Employee Name]]),"-----",VLOOKUP(LeaveTracker[[#This Row],[Employee Name]],Employees[[Employee Name]:[Office]],7))</f>
        <v>TICC</v>
      </c>
      <c r="F5800" s="50" t="str">
        <f>IF(ISBLANK(LeaveTracker[[#This Row],[Employee Name]]),"-----",VLOOKUP(LeaveTracker[[#This Row],[Employee Name]],Employees[[Employee Name]:[Office]],6))</f>
        <v>CASUAL</v>
      </c>
      <c r="G5800" s="24">
        <v>45066</v>
      </c>
      <c r="H5800" s="24">
        <v>45066</v>
      </c>
      <c r="I5800" s="20" t="s">
        <v>81</v>
      </c>
      <c r="J5800" s="42" t="s">
        <v>1886</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2261</v>
      </c>
      <c r="E5801" s="19" t="str">
        <f>IF(ISBLANK(LeaveTracker[[#This Row],[Employee Name]]),"-----",VLOOKUP(LeaveTracker[[#This Row],[Employee Name]],Employees[[Employee Name]:[Office]],7))</f>
        <v>TICC</v>
      </c>
      <c r="F5801" s="50" t="str">
        <f>IF(ISBLANK(LeaveTracker[[#This Row],[Employee Name]]),"-----",VLOOKUP(LeaveTracker[[#This Row],[Employee Name]],Employees[[Employee Name]:[Office]],6))</f>
        <v>CASUAL</v>
      </c>
      <c r="G5801" s="24">
        <v>44985</v>
      </c>
      <c r="H5801" s="24">
        <v>44985</v>
      </c>
      <c r="I5801" s="20" t="s">
        <v>81</v>
      </c>
      <c r="J5801" s="42" t="s">
        <v>1886</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2261</v>
      </c>
      <c r="E5802" s="19" t="str">
        <f>IF(ISBLANK(LeaveTracker[[#This Row],[Employee Name]]),"-----",VLOOKUP(LeaveTracker[[#This Row],[Employee Name]],Employees[[Employee Name]:[Office]],7))</f>
        <v>TICC</v>
      </c>
      <c r="F5802" s="50" t="str">
        <f>IF(ISBLANK(LeaveTracker[[#This Row],[Employee Name]]),"-----",VLOOKUP(LeaveTracker[[#This Row],[Employee Name]],Employees[[Employee Name]:[Office]],6))</f>
        <v>CASUAL</v>
      </c>
      <c r="G5802" s="24">
        <v>44998</v>
      </c>
      <c r="H5802" s="24">
        <v>44998</v>
      </c>
      <c r="I5802" s="20" t="s">
        <v>81</v>
      </c>
      <c r="J5802" s="42" t="s">
        <v>1886</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2348</v>
      </c>
      <c r="E5803" s="19"/>
      <c r="F5803" s="50" t="str">
        <f>IF(ISBLANK(LeaveTracker[[#This Row],[Employee Name]]),"-----",VLOOKUP(LeaveTracker[[#This Row],[Employee Name]],Employees[[Employee Name]:[Office]],6))</f>
        <v>PERMANENT</v>
      </c>
      <c r="G5803" s="24">
        <v>45056</v>
      </c>
      <c r="H5803" s="24">
        <v>45057</v>
      </c>
      <c r="I5803" s="20" t="s">
        <v>81</v>
      </c>
      <c r="J5803" s="42" t="s">
        <v>1886</v>
      </c>
      <c r="K5803" s="57" t="s">
        <v>2350</v>
      </c>
      <c r="L5803" s="23">
        <v>2</v>
      </c>
      <c r="M5803" s="27"/>
    </row>
    <row r="5804" spans="1:13" ht="30" customHeight="1" x14ac:dyDescent="0.3">
      <c r="A5804" s="27">
        <f t="shared" si="65"/>
        <v>1991</v>
      </c>
      <c r="B5804" s="31">
        <v>45077</v>
      </c>
      <c r="C5804" s="31">
        <v>45062</v>
      </c>
      <c r="D5804" s="19" t="s">
        <v>1912</v>
      </c>
      <c r="E5804" s="19" t="str">
        <f>IF(ISBLANK(LeaveTracker[[#This Row],[Employee Name]]),"-----",VLOOKUP(LeaveTracker[[#This Row],[Employee Name]],Employees[[Employee Name]:[Office]],7))</f>
        <v>TCNHS - ISHS</v>
      </c>
      <c r="F5804" s="50" t="str">
        <f>IF(ISBLANK(LeaveTracker[[#This Row],[Employee Name]]),"-----",VLOOKUP(LeaveTracker[[#This Row],[Employee Name]],Employees[[Employee Name]:[Office]],6))</f>
        <v>CASUAL</v>
      </c>
      <c r="G5804" s="24">
        <v>45061</v>
      </c>
      <c r="H5804" s="24">
        <v>45061</v>
      </c>
      <c r="I5804" s="20" t="s">
        <v>81</v>
      </c>
      <c r="J5804" s="42" t="s">
        <v>1886</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1842</v>
      </c>
      <c r="E5805" s="19" t="str">
        <f>IF(ISBLANK(LeaveTracker[[#This Row],[Employee Name]]),"-----",VLOOKUP(LeaveTracker[[#This Row],[Employee Name]],Employees[[Employee Name]:[Office]],7))</f>
        <v>VMO/SP</v>
      </c>
      <c r="F5805" s="50" t="str">
        <f>IF(ISBLANK(LeaveTracker[[#This Row],[Employee Name]]),"-----",VLOOKUP(LeaveTracker[[#This Row],[Employee Name]],Employees[[Employee Name]:[Office]],6))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2230</v>
      </c>
      <c r="E5806" s="19" t="str">
        <f>IF(ISBLANK(LeaveTracker[[#This Row],[Employee Name]]),"-----",VLOOKUP(LeaveTracker[[#This Row],[Employee Name]],Employees[[Employee Name]:[Office]],7))</f>
        <v>SANGGUNIANG PANLUNGSOD</v>
      </c>
      <c r="F5806" s="50" t="str">
        <f>IF(ISBLANK(LeaveTracker[[#This Row],[Employee Name]]),"-----",VLOOKUP(LeaveTracker[[#This Row],[Employee Name]],Employees[[Employee Name]:[Office]],6))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1827</v>
      </c>
      <c r="E5807" s="19" t="str">
        <f>IF(ISBLANK(LeaveTracker[[#This Row],[Employee Name]]),"-----",VLOOKUP(LeaveTracker[[#This Row],[Employee Name]],Employees[[Employee Name]:[Office]],7))</f>
        <v>SP</v>
      </c>
      <c r="F5807" s="50" t="str">
        <f>IF(ISBLANK(LeaveTracker[[#This Row],[Employee Name]]),"-----",VLOOKUP(LeaveTracker[[#This Row],[Employee Name]],Employees[[Employee Name]:[Office]],6))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1827</v>
      </c>
      <c r="E5808" s="19" t="str">
        <f>IF(ISBLANK(LeaveTracker[[#This Row],[Employee Name]]),"-----",VLOOKUP(LeaveTracker[[#This Row],[Employee Name]],Employees[[Employee Name]:[Office]],7))</f>
        <v>SP</v>
      </c>
      <c r="F5808" s="50" t="str">
        <f>IF(ISBLANK(LeaveTracker[[#This Row],[Employee Name]]),"-----",VLOOKUP(LeaveTracker[[#This Row],[Employee Name]],Employees[[Employee Name]:[Office]],6))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1755</v>
      </c>
      <c r="E5809" s="19" t="str">
        <f>IF(ISBLANK(LeaveTracker[[#This Row],[Employee Name]]),"-----",VLOOKUP(LeaveTracker[[#This Row],[Employee Name]],Employees[[Employee Name]:[Office]],7))</f>
        <v>SP</v>
      </c>
      <c r="F5809" s="50" t="str">
        <f>IF(ISBLANK(LeaveTracker[[#This Row],[Employee Name]]),"-----",VLOOKUP(LeaveTracker[[#This Row],[Employee Name]],Employees[[Employee Name]:[Office]],6))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2353</v>
      </c>
      <c r="E5810" s="19">
        <f>IF(ISBLANK(LeaveTracker[[#This Row],[Employee Name]]),"-----",VLOOKUP(LeaveTracker[[#This Row],[Employee Name]],Employees[[Employee Name]:[Office]],7))</f>
        <v>0</v>
      </c>
      <c r="F5810" s="50" t="str">
        <f>IF(ISBLANK(LeaveTracker[[#This Row],[Employee Name]]),"-----",VLOOKUP(LeaveTracker[[#This Row],[Employee Name]],Employees[[Employee Name]:[Office]],6))</f>
        <v>PERMANENT</v>
      </c>
      <c r="G5810" s="24">
        <v>45000</v>
      </c>
      <c r="H5810" s="24">
        <v>45000</v>
      </c>
      <c r="I5810" s="20" t="s">
        <v>81</v>
      </c>
      <c r="J5810" s="42" t="s">
        <v>1886</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2356</v>
      </c>
      <c r="E5811" s="19" t="str">
        <f>IF(ISBLANK(LeaveTracker[[#This Row],[Employee Name]]),"-----",VLOOKUP(LeaveTracker[[#This Row],[Employee Name]],Employees[[Employee Name]:[Office]],7))</f>
        <v>SHS</v>
      </c>
      <c r="F5811" s="50" t="str">
        <f>IF(ISBLANK(LeaveTracker[[#This Row],[Employee Name]]),"-----",VLOOKUP(LeaveTracker[[#This Row],[Employee Name]],Employees[[Employee Name]:[Office]],6))</f>
        <v>PERMANENT</v>
      </c>
      <c r="G5811" s="24">
        <v>45042</v>
      </c>
      <c r="H5811" s="24">
        <v>45042</v>
      </c>
      <c r="I5811" s="20" t="s">
        <v>81</v>
      </c>
      <c r="J5811" s="42" t="s">
        <v>1886</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871</v>
      </c>
      <c r="E5812" s="19" t="str">
        <f>IF(ISBLANK(LeaveTracker[[#This Row],[Employee Name]]),"-----",VLOOKUP(LeaveTracker[[#This Row],[Employee Name]],Employees[[Employee Name]:[Office]],7))</f>
        <v>ACCOUNTING</v>
      </c>
      <c r="F5812" s="50" t="str">
        <f>IF(ISBLANK(LeaveTracker[[#This Row],[Employee Name]]),"-----",VLOOKUP(LeaveTracker[[#This Row],[Employee Name]],Employees[[Employee Name]:[Office]],6))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1092</v>
      </c>
      <c r="E5813" s="19" t="str">
        <f>IF(ISBLANK(LeaveTracker[[#This Row],[Employee Name]]),"-----",VLOOKUP(LeaveTracker[[#This Row],[Employee Name]],Employees[[Employee Name]:[Office]],7))</f>
        <v>ACCOUNTING</v>
      </c>
      <c r="F5813" s="50" t="str">
        <f>IF(ISBLANK(LeaveTracker[[#This Row],[Employee Name]]),"-----",VLOOKUP(LeaveTracker[[#This Row],[Employee Name]],Employees[[Employee Name]:[Office]],6))</f>
        <v>PERMANENT</v>
      </c>
      <c r="G5813" s="24">
        <v>45082</v>
      </c>
      <c r="H5813" s="24">
        <v>45082</v>
      </c>
      <c r="I5813" s="19" t="s">
        <v>298</v>
      </c>
      <c r="J5813" s="42" t="s">
        <v>1003</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1092</v>
      </c>
      <c r="E5814" s="19" t="str">
        <f>IF(ISBLANK(LeaveTracker[[#This Row],[Employee Name]]),"-----",VLOOKUP(LeaveTracker[[#This Row],[Employee Name]],Employees[[Employee Name]:[Office]],7))</f>
        <v>ACCOUNTING</v>
      </c>
      <c r="F5814" s="50" t="str">
        <f>IF(ISBLANK(LeaveTracker[[#This Row],[Employee Name]]),"-----",VLOOKUP(LeaveTracker[[#This Row],[Employee Name]],Employees[[Employee Name]:[Office]],6))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1835</v>
      </c>
      <c r="E5815" s="19" t="str">
        <f>IF(ISBLANK(LeaveTracker[[#This Row],[Employee Name]]),"-----",VLOOKUP(LeaveTracker[[#This Row],[Employee Name]],Employees[[Employee Name]:[Office]],7))</f>
        <v>ACCOUNTING</v>
      </c>
      <c r="F5815" s="50" t="str">
        <f>IF(ISBLANK(LeaveTracker[[#This Row],[Employee Name]]),"-----",VLOOKUP(LeaveTracker[[#This Row],[Employee Name]],Employees[[Employee Name]:[Office]],6))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1835</v>
      </c>
      <c r="E5816" s="19" t="str">
        <f>IF(ISBLANK(LeaveTracker[[#This Row],[Employee Name]]),"-----",VLOOKUP(LeaveTracker[[#This Row],[Employee Name]],Employees[[Employee Name]:[Office]],7))</f>
        <v>ACCOUNTING</v>
      </c>
      <c r="F5816" s="50" t="str">
        <f>IF(ISBLANK(LeaveTracker[[#This Row],[Employee Name]]),"-----",VLOOKUP(LeaveTracker[[#This Row],[Employee Name]],Employees[[Employee Name]:[Office]],6))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520</v>
      </c>
      <c r="E5817" s="19" t="str">
        <f>IF(ISBLANK(LeaveTracker[[#This Row],[Employee Name]]),"-----",VLOOKUP(LeaveTracker[[#This Row],[Employee Name]],Employees[[Employee Name]:[Office]],7))</f>
        <v>ACCOUNTING</v>
      </c>
      <c r="F5817" s="50" t="str">
        <f>IF(ISBLANK(LeaveTracker[[#This Row],[Employee Name]]),"-----",VLOOKUP(LeaveTracker[[#This Row],[Employee Name]],Employees[[Employee Name]:[Office]],6))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863</v>
      </c>
      <c r="E5818" s="19" t="str">
        <f>IF(ISBLANK(LeaveTracker[[#This Row],[Employee Name]]),"-----",VLOOKUP(LeaveTracker[[#This Row],[Employee Name]],Employees[[Employee Name]:[Office]],7))</f>
        <v>ACCOUNTING</v>
      </c>
      <c r="F5818" s="50" t="str">
        <f>IF(ISBLANK(LeaveTracker[[#This Row],[Employee Name]]),"-----",VLOOKUP(LeaveTracker[[#This Row],[Employee Name]],Employees[[Employee Name]:[Office]],6))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863</v>
      </c>
      <c r="E5819" s="19" t="str">
        <f>IF(ISBLANK(LeaveTracker[[#This Row],[Employee Name]]),"-----",VLOOKUP(LeaveTracker[[#This Row],[Employee Name]],Employees[[Employee Name]:[Office]],7))</f>
        <v>ACCOUNTING</v>
      </c>
      <c r="F5819" s="50" t="str">
        <f>IF(ISBLANK(LeaveTracker[[#This Row],[Employee Name]]),"-----",VLOOKUP(LeaveTracker[[#This Row],[Employee Name]],Employees[[Employee Name]:[Office]],6))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1949</v>
      </c>
      <c r="E5820" s="19" t="str">
        <f>IF(ISBLANK(LeaveTracker[[#This Row],[Employee Name]]),"-----",VLOOKUP(LeaveTracker[[#This Row],[Employee Name]],Employees[[Employee Name]:[Office]],7))</f>
        <v>SP/VMO</v>
      </c>
      <c r="F5820" s="50" t="str">
        <f>IF(ISBLANK(LeaveTracker[[#This Row],[Employee Name]]),"-----",VLOOKUP(LeaveTracker[[#This Row],[Employee Name]],Employees[[Employee Name]:[Office]],6))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1949</v>
      </c>
      <c r="E5821" s="19" t="str">
        <f>IF(ISBLANK(LeaveTracker[[#This Row],[Employee Name]]),"-----",VLOOKUP(LeaveTracker[[#This Row],[Employee Name]],Employees[[Employee Name]:[Office]],7))</f>
        <v>SP/VMO</v>
      </c>
      <c r="F5821" s="50" t="str">
        <f>IF(ISBLANK(LeaveTracker[[#This Row],[Employee Name]]),"-----",VLOOKUP(LeaveTracker[[#This Row],[Employee Name]],Employees[[Employee Name]:[Office]],6))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2023</v>
      </c>
      <c r="E5822" s="19" t="str">
        <f>IF(ISBLANK(LeaveTracker[[#This Row],[Employee Name]]),"-----",VLOOKUP(LeaveTracker[[#This Row],[Employee Name]],Employees[[Employee Name]:[Office]],7))</f>
        <v>SP</v>
      </c>
      <c r="F5822" s="50" t="str">
        <f>IF(ISBLANK(LeaveTracker[[#This Row],[Employee Name]]),"-----",VLOOKUP(LeaveTracker[[#This Row],[Employee Name]],Employees[[Employee Name]:[Office]],6))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1759</v>
      </c>
      <c r="E5823" s="19" t="str">
        <f>IF(ISBLANK(LeaveTracker[[#This Row],[Employee Name]]),"-----",VLOOKUP(LeaveTracker[[#This Row],[Employee Name]],Employees[[Employee Name]:[Office]],7))</f>
        <v>GSO</v>
      </c>
      <c r="F5823" s="50" t="str">
        <f>IF(ISBLANK(LeaveTracker[[#This Row],[Employee Name]]),"-----",VLOOKUP(LeaveTracker[[#This Row],[Employee Name]],Employees[[Employee Name]:[Office]],6))</f>
        <v>CASUAL</v>
      </c>
      <c r="G5823" s="24">
        <v>45072</v>
      </c>
      <c r="H5823" s="24">
        <v>45072</v>
      </c>
      <c r="I5823" s="19" t="s">
        <v>298</v>
      </c>
      <c r="J5823" s="42" t="s">
        <v>1003</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189</v>
      </c>
      <c r="E5824" s="19" t="str">
        <f>IF(ISBLANK(LeaveTracker[[#This Row],[Employee Name]]),"-----",VLOOKUP(LeaveTracker[[#This Row],[Employee Name]],Employees[[Employee Name]:[Office]],7))</f>
        <v>ONT</v>
      </c>
      <c r="F5824" s="50" t="str">
        <f>IF(ISBLANK(LeaveTracker[[#This Row],[Employee Name]]),"-----",VLOOKUP(LeaveTracker[[#This Row],[Employee Name]],Employees[[Employee Name]:[Office]],6))</f>
        <v>PERMANENT</v>
      </c>
      <c r="G5824" s="24">
        <v>45082</v>
      </c>
      <c r="H5824" s="24">
        <v>45082</v>
      </c>
      <c r="I5824" s="19" t="s">
        <v>298</v>
      </c>
      <c r="J5824" s="42" t="s">
        <v>1003</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1044</v>
      </c>
      <c r="E5825" s="19" t="str">
        <f>IF(ISBLANK(LeaveTracker[[#This Row],[Employee Name]]),"-----",VLOOKUP(LeaveTracker[[#This Row],[Employee Name]],Employees[[Employee Name]:[Office]],7))</f>
        <v>ONT</v>
      </c>
      <c r="F5825" s="50" t="str">
        <f>IF(ISBLANK(LeaveTracker[[#This Row],[Employee Name]]),"-----",VLOOKUP(LeaveTracker[[#This Row],[Employee Name]],Employees[[Employee Name]:[Office]],6))</f>
        <v>PERMANENT</v>
      </c>
      <c r="G5825" s="24">
        <v>45100</v>
      </c>
      <c r="H5825" s="24">
        <v>45100</v>
      </c>
      <c r="I5825" s="19" t="s">
        <v>298</v>
      </c>
      <c r="J5825" s="42" t="s">
        <v>1003</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1044</v>
      </c>
      <c r="E5826" s="19" t="str">
        <f>IF(ISBLANK(LeaveTracker[[#This Row],[Employee Name]]),"-----",VLOOKUP(LeaveTracker[[#This Row],[Employee Name]],Employees[[Employee Name]:[Office]],7))</f>
        <v>ONT</v>
      </c>
      <c r="F5826" s="50" t="str">
        <f>IF(ISBLANK(LeaveTracker[[#This Row],[Employee Name]]),"-----",VLOOKUP(LeaveTracker[[#This Row],[Employee Name]],Employees[[Employee Name]:[Office]],6))</f>
        <v>PERMANENT</v>
      </c>
      <c r="G5826" s="24">
        <v>45086</v>
      </c>
      <c r="H5826" s="24">
        <v>45086</v>
      </c>
      <c r="I5826" s="19" t="s">
        <v>298</v>
      </c>
      <c r="J5826" s="42" t="s">
        <v>1003</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1044</v>
      </c>
      <c r="E5827" s="19" t="str">
        <f>IF(ISBLANK(LeaveTracker[[#This Row],[Employee Name]]),"-----",VLOOKUP(LeaveTracker[[#This Row],[Employee Name]],Employees[[Employee Name]:[Office]],7))</f>
        <v>ONT</v>
      </c>
      <c r="F5827" s="50" t="str">
        <f>IF(ISBLANK(LeaveTracker[[#This Row],[Employee Name]]),"-----",VLOOKUP(LeaveTracker[[#This Row],[Employee Name]],Employees[[Employee Name]:[Office]],6))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547</v>
      </c>
      <c r="E5828" s="19" t="str">
        <f>IF(ISBLANK(LeaveTracker[[#This Row],[Employee Name]]),"-----",VLOOKUP(LeaveTracker[[#This Row],[Employee Name]],Employees[[Employee Name]:[Office]],7))</f>
        <v>ONT</v>
      </c>
      <c r="F5828" s="50" t="str">
        <f>IF(ISBLANK(LeaveTracker[[#This Row],[Employee Name]]),"-----",VLOOKUP(LeaveTracker[[#This Row],[Employee Name]],Employees[[Employee Name]:[Office]],6))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280</v>
      </c>
      <c r="E5829" s="19" t="str">
        <f>IF(ISBLANK(LeaveTracker[[#This Row],[Employee Name]]),"-----",VLOOKUP(LeaveTracker[[#This Row],[Employee Name]],Employees[[Employee Name]:[Office]],7))</f>
        <v>PICNIC GROVE</v>
      </c>
      <c r="F5829" s="50" t="str">
        <f>IF(ISBLANK(LeaveTracker[[#This Row],[Employee Name]]),"-----",VLOOKUP(LeaveTracker[[#This Row],[Employee Name]],Employees[[Employee Name]:[Office]],6))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501</v>
      </c>
      <c r="E5830" s="19" t="str">
        <f>IF(ISBLANK(LeaveTracker[[#This Row],[Employee Name]]),"-----",VLOOKUP(LeaveTracker[[#This Row],[Employee Name]],Employees[[Employee Name]:[Office]],7))</f>
        <v>COOPERATIVE OFFICE</v>
      </c>
      <c r="F5830" s="50" t="str">
        <f>IF(ISBLANK(LeaveTracker[[#This Row],[Employee Name]]),"-----",VLOOKUP(LeaveTracker[[#This Row],[Employee Name]],Employees[[Employee Name]:[Office]],6))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261</v>
      </c>
      <c r="E5831" s="19" t="str">
        <f>IF(ISBLANK(LeaveTracker[[#This Row],[Employee Name]]),"-----",VLOOKUP(LeaveTracker[[#This Row],[Employee Name]],Employees[[Employee Name]:[Office]],7))</f>
        <v>NUTRITION OFFICE</v>
      </c>
      <c r="F5831" s="50" t="str">
        <f>IF(ISBLANK(LeaveTracker[[#This Row],[Employee Name]]),"-----",VLOOKUP(LeaveTracker[[#This Row],[Employee Name]],Employees[[Employee Name]:[Office]],6))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538</v>
      </c>
      <c r="E5832" s="19" t="str">
        <f>IF(ISBLANK(LeaveTracker[[#This Row],[Employee Name]]),"-----",VLOOKUP(LeaveTracker[[#This Row],[Employee Name]],Employees[[Employee Name]:[Office]],7))</f>
        <v>LCR</v>
      </c>
      <c r="F5832" s="50" t="str">
        <f>IF(ISBLANK(LeaveTracker[[#This Row],[Employee Name]]),"-----",VLOOKUP(LeaveTracker[[#This Row],[Employee Name]],Employees[[Employee Name]:[Office]],6))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1932</v>
      </c>
      <c r="E5833" s="19" t="str">
        <f>IF(ISBLANK(LeaveTracker[[#This Row],[Employee Name]]),"-----",VLOOKUP(LeaveTracker[[#This Row],[Employee Name]],Employees[[Employee Name]:[Office]],7))</f>
        <v>PICNIC GROVE</v>
      </c>
      <c r="F5833" s="50" t="str">
        <f>IF(ISBLANK(LeaveTracker[[#This Row],[Employee Name]]),"-----",VLOOKUP(LeaveTracker[[#This Row],[Employee Name]],Employees[[Employee Name]:[Office]],6))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1932</v>
      </c>
      <c r="E5834" s="19" t="str">
        <f>IF(ISBLANK(LeaveTracker[[#This Row],[Employee Name]]),"-----",VLOOKUP(LeaveTracker[[#This Row],[Employee Name]],Employees[[Employee Name]:[Office]],7))</f>
        <v>PICNIC GROVE</v>
      </c>
      <c r="F5834" s="50" t="str">
        <f>IF(ISBLANK(LeaveTracker[[#This Row],[Employee Name]]),"-----",VLOOKUP(LeaveTracker[[#This Row],[Employee Name]],Employees[[Employee Name]:[Office]],6))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506</v>
      </c>
      <c r="E5835" s="19" t="str">
        <f>IF(ISBLANK(LeaveTracker[[#This Row],[Employee Name]]),"-----",VLOOKUP(LeaveTracker[[#This Row],[Employee Name]],Employees[[Employee Name]:[Office]],7))</f>
        <v>ACCOUNTING</v>
      </c>
      <c r="F5835" s="50" t="str">
        <f>IF(ISBLANK(LeaveTracker[[#This Row],[Employee Name]]),"-----",VLOOKUP(LeaveTracker[[#This Row],[Employee Name]],Employees[[Employee Name]:[Office]],6))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1285</v>
      </c>
      <c r="E5836" s="19" t="str">
        <f>IF(ISBLANK(LeaveTracker[[#This Row],[Employee Name]]),"-----",VLOOKUP(LeaveTracker[[#This Row],[Employee Name]],Employees[[Employee Name]:[Office]],7))</f>
        <v>CTO</v>
      </c>
      <c r="F5836" s="50" t="str">
        <f>IF(ISBLANK(LeaveTracker[[#This Row],[Employee Name]]),"-----",VLOOKUP(LeaveTracker[[#This Row],[Employee Name]],Employees[[Employee Name]:[Office]],6))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1285</v>
      </c>
      <c r="E5837" s="19" t="str">
        <f>IF(ISBLANK(LeaveTracker[[#This Row],[Employee Name]]),"-----",VLOOKUP(LeaveTracker[[#This Row],[Employee Name]],Employees[[Employee Name]:[Office]],7))</f>
        <v>CTO</v>
      </c>
      <c r="F5837" s="50" t="str">
        <f>IF(ISBLANK(LeaveTracker[[#This Row],[Employee Name]]),"-----",VLOOKUP(LeaveTracker[[#This Row],[Employee Name]],Employees[[Employee Name]:[Office]],6))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1296</v>
      </c>
      <c r="E5838" s="19" t="str">
        <f>IF(ISBLANK(LeaveTracker[[#This Row],[Employee Name]]),"-----",VLOOKUP(LeaveTracker[[#This Row],[Employee Name]],Employees[[Employee Name]:[Office]],7))</f>
        <v>CTO</v>
      </c>
      <c r="F5838" s="50" t="str">
        <f>IF(ISBLANK(LeaveTracker[[#This Row],[Employee Name]]),"-----",VLOOKUP(LeaveTracker[[#This Row],[Employee Name]],Employees[[Employee Name]:[Office]],6))</f>
        <v>PERMANENT</v>
      </c>
      <c r="G5838" s="24">
        <v>45076</v>
      </c>
      <c r="H5838" s="24">
        <v>45076</v>
      </c>
      <c r="I5838" s="19" t="s">
        <v>298</v>
      </c>
      <c r="J5838" s="42" t="s">
        <v>1003</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591</v>
      </c>
      <c r="E5839" s="19" t="str">
        <f>IF(ISBLANK(LeaveTracker[[#This Row],[Employee Name]]),"-----",VLOOKUP(LeaveTracker[[#This Row],[Employee Name]],Employees[[Employee Name]:[Office]],7))</f>
        <v>MAHOGANY MARKET</v>
      </c>
      <c r="F5839" s="50" t="str">
        <f>IF(ISBLANK(LeaveTracker[[#This Row],[Employee Name]]),"-----",VLOOKUP(LeaveTracker[[#This Row],[Employee Name]],Employees[[Employee Name]:[Office]],6))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601</v>
      </c>
      <c r="E5840" s="19" t="str">
        <f>IF(ISBLANK(LeaveTracker[[#This Row],[Employee Name]]),"-----",VLOOKUP(LeaveTracker[[#This Row],[Employee Name]],Employees[[Employee Name]:[Office]],7))</f>
        <v>ONT</v>
      </c>
      <c r="F5840" s="50" t="str">
        <f>IF(ISBLANK(LeaveTracker[[#This Row],[Employee Name]]),"-----",VLOOKUP(LeaveTracker[[#This Row],[Employee Name]],Employees[[Employee Name]:[Office]],6))</f>
        <v>PERMANENT</v>
      </c>
      <c r="G5840" s="24">
        <v>45070</v>
      </c>
      <c r="H5840" s="24">
        <v>45070</v>
      </c>
      <c r="I5840" s="19" t="s">
        <v>81</v>
      </c>
      <c r="J5840" s="42" t="s">
        <v>1886</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601</v>
      </c>
      <c r="E5841" s="19" t="str">
        <f>IF(ISBLANK(LeaveTracker[[#This Row],[Employee Name]]),"-----",VLOOKUP(LeaveTracker[[#This Row],[Employee Name]],Employees[[Employee Name]:[Office]],7))</f>
        <v>ONT</v>
      </c>
      <c r="F5841" s="50" t="str">
        <f>IF(ISBLANK(LeaveTracker[[#This Row],[Employee Name]]),"-----",VLOOKUP(LeaveTracker[[#This Row],[Employee Name]],Employees[[Employee Name]:[Office]],6))</f>
        <v>PERMANENT</v>
      </c>
      <c r="G5841" s="24">
        <v>45081</v>
      </c>
      <c r="H5841" s="24">
        <v>45081</v>
      </c>
      <c r="I5841" s="20" t="s">
        <v>298</v>
      </c>
      <c r="J5841" s="42" t="s">
        <v>1003</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601</v>
      </c>
      <c r="E5842" s="19" t="str">
        <f>IF(ISBLANK(LeaveTracker[[#This Row],[Employee Name]]),"-----",VLOOKUP(LeaveTracker[[#This Row],[Employee Name]],Employees[[Employee Name]:[Office]],7))</f>
        <v>ONT</v>
      </c>
      <c r="F5842" s="50" t="str">
        <f>IF(ISBLANK(LeaveTracker[[#This Row],[Employee Name]]),"-----",VLOOKUP(LeaveTracker[[#This Row],[Employee Name]],Employees[[Employee Name]:[Office]],6))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265</v>
      </c>
      <c r="E5843" s="19" t="str">
        <f>IF(ISBLANK(LeaveTracker[[#This Row],[Employee Name]]),"-----",VLOOKUP(LeaveTracker[[#This Row],[Employee Name]],Employees[[Employee Name]:[Office]],7))</f>
        <v>MO</v>
      </c>
      <c r="F5843" s="50" t="str">
        <f>IF(ISBLANK(LeaveTracker[[#This Row],[Employee Name]]),"-----",VLOOKUP(LeaveTracker[[#This Row],[Employee Name]],Employees[[Employee Name]:[Office]],6))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195</v>
      </c>
      <c r="E5844" s="19" t="str">
        <f>IF(ISBLANK(LeaveTracker[[#This Row],[Employee Name]]),"-----",VLOOKUP(LeaveTracker[[#This Row],[Employee Name]],Employees[[Employee Name]:[Office]],7))</f>
        <v>CCT</v>
      </c>
      <c r="F5844" s="50" t="str">
        <f>IF(ISBLANK(LeaveTracker[[#This Row],[Employee Name]]),"-----",VLOOKUP(LeaveTracker[[#This Row],[Employee Name]],Employees[[Employee Name]:[Office]],6))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1921</v>
      </c>
      <c r="E5845" s="19" t="str">
        <f>IF(ISBLANK(LeaveTracker[[#This Row],[Employee Name]]),"-----",VLOOKUP(LeaveTracker[[#This Row],[Employee Name]],Employees[[Employee Name]:[Office]],7))</f>
        <v>PICNIC GROVE</v>
      </c>
      <c r="F5845" s="50" t="str">
        <f>IF(ISBLANK(LeaveTracker[[#This Row],[Employee Name]]),"-----",VLOOKUP(LeaveTracker[[#This Row],[Employee Name]],Employees[[Employee Name]:[Office]],6))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1770</v>
      </c>
      <c r="E5846" s="19" t="str">
        <f>IF(ISBLANK(LeaveTracker[[#This Row],[Employee Name]]),"-----",VLOOKUP(LeaveTracker[[#This Row],[Employee Name]],Employees[[Employee Name]:[Office]],7))</f>
        <v>GSO</v>
      </c>
      <c r="F5846" s="50" t="str">
        <f>IF(ISBLANK(LeaveTracker[[#This Row],[Employee Name]]),"-----",VLOOKUP(LeaveTracker[[#This Row],[Employee Name]],Employees[[Employee Name]:[Office]],6))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186</v>
      </c>
      <c r="E5847" s="19" t="str">
        <f>IF(ISBLANK(LeaveTracker[[#This Row],[Employee Name]]),"-----",VLOOKUP(LeaveTracker[[#This Row],[Employee Name]],Employees[[Employee Name]:[Office]],7))</f>
        <v>CBO</v>
      </c>
      <c r="F5847" s="50" t="str">
        <f>IF(ISBLANK(LeaveTracker[[#This Row],[Employee Name]]),"-----",VLOOKUP(LeaveTracker[[#This Row],[Employee Name]],Employees[[Employee Name]:[Office]],6))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19" t="str">
        <f>IF(ISBLANK(LeaveTracker[[#This Row],[Employee Name]]),"-----",VLOOKUP(LeaveTracker[[#This Row],[Employee Name]],Employees[[Employee Name]:[Office]],7))</f>
        <v>BPLO</v>
      </c>
      <c r="F5848" s="50" t="str">
        <f>IF(ISBLANK(LeaveTracker[[#This Row],[Employee Name]]),"-----",VLOOKUP(LeaveTracker[[#This Row],[Employee Name]],Employees[[Employee Name]:[Office]],6))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473</v>
      </c>
      <c r="E5849" s="19" t="str">
        <f>IF(ISBLANK(LeaveTracker[[#This Row],[Employee Name]]),"-----",VLOOKUP(LeaveTracker[[#This Row],[Employee Name]],Employees[[Employee Name]:[Office]],7))</f>
        <v>ONT</v>
      </c>
      <c r="F5849" s="50" t="str">
        <f>IF(ISBLANK(LeaveTracker[[#This Row],[Employee Name]]),"-----",VLOOKUP(LeaveTracker[[#This Row],[Employee Name]],Employees[[Employee Name]:[Office]],6))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693</v>
      </c>
      <c r="E5850" s="19" t="str">
        <f>IF(ISBLANK(LeaveTracker[[#This Row],[Employee Name]]),"-----",VLOOKUP(LeaveTracker[[#This Row],[Employee Name]],Employees[[Employee Name]:[Office]],7))</f>
        <v>VMO</v>
      </c>
      <c r="F5850" s="50" t="str">
        <f>IF(ISBLANK(LeaveTracker[[#This Row],[Employee Name]]),"-----",VLOOKUP(LeaveTracker[[#This Row],[Employee Name]],Employees[[Employee Name]:[Office]],6))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19" t="str">
        <f>IF(ISBLANK(LeaveTracker[[#This Row],[Employee Name]]),"-----",VLOOKUP(LeaveTracker[[#This Row],[Employee Name]],Employees[[Employee Name]:[Office]],7))</f>
        <v>HRMO</v>
      </c>
      <c r="F5851" s="50" t="str">
        <f>IF(ISBLANK(LeaveTracker[[#This Row],[Employee Name]]),"-----",VLOOKUP(LeaveTracker[[#This Row],[Employee Name]],Employees[[Employee Name]:[Office]],6))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714</v>
      </c>
      <c r="E5852" s="19" t="str">
        <f>IF(ISBLANK(LeaveTracker[[#This Row],[Employee Name]]),"-----",VLOOKUP(LeaveTracker[[#This Row],[Employee Name]],Employees[[Employee Name]:[Office]],7))</f>
        <v>CBO</v>
      </c>
      <c r="F5852" s="50" t="str">
        <f>IF(ISBLANK(LeaveTracker[[#This Row],[Employee Name]]),"-----",VLOOKUP(LeaveTracker[[#This Row],[Employee Name]],Employees[[Employee Name]:[Office]],6))</f>
        <v>PERMANENT</v>
      </c>
      <c r="G5852" s="24">
        <v>45078</v>
      </c>
      <c r="H5852" s="24">
        <v>45078</v>
      </c>
      <c r="I5852" s="19" t="s">
        <v>298</v>
      </c>
      <c r="J5852" s="42" t="s">
        <v>1003</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624</v>
      </c>
      <c r="E5853" s="19" t="str">
        <f>IF(ISBLANK(LeaveTracker[[#This Row],[Employee Name]]),"-----",VLOOKUP(LeaveTracker[[#This Row],[Employee Name]],Employees[[Employee Name]:[Office]],7))</f>
        <v>CTO</v>
      </c>
      <c r="F5853" s="50" t="str">
        <f>IF(ISBLANK(LeaveTracker[[#This Row],[Employee Name]]),"-----",VLOOKUP(LeaveTracker[[#This Row],[Employee Name]],Employees[[Employee Name]:[Office]],6))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624</v>
      </c>
      <c r="E5854" s="19" t="str">
        <f>IF(ISBLANK(LeaveTracker[[#This Row],[Employee Name]]),"-----",VLOOKUP(LeaveTracker[[#This Row],[Employee Name]],Employees[[Employee Name]:[Office]],7))</f>
        <v>CTO</v>
      </c>
      <c r="F5854" s="50" t="str">
        <f>IF(ISBLANK(LeaveTracker[[#This Row],[Employee Name]]),"-----",VLOOKUP(LeaveTracker[[#This Row],[Employee Name]],Employees[[Employee Name]:[Office]],6))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2330</v>
      </c>
      <c r="E5855" s="19" t="str">
        <f>IF(ISBLANK(LeaveTracker[[#This Row],[Employee Name]]),"-----",VLOOKUP(LeaveTracker[[#This Row],[Employee Name]],Employees[[Employee Name]:[Office]],7))</f>
        <v>CEO</v>
      </c>
      <c r="F5855" s="50" t="str">
        <f>IF(ISBLANK(LeaveTracker[[#This Row],[Employee Name]]),"-----",VLOOKUP(LeaveTracker[[#This Row],[Employee Name]],Employees[[Employee Name]:[Office]],6))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1883</v>
      </c>
      <c r="E5856" s="19" t="str">
        <f>IF(ISBLANK(LeaveTracker[[#This Row],[Employee Name]]),"-----",VLOOKUP(LeaveTracker[[#This Row],[Employee Name]],Employees[[Employee Name]:[Office]],7))</f>
        <v>TOPS-CSU</v>
      </c>
      <c r="F5856" s="50" t="str">
        <f>IF(ISBLANK(LeaveTracker[[#This Row],[Employee Name]]),"-----",VLOOKUP(LeaveTracker[[#This Row],[Employee Name]],Employees[[Employee Name]:[Office]],6))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2358</v>
      </c>
      <c r="E5857" s="19">
        <f>IF(ISBLANK(LeaveTracker[[#This Row],[Employee Name]]),"-----",VLOOKUP(LeaveTracker[[#This Row],[Employee Name]],Employees[[Employee Name]:[Office]],7))</f>
        <v>0</v>
      </c>
      <c r="F5857" s="50" t="str">
        <f>IF(ISBLANK(LeaveTracker[[#This Row],[Employee Name]]),"-----",VLOOKUP(LeaveTracker[[#This Row],[Employee Name]],Employees[[Employee Name]:[Office]],6))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2358</v>
      </c>
      <c r="E5858" s="19">
        <f>IF(ISBLANK(LeaveTracker[[#This Row],[Employee Name]]),"-----",VLOOKUP(LeaveTracker[[#This Row],[Employee Name]],Employees[[Employee Name]:[Office]],7))</f>
        <v>0</v>
      </c>
      <c r="F5858" s="50" t="str">
        <f>IF(ISBLANK(LeaveTracker[[#This Row],[Employee Name]]),"-----",VLOOKUP(LeaveTracker[[#This Row],[Employee Name]],Employees[[Employee Name]:[Office]],6))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2358</v>
      </c>
      <c r="E5859" s="19">
        <f>IF(ISBLANK(LeaveTracker[[#This Row],[Employee Name]]),"-----",VLOOKUP(LeaveTracker[[#This Row],[Employee Name]],Employees[[Employee Name]:[Office]],7))</f>
        <v>0</v>
      </c>
      <c r="F5859" s="50" t="str">
        <f>IF(ISBLANK(LeaveTracker[[#This Row],[Employee Name]]),"-----",VLOOKUP(LeaveTracker[[#This Row],[Employee Name]],Employees[[Employee Name]:[Office]],6))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1731</v>
      </c>
      <c r="E5860" s="19" t="str">
        <f>IF(ISBLANK(LeaveTracker[[#This Row],[Employee Name]]),"-----",VLOOKUP(LeaveTracker[[#This Row],[Employee Name]],Employees[[Employee Name]:[Office]],7))</f>
        <v>TCNHS-ISHS</v>
      </c>
      <c r="F5860" s="50" t="str">
        <f>IF(ISBLANK(LeaveTracker[[#This Row],[Employee Name]]),"-----",VLOOKUP(LeaveTracker[[#This Row],[Employee Name]],Employees[[Employee Name]:[Office]],6))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1731</v>
      </c>
      <c r="E5861" s="19" t="str">
        <f>IF(ISBLANK(LeaveTracker[[#This Row],[Employee Name]]),"-----",VLOOKUP(LeaveTracker[[#This Row],[Employee Name]],Employees[[Employee Name]:[Office]],7))</f>
        <v>TCNHS-ISHS</v>
      </c>
      <c r="F5861" s="50" t="str">
        <f>IF(ISBLANK(LeaveTracker[[#This Row],[Employee Name]]),"-----",VLOOKUP(LeaveTracker[[#This Row],[Employee Name]],Employees[[Employee Name]:[Office]],6))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1855</v>
      </c>
      <c r="E5862" s="19" t="str">
        <f>IF(ISBLANK(LeaveTracker[[#This Row],[Employee Name]]),"-----",VLOOKUP(LeaveTracker[[#This Row],[Employee Name]],Employees[[Employee Name]:[Office]],7))</f>
        <v>GSO</v>
      </c>
      <c r="F5862" s="50" t="str">
        <f>IF(ISBLANK(LeaveTracker[[#This Row],[Employee Name]]),"-----",VLOOKUP(LeaveTracker[[#This Row],[Employee Name]],Employees[[Employee Name]:[Office]],6))</f>
        <v>CASUAL</v>
      </c>
      <c r="G5862" s="24">
        <v>45072</v>
      </c>
      <c r="H5862" s="24">
        <v>45072</v>
      </c>
      <c r="I5862" s="19" t="s">
        <v>298</v>
      </c>
      <c r="J5862" s="42" t="s">
        <v>1003</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1829</v>
      </c>
      <c r="E5863" s="19" t="str">
        <f>IF(ISBLANK(LeaveTracker[[#This Row],[Employee Name]]),"-----",VLOOKUP(LeaveTracker[[#This Row],[Employee Name]],Employees[[Employee Name]:[Office]],7))</f>
        <v>ONT</v>
      </c>
      <c r="F5863" s="50" t="str">
        <f>IF(ISBLANK(LeaveTracker[[#This Row],[Employee Name]]),"-----",VLOOKUP(LeaveTracker[[#This Row],[Employee Name]],Employees[[Employee Name]:[Office]],6))</f>
        <v>CASUAL</v>
      </c>
      <c r="G5863" s="24">
        <v>45102</v>
      </c>
      <c r="H5863" s="24">
        <v>45102</v>
      </c>
      <c r="I5863" s="19" t="s">
        <v>298</v>
      </c>
      <c r="J5863" s="42" t="s">
        <v>1003</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1829</v>
      </c>
      <c r="E5864" s="19" t="str">
        <f>IF(ISBLANK(LeaveTracker[[#This Row],[Employee Name]]),"-----",VLOOKUP(LeaveTracker[[#This Row],[Employee Name]],Employees[[Employee Name]:[Office]],7))</f>
        <v>ONT</v>
      </c>
      <c r="F5864" s="50" t="str">
        <f>IF(ISBLANK(LeaveTracker[[#This Row],[Employee Name]]),"-----",VLOOKUP(LeaveTracker[[#This Row],[Employee Name]],Employees[[Employee Name]:[Office]],6))</f>
        <v>CASUAL</v>
      </c>
      <c r="G5864" s="24">
        <v>45078</v>
      </c>
      <c r="H5864" s="24">
        <v>45078</v>
      </c>
      <c r="I5864" s="19" t="s">
        <v>298</v>
      </c>
      <c r="J5864" s="42" t="s">
        <v>1003</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1817</v>
      </c>
      <c r="E5865" s="19" t="str">
        <f>IF(ISBLANK(LeaveTracker[[#This Row],[Employee Name]]),"-----",VLOOKUP(LeaveTracker[[#This Row],[Employee Name]],Employees[[Employee Name]:[Office]],7))</f>
        <v>ONT</v>
      </c>
      <c r="F5865" s="50" t="str">
        <f>IF(ISBLANK(LeaveTracker[[#This Row],[Employee Name]]),"-----",VLOOKUP(LeaveTracker[[#This Row],[Employee Name]],Employees[[Employee Name]:[Office]],6))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1808</v>
      </c>
      <c r="E5866" s="19" t="str">
        <f>IF(ISBLANK(LeaveTracker[[#This Row],[Employee Name]]),"-----",VLOOKUP(LeaveTracker[[#This Row],[Employee Name]],Employees[[Employee Name]:[Office]],7))</f>
        <v>ONT</v>
      </c>
      <c r="F5866" s="50" t="str">
        <f>IF(ISBLANK(LeaveTracker[[#This Row],[Employee Name]]),"-----",VLOOKUP(LeaveTracker[[#This Row],[Employee Name]],Employees[[Employee Name]:[Office]],6))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1808</v>
      </c>
      <c r="E5867" s="19" t="str">
        <f>IF(ISBLANK(LeaveTracker[[#This Row],[Employee Name]]),"-----",VLOOKUP(LeaveTracker[[#This Row],[Employee Name]],Employees[[Employee Name]:[Office]],7))</f>
        <v>ONT</v>
      </c>
      <c r="F5867" s="50" t="str">
        <f>IF(ISBLANK(LeaveTracker[[#This Row],[Employee Name]]),"-----",VLOOKUP(LeaveTracker[[#This Row],[Employee Name]],Employees[[Employee Name]:[Office]],6))</f>
        <v>CASUAL</v>
      </c>
      <c r="G5867" s="24">
        <v>45075</v>
      </c>
      <c r="H5867" s="24">
        <v>45077</v>
      </c>
      <c r="I5867" s="19" t="s">
        <v>298</v>
      </c>
      <c r="J5867" s="42" t="s">
        <v>1003</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1781</v>
      </c>
      <c r="E5868" s="19" t="str">
        <f>IF(ISBLANK(LeaveTracker[[#This Row],[Employee Name]]),"-----",VLOOKUP(LeaveTracker[[#This Row],[Employee Name]],Employees[[Employee Name]:[Office]],7))</f>
        <v>PICNIC GROVE</v>
      </c>
      <c r="F5868" s="50" t="str">
        <f>IF(ISBLANK(LeaveTracker[[#This Row],[Employee Name]]),"-----",VLOOKUP(LeaveTracker[[#This Row],[Employee Name]],Employees[[Employee Name]:[Office]],6))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2006</v>
      </c>
      <c r="E5869" s="19" t="str">
        <f>IF(ISBLANK(LeaveTracker[[#This Row],[Employee Name]]),"-----",VLOOKUP(LeaveTracker[[#This Row],[Employee Name]],Employees[[Employee Name]:[Office]],7))</f>
        <v>HRMO</v>
      </c>
      <c r="F5869" s="50" t="str">
        <f>IF(ISBLANK(LeaveTracker[[#This Row],[Employee Name]]),"-----",VLOOKUP(LeaveTracker[[#This Row],[Employee Name]],Employees[[Employee Name]:[Office]],6))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1900</v>
      </c>
      <c r="E5870" s="19" t="str">
        <f>IF(ISBLANK(LeaveTracker[[#This Row],[Employee Name]]),"-----",VLOOKUP(LeaveTracker[[#This Row],[Employee Name]],Employees[[Employee Name]:[Office]],7))</f>
        <v>PICNIC GROVE</v>
      </c>
      <c r="F5870" s="50" t="str">
        <f>IF(ISBLANK(LeaveTracker[[#This Row],[Employee Name]]),"-----",VLOOKUP(LeaveTracker[[#This Row],[Employee Name]],Employees[[Employee Name]:[Office]],6))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1786</v>
      </c>
      <c r="E5871" s="19" t="str">
        <f>IF(ISBLANK(LeaveTracker[[#This Row],[Employee Name]]),"-----",VLOOKUP(LeaveTracker[[#This Row],[Employee Name]],Employees[[Employee Name]:[Office]],7))</f>
        <v>ONT</v>
      </c>
      <c r="F5871" s="50" t="str">
        <f>IF(ISBLANK(LeaveTracker[[#This Row],[Employee Name]]),"-----",VLOOKUP(LeaveTracker[[#This Row],[Employee Name]],Employees[[Employee Name]:[Office]],6))</f>
        <v>PERMANENT</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676</v>
      </c>
      <c r="E5872" s="19" t="str">
        <f>IF(ISBLANK(LeaveTracker[[#This Row],[Employee Name]]),"-----",VLOOKUP(LeaveTracker[[#This Row],[Employee Name]],Employees[[Employee Name]:[Office]],7))</f>
        <v>ONT</v>
      </c>
      <c r="F5872" s="50" t="str">
        <f>IF(ISBLANK(LeaveTracker[[#This Row],[Employee Name]]),"-----",VLOOKUP(LeaveTracker[[#This Row],[Employee Name]],Employees[[Employee Name]:[Office]],6))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676</v>
      </c>
      <c r="E5873" s="19" t="str">
        <f>IF(ISBLANK(LeaveTracker[[#This Row],[Employee Name]]),"-----",VLOOKUP(LeaveTracker[[#This Row],[Employee Name]],Employees[[Employee Name]:[Office]],7))</f>
        <v>ONT</v>
      </c>
      <c r="F5873" s="50" t="str">
        <f>IF(ISBLANK(LeaveTracker[[#This Row],[Employee Name]]),"-----",VLOOKUP(LeaveTracker[[#This Row],[Employee Name]],Employees[[Employee Name]:[Office]],6))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2472</v>
      </c>
      <c r="E5874" s="19" t="str">
        <f>IF(ISBLANK(LeaveTracker[[#This Row],[Employee Name]]),"-----",VLOOKUP(LeaveTracker[[#This Row],[Employee Name]],Employees[[Employee Name]:[Office]],7))</f>
        <v>CCT</v>
      </c>
      <c r="F5874" s="50" t="str">
        <f>IF(ISBLANK(LeaveTracker[[#This Row],[Employee Name]]),"-----",VLOOKUP(LeaveTracker[[#This Row],[Employee Name]],Employees[[Employee Name]:[Office]],6))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630</v>
      </c>
      <c r="E5875" s="19" t="str">
        <f>IF(ISBLANK(LeaveTracker[[#This Row],[Employee Name]]),"-----",VLOOKUP(LeaveTracker[[#This Row],[Employee Name]],Employees[[Employee Name]:[Office]],7))</f>
        <v>CCT</v>
      </c>
      <c r="F5875" s="50" t="str">
        <f>IF(ISBLANK(LeaveTracker[[#This Row],[Employee Name]]),"-----",VLOOKUP(LeaveTracker[[#This Row],[Employee Name]],Employees[[Employee Name]:[Office]],6))</f>
        <v>PERMANENT</v>
      </c>
      <c r="G5875" s="24">
        <v>45085</v>
      </c>
      <c r="H5875" s="24">
        <v>45085</v>
      </c>
      <c r="I5875" s="19" t="s">
        <v>298</v>
      </c>
      <c r="J5875" s="42" t="s">
        <v>1003</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1953</v>
      </c>
      <c r="E5876" s="19" t="str">
        <f>IF(ISBLANK(LeaveTracker[[#This Row],[Employee Name]]),"-----",VLOOKUP(LeaveTracker[[#This Row],[Employee Name]],Employees[[Employee Name]:[Office]],7))</f>
        <v>ONT</v>
      </c>
      <c r="F5876" s="50" t="str">
        <f>IF(ISBLANK(LeaveTracker[[#This Row],[Employee Name]]),"-----",VLOOKUP(LeaveTracker[[#This Row],[Employee Name]],Employees[[Employee Name]:[Office]],6))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1854</v>
      </c>
      <c r="E5877" s="19" t="str">
        <f>IF(ISBLANK(LeaveTracker[[#This Row],[Employee Name]]),"-----",VLOOKUP(LeaveTracker[[#This Row],[Employee Name]],Employees[[Employee Name]:[Office]],7))</f>
        <v>TICC</v>
      </c>
      <c r="F5877" s="50" t="str">
        <f>IF(ISBLANK(LeaveTracker[[#This Row],[Employee Name]]),"-----",VLOOKUP(LeaveTracker[[#This Row],[Employee Name]],Employees[[Employee Name]:[Office]],6))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1890</v>
      </c>
      <c r="E5878" s="19" t="str">
        <f>IF(ISBLANK(LeaveTracker[[#This Row],[Employee Name]]),"-----",VLOOKUP(LeaveTracker[[#This Row],[Employee Name]],Employees[[Employee Name]:[Office]],7))</f>
        <v>TICC</v>
      </c>
      <c r="F5878" s="50" t="str">
        <f>IF(ISBLANK(LeaveTracker[[#This Row],[Employee Name]]),"-----",VLOOKUP(LeaveTracker[[#This Row],[Employee Name]],Employees[[Employee Name]:[Office]],6))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732</v>
      </c>
      <c r="E5879" s="19" t="str">
        <f>IF(ISBLANK(LeaveTracker[[#This Row],[Employee Name]]),"-----",VLOOKUP(LeaveTracker[[#This Row],[Employee Name]],Employees[[Employee Name]:[Office]],7))</f>
        <v>VMO</v>
      </c>
      <c r="F5879" s="50" t="str">
        <f>IF(ISBLANK(LeaveTracker[[#This Row],[Employee Name]]),"-----",VLOOKUP(LeaveTracker[[#This Row],[Employee Name]],Employees[[Employee Name]:[Office]],6))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396</v>
      </c>
      <c r="E5880" s="19" t="str">
        <f>IF(ISBLANK(LeaveTracker[[#This Row],[Employee Name]]),"-----",VLOOKUP(LeaveTracker[[#This Row],[Employee Name]],Employees[[Employee Name]:[Office]],7))</f>
        <v>CTO</v>
      </c>
      <c r="F5880" s="50" t="str">
        <f>IF(ISBLANK(LeaveTracker[[#This Row],[Employee Name]]),"-----",VLOOKUP(LeaveTracker[[#This Row],[Employee Name]],Employees[[Employee Name]:[Office]],6))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1091</v>
      </c>
      <c r="E5881" s="19" t="str">
        <f>IF(ISBLANK(LeaveTracker[[#This Row],[Employee Name]]),"-----",VLOOKUP(LeaveTracker[[#This Row],[Employee Name]],Employees[[Employee Name]:[Office]],7))</f>
        <v>ACCOUNTING</v>
      </c>
      <c r="F5881" s="50" t="str">
        <f>IF(ISBLANK(LeaveTracker[[#This Row],[Employee Name]]),"-----",VLOOKUP(LeaveTracker[[#This Row],[Employee Name]],Employees[[Employee Name]:[Office]],6))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1091</v>
      </c>
      <c r="E5882" s="19" t="str">
        <f>IF(ISBLANK(LeaveTracker[[#This Row],[Employee Name]]),"-----",VLOOKUP(LeaveTracker[[#This Row],[Employee Name]],Employees[[Employee Name]:[Office]],7))</f>
        <v>ACCOUNTING</v>
      </c>
      <c r="F5882" s="50" t="str">
        <f>IF(ISBLANK(LeaveTracker[[#This Row],[Employee Name]]),"-----",VLOOKUP(LeaveTracker[[#This Row],[Employee Name]],Employees[[Employee Name]:[Office]],6))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2132</v>
      </c>
      <c r="E5883" s="19" t="str">
        <f>IF(ISBLANK(LeaveTracker[[#This Row],[Employee Name]]),"-----",VLOOKUP(LeaveTracker[[#This Row],[Employee Name]],Employees[[Employee Name]:[Office]],7))</f>
        <v>DA</v>
      </c>
      <c r="F5883" s="50" t="str">
        <f>IF(ISBLANK(LeaveTracker[[#This Row],[Employee Name]]),"-----",VLOOKUP(LeaveTracker[[#This Row],[Employee Name]],Employees[[Employee Name]:[Office]],6))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1750</v>
      </c>
      <c r="E5884" s="19" t="str">
        <f>IF(ISBLANK(LeaveTracker[[#This Row],[Employee Name]]),"-----",VLOOKUP(LeaveTracker[[#This Row],[Employee Name]],Employees[[Employee Name]:[Office]],7))</f>
        <v>AGRICULTURE OFFICE</v>
      </c>
      <c r="F5884" s="50" t="str">
        <f>IF(ISBLANK(LeaveTracker[[#This Row],[Employee Name]]),"-----",VLOOKUP(LeaveTracker[[#This Row],[Employee Name]],Employees[[Employee Name]:[Office]],6))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1750</v>
      </c>
      <c r="E5885" s="19" t="str">
        <f>IF(ISBLANK(LeaveTracker[[#This Row],[Employee Name]]),"-----",VLOOKUP(LeaveTracker[[#This Row],[Employee Name]],Employees[[Employee Name]:[Office]],7))</f>
        <v>AGRICULTURE OFFICE</v>
      </c>
      <c r="F5885" s="50" t="str">
        <f>IF(ISBLANK(LeaveTracker[[#This Row],[Employee Name]]),"-----",VLOOKUP(LeaveTracker[[#This Row],[Employee Name]],Employees[[Employee Name]:[Office]],6))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304</v>
      </c>
      <c r="E5886" s="19" t="str">
        <f>IF(ISBLANK(LeaveTracker[[#This Row],[Employee Name]]),"-----",VLOOKUP(LeaveTracker[[#This Row],[Employee Name]],Employees[[Employee Name]:[Office]],7))</f>
        <v>TOPS (ADMIN CSU)</v>
      </c>
      <c r="F5886" s="50" t="str">
        <f>IF(ISBLANK(LeaveTracker[[#This Row],[Employee Name]]),"-----",VLOOKUP(LeaveTracker[[#This Row],[Employee Name]],Employees[[Employee Name]:[Office]],6))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1222</v>
      </c>
      <c r="E5887" s="19" t="str">
        <f>IF(ISBLANK(LeaveTracker[[#This Row],[Employee Name]]),"-----",VLOOKUP(LeaveTracker[[#This Row],[Employee Name]],Employees[[Employee Name]:[Office]],7))</f>
        <v>DSWDO</v>
      </c>
      <c r="F5887" s="50" t="str">
        <f>IF(ISBLANK(LeaveTracker[[#This Row],[Employee Name]]),"-----",VLOOKUP(LeaveTracker[[#This Row],[Employee Name]],Employees[[Employee Name]:[Office]],6))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720</v>
      </c>
      <c r="E5888" s="19" t="str">
        <f>IF(ISBLANK(LeaveTracker[[#This Row],[Employee Name]]),"-----",VLOOKUP(LeaveTracker[[#This Row],[Employee Name]],Employees[[Employee Name]:[Office]],7))</f>
        <v>LCR</v>
      </c>
      <c r="F5888" s="50" t="str">
        <f>IF(ISBLANK(LeaveTracker[[#This Row],[Employee Name]]),"-----",VLOOKUP(LeaveTracker[[#This Row],[Employee Name]],Employees[[Employee Name]:[Office]],6))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1962</v>
      </c>
      <c r="E5889" s="19" t="str">
        <f>IF(ISBLANK(LeaveTracker[[#This Row],[Employee Name]]),"-----",VLOOKUP(LeaveTracker[[#This Row],[Employee Name]],Employees[[Employee Name]:[Office]],7))</f>
        <v>CENRO</v>
      </c>
      <c r="F5889" s="50" t="str">
        <f>IF(ISBLANK(LeaveTracker[[#This Row],[Employee Name]]),"-----",VLOOKUP(LeaveTracker[[#This Row],[Employee Name]],Employees[[Employee Name]:[Office]],6))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1962</v>
      </c>
      <c r="E5890" s="19" t="str">
        <f>IF(ISBLANK(LeaveTracker[[#This Row],[Employee Name]]),"-----",VLOOKUP(LeaveTracker[[#This Row],[Employee Name]],Employees[[Employee Name]:[Office]],7))</f>
        <v>CENRO</v>
      </c>
      <c r="F5890" s="50" t="str">
        <f>IF(ISBLANK(LeaveTracker[[#This Row],[Employee Name]]),"-----",VLOOKUP(LeaveTracker[[#This Row],[Employee Name]],Employees[[Employee Name]:[Office]],6))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1962</v>
      </c>
      <c r="E5891" s="19" t="str">
        <f>IF(ISBLANK(LeaveTracker[[#This Row],[Employee Name]]),"-----",VLOOKUP(LeaveTracker[[#This Row],[Employee Name]],Employees[[Employee Name]:[Office]],7))</f>
        <v>CENRO</v>
      </c>
      <c r="F5891" s="50" t="str">
        <f>IF(ISBLANK(LeaveTracker[[#This Row],[Employee Name]]),"-----",VLOOKUP(LeaveTracker[[#This Row],[Employee Name]],Employees[[Employee Name]:[Office]],6))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1962</v>
      </c>
      <c r="E5892" s="19" t="str">
        <f>IF(ISBLANK(LeaveTracker[[#This Row],[Employee Name]]),"-----",VLOOKUP(LeaveTracker[[#This Row],[Employee Name]],Employees[[Employee Name]:[Office]],7))</f>
        <v>CENRO</v>
      </c>
      <c r="F5892" s="50" t="str">
        <f>IF(ISBLANK(LeaveTracker[[#This Row],[Employee Name]]),"-----",VLOOKUP(LeaveTracker[[#This Row],[Employee Name]],Employees[[Employee Name]:[Office]],6))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2190</v>
      </c>
      <c r="E5893" s="19" t="str">
        <f>IF(ISBLANK(LeaveTracker[[#This Row],[Employee Name]]),"-----",VLOOKUP(LeaveTracker[[#This Row],[Employee Name]],Employees[[Employee Name]:[Office]],7))</f>
        <v>ONT</v>
      </c>
      <c r="F5893" s="50" t="str">
        <f>IF(ISBLANK(LeaveTracker[[#This Row],[Employee Name]]),"-----",VLOOKUP(LeaveTracker[[#This Row],[Employee Name]],Employees[[Employee Name]:[Office]],6))</f>
        <v>PERMANENT</v>
      </c>
      <c r="G5893" s="24">
        <v>45072</v>
      </c>
      <c r="H5893" s="24">
        <v>45072</v>
      </c>
      <c r="I5893" s="20" t="s">
        <v>298</v>
      </c>
      <c r="J5893" s="42" t="s">
        <v>1003</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2190</v>
      </c>
      <c r="E5894" s="19" t="str">
        <f>IF(ISBLANK(LeaveTracker[[#This Row],[Employee Name]]),"-----",VLOOKUP(LeaveTracker[[#This Row],[Employee Name]],Employees[[Employee Name]:[Office]],7))</f>
        <v>ONT</v>
      </c>
      <c r="F5894" s="50" t="str">
        <f>IF(ISBLANK(LeaveTracker[[#This Row],[Employee Name]]),"-----",VLOOKUP(LeaveTracker[[#This Row],[Employee Name]],Employees[[Employee Name]:[Office]],6))</f>
        <v>PERMANENT</v>
      </c>
      <c r="G5894" s="24">
        <v>45075</v>
      </c>
      <c r="H5894" s="24">
        <v>45075</v>
      </c>
      <c r="I5894" s="20" t="s">
        <v>298</v>
      </c>
      <c r="J5894" s="42" t="s">
        <v>1003</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2199</v>
      </c>
      <c r="E5895" s="19" t="str">
        <f>IF(ISBLANK(LeaveTracker[[#This Row],[Employee Name]]),"-----",VLOOKUP(LeaveTracker[[#This Row],[Employee Name]],Employees[[Employee Name]:[Office]],7))</f>
        <v>ONT</v>
      </c>
      <c r="F5895" s="50" t="str">
        <f>IF(ISBLANK(LeaveTracker[[#This Row],[Employee Name]]),"-----",VLOOKUP(LeaveTracker[[#This Row],[Employee Name]],Employees[[Employee Name]:[Office]],6))</f>
        <v>PERMANENT</v>
      </c>
      <c r="G5895" s="24">
        <v>45072</v>
      </c>
      <c r="H5895" s="24">
        <v>45072</v>
      </c>
      <c r="I5895" s="20" t="s">
        <v>298</v>
      </c>
      <c r="J5895" s="42" t="s">
        <v>1003</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2199</v>
      </c>
      <c r="E5896" s="19" t="str">
        <f>IF(ISBLANK(LeaveTracker[[#This Row],[Employee Name]]),"-----",VLOOKUP(LeaveTracker[[#This Row],[Employee Name]],Employees[[Employee Name]:[Office]],7))</f>
        <v>ONT</v>
      </c>
      <c r="F5896" s="50" t="str">
        <f>IF(ISBLANK(LeaveTracker[[#This Row],[Employee Name]]),"-----",VLOOKUP(LeaveTracker[[#This Row],[Employee Name]],Employees[[Employee Name]:[Office]],6))</f>
        <v>PERMANENT</v>
      </c>
      <c r="G5896" s="24">
        <v>45075</v>
      </c>
      <c r="H5896" s="24">
        <v>45075</v>
      </c>
      <c r="I5896" s="20" t="s">
        <v>298</v>
      </c>
      <c r="J5896" s="42" t="s">
        <v>1003</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1935</v>
      </c>
      <c r="E5897" s="19" t="str">
        <f>IF(ISBLANK(LeaveTracker[[#This Row],[Employee Name]]),"-----",VLOOKUP(LeaveTracker[[#This Row],[Employee Name]],Employees[[Employee Name]:[Office]],7))</f>
        <v>CTO</v>
      </c>
      <c r="F5897" s="50" t="str">
        <f>IF(ISBLANK(LeaveTracker[[#This Row],[Employee Name]]),"-----",VLOOKUP(LeaveTracker[[#This Row],[Employee Name]],Employees[[Employee Name]:[Office]],6))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1935</v>
      </c>
      <c r="E5898" s="19" t="str">
        <f>IF(ISBLANK(LeaveTracker[[#This Row],[Employee Name]]),"-----",VLOOKUP(LeaveTracker[[#This Row],[Employee Name]],Employees[[Employee Name]:[Office]],7))</f>
        <v>CTO</v>
      </c>
      <c r="F5898" s="50" t="str">
        <f>IF(ISBLANK(LeaveTracker[[#This Row],[Employee Name]]),"-----",VLOOKUP(LeaveTracker[[#This Row],[Employee Name]],Employees[[Employee Name]:[Office]],6))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1935</v>
      </c>
      <c r="E5899" s="19" t="str">
        <f>IF(ISBLANK(LeaveTracker[[#This Row],[Employee Name]]),"-----",VLOOKUP(LeaveTracker[[#This Row],[Employee Name]],Employees[[Employee Name]:[Office]],7))</f>
        <v>CTO</v>
      </c>
      <c r="F5899" s="50" t="str">
        <f>IF(ISBLANK(LeaveTracker[[#This Row],[Employee Name]]),"-----",VLOOKUP(LeaveTracker[[#This Row],[Employee Name]],Employees[[Employee Name]:[Office]],6))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1935</v>
      </c>
      <c r="E5900" s="19" t="str">
        <f>IF(ISBLANK(LeaveTracker[[#This Row],[Employee Name]]),"-----",VLOOKUP(LeaveTracker[[#This Row],[Employee Name]],Employees[[Employee Name]:[Office]],7))</f>
        <v>CTO</v>
      </c>
      <c r="F5900" s="50" t="str">
        <f>IF(ISBLANK(LeaveTracker[[#This Row],[Employee Name]]),"-----",VLOOKUP(LeaveTracker[[#This Row],[Employee Name]],Employees[[Employee Name]:[Office]],6))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1935</v>
      </c>
      <c r="E5901" s="19" t="str">
        <f>IF(ISBLANK(LeaveTracker[[#This Row],[Employee Name]]),"-----",VLOOKUP(LeaveTracker[[#This Row],[Employee Name]],Employees[[Employee Name]:[Office]],7))</f>
        <v>CTO</v>
      </c>
      <c r="F5901" s="50" t="str">
        <f>IF(ISBLANK(LeaveTracker[[#This Row],[Employee Name]]),"-----",VLOOKUP(LeaveTracker[[#This Row],[Employee Name]],Employees[[Employee Name]:[Office]],6))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1935</v>
      </c>
      <c r="E5902" s="19" t="str">
        <f>IF(ISBLANK(LeaveTracker[[#This Row],[Employee Name]]),"-----",VLOOKUP(LeaveTracker[[#This Row],[Employee Name]],Employees[[Employee Name]:[Office]],7))</f>
        <v>CTO</v>
      </c>
      <c r="F5902" s="50" t="str">
        <f>IF(ISBLANK(LeaveTracker[[#This Row],[Employee Name]]),"-----",VLOOKUP(LeaveTracker[[#This Row],[Employee Name]],Employees[[Employee Name]:[Office]],6))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1790</v>
      </c>
      <c r="E5903" s="19" t="str">
        <f>IF(ISBLANK(LeaveTracker[[#This Row],[Employee Name]]),"-----",VLOOKUP(LeaveTracker[[#This Row],[Employee Name]],Employees[[Employee Name]:[Office]],7))</f>
        <v>GSO</v>
      </c>
      <c r="F5903" s="50" t="str">
        <f>IF(ISBLANK(LeaveTracker[[#This Row],[Employee Name]]),"-----",VLOOKUP(LeaveTracker[[#This Row],[Employee Name]],Employees[[Employee Name]:[Office]],6))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1790</v>
      </c>
      <c r="E5904" s="19" t="str">
        <f>IF(ISBLANK(LeaveTracker[[#This Row],[Employee Name]]),"-----",VLOOKUP(LeaveTracker[[#This Row],[Employee Name]],Employees[[Employee Name]:[Office]],7))</f>
        <v>GSO</v>
      </c>
      <c r="F5904" s="50" t="str">
        <f>IF(ISBLANK(LeaveTracker[[#This Row],[Employee Name]]),"-----",VLOOKUP(LeaveTracker[[#This Row],[Employee Name]],Employees[[Employee Name]:[Office]],6))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1790</v>
      </c>
      <c r="E5905" s="19" t="str">
        <f>IF(ISBLANK(LeaveTracker[[#This Row],[Employee Name]]),"-----",VLOOKUP(LeaveTracker[[#This Row],[Employee Name]],Employees[[Employee Name]:[Office]],7))</f>
        <v>GSO</v>
      </c>
      <c r="F5905" s="50" t="str">
        <f>IF(ISBLANK(LeaveTracker[[#This Row],[Employee Name]]),"-----",VLOOKUP(LeaveTracker[[#This Row],[Employee Name]],Employees[[Employee Name]:[Office]],6))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1884</v>
      </c>
      <c r="E5906" s="19" t="str">
        <f>IF(ISBLANK(LeaveTracker[[#This Row],[Employee Name]]),"-----",VLOOKUP(LeaveTracker[[#This Row],[Employee Name]],Employees[[Employee Name]:[Office]],7))</f>
        <v>CTO-LICENSE</v>
      </c>
      <c r="F5906" s="50" t="str">
        <f>IF(ISBLANK(LeaveTracker[[#This Row],[Employee Name]]),"-----",VLOOKUP(LeaveTracker[[#This Row],[Employee Name]],Employees[[Employee Name]:[Office]],6))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2360</v>
      </c>
      <c r="E5907" s="19" t="str">
        <f>IF(ISBLANK(LeaveTracker[[#This Row],[Employee Name]]),"-----",VLOOKUP(LeaveTracker[[#This Row],[Employee Name]],Employees[[Employee Name]:[Office]],7))</f>
        <v>VMO</v>
      </c>
      <c r="F5907" s="50" t="str">
        <f>IF(ISBLANK(LeaveTracker[[#This Row],[Employee Name]]),"-----",VLOOKUP(LeaveTracker[[#This Row],[Employee Name]],Employees[[Employee Name]:[Office]],6))</f>
        <v>CASUAL</v>
      </c>
      <c r="G5907" s="24"/>
      <c r="H5907" s="24"/>
      <c r="I5907" s="20" t="s">
        <v>298</v>
      </c>
      <c r="J5907" s="42" t="s">
        <v>691</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2363</v>
      </c>
      <c r="E5908" s="19" t="str">
        <f>IF(ISBLANK(LeaveTracker[[#This Row],[Employee Name]]),"-----",VLOOKUP(LeaveTracker[[#This Row],[Employee Name]],Employees[[Employee Name]:[Office]],7))</f>
        <v>TOPS-CSU</v>
      </c>
      <c r="F5908" s="50" t="str">
        <f>IF(ISBLANK(LeaveTracker[[#This Row],[Employee Name]]),"-----",VLOOKUP(LeaveTracker[[#This Row],[Employee Name]],Employees[[Employee Name]:[Office]],6))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1757</v>
      </c>
      <c r="E5909" s="19" t="str">
        <f>IF(ISBLANK(LeaveTracker[[#This Row],[Employee Name]]),"-----",VLOOKUP(LeaveTracker[[#This Row],[Employee Name]],Employees[[Employee Name]:[Office]],7))</f>
        <v>SP</v>
      </c>
      <c r="F5909" s="50" t="str">
        <f>IF(ISBLANK(LeaveTracker[[#This Row],[Employee Name]]),"-----",VLOOKUP(LeaveTracker[[#This Row],[Employee Name]],Employees[[Employee Name]:[Office]],6))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1957</v>
      </c>
      <c r="E5910" s="19" t="str">
        <f>IF(ISBLANK(LeaveTracker[[#This Row],[Employee Name]]),"-----",VLOOKUP(LeaveTracker[[#This Row],[Employee Name]],Employees[[Employee Name]:[Office]],7))</f>
        <v>CENRO</v>
      </c>
      <c r="F5910" s="50" t="str">
        <f>IF(ISBLANK(LeaveTracker[[#This Row],[Employee Name]]),"-----",VLOOKUP(LeaveTracker[[#This Row],[Employee Name]],Employees[[Employee Name]:[Office]],6))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1919</v>
      </c>
      <c r="E5911" s="19" t="str">
        <f>IF(ISBLANK(LeaveTracker[[#This Row],[Employee Name]]),"-----",VLOOKUP(LeaveTracker[[#This Row],[Employee Name]],Employees[[Employee Name]:[Office]],7))</f>
        <v>CENRO</v>
      </c>
      <c r="F5911" s="50" t="str">
        <f>IF(ISBLANK(LeaveTracker[[#This Row],[Employee Name]]),"-----",VLOOKUP(LeaveTracker[[#This Row],[Employee Name]],Employees[[Employee Name]:[Office]],6))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1872</v>
      </c>
      <c r="E5912" s="19" t="str">
        <f>IF(ISBLANK(LeaveTracker[[#This Row],[Employee Name]]),"-----",VLOOKUP(LeaveTracker[[#This Row],[Employee Name]],Employees[[Employee Name]:[Office]],7))</f>
        <v>CENRO</v>
      </c>
      <c r="F5912" s="50" t="str">
        <f>IF(ISBLANK(LeaveTracker[[#This Row],[Employee Name]]),"-----",VLOOKUP(LeaveTracker[[#This Row],[Employee Name]],Employees[[Employee Name]:[Office]],6))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1932</v>
      </c>
      <c r="E5913" s="19" t="str">
        <f>IF(ISBLANK(LeaveTracker[[#This Row],[Employee Name]]),"-----",VLOOKUP(LeaveTracker[[#This Row],[Employee Name]],Employees[[Employee Name]:[Office]],7))</f>
        <v>PICNIC GROVE</v>
      </c>
      <c r="F5913" s="50" t="str">
        <f>IF(ISBLANK(LeaveTracker[[#This Row],[Employee Name]]),"-----",VLOOKUP(LeaveTracker[[#This Row],[Employee Name]],Employees[[Employee Name]:[Office]],6))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509</v>
      </c>
      <c r="E5914" s="19" t="str">
        <f>IF(ISBLANK(LeaveTracker[[#This Row],[Employee Name]]),"-----",VLOOKUP(LeaveTracker[[#This Row],[Employee Name]],Employees[[Employee Name]:[Office]],7))</f>
        <v>ACCOUNTING</v>
      </c>
      <c r="F5914" s="50" t="str">
        <f>IF(ISBLANK(LeaveTracker[[#This Row],[Employee Name]]),"-----",VLOOKUP(LeaveTracker[[#This Row],[Employee Name]],Employees[[Employee Name]:[Office]],6))</f>
        <v>PERMANENT</v>
      </c>
      <c r="G5914" s="24">
        <v>45068</v>
      </c>
      <c r="H5914" s="24">
        <v>45075</v>
      </c>
      <c r="I5914" s="19" t="s">
        <v>298</v>
      </c>
      <c r="J5914" s="42" t="s">
        <v>1945</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950</v>
      </c>
      <c r="E5915" s="19" t="str">
        <f>IF(ISBLANK(LeaveTracker[[#This Row],[Employee Name]]),"-----",VLOOKUP(LeaveTracker[[#This Row],[Employee Name]],Employees[[Employee Name]:[Office]],7))</f>
        <v>ACCOUNTING</v>
      </c>
      <c r="F5915" s="50" t="str">
        <f>IF(ISBLANK(LeaveTracker[[#This Row],[Employee Name]]),"-----",VLOOKUP(LeaveTracker[[#This Row],[Employee Name]],Employees[[Employee Name]:[Office]],6))</f>
        <v>PERMANENT</v>
      </c>
      <c r="G5915" s="24">
        <v>45068</v>
      </c>
      <c r="H5915" s="24">
        <v>45075</v>
      </c>
      <c r="I5915" s="19" t="s">
        <v>298</v>
      </c>
      <c r="J5915" s="42" t="s">
        <v>1945</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2082</v>
      </c>
      <c r="E5916" s="19" t="str">
        <f>IF(ISBLANK(LeaveTracker[[#This Row],[Employee Name]]),"-----",VLOOKUP(LeaveTracker[[#This Row],[Employee Name]],Employees[[Employee Name]:[Office]],7))</f>
        <v>LEGAL OFFICE</v>
      </c>
      <c r="F5916" s="50" t="str">
        <f>IF(ISBLANK(LeaveTracker[[#This Row],[Employee Name]]),"-----",VLOOKUP(LeaveTracker[[#This Row],[Employee Name]],Employees[[Employee Name]:[Office]],6))</f>
        <v>CASUAL</v>
      </c>
      <c r="G5916" s="24">
        <v>45078</v>
      </c>
      <c r="H5916" s="24">
        <v>45079</v>
      </c>
      <c r="I5916" s="19" t="s">
        <v>81</v>
      </c>
      <c r="J5916" s="42" t="s">
        <v>1886</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2016</v>
      </c>
      <c r="E5917" s="19" t="str">
        <f>IF(ISBLANK(LeaveTracker[[#This Row],[Employee Name]]),"-----",VLOOKUP(LeaveTracker[[#This Row],[Employee Name]],Employees[[Employee Name]:[Office]],7))</f>
        <v>ONT</v>
      </c>
      <c r="F5917" s="50" t="str">
        <f>IF(ISBLANK(LeaveTracker[[#This Row],[Employee Name]]),"-----",VLOOKUP(LeaveTracker[[#This Row],[Employee Name]],Employees[[Employee Name]:[Office]],6))</f>
        <v>PERMANENT</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1964</v>
      </c>
      <c r="E5918" s="19" t="str">
        <f>IF(ISBLANK(LeaveTracker[[#This Row],[Employee Name]]),"-----",VLOOKUP(LeaveTracker[[#This Row],[Employee Name]],Employees[[Employee Name]:[Office]],7))</f>
        <v>TERMINAL</v>
      </c>
      <c r="F5918" s="50" t="str">
        <f>IF(ISBLANK(LeaveTracker[[#This Row],[Employee Name]]),"-----",VLOOKUP(LeaveTracker[[#This Row],[Employee Name]],Employees[[Employee Name]:[Office]],6))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1964</v>
      </c>
      <c r="E5919" s="19" t="str">
        <f>IF(ISBLANK(LeaveTracker[[#This Row],[Employee Name]]),"-----",VLOOKUP(LeaveTracker[[#This Row],[Employee Name]],Employees[[Employee Name]:[Office]],7))</f>
        <v>TERMINAL</v>
      </c>
      <c r="F5919" s="50" t="str">
        <f>IF(ISBLANK(LeaveTracker[[#This Row],[Employee Name]]),"-----",VLOOKUP(LeaveTracker[[#This Row],[Employee Name]],Employees[[Employee Name]:[Office]],6))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1868</v>
      </c>
      <c r="E5920" s="19" t="str">
        <f>IF(ISBLANK(LeaveTracker[[#This Row],[Employee Name]]),"-----",VLOOKUP(LeaveTracker[[#This Row],[Employee Name]],Employees[[Employee Name]:[Office]],7))</f>
        <v>TICC</v>
      </c>
      <c r="F5920" s="50" t="str">
        <f>IF(ISBLANK(LeaveTracker[[#This Row],[Employee Name]]),"-----",VLOOKUP(LeaveTracker[[#This Row],[Employee Name]],Employees[[Employee Name]:[Office]],6))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1868</v>
      </c>
      <c r="E5921" s="19" t="str">
        <f>IF(ISBLANK(LeaveTracker[[#This Row],[Employee Name]]),"-----",VLOOKUP(LeaveTracker[[#This Row],[Employee Name]],Employees[[Employee Name]:[Office]],7))</f>
        <v>TICC</v>
      </c>
      <c r="F5921" s="50" t="str">
        <f>IF(ISBLANK(LeaveTracker[[#This Row],[Employee Name]]),"-----",VLOOKUP(LeaveTracker[[#This Row],[Employee Name]],Employees[[Employee Name]:[Office]],6))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1868</v>
      </c>
      <c r="E5922" s="19" t="str">
        <f>IF(ISBLANK(LeaveTracker[[#This Row],[Employee Name]]),"-----",VLOOKUP(LeaveTracker[[#This Row],[Employee Name]],Employees[[Employee Name]:[Office]],7))</f>
        <v>TICC</v>
      </c>
      <c r="F5922" s="50" t="str">
        <f>IF(ISBLANK(LeaveTracker[[#This Row],[Employee Name]]),"-----",VLOOKUP(LeaveTracker[[#This Row],[Employee Name]],Employees[[Employee Name]:[Office]],6))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1868</v>
      </c>
      <c r="E5923" s="19" t="str">
        <f>IF(ISBLANK(LeaveTracker[[#This Row],[Employee Name]]),"-----",VLOOKUP(LeaveTracker[[#This Row],[Employee Name]],Employees[[Employee Name]:[Office]],7))</f>
        <v>TICC</v>
      </c>
      <c r="F5923" s="50" t="str">
        <f>IF(ISBLANK(LeaveTracker[[#This Row],[Employee Name]]),"-----",VLOOKUP(LeaveTracker[[#This Row],[Employee Name]],Employees[[Employee Name]:[Office]],6))</f>
        <v>CASUAL</v>
      </c>
      <c r="G5923" s="24">
        <v>45106</v>
      </c>
      <c r="H5923" s="24">
        <v>45106</v>
      </c>
      <c r="I5923" s="19" t="s">
        <v>298</v>
      </c>
      <c r="J5923" s="42" t="s">
        <v>1003</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1889</v>
      </c>
      <c r="E5924" s="19" t="str">
        <f>IF(ISBLANK(LeaveTracker[[#This Row],[Employee Name]]),"-----",VLOOKUP(LeaveTracker[[#This Row],[Employee Name]],Employees[[Employee Name]:[Office]],7))</f>
        <v>TICC</v>
      </c>
      <c r="F5924" s="50" t="str">
        <f>IF(ISBLANK(LeaveTracker[[#This Row],[Employee Name]]),"-----",VLOOKUP(LeaveTracker[[#This Row],[Employee Name]],Employees[[Employee Name]:[Office]],6))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1853</v>
      </c>
      <c r="E5925" s="19" t="str">
        <f>IF(ISBLANK(LeaveTracker[[#This Row],[Employee Name]]),"-----",VLOOKUP(LeaveTracker[[#This Row],[Employee Name]],Employees[[Employee Name]:[Office]],7))</f>
        <v>PICNIC GROVE</v>
      </c>
      <c r="F5925" s="50" t="str">
        <f>IF(ISBLANK(LeaveTracker[[#This Row],[Employee Name]]),"-----",VLOOKUP(LeaveTracker[[#This Row],[Employee Name]],Employees[[Employee Name]:[Office]],6))</f>
        <v>PERMANENT</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1853</v>
      </c>
      <c r="E5926" s="19" t="str">
        <f>IF(ISBLANK(LeaveTracker[[#This Row],[Employee Name]]),"-----",VLOOKUP(LeaveTracker[[#This Row],[Employee Name]],Employees[[Employee Name]:[Office]],7))</f>
        <v>PICNIC GROVE</v>
      </c>
      <c r="F5926" s="50" t="str">
        <f>IF(ISBLANK(LeaveTracker[[#This Row],[Employee Name]]),"-----",VLOOKUP(LeaveTracker[[#This Row],[Employee Name]],Employees[[Employee Name]:[Office]],6))</f>
        <v>PERMANENT</v>
      </c>
      <c r="G5926" s="24">
        <v>45084</v>
      </c>
      <c r="H5926" s="24">
        <v>45084</v>
      </c>
      <c r="I5926" s="19" t="s">
        <v>298</v>
      </c>
      <c r="J5926" s="42" t="s">
        <v>1003</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1958</v>
      </c>
      <c r="E5927" s="19" t="str">
        <f>IF(ISBLANK(LeaveTracker[[#This Row],[Employee Name]]),"-----",VLOOKUP(LeaveTracker[[#This Row],[Employee Name]],Employees[[Employee Name]:[Office]],7))</f>
        <v>TICC</v>
      </c>
      <c r="F5927" s="50" t="str">
        <f>IF(ISBLANK(LeaveTracker[[#This Row],[Employee Name]]),"-----",VLOOKUP(LeaveTracker[[#This Row],[Employee Name]],Employees[[Employee Name]:[Office]],6))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1958</v>
      </c>
      <c r="E5928" s="19" t="str">
        <f>IF(ISBLANK(LeaveTracker[[#This Row],[Employee Name]]),"-----",VLOOKUP(LeaveTracker[[#This Row],[Employee Name]],Employees[[Employee Name]:[Office]],7))</f>
        <v>TICC</v>
      </c>
      <c r="F5928" s="50" t="str">
        <f>IF(ISBLANK(LeaveTracker[[#This Row],[Employee Name]]),"-----",VLOOKUP(LeaveTracker[[#This Row],[Employee Name]],Employees[[Employee Name]:[Office]],6))</f>
        <v>CASUAL</v>
      </c>
      <c r="G5928" s="24">
        <v>45085</v>
      </c>
      <c r="H5928" s="24">
        <v>45085</v>
      </c>
      <c r="I5928" s="19" t="s">
        <v>298</v>
      </c>
      <c r="J5928" s="42" t="s">
        <v>1003</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513</v>
      </c>
      <c r="E5929" s="19" t="str">
        <f>IF(ISBLANK(LeaveTracker[[#This Row],[Employee Name]]),"-----",VLOOKUP(LeaveTracker[[#This Row],[Employee Name]],Employees[[Employee Name]:[Office]],7))</f>
        <v>ONT</v>
      </c>
      <c r="F5929" s="50" t="str">
        <f>IF(ISBLANK(LeaveTracker[[#This Row],[Employee Name]]),"-----",VLOOKUP(LeaveTracker[[#This Row],[Employee Name]],Employees[[Employee Name]:[Office]],6))</f>
        <v>PERMANENT</v>
      </c>
      <c r="G5929" s="24">
        <v>45075</v>
      </c>
      <c r="H5929" s="24">
        <v>45075</v>
      </c>
      <c r="I5929" s="19" t="s">
        <v>298</v>
      </c>
      <c r="J5929" s="42" t="s">
        <v>1003</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513</v>
      </c>
      <c r="E5930" s="19" t="str">
        <f>IF(ISBLANK(LeaveTracker[[#This Row],[Employee Name]]),"-----",VLOOKUP(LeaveTracker[[#This Row],[Employee Name]],Employees[[Employee Name]:[Office]],7))</f>
        <v>ONT</v>
      </c>
      <c r="F5930" s="50" t="str">
        <f>IF(ISBLANK(LeaveTracker[[#This Row],[Employee Name]]),"-----",VLOOKUP(LeaveTracker[[#This Row],[Employee Name]],Employees[[Employee Name]:[Office]],6))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1921</v>
      </c>
      <c r="E5931" s="19" t="str">
        <f>IF(ISBLANK(LeaveTracker[[#This Row],[Employee Name]]),"-----",VLOOKUP(LeaveTracker[[#This Row],[Employee Name]],Employees[[Employee Name]:[Office]],7))</f>
        <v>PICNIC GROVE</v>
      </c>
      <c r="F5931" s="50" t="str">
        <f>IF(ISBLANK(LeaveTracker[[#This Row],[Employee Name]]),"-----",VLOOKUP(LeaveTracker[[#This Row],[Employee Name]],Employees[[Employee Name]:[Office]],6))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2096</v>
      </c>
      <c r="E5932" s="19" t="str">
        <f>IF(ISBLANK(LeaveTracker[[#This Row],[Employee Name]]),"-----",VLOOKUP(LeaveTracker[[#This Row],[Employee Name]],Employees[[Employee Name]:[Office]],7))</f>
        <v>CENRO</v>
      </c>
      <c r="F5932" s="50" t="str">
        <f>IF(ISBLANK(LeaveTracker[[#This Row],[Employee Name]]),"-----",VLOOKUP(LeaveTracker[[#This Row],[Employee Name]],Employees[[Employee Name]:[Office]],6))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1841</v>
      </c>
      <c r="E5933" s="19" t="str">
        <f>IF(ISBLANK(LeaveTracker[[#This Row],[Employee Name]]),"-----",VLOOKUP(LeaveTracker[[#This Row],[Employee Name]],Employees[[Employee Name]:[Office]],7))</f>
        <v>CCT</v>
      </c>
      <c r="F5933" s="50" t="str">
        <f>IF(ISBLANK(LeaveTracker[[#This Row],[Employee Name]]),"-----",VLOOKUP(LeaveTracker[[#This Row],[Employee Name]],Employees[[Employee Name]:[Office]],6))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1841</v>
      </c>
      <c r="E5934" s="19" t="str">
        <f>IF(ISBLANK(LeaveTracker[[#This Row],[Employee Name]]),"-----",VLOOKUP(LeaveTracker[[#This Row],[Employee Name]],Employees[[Employee Name]:[Office]],7))</f>
        <v>CCT</v>
      </c>
      <c r="F5934" s="50" t="str">
        <f>IF(ISBLANK(LeaveTracker[[#This Row],[Employee Name]]),"-----",VLOOKUP(LeaveTracker[[#This Row],[Employee Name]],Employees[[Employee Name]:[Office]],6))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1841</v>
      </c>
      <c r="E5935" s="19" t="str">
        <f>IF(ISBLANK(LeaveTracker[[#This Row],[Employee Name]]),"-----",VLOOKUP(LeaveTracker[[#This Row],[Employee Name]],Employees[[Employee Name]:[Office]],7))</f>
        <v>CCT</v>
      </c>
      <c r="F5935" s="50" t="str">
        <f>IF(ISBLANK(LeaveTracker[[#This Row],[Employee Name]]),"-----",VLOOKUP(LeaveTracker[[#This Row],[Employee Name]],Employees[[Employee Name]:[Office]],6))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1841</v>
      </c>
      <c r="E5936" s="19" t="str">
        <f>IF(ISBLANK(LeaveTracker[[#This Row],[Employee Name]]),"-----",VLOOKUP(LeaveTracker[[#This Row],[Employee Name]],Employees[[Employee Name]:[Office]],7))</f>
        <v>CCT</v>
      </c>
      <c r="F5936" s="50" t="str">
        <f>IF(ISBLANK(LeaveTracker[[#This Row],[Employee Name]]),"-----",VLOOKUP(LeaveTracker[[#This Row],[Employee Name]],Employees[[Employee Name]:[Office]],6))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1967</v>
      </c>
      <c r="E5937" s="19" t="str">
        <f>IF(ISBLANK(LeaveTracker[[#This Row],[Employee Name]]),"-----",VLOOKUP(LeaveTracker[[#This Row],[Employee Name]],Employees[[Employee Name]:[Office]],7))</f>
        <v>CENRO</v>
      </c>
      <c r="F5937" s="50" t="str">
        <f>IF(ISBLANK(LeaveTracker[[#This Row],[Employee Name]]),"-----",VLOOKUP(LeaveTracker[[#This Row],[Employee Name]],Employees[[Employee Name]:[Office]],6))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2216</v>
      </c>
      <c r="E5938" s="19" t="str">
        <f>IF(ISBLANK(LeaveTracker[[#This Row],[Employee Name]]),"-----",VLOOKUP(LeaveTracker[[#This Row],[Employee Name]],Employees[[Employee Name]:[Office]],7))</f>
        <v>CENRO</v>
      </c>
      <c r="F5938" s="50" t="str">
        <f>IF(ISBLANK(LeaveTracker[[#This Row],[Employee Name]]),"-----",VLOOKUP(LeaveTracker[[#This Row],[Employee Name]],Employees[[Employee Name]:[Office]],6))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2216</v>
      </c>
      <c r="E5939" s="19" t="str">
        <f>IF(ISBLANK(LeaveTracker[[#This Row],[Employee Name]]),"-----",VLOOKUP(LeaveTracker[[#This Row],[Employee Name]],Employees[[Employee Name]:[Office]],7))</f>
        <v>CENRO</v>
      </c>
      <c r="F5939" s="50" t="str">
        <f>IF(ISBLANK(LeaveTracker[[#This Row],[Employee Name]]),"-----",VLOOKUP(LeaveTracker[[#This Row],[Employee Name]],Employees[[Employee Name]:[Office]],6))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1818</v>
      </c>
      <c r="E5940" s="19" t="str">
        <f>IF(ISBLANK(LeaveTracker[[#This Row],[Employee Name]]),"-----",VLOOKUP(LeaveTracker[[#This Row],[Employee Name]],Employees[[Employee Name]:[Office]],7))</f>
        <v>CSWDO</v>
      </c>
      <c r="F5940" s="50" t="str">
        <f>IF(ISBLANK(LeaveTracker[[#This Row],[Employee Name]]),"-----",VLOOKUP(LeaveTracker[[#This Row],[Employee Name]],Employees[[Employee Name]:[Office]],6))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1941</v>
      </c>
      <c r="E5941" s="19" t="str">
        <f>IF(ISBLANK(LeaveTracker[[#This Row],[Employee Name]]),"-----",VLOOKUP(LeaveTracker[[#This Row],[Employee Name]],Employees[[Employee Name]:[Office]],7))</f>
        <v>CSWDO</v>
      </c>
      <c r="F5941" s="50" t="str">
        <f>IF(ISBLANK(LeaveTracker[[#This Row],[Employee Name]]),"-----",VLOOKUP(LeaveTracker[[#This Row],[Employee Name]],Employees[[Employee Name]:[Office]],6))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1805</v>
      </c>
      <c r="E5942" s="19" t="str">
        <f>IF(ISBLANK(LeaveTracker[[#This Row],[Employee Name]]),"-----",VLOOKUP(LeaveTracker[[#This Row],[Employee Name]],Employees[[Employee Name]:[Office]],7))</f>
        <v>CSWDO</v>
      </c>
      <c r="F5942" s="50" t="str">
        <f>IF(ISBLANK(LeaveTracker[[#This Row],[Employee Name]]),"-----",VLOOKUP(LeaveTracker[[#This Row],[Employee Name]],Employees[[Employee Name]:[Office]],6))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2364</v>
      </c>
      <c r="D5943" s="19" t="s">
        <v>1805</v>
      </c>
      <c r="E5943" s="19" t="str">
        <f>IF(ISBLANK(LeaveTracker[[#This Row],[Employee Name]]),"-----",VLOOKUP(LeaveTracker[[#This Row],[Employee Name]],Employees[[Employee Name]:[Office]],7))</f>
        <v>CSWDO</v>
      </c>
      <c r="F5943" s="50" t="str">
        <f>IF(ISBLANK(LeaveTracker[[#This Row],[Employee Name]]),"-----",VLOOKUP(LeaveTracker[[#This Row],[Employee Name]],Employees[[Employee Name]:[Office]],6))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693</v>
      </c>
      <c r="E5944" s="19" t="str">
        <f>IF(ISBLANK(LeaveTracker[[#This Row],[Employee Name]]),"-----",VLOOKUP(LeaveTracker[[#This Row],[Employee Name]],Employees[[Employee Name]:[Office]],7))</f>
        <v>VMO</v>
      </c>
      <c r="F5944" s="50" t="str">
        <f>IF(ISBLANK(LeaveTracker[[#This Row],[Employee Name]]),"-----",VLOOKUP(LeaveTracker[[#This Row],[Employee Name]],Employees[[Employee Name]:[Office]],6))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722</v>
      </c>
      <c r="E5945" s="19" t="str">
        <f>IF(ISBLANK(LeaveTracker[[#This Row],[Employee Name]]),"-----",VLOOKUP(LeaveTracker[[#This Row],[Employee Name]],Employees[[Employee Name]:[Office]],7))</f>
        <v>LCR</v>
      </c>
      <c r="F5945" s="50" t="str">
        <f>IF(ISBLANK(LeaveTracker[[#This Row],[Employee Name]]),"-----",VLOOKUP(LeaveTracker[[#This Row],[Employee Name]],Employees[[Employee Name]:[Office]],6))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722</v>
      </c>
      <c r="E5946" s="19" t="str">
        <f>IF(ISBLANK(LeaveTracker[[#This Row],[Employee Name]]),"-----",VLOOKUP(LeaveTracker[[#This Row],[Employee Name]],Employees[[Employee Name]:[Office]],7))</f>
        <v>LCR</v>
      </c>
      <c r="F5946" s="50" t="str">
        <f>IF(ISBLANK(LeaveTracker[[#This Row],[Employee Name]]),"-----",VLOOKUP(LeaveTracker[[#This Row],[Employee Name]],Employees[[Employee Name]:[Office]],6))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380</v>
      </c>
      <c r="E5947" s="19" t="str">
        <f>IF(ISBLANK(LeaveTracker[[#This Row],[Employee Name]]),"-----",VLOOKUP(LeaveTracker[[#This Row],[Employee Name]],Employees[[Employee Name]:[Office]],7))</f>
        <v>CCT</v>
      </c>
      <c r="F5947" s="50" t="str">
        <f>IF(ISBLANK(LeaveTracker[[#This Row],[Employee Name]]),"-----",VLOOKUP(LeaveTracker[[#This Row],[Employee Name]],Employees[[Employee Name]:[Office]],6))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578</v>
      </c>
      <c r="E5948" s="19" t="str">
        <f>IF(ISBLANK(LeaveTracker[[#This Row],[Employee Name]]),"-----",VLOOKUP(LeaveTracker[[#This Row],[Employee Name]],Employees[[Employee Name]:[Office]],7))</f>
        <v>CCT</v>
      </c>
      <c r="F5948" s="50" t="str">
        <f>IF(ISBLANK(LeaveTracker[[#This Row],[Employee Name]]),"-----",VLOOKUP(LeaveTracker[[#This Row],[Employee Name]],Employees[[Employee Name]:[Office]],6))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367</v>
      </c>
      <c r="E5949" s="19" t="str">
        <f>IF(ISBLANK(LeaveTracker[[#This Row],[Employee Name]]),"-----",VLOOKUP(LeaveTracker[[#This Row],[Employee Name]],Employees[[Employee Name]:[Office]],7))</f>
        <v>CCT</v>
      </c>
      <c r="F5949" s="50" t="str">
        <f>IF(ISBLANK(LeaveTracker[[#This Row],[Employee Name]]),"-----",VLOOKUP(LeaveTracker[[#This Row],[Employee Name]],Employees[[Employee Name]:[Office]],6))</f>
        <v>PERMANENT</v>
      </c>
      <c r="G5949" s="24">
        <v>45096</v>
      </c>
      <c r="H5949" s="24">
        <v>45096</v>
      </c>
      <c r="I5949" s="19" t="s">
        <v>298</v>
      </c>
      <c r="J5949" s="42" t="s">
        <v>1003</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367</v>
      </c>
      <c r="E5950" s="19" t="str">
        <f>IF(ISBLANK(LeaveTracker[[#This Row],[Employee Name]]),"-----",VLOOKUP(LeaveTracker[[#This Row],[Employee Name]],Employees[[Employee Name]:[Office]],7))</f>
        <v>CCT</v>
      </c>
      <c r="F5950" s="50" t="str">
        <f>IF(ISBLANK(LeaveTracker[[#This Row],[Employee Name]]),"-----",VLOOKUP(LeaveTracker[[#This Row],[Employee Name]],Employees[[Employee Name]:[Office]],6))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2311</v>
      </c>
      <c r="E5951" s="19" t="str">
        <f>IF(ISBLANK(LeaveTracker[[#This Row],[Employee Name]]),"-----",VLOOKUP(LeaveTracker[[#This Row],[Employee Name]],Employees[[Employee Name]:[Office]],7))</f>
        <v>CCT</v>
      </c>
      <c r="F5951" s="50" t="str">
        <f>IF(ISBLANK(LeaveTracker[[#This Row],[Employee Name]]),"-----",VLOOKUP(LeaveTracker[[#This Row],[Employee Name]],Employees[[Employee Name]:[Office]],6))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1025</v>
      </c>
      <c r="E5952" s="19" t="str">
        <f>IF(ISBLANK(LeaveTracker[[#This Row],[Employee Name]]),"-----",VLOOKUP(LeaveTracker[[#This Row],[Employee Name]],Employees[[Employee Name]:[Office]],7))</f>
        <v>ONT</v>
      </c>
      <c r="F5952" s="50" t="str">
        <f>IF(ISBLANK(LeaveTracker[[#This Row],[Employee Name]]),"-----",VLOOKUP(LeaveTracker[[#This Row],[Employee Name]],Employees[[Employee Name]:[Office]],6))</f>
        <v>PERMANENT</v>
      </c>
      <c r="G5952" s="24">
        <v>45088</v>
      </c>
      <c r="H5952" s="24">
        <v>45088</v>
      </c>
      <c r="I5952" s="19" t="s">
        <v>298</v>
      </c>
      <c r="J5952" s="42" t="s">
        <v>1003</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1025</v>
      </c>
      <c r="E5953" s="19" t="str">
        <f>IF(ISBLANK(LeaveTracker[[#This Row],[Employee Name]]),"-----",VLOOKUP(LeaveTracker[[#This Row],[Employee Name]],Employees[[Employee Name]:[Office]],7))</f>
        <v>ONT</v>
      </c>
      <c r="F5953" s="50" t="str">
        <f>IF(ISBLANK(LeaveTracker[[#This Row],[Employee Name]]),"-----",VLOOKUP(LeaveTracker[[#This Row],[Employee Name]],Employees[[Employee Name]:[Office]],6))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2367</v>
      </c>
      <c r="E5954" s="19" t="str">
        <f>IF(ISBLANK(LeaveTracker[[#This Row],[Employee Name]]),"-----",VLOOKUP(LeaveTracker[[#This Row],[Employee Name]],Employees[[Employee Name]:[Office]],7))</f>
        <v>CSWDO</v>
      </c>
      <c r="F5954" s="50" t="str">
        <f>IF(ISBLANK(LeaveTracker[[#This Row],[Employee Name]]),"-----",VLOOKUP(LeaveTracker[[#This Row],[Employee Name]],Employees[[Employee Name]:[Office]],6))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2367</v>
      </c>
      <c r="E5955" s="19" t="str">
        <f>IF(ISBLANK(LeaveTracker[[#This Row],[Employee Name]]),"-----",VLOOKUP(LeaveTracker[[#This Row],[Employee Name]],Employees[[Employee Name]:[Office]],7))</f>
        <v>CSWDO</v>
      </c>
      <c r="F5955" s="50" t="str">
        <f>IF(ISBLANK(LeaveTracker[[#This Row],[Employee Name]]),"-----",VLOOKUP(LeaveTracker[[#This Row],[Employee Name]],Employees[[Employee Name]:[Office]],6))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402</v>
      </c>
      <c r="E5956" s="19" t="str">
        <f>IF(ISBLANK(LeaveTracker[[#This Row],[Employee Name]]),"-----",VLOOKUP(LeaveTracker[[#This Row],[Employee Name]],Employees[[Employee Name]:[Office]],7))</f>
        <v>CTO</v>
      </c>
      <c r="F5956" s="50" t="str">
        <f>IF(ISBLANK(LeaveTracker[[#This Row],[Employee Name]]),"-----",VLOOKUP(LeaveTracker[[#This Row],[Employee Name]],Employees[[Employee Name]:[Office]],6))</f>
        <v>PERMANENT</v>
      </c>
      <c r="G5956" s="24">
        <v>45080</v>
      </c>
      <c r="H5956" s="24">
        <v>45080</v>
      </c>
      <c r="I5956" s="19" t="s">
        <v>298</v>
      </c>
      <c r="J5956" s="42" t="s">
        <v>1003</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547</v>
      </c>
      <c r="E5957" s="19" t="str">
        <f>IF(ISBLANK(LeaveTracker[[#This Row],[Employee Name]]),"-----",VLOOKUP(LeaveTracker[[#This Row],[Employee Name]],Employees[[Employee Name]:[Office]],7))</f>
        <v>ONT</v>
      </c>
      <c r="F5957" s="50" t="str">
        <f>IF(ISBLANK(LeaveTracker[[#This Row],[Employee Name]]),"-----",VLOOKUP(LeaveTracker[[#This Row],[Employee Name]],Employees[[Employee Name]:[Office]],6))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541</v>
      </c>
      <c r="E5958" s="19" t="str">
        <f>IF(ISBLANK(LeaveTracker[[#This Row],[Employee Name]]),"-----",VLOOKUP(LeaveTracker[[#This Row],[Employee Name]],Employees[[Employee Name]:[Office]],7))</f>
        <v>ONT</v>
      </c>
      <c r="F5958" s="50" t="str">
        <f>IF(ISBLANK(LeaveTracker[[#This Row],[Employee Name]]),"-----",VLOOKUP(LeaveTracker[[#This Row],[Employee Name]],Employees[[Employee Name]:[Office]],6))</f>
        <v>PERMANENT</v>
      </c>
      <c r="G5958" s="24">
        <v>45086</v>
      </c>
      <c r="H5958" s="24">
        <v>45086</v>
      </c>
      <c r="I5958" s="19" t="s">
        <v>298</v>
      </c>
      <c r="J5958" s="42" t="s">
        <v>1003</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371</v>
      </c>
      <c r="E5959" s="19" t="str">
        <f>IF(ISBLANK(LeaveTracker[[#This Row],[Employee Name]]),"-----",VLOOKUP(LeaveTracker[[#This Row],[Employee Name]],Employees[[Employee Name]:[Office]],7))</f>
        <v>LIBRARY</v>
      </c>
      <c r="F5959" s="50" t="str">
        <f>IF(ISBLANK(LeaveTracker[[#This Row],[Employee Name]]),"-----",VLOOKUP(LeaveTracker[[#This Row],[Employee Name]],Employees[[Employee Name]:[Office]],6))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371</v>
      </c>
      <c r="E5960" s="19" t="str">
        <f>IF(ISBLANK(LeaveTracker[[#This Row],[Employee Name]]),"-----",VLOOKUP(LeaveTracker[[#This Row],[Employee Name]],Employees[[Employee Name]:[Office]],7))</f>
        <v>LIBRARY</v>
      </c>
      <c r="F5960" s="50" t="str">
        <f>IF(ISBLANK(LeaveTracker[[#This Row],[Employee Name]]),"-----",VLOOKUP(LeaveTracker[[#This Row],[Employee Name]],Employees[[Employee Name]:[Office]],6))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398</v>
      </c>
      <c r="E5961" s="19" t="str">
        <f>IF(ISBLANK(LeaveTracker[[#This Row],[Employee Name]]),"-----",VLOOKUP(LeaveTracker[[#This Row],[Employee Name]],Employees[[Employee Name]:[Office]],7))</f>
        <v>CTO</v>
      </c>
      <c r="F5961" s="50" t="str">
        <f>IF(ISBLANK(LeaveTracker[[#This Row],[Employee Name]]),"-----",VLOOKUP(LeaveTracker[[#This Row],[Employee Name]],Employees[[Employee Name]:[Office]],6))</f>
        <v>PERMANENT</v>
      </c>
      <c r="G5961" s="24">
        <v>45076</v>
      </c>
      <c r="H5961" s="24">
        <v>45076</v>
      </c>
      <c r="I5961" s="19" t="s">
        <v>298</v>
      </c>
      <c r="J5961" s="42" t="s">
        <v>1003</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564</v>
      </c>
      <c r="E5962" s="19" t="str">
        <f>IF(ISBLANK(LeaveTracker[[#This Row],[Employee Name]]),"-----",VLOOKUP(LeaveTracker[[#This Row],[Employee Name]],Employees[[Employee Name]:[Office]],7))</f>
        <v>CENRO</v>
      </c>
      <c r="F5962" s="50" t="str">
        <f>IF(ISBLANK(LeaveTracker[[#This Row],[Employee Name]]),"-----",VLOOKUP(LeaveTracker[[#This Row],[Employee Name]],Employees[[Employee Name]:[Office]],6))</f>
        <v>PERMANENT</v>
      </c>
      <c r="G5962" s="24">
        <v>45048</v>
      </c>
      <c r="H5962" s="24">
        <v>45048</v>
      </c>
      <c r="I5962" s="19" t="s">
        <v>81</v>
      </c>
      <c r="J5962" s="42" t="s">
        <v>1886</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564</v>
      </c>
      <c r="E5963" s="19" t="str">
        <f>IF(ISBLANK(LeaveTracker[[#This Row],[Employee Name]]),"-----",VLOOKUP(LeaveTracker[[#This Row],[Employee Name]],Employees[[Employee Name]:[Office]],7))</f>
        <v>CENRO</v>
      </c>
      <c r="F5963" s="50" t="str">
        <f>IF(ISBLANK(LeaveTracker[[#This Row],[Employee Name]]),"-----",VLOOKUP(LeaveTracker[[#This Row],[Employee Name]],Employees[[Employee Name]:[Office]],6))</f>
        <v>PERMANENT</v>
      </c>
      <c r="G5963" s="24">
        <v>45050</v>
      </c>
      <c r="H5963" s="24">
        <v>45051</v>
      </c>
      <c r="I5963" s="19" t="s">
        <v>81</v>
      </c>
      <c r="J5963" s="42" t="s">
        <v>1886</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564</v>
      </c>
      <c r="E5964" s="19" t="str">
        <f>IF(ISBLANK(LeaveTracker[[#This Row],[Employee Name]]),"-----",VLOOKUP(LeaveTracker[[#This Row],[Employee Name]],Employees[[Employee Name]:[Office]],7))</f>
        <v>CENRO</v>
      </c>
      <c r="F5964" s="50" t="str">
        <f>IF(ISBLANK(LeaveTracker[[#This Row],[Employee Name]]),"-----",VLOOKUP(LeaveTracker[[#This Row],[Employee Name]],Employees[[Employee Name]:[Office]],6))</f>
        <v>PERMANENT</v>
      </c>
      <c r="G5964" s="24">
        <v>44956</v>
      </c>
      <c r="H5964" s="21">
        <v>44957</v>
      </c>
      <c r="I5964" s="19" t="s">
        <v>82</v>
      </c>
      <c r="J5964" s="42" t="s">
        <v>1886</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564</v>
      </c>
      <c r="E5965" s="19" t="str">
        <f>IF(ISBLANK(LeaveTracker[[#This Row],[Employee Name]]),"-----",VLOOKUP(LeaveTracker[[#This Row],[Employee Name]],Employees[[Employee Name]:[Office]],7))</f>
        <v>CENRO</v>
      </c>
      <c r="F5965" s="50" t="str">
        <f>IF(ISBLANK(LeaveTracker[[#This Row],[Employee Name]]),"-----",VLOOKUP(LeaveTracker[[#This Row],[Employee Name]],Employees[[Employee Name]:[Office]],6))</f>
        <v>PERMANENT</v>
      </c>
      <c r="G5965" s="24">
        <v>45019</v>
      </c>
      <c r="H5965" s="24">
        <v>45020</v>
      </c>
      <c r="I5965" s="19" t="s">
        <v>82</v>
      </c>
      <c r="J5965" s="42" t="s">
        <v>1899</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564</v>
      </c>
      <c r="E5966" s="19" t="str">
        <f>IF(ISBLANK(LeaveTracker[[#This Row],[Employee Name]]),"-----",VLOOKUP(LeaveTracker[[#This Row],[Employee Name]],Employees[[Employee Name]:[Office]],7))</f>
        <v>CENRO</v>
      </c>
      <c r="F5966" s="50" t="str">
        <f>IF(ISBLANK(LeaveTracker[[#This Row],[Employee Name]]),"-----",VLOOKUP(LeaveTracker[[#This Row],[Employee Name]],Employees[[Employee Name]:[Office]],6))</f>
        <v>PERMANENT</v>
      </c>
      <c r="G5966" s="24">
        <v>44966</v>
      </c>
      <c r="H5966" s="24">
        <v>44966</v>
      </c>
      <c r="I5966" s="19" t="s">
        <v>82</v>
      </c>
      <c r="J5966" s="42" t="s">
        <v>1899</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564</v>
      </c>
      <c r="E5967" s="19" t="str">
        <f>IF(ISBLANK(LeaveTracker[[#This Row],[Employee Name]]),"-----",VLOOKUP(LeaveTracker[[#This Row],[Employee Name]],Employees[[Employee Name]:[Office]],7))</f>
        <v>CENRO</v>
      </c>
      <c r="F5967" s="50" t="str">
        <f>IF(ISBLANK(LeaveTracker[[#This Row],[Employee Name]]),"-----",VLOOKUP(LeaveTracker[[#This Row],[Employee Name]],Employees[[Employee Name]:[Office]],6))</f>
        <v>PERMANENT</v>
      </c>
      <c r="G5967" s="24">
        <v>44972</v>
      </c>
      <c r="H5967" s="24">
        <v>44972</v>
      </c>
      <c r="I5967" s="19" t="s">
        <v>82</v>
      </c>
      <c r="J5967" s="42" t="s">
        <v>1899</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564</v>
      </c>
      <c r="E5968" s="19" t="str">
        <f>IF(ISBLANK(LeaveTracker[[#This Row],[Employee Name]]),"-----",VLOOKUP(LeaveTracker[[#This Row],[Employee Name]],Employees[[Employee Name]:[Office]],7))</f>
        <v>CENRO</v>
      </c>
      <c r="F5968" s="50" t="str">
        <f>IF(ISBLANK(LeaveTracker[[#This Row],[Employee Name]]),"-----",VLOOKUP(LeaveTracker[[#This Row],[Employee Name]],Employees[[Employee Name]:[Office]],6))</f>
        <v>PERMANENT</v>
      </c>
      <c r="G5968" s="24">
        <v>44984</v>
      </c>
      <c r="H5968" s="24">
        <v>44984</v>
      </c>
      <c r="I5968" s="19" t="s">
        <v>82</v>
      </c>
      <c r="J5968" s="42" t="s">
        <v>1899</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564</v>
      </c>
      <c r="E5969" s="19" t="str">
        <f>IF(ISBLANK(LeaveTracker[[#This Row],[Employee Name]]),"-----",VLOOKUP(LeaveTracker[[#This Row],[Employee Name]],Employees[[Employee Name]:[Office]],7))</f>
        <v>CENRO</v>
      </c>
      <c r="F5969" s="50" t="str">
        <f>IF(ISBLANK(LeaveTracker[[#This Row],[Employee Name]]),"-----",VLOOKUP(LeaveTracker[[#This Row],[Employee Name]],Employees[[Employee Name]:[Office]],6))</f>
        <v>PERMANENT</v>
      </c>
      <c r="G5969" s="24">
        <v>44991</v>
      </c>
      <c r="H5969" s="24">
        <v>44991</v>
      </c>
      <c r="I5969" s="19" t="s">
        <v>81</v>
      </c>
      <c r="J5969" s="42" t="s">
        <v>1886</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564</v>
      </c>
      <c r="E5970" s="19" t="str">
        <f>IF(ISBLANK(LeaveTracker[[#This Row],[Employee Name]]),"-----",VLOOKUP(LeaveTracker[[#This Row],[Employee Name]],Employees[[Employee Name]:[Office]],7))</f>
        <v>CENRO</v>
      </c>
      <c r="F5970" s="50" t="str">
        <f>IF(ISBLANK(LeaveTracker[[#This Row],[Employee Name]]),"-----",VLOOKUP(LeaveTracker[[#This Row],[Employee Name]],Employees[[Employee Name]:[Office]],6))</f>
        <v>PERMANENT</v>
      </c>
      <c r="G5970" s="24">
        <v>45001</v>
      </c>
      <c r="H5970" s="24">
        <v>45002</v>
      </c>
      <c r="I5970" s="19" t="s">
        <v>81</v>
      </c>
      <c r="J5970" s="42" t="s">
        <v>1886</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564</v>
      </c>
      <c r="E5971" s="19" t="str">
        <f>IF(ISBLANK(LeaveTracker[[#This Row],[Employee Name]]),"-----",VLOOKUP(LeaveTracker[[#This Row],[Employee Name]],Employees[[Employee Name]:[Office]],7))</f>
        <v>CENRO</v>
      </c>
      <c r="F5971" s="50" t="str">
        <f>IF(ISBLANK(LeaveTracker[[#This Row],[Employee Name]]),"-----",VLOOKUP(LeaveTracker[[#This Row],[Employee Name]],Employees[[Employee Name]:[Office]],6))</f>
        <v>PERMANENT</v>
      </c>
      <c r="G5971" s="24">
        <v>45005</v>
      </c>
      <c r="H5971" s="24">
        <v>45005</v>
      </c>
      <c r="I5971" s="19" t="s">
        <v>81</v>
      </c>
      <c r="J5971" s="42" t="s">
        <v>1886</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564</v>
      </c>
      <c r="E5972" s="19" t="str">
        <f>IF(ISBLANK(LeaveTracker[[#This Row],[Employee Name]]),"-----",VLOOKUP(LeaveTracker[[#This Row],[Employee Name]],Employees[[Employee Name]:[Office]],7))</f>
        <v>CENRO</v>
      </c>
      <c r="F5972" s="50" t="str">
        <f>IF(ISBLANK(LeaveTracker[[#This Row],[Employee Name]]),"-----",VLOOKUP(LeaveTracker[[#This Row],[Employee Name]],Employees[[Employee Name]:[Office]],6))</f>
        <v>PERMANENT</v>
      </c>
      <c r="G5972" s="24">
        <v>45013</v>
      </c>
      <c r="H5972" s="24">
        <v>45014</v>
      </c>
      <c r="I5972" s="19" t="s">
        <v>81</v>
      </c>
      <c r="J5972" s="42" t="s">
        <v>1886</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564</v>
      </c>
      <c r="E5973" s="19" t="str">
        <f>IF(ISBLANK(LeaveTracker[[#This Row],[Employee Name]]),"-----",VLOOKUP(LeaveTracker[[#This Row],[Employee Name]],Employees[[Employee Name]:[Office]],7))</f>
        <v>CENRO</v>
      </c>
      <c r="F5973" s="50" t="str">
        <f>IF(ISBLANK(LeaveTracker[[#This Row],[Employee Name]]),"-----",VLOOKUP(LeaveTracker[[#This Row],[Employee Name]],Employees[[Employee Name]:[Office]],6))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564</v>
      </c>
      <c r="E5974" s="19" t="str">
        <f>IF(ISBLANK(LeaveTracker[[#This Row],[Employee Name]]),"-----",VLOOKUP(LeaveTracker[[#This Row],[Employee Name]],Employees[[Employee Name]:[Office]],7))</f>
        <v>CENRO</v>
      </c>
      <c r="F5974" s="50" t="str">
        <f>IF(ISBLANK(LeaveTracker[[#This Row],[Employee Name]]),"-----",VLOOKUP(LeaveTracker[[#This Row],[Employee Name]],Employees[[Employee Name]:[Office]],6))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355</v>
      </c>
      <c r="E5975" s="19" t="str">
        <f>IF(ISBLANK(LeaveTracker[[#This Row],[Employee Name]]),"-----",VLOOKUP(LeaveTracker[[#This Row],[Employee Name]],Employees[[Employee Name]:[Office]],7))</f>
        <v>LCR</v>
      </c>
      <c r="F5975" s="50" t="str">
        <f>IF(ISBLANK(LeaveTracker[[#This Row],[Employee Name]]),"-----",VLOOKUP(LeaveTracker[[#This Row],[Employee Name]],Employees[[Employee Name]:[Office]],6))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355</v>
      </c>
      <c r="E5976" s="19" t="str">
        <f>IF(ISBLANK(LeaveTracker[[#This Row],[Employee Name]]),"-----",VLOOKUP(LeaveTracker[[#This Row],[Employee Name]],Employees[[Employee Name]:[Office]],7))</f>
        <v>LCR</v>
      </c>
      <c r="F5976" s="50" t="str">
        <f>IF(ISBLANK(LeaveTracker[[#This Row],[Employee Name]]),"-----",VLOOKUP(LeaveTracker[[#This Row],[Employee Name]],Employees[[Employee Name]:[Office]],6))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355</v>
      </c>
      <c r="E5977" s="19" t="str">
        <f>IF(ISBLANK(LeaveTracker[[#This Row],[Employee Name]]),"-----",VLOOKUP(LeaveTracker[[#This Row],[Employee Name]],Employees[[Employee Name]:[Office]],7))</f>
        <v>LCR</v>
      </c>
      <c r="F5977" s="50" t="str">
        <f>IF(ISBLANK(LeaveTracker[[#This Row],[Employee Name]]),"-----",VLOOKUP(LeaveTracker[[#This Row],[Employee Name]],Employees[[Employee Name]:[Office]],6))</f>
        <v>PERMANENT</v>
      </c>
      <c r="G5977" s="24">
        <v>45085</v>
      </c>
      <c r="H5977" s="24">
        <v>45085</v>
      </c>
      <c r="I5977" s="20" t="s">
        <v>298</v>
      </c>
      <c r="J5977" s="42" t="s">
        <v>1003</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543</v>
      </c>
      <c r="E5978" s="19" t="str">
        <f>IF(ISBLANK(LeaveTracker[[#This Row],[Employee Name]]),"-----",VLOOKUP(LeaveTracker[[#This Row],[Employee Name]],Employees[[Employee Name]:[Office]],7))</f>
        <v>LCR</v>
      </c>
      <c r="F5978" s="50" t="str">
        <f>IF(ISBLANK(LeaveTracker[[#This Row],[Employee Name]]),"-----",VLOOKUP(LeaveTracker[[#This Row],[Employee Name]],Employees[[Employee Name]:[Office]],6))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569</v>
      </c>
      <c r="E5979" s="19" t="str">
        <f>IF(ISBLANK(LeaveTracker[[#This Row],[Employee Name]]),"-----",VLOOKUP(LeaveTracker[[#This Row],[Employee Name]],Employees[[Employee Name]:[Office]],7))</f>
        <v>CENRO</v>
      </c>
      <c r="F5979" s="50" t="str">
        <f>IF(ISBLANK(LeaveTracker[[#This Row],[Employee Name]]),"-----",VLOOKUP(LeaveTracker[[#This Row],[Employee Name]],Employees[[Employee Name]:[Office]],6))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2166</v>
      </c>
      <c r="E5980" s="19" t="str">
        <f>IF(ISBLANK(LeaveTracker[[#This Row],[Employee Name]]),"-----",VLOOKUP(LeaveTracker[[#This Row],[Employee Name]],Employees[[Employee Name]:[Office]],7))</f>
        <v>PICNIC GROVE</v>
      </c>
      <c r="F5980" s="50" t="str">
        <f>IF(ISBLANK(LeaveTracker[[#This Row],[Employee Name]]),"-----",VLOOKUP(LeaveTracker[[#This Row],[Employee Name]],Employees[[Employee Name]:[Office]],6))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2332</v>
      </c>
      <c r="E5981" s="19" t="str">
        <f>IF(ISBLANK(LeaveTracker[[#This Row],[Employee Name]]),"-----",VLOOKUP(LeaveTracker[[#This Row],[Employee Name]],Employees[[Employee Name]:[Office]],7))</f>
        <v>SP</v>
      </c>
      <c r="F5981" s="50" t="str">
        <f>IF(ISBLANK(LeaveTracker[[#This Row],[Employee Name]]),"-----",VLOOKUP(LeaveTracker[[#This Row],[Employee Name]],Employees[[Employee Name]:[Office]],6))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2241</v>
      </c>
      <c r="E5982" s="19" t="str">
        <f>IF(ISBLANK(LeaveTracker[[#This Row],[Employee Name]]),"-----",VLOOKUP(LeaveTracker[[#This Row],[Employee Name]],Employees[[Employee Name]:[Office]],7))</f>
        <v>TOPS-CSU</v>
      </c>
      <c r="F5982" s="50" t="str">
        <f>IF(ISBLANK(LeaveTracker[[#This Row],[Employee Name]]),"-----",VLOOKUP(LeaveTracker[[#This Row],[Employee Name]],Employees[[Employee Name]:[Office]],6))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323</v>
      </c>
      <c r="E5983" s="19" t="str">
        <f>IF(ISBLANK(LeaveTracker[[#This Row],[Employee Name]]),"-----",VLOOKUP(LeaveTracker[[#This Row],[Employee Name]],Employees[[Employee Name]:[Office]],7))</f>
        <v>CEO</v>
      </c>
      <c r="F5983" s="50" t="str">
        <f>IF(ISBLANK(LeaveTracker[[#This Row],[Employee Name]]),"-----",VLOOKUP(LeaveTracker[[#This Row],[Employee Name]],Employees[[Employee Name]:[Office]],6))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1942</v>
      </c>
      <c r="E5984" s="19" t="str">
        <f>IF(ISBLANK(LeaveTracker[[#This Row],[Employee Name]]),"-----",VLOOKUP(LeaveTracker[[#This Row],[Employee Name]],Employees[[Employee Name]:[Office]],7))</f>
        <v>GSO</v>
      </c>
      <c r="F5984" s="50" t="str">
        <f>IF(ISBLANK(LeaveTracker[[#This Row],[Employee Name]]),"-----",VLOOKUP(LeaveTracker[[#This Row],[Employee Name]],Employees[[Employee Name]:[Office]],6))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2003</v>
      </c>
      <c r="E5985" s="19" t="str">
        <f>IF(ISBLANK(LeaveTracker[[#This Row],[Employee Name]]),"-----",VLOOKUP(LeaveTracker[[#This Row],[Employee Name]],Employees[[Employee Name]:[Office]],7))</f>
        <v>HRMO</v>
      </c>
      <c r="F5985" s="50" t="str">
        <f>IF(ISBLANK(LeaveTracker[[#This Row],[Employee Name]]),"-----",VLOOKUP(LeaveTracker[[#This Row],[Employee Name]],Employees[[Employee Name]:[Office]],6))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265</v>
      </c>
      <c r="E5986" s="19" t="str">
        <f>IF(ISBLANK(LeaveTracker[[#This Row],[Employee Name]]),"-----",VLOOKUP(LeaveTracker[[#This Row],[Employee Name]],Employees[[Employee Name]:[Office]],7))</f>
        <v>MO</v>
      </c>
      <c r="F5986" s="50" t="str">
        <f>IF(ISBLANK(LeaveTracker[[#This Row],[Employee Name]]),"-----",VLOOKUP(LeaveTracker[[#This Row],[Employee Name]],Employees[[Employee Name]:[Office]],6))</f>
        <v>PERMANENT</v>
      </c>
      <c r="G5986" s="24">
        <v>45085</v>
      </c>
      <c r="H5986" s="24">
        <v>45086</v>
      </c>
      <c r="I5986" s="19" t="s">
        <v>298</v>
      </c>
      <c r="J5986" s="42" t="s">
        <v>1003</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657</v>
      </c>
      <c r="E5987" s="19" t="str">
        <f>IF(ISBLANK(LeaveTracker[[#This Row],[Employee Name]]),"-----",VLOOKUP(LeaveTracker[[#This Row],[Employee Name]],Employees[[Employee Name]:[Office]],7))</f>
        <v>ONT</v>
      </c>
      <c r="F5987" s="50" t="str">
        <f>IF(ISBLANK(LeaveTracker[[#This Row],[Employee Name]]),"-----",VLOOKUP(LeaveTracker[[#This Row],[Employee Name]],Employees[[Employee Name]:[Office]],6))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714</v>
      </c>
      <c r="E5988" s="19" t="str">
        <f>IF(ISBLANK(LeaveTracker[[#This Row],[Employee Name]]),"-----",VLOOKUP(LeaveTracker[[#This Row],[Employee Name]],Employees[[Employee Name]:[Office]],7))</f>
        <v>CBO</v>
      </c>
      <c r="F5988" s="50" t="str">
        <f>IF(ISBLANK(LeaveTracker[[#This Row],[Employee Name]]),"-----",VLOOKUP(LeaveTracker[[#This Row],[Employee Name]],Employees[[Employee Name]:[Office]],6))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2147</v>
      </c>
      <c r="E5989" s="19" t="str">
        <f>IF(ISBLANK(LeaveTracker[[#This Row],[Employee Name]]),"-----",VLOOKUP(LeaveTracker[[#This Row],[Employee Name]],Employees[[Employee Name]:[Office]],7))</f>
        <v>TICC</v>
      </c>
      <c r="F5989" s="50" t="str">
        <f>IF(ISBLANK(LeaveTracker[[#This Row],[Employee Name]]),"-----",VLOOKUP(LeaveTracker[[#This Row],[Employee Name]],Employees[[Employee Name]:[Office]],6))</f>
        <v>CASUAL</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2147</v>
      </c>
      <c r="E5990" s="19" t="str">
        <f>IF(ISBLANK(LeaveTracker[[#This Row],[Employee Name]]),"-----",VLOOKUP(LeaveTracker[[#This Row],[Employee Name]],Employees[[Employee Name]:[Office]],7))</f>
        <v>TICC</v>
      </c>
      <c r="F5990" s="50" t="str">
        <f>IF(ISBLANK(LeaveTracker[[#This Row],[Employee Name]]),"-----",VLOOKUP(LeaveTracker[[#This Row],[Employee Name]],Employees[[Employee Name]:[Office]],6))</f>
        <v>CASUAL</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1841</v>
      </c>
      <c r="E5991" s="19" t="str">
        <f>IF(ISBLANK(LeaveTracker[[#This Row],[Employee Name]]),"-----",VLOOKUP(LeaveTracker[[#This Row],[Employee Name]],Employees[[Employee Name]:[Office]],7))</f>
        <v>CCT</v>
      </c>
      <c r="F5991" s="50" t="str">
        <f>IF(ISBLANK(LeaveTracker[[#This Row],[Employee Name]]),"-----",VLOOKUP(LeaveTracker[[#This Row],[Employee Name]],Employees[[Employee Name]:[Office]],6))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1841</v>
      </c>
      <c r="E5992" s="19" t="str">
        <f>IF(ISBLANK(LeaveTracker[[#This Row],[Employee Name]]),"-----",VLOOKUP(LeaveTracker[[#This Row],[Employee Name]],Employees[[Employee Name]:[Office]],7))</f>
        <v>CCT</v>
      </c>
      <c r="F5992" s="50" t="str">
        <f>IF(ISBLANK(LeaveTracker[[#This Row],[Employee Name]]),"-----",VLOOKUP(LeaveTracker[[#This Row],[Employee Name]],Employees[[Employee Name]:[Office]],6))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1841</v>
      </c>
      <c r="E5993" s="19" t="str">
        <f>IF(ISBLANK(LeaveTracker[[#This Row],[Employee Name]]),"-----",VLOOKUP(LeaveTracker[[#This Row],[Employee Name]],Employees[[Employee Name]:[Office]],7))</f>
        <v>CCT</v>
      </c>
      <c r="F5993" s="50" t="str">
        <f>IF(ISBLANK(LeaveTracker[[#This Row],[Employee Name]]),"-----",VLOOKUP(LeaveTracker[[#This Row],[Employee Name]],Employees[[Employee Name]:[Office]],6))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1841</v>
      </c>
      <c r="E5994" s="19" t="str">
        <f>IF(ISBLANK(LeaveTracker[[#This Row],[Employee Name]]),"-----",VLOOKUP(LeaveTracker[[#This Row],[Employee Name]],Employees[[Employee Name]:[Office]],7))</f>
        <v>CCT</v>
      </c>
      <c r="F5994" s="50" t="str">
        <f>IF(ISBLANK(LeaveTracker[[#This Row],[Employee Name]]),"-----",VLOOKUP(LeaveTracker[[#This Row],[Employee Name]],Employees[[Employee Name]:[Office]],6))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1841</v>
      </c>
      <c r="E5995" s="19" t="str">
        <f>IF(ISBLANK(LeaveTracker[[#This Row],[Employee Name]]),"-----",VLOOKUP(LeaveTracker[[#This Row],[Employee Name]],Employees[[Employee Name]:[Office]],7))</f>
        <v>CCT</v>
      </c>
      <c r="F5995" s="50" t="str">
        <f>IF(ISBLANK(LeaveTracker[[#This Row],[Employee Name]]),"-----",VLOOKUP(LeaveTracker[[#This Row],[Employee Name]],Employees[[Employee Name]:[Office]],6))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2199</v>
      </c>
      <c r="E5996" s="19" t="str">
        <f>IF(ISBLANK(LeaveTracker[[#This Row],[Employee Name]]),"-----",VLOOKUP(LeaveTracker[[#This Row],[Employee Name]],Employees[[Employee Name]:[Office]],7))</f>
        <v>ONT</v>
      </c>
      <c r="F5996" s="50" t="str">
        <f>IF(ISBLANK(LeaveTracker[[#This Row],[Employee Name]]),"-----",VLOOKUP(LeaveTracker[[#This Row],[Employee Name]],Employees[[Employee Name]:[Office]],6))</f>
        <v>PERMANENT</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186</v>
      </c>
      <c r="E5997" s="19" t="str">
        <f>IF(ISBLANK(LeaveTracker[[#This Row],[Employee Name]]),"-----",VLOOKUP(LeaveTracker[[#This Row],[Employee Name]],Employees[[Employee Name]:[Office]],7))</f>
        <v>CBO</v>
      </c>
      <c r="F5997" s="50" t="str">
        <f>IF(ISBLANK(LeaveTracker[[#This Row],[Employee Name]]),"-----",VLOOKUP(LeaveTracker[[#This Row],[Employee Name]],Employees[[Employee Name]:[Office]],6))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1757</v>
      </c>
      <c r="E5998" s="19" t="str">
        <f>IF(ISBLANK(LeaveTracker[[#This Row],[Employee Name]]),"-----",VLOOKUP(LeaveTracker[[#This Row],[Employee Name]],Employees[[Employee Name]:[Office]],7))</f>
        <v>SP</v>
      </c>
      <c r="F5998" s="50" t="str">
        <f>IF(ISBLANK(LeaveTracker[[#This Row],[Employee Name]]),"-----",VLOOKUP(LeaveTracker[[#This Row],[Employee Name]],Employees[[Employee Name]:[Office]],6))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1757</v>
      </c>
      <c r="E5999" s="19"/>
      <c r="F5999" s="50" t="str">
        <f>IF(ISBLANK(LeaveTracker[[#This Row],[Employee Name]]),"-----",VLOOKUP(LeaveTracker[[#This Row],[Employee Name]],Employees[[Employee Name]:[Office]],6))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2132</v>
      </c>
      <c r="E6000" s="19"/>
      <c r="F6000" s="50" t="str">
        <f>IF(ISBLANK(LeaveTracker[[#This Row],[Employee Name]]),"-----",VLOOKUP(LeaveTracker[[#This Row],[Employee Name]],Employees[[Employee Name]:[Office]],6))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1750</v>
      </c>
      <c r="E6001" s="19" t="str">
        <f>IF(ISBLANK(LeaveTracker[[#This Row],[Employee Name]]),"-----",VLOOKUP(LeaveTracker[[#This Row],[Employee Name]],Employees[[Employee Name]:[Office]],7))</f>
        <v>AGRICULTURE OFFICE</v>
      </c>
      <c r="F6001" s="50" t="str">
        <f>IF(ISBLANK(LeaveTracker[[#This Row],[Employee Name]]),"-----",VLOOKUP(LeaveTracker[[#This Row],[Employee Name]],Employees[[Employee Name]:[Office]],6))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683</v>
      </c>
      <c r="E6002" s="19" t="str">
        <f>IF(ISBLANK(LeaveTracker[[#This Row],[Employee Name]]),"-----",VLOOKUP(LeaveTracker[[#This Row],[Employee Name]],Employees[[Employee Name]:[Office]],7))</f>
        <v>CEO</v>
      </c>
      <c r="F6002" s="50" t="str">
        <f>IF(ISBLANK(LeaveTracker[[#This Row],[Employee Name]]),"-----",VLOOKUP(LeaveTracker[[#This Row],[Employee Name]],Employees[[Employee Name]:[Office]],6))</f>
        <v>PERMANENT</v>
      </c>
      <c r="G6002" s="31">
        <v>45082</v>
      </c>
      <c r="H6002" s="31">
        <v>45082</v>
      </c>
      <c r="I6002" s="20" t="s">
        <v>298</v>
      </c>
      <c r="J6002" s="42" t="s">
        <v>1003</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2190</v>
      </c>
      <c r="E6003" s="19" t="str">
        <f>IF(ISBLANK(LeaveTracker[[#This Row],[Employee Name]]),"-----",VLOOKUP(LeaveTracker[[#This Row],[Employee Name]],Employees[[Employee Name]:[Office]],7))</f>
        <v>ONT</v>
      </c>
      <c r="F6003" s="50" t="str">
        <f>IF(ISBLANK(LeaveTracker[[#This Row],[Employee Name]]),"-----",VLOOKUP(LeaveTracker[[#This Row],[Employee Name]],Employees[[Employee Name]:[Office]],6))</f>
        <v>PERMANENT</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2072</v>
      </c>
      <c r="E6004" s="19" t="str">
        <f>IF(ISBLANK(LeaveTracker[[#This Row],[Employee Name]]),"-----",VLOOKUP(LeaveTracker[[#This Row],[Employee Name]],Employees[[Employee Name]:[Office]],7))</f>
        <v>PIO</v>
      </c>
      <c r="F6004" s="50" t="str">
        <f>IF(ISBLANK(LeaveTracker[[#This Row],[Employee Name]]),"-----",VLOOKUP(LeaveTracker[[#This Row],[Employee Name]],Employees[[Employee Name]:[Office]],6))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1010</v>
      </c>
      <c r="E6005" s="19" t="str">
        <f>IF(ISBLANK(LeaveTracker[[#This Row],[Employee Name]]),"-----",VLOOKUP(LeaveTracker[[#This Row],[Employee Name]],Employees[[Employee Name]:[Office]],7))</f>
        <v>ACCOUNTING</v>
      </c>
      <c r="F6005" s="50" t="str">
        <f>IF(ISBLANK(LeaveTracker[[#This Row],[Employee Name]]),"-----",VLOOKUP(LeaveTracker[[#This Row],[Employee Name]],Employees[[Employee Name]:[Office]],6))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860</v>
      </c>
      <c r="E6006" s="19" t="str">
        <f>IF(ISBLANK(LeaveTracker[[#This Row],[Employee Name]]),"-----",VLOOKUP(LeaveTracker[[#This Row],[Employee Name]],Employees[[Employee Name]:[Office]],7))</f>
        <v>ONT</v>
      </c>
      <c r="F6006" s="50" t="str">
        <f>IF(ISBLANK(LeaveTracker[[#This Row],[Employee Name]]),"-----",VLOOKUP(LeaveTracker[[#This Row],[Employee Name]],Employees[[Employee Name]:[Office]],6))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519</v>
      </c>
      <c r="E6007" s="19" t="str">
        <f>IF(ISBLANK(LeaveTracker[[#This Row],[Employee Name]]),"-----",VLOOKUP(LeaveTracker[[#This Row],[Employee Name]],Employees[[Employee Name]:[Office]],7))</f>
        <v>ACCOUNTING</v>
      </c>
      <c r="F6007" s="50" t="str">
        <f>IF(ISBLANK(LeaveTracker[[#This Row],[Employee Name]]),"-----",VLOOKUP(LeaveTracker[[#This Row],[Employee Name]],Employees[[Employee Name]:[Office]],6))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519</v>
      </c>
      <c r="E6008" s="19" t="str">
        <f>IF(ISBLANK(LeaveTracker[[#This Row],[Employee Name]]),"-----",VLOOKUP(LeaveTracker[[#This Row],[Employee Name]],Employees[[Employee Name]:[Office]],7))</f>
        <v>ACCOUNTING</v>
      </c>
      <c r="F6008" s="50" t="str">
        <f>IF(ISBLANK(LeaveTracker[[#This Row],[Employee Name]]),"-----",VLOOKUP(LeaveTracker[[#This Row],[Employee Name]],Employees[[Employee Name]:[Office]],6))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1745</v>
      </c>
      <c r="E6009" s="19" t="str">
        <f>IF(ISBLANK(LeaveTracker[[#This Row],[Employee Name]]),"-----",VLOOKUP(LeaveTracker[[#This Row],[Employee Name]],Employees[[Employee Name]:[Office]],7))</f>
        <v>ACCOUNTING</v>
      </c>
      <c r="F6009" s="50" t="str">
        <f>IF(ISBLANK(LeaveTracker[[#This Row],[Employee Name]]),"-----",VLOOKUP(LeaveTracker[[#This Row],[Employee Name]],Employees[[Employee Name]:[Office]],6))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863</v>
      </c>
      <c r="E6010" s="19" t="str">
        <f>IF(ISBLANK(LeaveTracker[[#This Row],[Employee Name]]),"-----",VLOOKUP(LeaveTracker[[#This Row],[Employee Name]],Employees[[Employee Name]:[Office]],7))</f>
        <v>ACCOUNTING</v>
      </c>
      <c r="F6010" s="50" t="str">
        <f>IF(ISBLANK(LeaveTracker[[#This Row],[Employee Name]]),"-----",VLOOKUP(LeaveTracker[[#This Row],[Employee Name]],Employees[[Employee Name]:[Office]],6))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863</v>
      </c>
      <c r="E6011" s="19" t="str">
        <f>IF(ISBLANK(LeaveTracker[[#This Row],[Employee Name]]),"-----",VLOOKUP(LeaveTracker[[#This Row],[Employee Name]],Employees[[Employee Name]:[Office]],7))</f>
        <v>ACCOUNTING</v>
      </c>
      <c r="F6011" s="50" t="str">
        <f>IF(ISBLANK(LeaveTracker[[#This Row],[Employee Name]]),"-----",VLOOKUP(LeaveTracker[[#This Row],[Employee Name]],Employees[[Employee Name]:[Office]],6))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1954</v>
      </c>
      <c r="E6012" s="19" t="str">
        <f>IF(ISBLANK(LeaveTracker[[#This Row],[Employee Name]]),"-----",VLOOKUP(LeaveTracker[[#This Row],[Employee Name]],Employees[[Employee Name]:[Office]],7))</f>
        <v>TCIS/CSU</v>
      </c>
      <c r="F6012" s="50" t="str">
        <f>IF(ISBLANK(LeaveTracker[[#This Row],[Employee Name]]),"-----",VLOOKUP(LeaveTracker[[#This Row],[Employee Name]],Employees[[Employee Name]:[Office]],6))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1973</v>
      </c>
      <c r="E6013" s="19" t="str">
        <f>IF(ISBLANK(LeaveTracker[[#This Row],[Employee Name]]),"-----",VLOOKUP(LeaveTracker[[#This Row],[Employee Name]],Employees[[Employee Name]:[Office]],7))</f>
        <v>ONT</v>
      </c>
      <c r="F6013" s="50" t="str">
        <f>IF(ISBLANK(LeaveTracker[[#This Row],[Employee Name]]),"-----",VLOOKUP(LeaveTracker[[#This Row],[Employee Name]],Employees[[Employee Name]:[Office]],6))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382</v>
      </c>
      <c r="E6014" s="19" t="str">
        <f>IF(ISBLANK(LeaveTracker[[#This Row],[Employee Name]]),"-----",VLOOKUP(LeaveTracker[[#This Row],[Employee Name]],Employees[[Employee Name]:[Office]],7))</f>
        <v>ONT</v>
      </c>
      <c r="F6014" s="50" t="str">
        <f>IF(ISBLANK(LeaveTracker[[#This Row],[Employee Name]]),"-----",VLOOKUP(LeaveTracker[[#This Row],[Employee Name]],Employees[[Employee Name]:[Office]],6))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382</v>
      </c>
      <c r="E6015" s="19" t="str">
        <f>IF(ISBLANK(LeaveTracker[[#This Row],[Employee Name]]),"-----",VLOOKUP(LeaveTracker[[#This Row],[Employee Name]],Employees[[Employee Name]:[Office]],7))</f>
        <v>ONT</v>
      </c>
      <c r="F6015" s="50" t="str">
        <f>IF(ISBLANK(LeaveTracker[[#This Row],[Employee Name]]),"-----",VLOOKUP(LeaveTracker[[#This Row],[Employee Name]],Employees[[Employee Name]:[Office]],6))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382</v>
      </c>
      <c r="E6016" s="19" t="str">
        <f>IF(ISBLANK(LeaveTracker[[#This Row],[Employee Name]]),"-----",VLOOKUP(LeaveTracker[[#This Row],[Employee Name]],Employees[[Employee Name]:[Office]],7))</f>
        <v>ONT</v>
      </c>
      <c r="F6016" s="50" t="str">
        <f>IF(ISBLANK(LeaveTracker[[#This Row],[Employee Name]]),"-----",VLOOKUP(LeaveTracker[[#This Row],[Employee Name]],Employees[[Employee Name]:[Office]],6))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382</v>
      </c>
      <c r="E6017" s="19" t="str">
        <f>IF(ISBLANK(LeaveTracker[[#This Row],[Employee Name]]),"-----",VLOOKUP(LeaveTracker[[#This Row],[Employee Name]],Employees[[Employee Name]:[Office]],7))</f>
        <v>ONT</v>
      </c>
      <c r="F6017" s="50" t="str">
        <f>IF(ISBLANK(LeaveTracker[[#This Row],[Employee Name]]),"-----",VLOOKUP(LeaveTracker[[#This Row],[Employee Name]],Employees[[Employee Name]:[Office]],6))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1095</v>
      </c>
      <c r="E6018" s="19" t="str">
        <f>IF(ISBLANK(LeaveTracker[[#This Row],[Employee Name]]),"-----",VLOOKUP(LeaveTracker[[#This Row],[Employee Name]],Employees[[Employee Name]:[Office]],7))</f>
        <v>VMO</v>
      </c>
      <c r="F6018" s="50" t="str">
        <f>IF(ISBLANK(LeaveTracker[[#This Row],[Employee Name]]),"-----",VLOOKUP(LeaveTracker[[#This Row],[Employee Name]],Employees[[Employee Name]:[Office]],6))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362</v>
      </c>
      <c r="E6019" s="19" t="str">
        <f>IF(ISBLANK(LeaveTracker[[#This Row],[Employee Name]]),"-----",VLOOKUP(LeaveTracker[[#This Row],[Employee Name]],Employees[[Employee Name]:[Office]],7))</f>
        <v>SP</v>
      </c>
      <c r="F6019" s="50" t="str">
        <f>IF(ISBLANK(LeaveTracker[[#This Row],[Employee Name]]),"-----",VLOOKUP(LeaveTracker[[#This Row],[Employee Name]],Employees[[Employee Name]:[Office]],6))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362</v>
      </c>
      <c r="E6020" s="19" t="str">
        <f>IF(ISBLANK(LeaveTracker[[#This Row],[Employee Name]]),"-----",VLOOKUP(LeaveTracker[[#This Row],[Employee Name]],Employees[[Employee Name]:[Office]],7))</f>
        <v>SP</v>
      </c>
      <c r="F6020" s="50" t="str">
        <f>IF(ISBLANK(LeaveTracker[[#This Row],[Employee Name]]),"-----",VLOOKUP(LeaveTracker[[#This Row],[Employee Name]],Employees[[Employee Name]:[Office]],6))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726</v>
      </c>
      <c r="E6021" s="19" t="str">
        <f>IF(ISBLANK(LeaveTracker[[#This Row],[Employee Name]]),"-----",VLOOKUP(LeaveTracker[[#This Row],[Employee Name]],Employees[[Employee Name]:[Office]],7))</f>
        <v>SP</v>
      </c>
      <c r="F6021" s="50" t="str">
        <f>IF(ISBLANK(LeaveTracker[[#This Row],[Employee Name]]),"-----",VLOOKUP(LeaveTracker[[#This Row],[Employee Name]],Employees[[Employee Name]:[Office]],6))</f>
        <v>PERMANENT</v>
      </c>
      <c r="G6021" s="31">
        <v>45084</v>
      </c>
      <c r="H6021" s="31">
        <v>45084</v>
      </c>
      <c r="I6021" s="20" t="s">
        <v>298</v>
      </c>
      <c r="J6021" s="42" t="s">
        <v>1003</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1827</v>
      </c>
      <c r="E6022" s="19" t="str">
        <f>IF(ISBLANK(LeaveTracker[[#This Row],[Employee Name]]),"-----",VLOOKUP(LeaveTracker[[#This Row],[Employee Name]],Employees[[Employee Name]:[Office]],7))</f>
        <v>SP</v>
      </c>
      <c r="F6022" s="50" t="str">
        <f>IF(ISBLANK(LeaveTracker[[#This Row],[Employee Name]]),"-----",VLOOKUP(LeaveTracker[[#This Row],[Employee Name]],Employees[[Employee Name]:[Office]],6))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1827</v>
      </c>
      <c r="E6023" s="19" t="str">
        <f>IF(ISBLANK(LeaveTracker[[#This Row],[Employee Name]]),"-----",VLOOKUP(LeaveTracker[[#This Row],[Employee Name]],Employees[[Employee Name]:[Office]],7))</f>
        <v>SP</v>
      </c>
      <c r="F6023" s="50" t="str">
        <f>IF(ISBLANK(LeaveTracker[[#This Row],[Employee Name]]),"-----",VLOOKUP(LeaveTracker[[#This Row],[Employee Name]],Employees[[Employee Name]:[Office]],6))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1827</v>
      </c>
      <c r="E6024" s="19" t="str">
        <f>IF(ISBLANK(LeaveTracker[[#This Row],[Employee Name]]),"-----",VLOOKUP(LeaveTracker[[#This Row],[Employee Name]],Employees[[Employee Name]:[Office]],7))</f>
        <v>SP</v>
      </c>
      <c r="F6024" s="50" t="str">
        <f>IF(ISBLANK(LeaveTracker[[#This Row],[Employee Name]]),"-----",VLOOKUP(LeaveTracker[[#This Row],[Employee Name]],Employees[[Employee Name]:[Office]],6))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1827</v>
      </c>
      <c r="E6025" s="19" t="str">
        <f>IF(ISBLANK(LeaveTracker[[#This Row],[Employee Name]]),"-----",VLOOKUP(LeaveTracker[[#This Row],[Employee Name]],Employees[[Employee Name]:[Office]],7))</f>
        <v>SP</v>
      </c>
      <c r="F6025" s="50" t="str">
        <f>IF(ISBLANK(LeaveTracker[[#This Row],[Employee Name]]),"-----",VLOOKUP(LeaveTracker[[#This Row],[Employee Name]],Employees[[Employee Name]:[Office]],6))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1826</v>
      </c>
      <c r="E6026" s="19" t="str">
        <f>IF(ISBLANK(LeaveTracker[[#This Row],[Employee Name]]),"-----",VLOOKUP(LeaveTracker[[#This Row],[Employee Name]],Employees[[Employee Name]:[Office]],7))</f>
        <v>SP</v>
      </c>
      <c r="F6026" s="50" t="str">
        <f>IF(ISBLANK(LeaveTracker[[#This Row],[Employee Name]]),"-----",VLOOKUP(LeaveTracker[[#This Row],[Employee Name]],Employees[[Employee Name]:[Office]],6))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1826</v>
      </c>
      <c r="E6027" s="19" t="str">
        <f>IF(ISBLANK(LeaveTracker[[#This Row],[Employee Name]]),"-----",VLOOKUP(LeaveTracker[[#This Row],[Employee Name]],Employees[[Employee Name]:[Office]],7))</f>
        <v>SP</v>
      </c>
      <c r="F6027" s="50" t="str">
        <f>IF(ISBLANK(LeaveTracker[[#This Row],[Employee Name]]),"-----",VLOOKUP(LeaveTracker[[#This Row],[Employee Name]],Employees[[Employee Name]:[Office]],6))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1826</v>
      </c>
      <c r="E6028" s="19" t="str">
        <f>IF(ISBLANK(LeaveTracker[[#This Row],[Employee Name]]),"-----",VLOOKUP(LeaveTracker[[#This Row],[Employee Name]],Employees[[Employee Name]:[Office]],7))</f>
        <v>SP</v>
      </c>
      <c r="F6028" s="50" t="str">
        <f>IF(ISBLANK(LeaveTracker[[#This Row],[Employee Name]]),"-----",VLOOKUP(LeaveTracker[[#This Row],[Employee Name]],Employees[[Employee Name]:[Office]],6))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2266</v>
      </c>
      <c r="E6029" s="19" t="str">
        <f>IF(ISBLANK(LeaveTracker[[#This Row],[Employee Name]]),"-----",VLOOKUP(LeaveTracker[[#This Row],[Employee Name]],Employees[[Employee Name]:[Office]],7))</f>
        <v>OSP</v>
      </c>
      <c r="F6029" s="50" t="str">
        <f>IF(ISBLANK(LeaveTracker[[#This Row],[Employee Name]]),"-----",VLOOKUP(LeaveTracker[[#This Row],[Employee Name]],Employees[[Employee Name]:[Office]],6))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2266</v>
      </c>
      <c r="E6030" s="19" t="str">
        <f>IF(ISBLANK(LeaveTracker[[#This Row],[Employee Name]]),"-----",VLOOKUP(LeaveTracker[[#This Row],[Employee Name]],Employees[[Employee Name]:[Office]],7))</f>
        <v>OSP</v>
      </c>
      <c r="F6030" s="50" t="str">
        <f>IF(ISBLANK(LeaveTracker[[#This Row],[Employee Name]]),"-----",VLOOKUP(LeaveTracker[[#This Row],[Employee Name]],Employees[[Employee Name]:[Office]],6))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1804</v>
      </c>
      <c r="E6031" s="19" t="str">
        <f>IF(ISBLANK(LeaveTracker[[#This Row],[Employee Name]]),"-----",VLOOKUP(LeaveTracker[[#This Row],[Employee Name]],Employees[[Employee Name]:[Office]],7))</f>
        <v>HOUSING</v>
      </c>
      <c r="F6031" s="50" t="str">
        <f>IF(ISBLANK(LeaveTracker[[#This Row],[Employee Name]]),"-----",VLOOKUP(LeaveTracker[[#This Row],[Employee Name]],Employees[[Employee Name]:[Office]],6))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1869</v>
      </c>
      <c r="E6032" s="19" t="str">
        <f>IF(ISBLANK(LeaveTracker[[#This Row],[Employee Name]]),"-----",VLOOKUP(LeaveTracker[[#This Row],[Employee Name]],Employees[[Employee Name]:[Office]],7))</f>
        <v>TICC</v>
      </c>
      <c r="F6032" s="50" t="str">
        <f>IF(ISBLANK(LeaveTracker[[#This Row],[Employee Name]]),"-----",VLOOKUP(LeaveTracker[[#This Row],[Employee Name]],Employees[[Employee Name]:[Office]],6))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597</v>
      </c>
      <c r="E6033" s="19" t="str">
        <f>IF(ISBLANK(LeaveTracker[[#This Row],[Employee Name]]),"-----",VLOOKUP(LeaveTracker[[#This Row],[Employee Name]],Employees[[Employee Name]:[Office]],7))</f>
        <v>MAHOGANY MARKET</v>
      </c>
      <c r="F6033" s="50" t="str">
        <f>IF(ISBLANK(LeaveTracker[[#This Row],[Employee Name]]),"-----",VLOOKUP(LeaveTracker[[#This Row],[Employee Name]],Employees[[Employee Name]:[Office]],6))</f>
        <v>PERMANENT</v>
      </c>
      <c r="G6033" s="31">
        <v>45076</v>
      </c>
      <c r="H6033" s="31">
        <v>45076</v>
      </c>
      <c r="I6033" s="20" t="s">
        <v>298</v>
      </c>
      <c r="J6033" s="42" t="s">
        <v>1003</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1799</v>
      </c>
      <c r="E6034" s="19" t="str">
        <f>IF(ISBLANK(LeaveTracker[[#This Row],[Employee Name]]),"-----",VLOOKUP(LeaveTracker[[#This Row],[Employee Name]],Employees[[Employee Name]:[Office]],7))</f>
        <v>CENRO</v>
      </c>
      <c r="F6034" s="50" t="str">
        <f>IF(ISBLANK(LeaveTracker[[#This Row],[Employee Name]]),"-----",VLOOKUP(LeaveTracker[[#This Row],[Employee Name]],Employees[[Employee Name]:[Office]],6))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2114</v>
      </c>
      <c r="E6035" s="19" t="str">
        <f>IF(ISBLANK(LeaveTracker[[#This Row],[Employee Name]]),"-----",VLOOKUP(LeaveTracker[[#This Row],[Employee Name]],Employees[[Employee Name]:[Office]],7))</f>
        <v>CEO</v>
      </c>
      <c r="F6035" s="50" t="str">
        <f>IF(ISBLANK(LeaveTracker[[#This Row],[Employee Name]]),"-----",VLOOKUP(LeaveTracker[[#This Row],[Employee Name]],Employees[[Employee Name]:[Office]],6))</f>
        <v>CASUAL</v>
      </c>
      <c r="G6035" s="31">
        <v>45083</v>
      </c>
      <c r="H6035" s="31">
        <v>45083</v>
      </c>
      <c r="I6035" s="20" t="s">
        <v>298</v>
      </c>
      <c r="J6035" s="42" t="s">
        <v>1003</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1310</v>
      </c>
      <c r="E6036" s="19" t="str">
        <f>IF(ISBLANK(LeaveTracker[[#This Row],[Employee Name]]),"-----",VLOOKUP(LeaveTracker[[#This Row],[Employee Name]],Employees[[Employee Name]:[Office]],7))</f>
        <v>CEO</v>
      </c>
      <c r="F6036" s="50" t="str">
        <f>IF(ISBLANK(LeaveTracker[[#This Row],[Employee Name]]),"-----",VLOOKUP(LeaveTracker[[#This Row],[Employee Name]],Employees[[Employee Name]:[Office]],6))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1310</v>
      </c>
      <c r="E6037" s="19" t="str">
        <f>IF(ISBLANK(LeaveTracker[[#This Row],[Employee Name]]),"-----",VLOOKUP(LeaveTracker[[#This Row],[Employee Name]],Employees[[Employee Name]:[Office]],7))</f>
        <v>CEO</v>
      </c>
      <c r="F6037" s="50" t="str">
        <f>IF(ISBLANK(LeaveTracker[[#This Row],[Employee Name]]),"-----",VLOOKUP(LeaveTracker[[#This Row],[Employee Name]],Employees[[Employee Name]:[Office]],6))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2101</v>
      </c>
      <c r="E6038" s="19" t="str">
        <f>IF(ISBLANK(LeaveTracker[[#This Row],[Employee Name]]),"-----",VLOOKUP(LeaveTracker[[#This Row],[Employee Name]],Employees[[Employee Name]:[Office]],7))</f>
        <v>CENRO</v>
      </c>
      <c r="F6038" s="50" t="str">
        <f>IF(ISBLANK(LeaveTracker[[#This Row],[Employee Name]]),"-----",VLOOKUP(LeaveTracker[[#This Row],[Employee Name]],Employees[[Employee Name]:[Office]],6))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2210</v>
      </c>
      <c r="E6039" s="19" t="str">
        <f>IF(ISBLANK(LeaveTracker[[#This Row],[Employee Name]]),"-----",VLOOKUP(LeaveTracker[[#This Row],[Employee Name]],Employees[[Employee Name]:[Office]],7))</f>
        <v>CENRO</v>
      </c>
      <c r="F6039" s="50" t="str">
        <f>IF(ISBLANK(LeaveTracker[[#This Row],[Employee Name]]),"-----",VLOOKUP(LeaveTracker[[#This Row],[Employee Name]],Employees[[Employee Name]:[Office]],6))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2210</v>
      </c>
      <c r="E6040" s="19" t="str">
        <f>IF(ISBLANK(LeaveTracker[[#This Row],[Employee Name]]),"-----",VLOOKUP(LeaveTracker[[#This Row],[Employee Name]],Employees[[Employee Name]:[Office]],7))</f>
        <v>CENRO</v>
      </c>
      <c r="F6040" s="50" t="str">
        <f>IF(ISBLANK(LeaveTracker[[#This Row],[Employee Name]]),"-----",VLOOKUP(LeaveTracker[[#This Row],[Employee Name]],Employees[[Employee Name]:[Office]],6))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2210</v>
      </c>
      <c r="E6041" s="19" t="str">
        <f>IF(ISBLANK(LeaveTracker[[#This Row],[Employee Name]]),"-----",VLOOKUP(LeaveTracker[[#This Row],[Employee Name]],Employees[[Employee Name]:[Office]],7))</f>
        <v>CENRO</v>
      </c>
      <c r="F6041" s="50" t="str">
        <f>IF(ISBLANK(LeaveTracker[[#This Row],[Employee Name]]),"-----",VLOOKUP(LeaveTracker[[#This Row],[Employee Name]],Employees[[Employee Name]:[Office]],6))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2210</v>
      </c>
      <c r="E6042" s="19" t="str">
        <f>IF(ISBLANK(LeaveTracker[[#This Row],[Employee Name]]),"-----",VLOOKUP(LeaveTracker[[#This Row],[Employee Name]],Employees[[Employee Name]:[Office]],7))</f>
        <v>CENRO</v>
      </c>
      <c r="F6042" s="50" t="str">
        <f>IF(ISBLANK(LeaveTracker[[#This Row],[Employee Name]]),"-----",VLOOKUP(LeaveTracker[[#This Row],[Employee Name]],Employees[[Employee Name]:[Office]],6))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2210</v>
      </c>
      <c r="E6043" s="19" t="str">
        <f>IF(ISBLANK(LeaveTracker[[#This Row],[Employee Name]]),"-----",VLOOKUP(LeaveTracker[[#This Row],[Employee Name]],Employees[[Employee Name]:[Office]],7))</f>
        <v>CENRO</v>
      </c>
      <c r="F6043" s="50" t="str">
        <f>IF(ISBLANK(LeaveTracker[[#This Row],[Employee Name]]),"-----",VLOOKUP(LeaveTracker[[#This Row],[Employee Name]],Employees[[Employee Name]:[Office]],6))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1908</v>
      </c>
      <c r="E6044" s="19" t="str">
        <f>IF(ISBLANK(LeaveTracker[[#This Row],[Employee Name]]),"-----",VLOOKUP(LeaveTracker[[#This Row],[Employee Name]],Employees[[Employee Name]:[Office]],7))</f>
        <v>COOP</v>
      </c>
      <c r="F6044" s="50" t="str">
        <f>IF(ISBLANK(LeaveTracker[[#This Row],[Employee Name]]),"-----",VLOOKUP(LeaveTracker[[#This Row],[Employee Name]],Employees[[Employee Name]:[Office]],6))</f>
        <v>JOBCON</v>
      </c>
      <c r="G6044" s="31">
        <v>45082</v>
      </c>
      <c r="H6044" s="31">
        <v>45082</v>
      </c>
      <c r="I6044" s="20" t="s">
        <v>81</v>
      </c>
      <c r="J6044" s="42" t="s">
        <v>2368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2253</v>
      </c>
      <c r="E6045" s="19">
        <f>IF(ISBLANK(LeaveTracker[[#This Row],[Employee Name]]),"-----",VLOOKUP(LeaveTracker[[#This Row],[Employee Name]],Employees[[Employee Name]:[Office]],7))</f>
        <v>0</v>
      </c>
      <c r="F6045" s="50" t="str">
        <f>IF(ISBLANK(LeaveTracker[[#This Row],[Employee Name]]),"-----",VLOOKUP(LeaveTracker[[#This Row],[Employee Name]],Employees[[Employee Name]:[Office]],6))</f>
        <v>PERMANENT</v>
      </c>
      <c r="G6045" s="31">
        <v>45079</v>
      </c>
      <c r="H6045" s="31">
        <v>45079</v>
      </c>
      <c r="I6045" s="20" t="s">
        <v>81</v>
      </c>
      <c r="J6045" s="42" t="s">
        <v>2368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2253</v>
      </c>
      <c r="E6046" s="19">
        <f>IF(ISBLANK(LeaveTracker[[#This Row],[Employee Name]]),"-----",VLOOKUP(LeaveTracker[[#This Row],[Employee Name]],Employees[[Employee Name]:[Office]],7))</f>
        <v>0</v>
      </c>
      <c r="F6046" s="50" t="str">
        <f>IF(ISBLANK(LeaveTracker[[#This Row],[Employee Name]]),"-----",VLOOKUP(LeaveTracker[[#This Row],[Employee Name]],Employees[[Employee Name]:[Office]],6))</f>
        <v>PERMANENT</v>
      </c>
      <c r="G6046" s="31">
        <v>45072</v>
      </c>
      <c r="H6046" s="31">
        <v>45072</v>
      </c>
      <c r="I6046" s="20" t="s">
        <v>81</v>
      </c>
      <c r="J6046" s="42" t="s">
        <v>2368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304</v>
      </c>
      <c r="E6047" s="19" t="str">
        <f>IF(ISBLANK(LeaveTracker[[#This Row],[Employee Name]]),"-----",VLOOKUP(LeaveTracker[[#This Row],[Employee Name]],Employees[[Employee Name]:[Office]],7))</f>
        <v>TOPS (ADMIN CSU)</v>
      </c>
      <c r="F6047" s="50" t="str">
        <f>IF(ISBLANK(LeaveTracker[[#This Row],[Employee Name]]),"-----",VLOOKUP(LeaveTracker[[#This Row],[Employee Name]],Employees[[Employee Name]:[Office]],6))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304</v>
      </c>
      <c r="E6048" s="19" t="str">
        <f>IF(ISBLANK(LeaveTracker[[#This Row],[Employee Name]]),"-----",VLOOKUP(LeaveTracker[[#This Row],[Employee Name]],Employees[[Employee Name]:[Office]],7))</f>
        <v>TOPS (ADMIN CSU)</v>
      </c>
      <c r="F6048" s="50" t="str">
        <f>IF(ISBLANK(LeaveTracker[[#This Row],[Employee Name]]),"-----",VLOOKUP(LeaveTracker[[#This Row],[Employee Name]],Employees[[Employee Name]:[Office]],6))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566</v>
      </c>
      <c r="E6049" s="19" t="str">
        <f>IF(ISBLANK(LeaveTracker[[#This Row],[Employee Name]]),"-----",VLOOKUP(LeaveTracker[[#This Row],[Employee Name]],Employees[[Employee Name]:[Office]],7))</f>
        <v>CENRO</v>
      </c>
      <c r="F6049" s="50" t="str">
        <f>IF(ISBLANK(LeaveTracker[[#This Row],[Employee Name]]),"-----",VLOOKUP(LeaveTracker[[#This Row],[Employee Name]],Employees[[Employee Name]:[Office]],6))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566</v>
      </c>
      <c r="E6050" s="19" t="str">
        <f>IF(ISBLANK(LeaveTracker[[#This Row],[Employee Name]]),"-----",VLOOKUP(LeaveTracker[[#This Row],[Employee Name]],Employees[[Employee Name]:[Office]],7))</f>
        <v>CENRO</v>
      </c>
      <c r="F6050" s="50" t="str">
        <f>IF(ISBLANK(LeaveTracker[[#This Row],[Employee Name]]),"-----",VLOOKUP(LeaveTracker[[#This Row],[Employee Name]],Employees[[Employee Name]:[Office]],6))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574</v>
      </c>
      <c r="E6051" s="19" t="str">
        <f>IF(ISBLANK(LeaveTracker[[#This Row],[Employee Name]]),"-----",VLOOKUP(LeaveTracker[[#This Row],[Employee Name]],Employees[[Employee Name]:[Office]],7))</f>
        <v>CCT</v>
      </c>
      <c r="F6051" s="50" t="str">
        <f>IF(ISBLANK(LeaveTracker[[#This Row],[Employee Name]]),"-----",VLOOKUP(LeaveTracker[[#This Row],[Employee Name]],Employees[[Employee Name]:[Office]],6))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504</v>
      </c>
      <c r="E6052" s="19" t="str">
        <f>IF(ISBLANK(LeaveTracker[[#This Row],[Employee Name]]),"-----",VLOOKUP(LeaveTracker[[#This Row],[Employee Name]],Employees[[Employee Name]:[Office]],7))</f>
        <v>THRDC</v>
      </c>
      <c r="F6052" s="50" t="str">
        <f>IF(ISBLANK(LeaveTracker[[#This Row],[Employee Name]]),"-----",VLOOKUP(LeaveTracker[[#This Row],[Employee Name]],Employees[[Employee Name]:[Office]],6))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380</v>
      </c>
      <c r="E6053" s="19" t="str">
        <f>IF(ISBLANK(LeaveTracker[[#This Row],[Employee Name]]),"-----",VLOOKUP(LeaveTracker[[#This Row],[Employee Name]],Employees[[Employee Name]:[Office]],7))</f>
        <v>CCT</v>
      </c>
      <c r="F6053" s="50" t="str">
        <f>IF(ISBLANK(LeaveTracker[[#This Row],[Employee Name]]),"-----",VLOOKUP(LeaveTracker[[#This Row],[Employee Name]],Employees[[Employee Name]:[Office]],6))</f>
        <v>PERMANENT</v>
      </c>
      <c r="G6053" s="31">
        <v>45082</v>
      </c>
      <c r="H6053" s="31">
        <v>45082</v>
      </c>
      <c r="I6053" s="20" t="s">
        <v>298</v>
      </c>
      <c r="J6053" s="42" t="s">
        <v>1003</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473</v>
      </c>
      <c r="E6054" s="19" t="str">
        <f>IF(ISBLANK(LeaveTracker[[#This Row],[Employee Name]]),"-----",VLOOKUP(LeaveTracker[[#This Row],[Employee Name]],Employees[[Employee Name]:[Office]],7))</f>
        <v>ONT</v>
      </c>
      <c r="F6054" s="50" t="str">
        <f>IF(ISBLANK(LeaveTracker[[#This Row],[Employee Name]]),"-----",VLOOKUP(LeaveTracker[[#This Row],[Employee Name]],Employees[[Employee Name]:[Office]],6))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473</v>
      </c>
      <c r="E6055" s="19" t="str">
        <f>IF(ISBLANK(LeaveTracker[[#This Row],[Employee Name]]),"-----",VLOOKUP(LeaveTracker[[#This Row],[Employee Name]],Employees[[Employee Name]:[Office]],7))</f>
        <v>ONT</v>
      </c>
      <c r="F6055" s="50" t="str">
        <f>IF(ISBLANK(LeaveTracker[[#This Row],[Employee Name]]),"-----",VLOOKUP(LeaveTracker[[#This Row],[Employee Name]],Employees[[Employee Name]:[Office]],6))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541</v>
      </c>
      <c r="E6056" s="19" t="str">
        <f>IF(ISBLANK(LeaveTracker[[#This Row],[Employee Name]]),"-----",VLOOKUP(LeaveTracker[[#This Row],[Employee Name]],Employees[[Employee Name]:[Office]],7))</f>
        <v>ONT</v>
      </c>
      <c r="F6056" s="50" t="str">
        <f>IF(ISBLANK(LeaveTracker[[#This Row],[Employee Name]]),"-----",VLOOKUP(LeaveTracker[[#This Row],[Employee Name]],Employees[[Employee Name]:[Office]],6))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19" t="str">
        <f>IF(ISBLANK(LeaveTracker[[#This Row],[Employee Name]]),"-----",VLOOKUP(LeaveTracker[[#This Row],[Employee Name]],Employees[[Employee Name]:[Office]],7))</f>
        <v>INTEGRATED CENTRAL TERMINAL</v>
      </c>
      <c r="F6057" s="50" t="str">
        <f>IF(ISBLANK(LeaveTracker[[#This Row],[Employee Name]]),"-----",VLOOKUP(LeaveTracker[[#This Row],[Employee Name]],Employees[[Employee Name]:[Office]],6))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538</v>
      </c>
      <c r="E6058" s="19" t="str">
        <f>IF(ISBLANK(LeaveTracker[[#This Row],[Employee Name]]),"-----",VLOOKUP(LeaveTracker[[#This Row],[Employee Name]],Employees[[Employee Name]:[Office]],7))</f>
        <v>LCR</v>
      </c>
      <c r="F6058" s="50" t="str">
        <f>IF(ISBLANK(LeaveTracker[[#This Row],[Employee Name]]),"-----",VLOOKUP(LeaveTracker[[#This Row],[Employee Name]],Employees[[Employee Name]:[Office]],6))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402</v>
      </c>
      <c r="E6059" s="19" t="str">
        <f>IF(ISBLANK(LeaveTracker[[#This Row],[Employee Name]]),"-----",VLOOKUP(LeaveTracker[[#This Row],[Employee Name]],Employees[[Employee Name]:[Office]],7))</f>
        <v>CTO</v>
      </c>
      <c r="F6059" s="50" t="str">
        <f>IF(ISBLANK(LeaveTracker[[#This Row],[Employee Name]]),"-----",VLOOKUP(LeaveTracker[[#This Row],[Employee Name]],Employees[[Employee Name]:[Office]],6))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19" t="str">
        <f>IF(ISBLANK(LeaveTracker[[#This Row],[Employee Name]]),"-----",VLOOKUP(LeaveTracker[[#This Row],[Employee Name]],Employees[[Employee Name]:[Office]],7))</f>
        <v>CHARACTER OFFICE</v>
      </c>
      <c r="F6060" s="50" t="str">
        <f>IF(ISBLANK(LeaveTracker[[#This Row],[Employee Name]]),"-----",VLOOKUP(LeaveTracker[[#This Row],[Employee Name]],Employees[[Employee Name]:[Office]],6))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19" t="str">
        <f>IF(ISBLANK(LeaveTracker[[#This Row],[Employee Name]]),"-----",VLOOKUP(LeaveTracker[[#This Row],[Employee Name]],Employees[[Employee Name]:[Office]],7))</f>
        <v>CHARACTER OFFICE</v>
      </c>
      <c r="F6061" s="50" t="str">
        <f>IF(ISBLANK(LeaveTracker[[#This Row],[Employee Name]]),"-----",VLOOKUP(LeaveTracker[[#This Row],[Employee Name]],Employees[[Employee Name]:[Office]],6))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19" t="str">
        <f>IF(ISBLANK(LeaveTracker[[#This Row],[Employee Name]]),"-----",VLOOKUP(LeaveTracker[[#This Row],[Employee Name]],Employees[[Employee Name]:[Office]],7))</f>
        <v>HRMO</v>
      </c>
      <c r="F6062" s="50" t="str">
        <f>IF(ISBLANK(LeaveTracker[[#This Row],[Employee Name]]),"-----",VLOOKUP(LeaveTracker[[#This Row],[Employee Name]],Employees[[Employee Name]:[Office]],6))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1953</v>
      </c>
      <c r="E6063" s="19" t="str">
        <f>IF(ISBLANK(LeaveTracker[[#This Row],[Employee Name]]),"-----",VLOOKUP(LeaveTracker[[#This Row],[Employee Name]],Employees[[Employee Name]:[Office]],7))</f>
        <v>ONT</v>
      </c>
      <c r="F6063" s="50" t="str">
        <f>IF(ISBLANK(LeaveTracker[[#This Row],[Employee Name]]),"-----",VLOOKUP(LeaveTracker[[#This Row],[Employee Name]],Employees[[Employee Name]:[Office]],6))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1866</v>
      </c>
      <c r="E6064" s="19" t="str">
        <f>IF(ISBLANK(LeaveTracker[[#This Row],[Employee Name]]),"-----",VLOOKUP(LeaveTracker[[#This Row],[Employee Name]],Employees[[Employee Name]:[Office]],7))</f>
        <v>TICC</v>
      </c>
      <c r="F6064" s="50" t="str">
        <f>IF(ISBLANK(LeaveTracker[[#This Row],[Employee Name]]),"-----",VLOOKUP(LeaveTracker[[#This Row],[Employee Name]],Employees[[Employee Name]:[Office]],6))</f>
        <v>CASUAL</v>
      </c>
      <c r="G6064" s="31">
        <v>45082</v>
      </c>
      <c r="H6064" s="31">
        <v>45082</v>
      </c>
      <c r="I6064" s="20" t="s">
        <v>298</v>
      </c>
      <c r="J6064" s="42" t="s">
        <v>1003</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2016</v>
      </c>
      <c r="E6065" s="19" t="str">
        <f>IF(ISBLANK(LeaveTracker[[#This Row],[Employee Name]]),"-----",VLOOKUP(LeaveTracker[[#This Row],[Employee Name]],Employees[[Employee Name]:[Office]],7))</f>
        <v>ONT</v>
      </c>
      <c r="F6065" s="50" t="str">
        <f>IF(ISBLANK(LeaveTracker[[#This Row],[Employee Name]]),"-----",VLOOKUP(LeaveTracker[[#This Row],[Employee Name]],Employees[[Employee Name]:[Office]],6))</f>
        <v>PERMANENT</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1834</v>
      </c>
      <c r="E6066" s="19" t="str">
        <f>IF(ISBLANK(LeaveTracker[[#This Row],[Employee Name]]),"-----",VLOOKUP(LeaveTracker[[#This Row],[Employee Name]],Employees[[Employee Name]:[Office]],7))</f>
        <v>EEO/CITY MARKET</v>
      </c>
      <c r="F6066" s="50" t="str">
        <f>IF(ISBLANK(LeaveTracker[[#This Row],[Employee Name]]),"-----",VLOOKUP(LeaveTracker[[#This Row],[Employee Name]],Employees[[Employee Name]:[Office]],6))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1781</v>
      </c>
      <c r="E6067" s="19" t="str">
        <f>IF(ISBLANK(LeaveTracker[[#This Row],[Employee Name]]),"-----",VLOOKUP(LeaveTracker[[#This Row],[Employee Name]],Employees[[Employee Name]:[Office]],7))</f>
        <v>PICNIC GROVE</v>
      </c>
      <c r="F6067" s="50" t="str">
        <f>IF(ISBLANK(LeaveTracker[[#This Row],[Employee Name]]),"-----",VLOOKUP(LeaveTracker[[#This Row],[Employee Name]],Employees[[Employee Name]:[Office]],6))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1781</v>
      </c>
      <c r="E6068" s="19" t="str">
        <f>IF(ISBLANK(LeaveTracker[[#This Row],[Employee Name]]),"-----",VLOOKUP(LeaveTracker[[#This Row],[Employee Name]],Employees[[Employee Name]:[Office]],7))</f>
        <v>PICNIC GROVE</v>
      </c>
      <c r="F6068" s="50" t="str">
        <f>IF(ISBLANK(LeaveTracker[[#This Row],[Employee Name]]),"-----",VLOOKUP(LeaveTracker[[#This Row],[Employee Name]],Employees[[Employee Name]:[Office]],6))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1781</v>
      </c>
      <c r="E6069" s="19" t="str">
        <f>IF(ISBLANK(LeaveTracker[[#This Row],[Employee Name]]),"-----",VLOOKUP(LeaveTracker[[#This Row],[Employee Name]],Employees[[Employee Name]:[Office]],7))</f>
        <v>PICNIC GROVE</v>
      </c>
      <c r="F6069" s="50" t="str">
        <f>IF(ISBLANK(LeaveTracker[[#This Row],[Employee Name]]),"-----",VLOOKUP(LeaveTracker[[#This Row],[Employee Name]],Employees[[Employee Name]:[Office]],6))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1320</v>
      </c>
      <c r="E6070" s="19" t="str">
        <f>IF(ISBLANK(LeaveTracker[[#This Row],[Employee Name]]),"-----",VLOOKUP(LeaveTracker[[#This Row],[Employee Name]],Employees[[Employee Name]:[Office]],7))</f>
        <v>CHO</v>
      </c>
      <c r="F6070" s="50" t="str">
        <f>IF(ISBLANK(LeaveTracker[[#This Row],[Employee Name]]),"-----",VLOOKUP(LeaveTracker[[#This Row],[Employee Name]],Employees[[Employee Name]:[Office]],6))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1815</v>
      </c>
      <c r="E6071" s="19" t="str">
        <f>IF(ISBLANK(LeaveTracker[[#This Row],[Employee Name]]),"-----",VLOOKUP(LeaveTracker[[#This Row],[Employee Name]],Employees[[Employee Name]:[Office]],7))</f>
        <v>CHO</v>
      </c>
      <c r="F6071" s="50" t="str">
        <f>IF(ISBLANK(LeaveTracker[[#This Row],[Employee Name]]),"-----",VLOOKUP(LeaveTracker[[#This Row],[Employee Name]],Employees[[Employee Name]:[Office]],6))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1806</v>
      </c>
      <c r="E6072" s="19" t="str">
        <f>IF(ISBLANK(LeaveTracker[[#This Row],[Employee Name]]),"-----",VLOOKUP(LeaveTracker[[#This Row],[Employee Name]],Employees[[Employee Name]:[Office]],7))</f>
        <v>CHO</v>
      </c>
      <c r="F6072" s="50" t="str">
        <f>IF(ISBLANK(LeaveTracker[[#This Row],[Employee Name]]),"-----",VLOOKUP(LeaveTracker[[#This Row],[Employee Name]],Employees[[Employee Name]:[Office]],6))</f>
        <v>CASUAL</v>
      </c>
      <c r="G6072" s="31">
        <v>45086</v>
      </c>
      <c r="H6072" s="31">
        <v>45086</v>
      </c>
      <c r="I6072" s="20" t="s">
        <v>298</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1772</v>
      </c>
      <c r="E6073" s="19" t="str">
        <f>IF(ISBLANK(LeaveTracker[[#This Row],[Employee Name]]),"-----",VLOOKUP(LeaveTracker[[#This Row],[Employee Name]],Employees[[Employee Name]:[Office]],7))</f>
        <v>CHO</v>
      </c>
      <c r="F6073" s="50" t="str">
        <f>IF(ISBLANK(LeaveTracker[[#This Row],[Employee Name]]),"-----",VLOOKUP(LeaveTracker[[#This Row],[Employee Name]],Employees[[Employee Name]:[Office]],6))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1772</v>
      </c>
      <c r="E6074" s="19" t="str">
        <f>IF(ISBLANK(LeaveTracker[[#This Row],[Employee Name]]),"-----",VLOOKUP(LeaveTracker[[#This Row],[Employee Name]],Employees[[Employee Name]:[Office]],7))</f>
        <v>CHO</v>
      </c>
      <c r="F6074" s="50" t="str">
        <f>IF(ISBLANK(LeaveTracker[[#This Row],[Employee Name]]),"-----",VLOOKUP(LeaveTracker[[#This Row],[Employee Name]],Employees[[Employee Name]:[Office]],6))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1804</v>
      </c>
      <c r="E6075" s="19" t="str">
        <f>IF(ISBLANK(LeaveTracker[[#This Row],[Employee Name]]),"-----",VLOOKUP(LeaveTracker[[#This Row],[Employee Name]],Employees[[Employee Name]:[Office]],7))</f>
        <v>HOUSING</v>
      </c>
      <c r="F6075" s="50" t="str">
        <f>IF(ISBLANK(LeaveTracker[[#This Row],[Employee Name]]),"-----",VLOOKUP(LeaveTracker[[#This Row],[Employee Name]],Employees[[Employee Name]:[Office]],6))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1756</v>
      </c>
      <c r="E6076" s="19" t="str">
        <f>IF(ISBLANK(LeaveTracker[[#This Row],[Employee Name]]),"-----",VLOOKUP(LeaveTracker[[#This Row],[Employee Name]],Employees[[Employee Name]:[Office]],7))</f>
        <v>PICNIC GROVE</v>
      </c>
      <c r="F6076" s="50" t="str">
        <f>IF(ISBLANK(LeaveTracker[[#This Row],[Employee Name]]),"-----",VLOOKUP(LeaveTracker[[#This Row],[Employee Name]],Employees[[Employee Name]:[Office]],6))</f>
        <v>PERMANENT</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1962</v>
      </c>
      <c r="E6077" s="19" t="str">
        <f>IF(ISBLANK(LeaveTracker[[#This Row],[Employee Name]]),"-----",VLOOKUP(LeaveTracker[[#This Row],[Employee Name]],Employees[[Employee Name]:[Office]],7))</f>
        <v>CENRO</v>
      </c>
      <c r="F6077" s="50" t="str">
        <f>IF(ISBLANK(LeaveTracker[[#This Row],[Employee Name]]),"-----",VLOOKUP(LeaveTracker[[#This Row],[Employee Name]],Employees[[Employee Name]:[Office]],6))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1964</v>
      </c>
      <c r="E6078" s="19" t="str">
        <f>IF(ISBLANK(LeaveTracker[[#This Row],[Employee Name]]),"-----",VLOOKUP(LeaveTracker[[#This Row],[Employee Name]],Employees[[Employee Name]:[Office]],7))</f>
        <v>TERMINAL</v>
      </c>
      <c r="F6078" s="50" t="str">
        <f>IF(ISBLANK(LeaveTracker[[#This Row],[Employee Name]]),"-----",VLOOKUP(LeaveTracker[[#This Row],[Employee Name]],Employees[[Employee Name]:[Office]],6))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2099</v>
      </c>
      <c r="E6079" s="19" t="str">
        <f>IF(ISBLANK(LeaveTracker[[#This Row],[Employee Name]]),"-----",VLOOKUP(LeaveTracker[[#This Row],[Employee Name]],Employees[[Employee Name]:[Office]],7))</f>
        <v>BPLO</v>
      </c>
      <c r="F6079" s="50" t="str">
        <f>IF(ISBLANK(LeaveTracker[[#This Row],[Employee Name]]),"-----",VLOOKUP(LeaveTracker[[#This Row],[Employee Name]],Employees[[Employee Name]:[Office]],6))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1840</v>
      </c>
      <c r="E6080" s="19" t="str">
        <f>IF(ISBLANK(LeaveTracker[[#This Row],[Employee Name]]),"-----",VLOOKUP(LeaveTracker[[#This Row],[Employee Name]],Employees[[Employee Name]:[Office]],7))</f>
        <v>BIR</v>
      </c>
      <c r="F6080" s="50" t="str">
        <f>IF(ISBLANK(LeaveTracker[[#This Row],[Employee Name]]),"-----",VLOOKUP(LeaveTracker[[#This Row],[Employee Name]],Employees[[Employee Name]:[Office]],6))</f>
        <v>CASUAL</v>
      </c>
      <c r="G6080" s="31">
        <v>45070</v>
      </c>
      <c r="H6080" s="31">
        <v>45070</v>
      </c>
      <c r="I6080" s="20" t="s">
        <v>298</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1840</v>
      </c>
      <c r="E6081" s="19" t="str">
        <f>IF(ISBLANK(LeaveTracker[[#This Row],[Employee Name]]),"-----",VLOOKUP(LeaveTracker[[#This Row],[Employee Name]],Employees[[Employee Name]:[Office]],7))</f>
        <v>BIR</v>
      </c>
      <c r="F6081" s="50" t="str">
        <f>IF(ISBLANK(LeaveTracker[[#This Row],[Employee Name]]),"-----",VLOOKUP(LeaveTracker[[#This Row],[Employee Name]],Employees[[Employee Name]:[Office]],6))</f>
        <v>CASUAL</v>
      </c>
      <c r="G6081" s="31">
        <v>45076</v>
      </c>
      <c r="H6081" s="31">
        <v>45076</v>
      </c>
      <c r="I6081" s="20" t="s">
        <v>298</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1840</v>
      </c>
      <c r="E6082" s="19" t="str">
        <f>IF(ISBLANK(LeaveTracker[[#This Row],[Employee Name]]),"-----",VLOOKUP(LeaveTracker[[#This Row],[Employee Name]],Employees[[Employee Name]:[Office]],7))</f>
        <v>BIR</v>
      </c>
      <c r="F6082" s="50" t="str">
        <f>IF(ISBLANK(LeaveTracker[[#This Row],[Employee Name]]),"-----",VLOOKUP(LeaveTracker[[#This Row],[Employee Name]],Employees[[Employee Name]:[Office]],6))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1916</v>
      </c>
      <c r="E6083" s="19" t="str">
        <f>IF(ISBLANK(LeaveTracker[[#This Row],[Employee Name]]),"-----",VLOOKUP(LeaveTracker[[#This Row],[Employee Name]],Employees[[Employee Name]:[Office]],7))</f>
        <v>INTERNAL</v>
      </c>
      <c r="F6083" s="50" t="str">
        <f>IF(ISBLANK(LeaveTracker[[#This Row],[Employee Name]]),"-----",VLOOKUP(LeaveTracker[[#This Row],[Employee Name]],Employees[[Employee Name]:[Office]],6))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1765</v>
      </c>
      <c r="E6084" s="19" t="str">
        <f>IF(ISBLANK(LeaveTracker[[#This Row],[Employee Name]]),"-----",VLOOKUP(LeaveTracker[[#This Row],[Employee Name]],Employees[[Employee Name]:[Office]],7))</f>
        <v>GSO</v>
      </c>
      <c r="F6084" s="50" t="str">
        <f>IF(ISBLANK(LeaveTracker[[#This Row],[Employee Name]]),"-----",VLOOKUP(LeaveTracker[[#This Row],[Employee Name]],Employees[[Employee Name]:[Office]],6))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1868</v>
      </c>
      <c r="E6085" s="19" t="str">
        <f>IF(ISBLANK(LeaveTracker[[#This Row],[Employee Name]]),"-----",VLOOKUP(LeaveTracker[[#This Row],[Employee Name]],Employees[[Employee Name]:[Office]],7))</f>
        <v>TICC</v>
      </c>
      <c r="F6085" s="50" t="str">
        <f>IF(ISBLANK(LeaveTracker[[#This Row],[Employee Name]]),"-----",VLOOKUP(LeaveTracker[[#This Row],[Employee Name]],Employees[[Employee Name]:[Office]],6))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1856</v>
      </c>
      <c r="E6086" s="19" t="str">
        <f>IF(ISBLANK(LeaveTracker[[#This Row],[Employee Name]]),"-----",VLOOKUP(LeaveTracker[[#This Row],[Employee Name]],Employees[[Employee Name]:[Office]],7))</f>
        <v>TCSNHS-ISHS</v>
      </c>
      <c r="F6086" s="50" t="str">
        <f>IF(ISBLANK(LeaveTracker[[#This Row],[Employee Name]]),"-----",VLOOKUP(LeaveTracker[[#This Row],[Employee Name]],Employees[[Employee Name]:[Office]],6))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1807</v>
      </c>
      <c r="E6087" s="19" t="str">
        <f>IF(ISBLANK(LeaveTracker[[#This Row],[Employee Name]]),"-----",VLOOKUP(LeaveTracker[[#This Row],[Employee Name]],Employees[[Employee Name]:[Office]],7))</f>
        <v>TCNHS</v>
      </c>
      <c r="F6087" s="50" t="str">
        <f>IF(ISBLANK(LeaveTracker[[#This Row],[Employee Name]]),"-----",VLOOKUP(LeaveTracker[[#This Row],[Employee Name]],Employees[[Employee Name]:[Office]],6))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1801</v>
      </c>
      <c r="E6088" s="19" t="str">
        <f>IF(ISBLANK(LeaveTracker[[#This Row],[Employee Name]]),"-----",VLOOKUP(LeaveTracker[[#This Row],[Employee Name]],Employees[[Employee Name]:[Office]],7))</f>
        <v>TCNHS</v>
      </c>
      <c r="F6088" s="50" t="str">
        <f>IF(ISBLANK(LeaveTracker[[#This Row],[Employee Name]]),"-----",VLOOKUP(LeaveTracker[[#This Row],[Employee Name]],Employees[[Employee Name]:[Office]],6))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1801</v>
      </c>
      <c r="E6089" s="19" t="str">
        <f>IF(ISBLANK(LeaveTracker[[#This Row],[Employee Name]]),"-----",VLOOKUP(LeaveTracker[[#This Row],[Employee Name]],Employees[[Employee Name]:[Office]],7))</f>
        <v>TCNHS</v>
      </c>
      <c r="F6089" s="50" t="str">
        <f>IF(ISBLANK(LeaveTracker[[#This Row],[Employee Name]]),"-----",VLOOKUP(LeaveTracker[[#This Row],[Employee Name]],Employees[[Employee Name]:[Office]],6))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1801</v>
      </c>
      <c r="E6090" s="19" t="str">
        <f>IF(ISBLANK(LeaveTracker[[#This Row],[Employee Name]]),"-----",VLOOKUP(LeaveTracker[[#This Row],[Employee Name]],Employees[[Employee Name]:[Office]],7))</f>
        <v>TCNHS</v>
      </c>
      <c r="F6090" s="50" t="str">
        <f>IF(ISBLANK(LeaveTracker[[#This Row],[Employee Name]]),"-----",VLOOKUP(LeaveTracker[[#This Row],[Employee Name]],Employees[[Employee Name]:[Office]],6))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1927</v>
      </c>
      <c r="E6091" s="19" t="str">
        <f>IF(ISBLANK(LeaveTracker[[#This Row],[Employee Name]]),"-----",VLOOKUP(LeaveTracker[[#This Row],[Employee Name]],Employees[[Employee Name]:[Office]],7))</f>
        <v>HOUSING</v>
      </c>
      <c r="F6091" s="50" t="str">
        <f>IF(ISBLANK(LeaveTracker[[#This Row],[Employee Name]]),"-----",VLOOKUP(LeaveTracker[[#This Row],[Employee Name]],Employees[[Employee Name]:[Office]],6))</f>
        <v>CASUAL</v>
      </c>
      <c r="G6091" s="31">
        <v>45072</v>
      </c>
      <c r="H6091" s="31">
        <v>45072</v>
      </c>
      <c r="I6091" s="20" t="s">
        <v>298</v>
      </c>
      <c r="J6091" s="42" t="s">
        <v>1003</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1927</v>
      </c>
      <c r="E6092" s="19" t="str">
        <f>IF(ISBLANK(LeaveTracker[[#This Row],[Employee Name]]),"-----",VLOOKUP(LeaveTracker[[#This Row],[Employee Name]],Employees[[Employee Name]:[Office]],7))</f>
        <v>HOUSING</v>
      </c>
      <c r="F6092" s="50" t="str">
        <f>IF(ISBLANK(LeaveTracker[[#This Row],[Employee Name]]),"-----",VLOOKUP(LeaveTracker[[#This Row],[Employee Name]],Employees[[Employee Name]:[Office]],6))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1777</v>
      </c>
      <c r="E6093" s="19" t="str">
        <f>IF(ISBLANK(LeaveTracker[[#This Row],[Employee Name]]),"-----",VLOOKUP(LeaveTracker[[#This Row],[Employee Name]],Employees[[Employee Name]:[Office]],7))</f>
        <v>MAHOGANY MARKET</v>
      </c>
      <c r="F6093" s="50" t="str">
        <f>IF(ISBLANK(LeaveTracker[[#This Row],[Employee Name]]),"-----",VLOOKUP(LeaveTracker[[#This Row],[Employee Name]],Employees[[Employee Name]:[Office]],6))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1812</v>
      </c>
      <c r="E6094" s="19" t="str">
        <f>IF(ISBLANK(LeaveTracker[[#This Row],[Employee Name]]),"-----",VLOOKUP(LeaveTracker[[#This Row],[Employee Name]],Employees[[Employee Name]:[Office]],7))</f>
        <v>TICC</v>
      </c>
      <c r="F6094" s="50" t="str">
        <f>IF(ISBLANK(LeaveTracker[[#This Row],[Employee Name]]),"-----",VLOOKUP(LeaveTracker[[#This Row],[Employee Name]],Employees[[Employee Name]:[Office]],6))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1791</v>
      </c>
      <c r="E6095" s="19" t="str">
        <f>IF(ISBLANK(LeaveTracker[[#This Row],[Employee Name]]),"-----",VLOOKUP(LeaveTracker[[#This Row],[Employee Name]],Employees[[Employee Name]:[Office]],7))</f>
        <v>CENRO</v>
      </c>
      <c r="F6095" s="50" t="str">
        <f>IF(ISBLANK(LeaveTracker[[#This Row],[Employee Name]]),"-----",VLOOKUP(LeaveTracker[[#This Row],[Employee Name]],Employees[[Employee Name]:[Office]],6))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925</v>
      </c>
      <c r="E6096" s="19" t="str">
        <f>IF(ISBLANK(LeaveTracker[[#This Row],[Employee Name]]),"-----",VLOOKUP(LeaveTracker[[#This Row],[Employee Name]],Employees[[Employee Name]:[Office]],7))</f>
        <v>TCNHS</v>
      </c>
      <c r="F6096" s="50" t="str">
        <f>IF(ISBLANK(LeaveTracker[[#This Row],[Employee Name]]),"-----",VLOOKUP(LeaveTracker[[#This Row],[Employee Name]],Employees[[Employee Name]:[Office]],6))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1731</v>
      </c>
      <c r="E6097" s="19" t="str">
        <f>IF(ISBLANK(LeaveTracker[[#This Row],[Employee Name]]),"-----",VLOOKUP(LeaveTracker[[#This Row],[Employee Name]],Employees[[Employee Name]:[Office]],7))</f>
        <v>TCNHS-ISHS</v>
      </c>
      <c r="F6097" s="50" t="str">
        <f>IF(ISBLANK(LeaveTracker[[#This Row],[Employee Name]]),"-----",VLOOKUP(LeaveTracker[[#This Row],[Employee Name]],Employees[[Employee Name]:[Office]],6))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2332</v>
      </c>
      <c r="E6098" s="19" t="str">
        <f>IF(ISBLANK(LeaveTracker[[#This Row],[Employee Name]]),"-----",VLOOKUP(LeaveTracker[[#This Row],[Employee Name]],Employees[[Employee Name]:[Office]],7))</f>
        <v>SP</v>
      </c>
      <c r="F6098" s="50" t="str">
        <f>IF(ISBLANK(LeaveTracker[[#This Row],[Employee Name]]),"-----",VLOOKUP(LeaveTracker[[#This Row],[Employee Name]],Employees[[Employee Name]:[Office]],6))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2332</v>
      </c>
      <c r="E6099" s="19" t="str">
        <f>IF(ISBLANK(LeaveTracker[[#This Row],[Employee Name]]),"-----",VLOOKUP(LeaveTracker[[#This Row],[Employee Name]],Employees[[Employee Name]:[Office]],7))</f>
        <v>SP</v>
      </c>
      <c r="F6099" s="50" t="str">
        <f>IF(ISBLANK(LeaveTracker[[#This Row],[Employee Name]]),"-----",VLOOKUP(LeaveTracker[[#This Row],[Employee Name]],Employees[[Employee Name]:[Office]],6))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2332</v>
      </c>
      <c r="E6100" s="19" t="str">
        <f>IF(ISBLANK(LeaveTracker[[#This Row],[Employee Name]]),"-----",VLOOKUP(LeaveTracker[[#This Row],[Employee Name]],Employees[[Employee Name]:[Office]],7))</f>
        <v>SP</v>
      </c>
      <c r="F6100" s="50" t="str">
        <f>IF(ISBLANK(LeaveTracker[[#This Row],[Employee Name]]),"-----",VLOOKUP(LeaveTracker[[#This Row],[Employee Name]],Employees[[Employee Name]:[Office]],6))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2266</v>
      </c>
      <c r="E6101" s="19" t="str">
        <f>IF(ISBLANK(LeaveTracker[[#This Row],[Employee Name]]),"-----",VLOOKUP(LeaveTracker[[#This Row],[Employee Name]],Employees[[Employee Name]:[Office]],7))</f>
        <v>OSP</v>
      </c>
      <c r="F6101" s="50" t="str">
        <f>IF(ISBLANK(LeaveTracker[[#This Row],[Employee Name]]),"-----",VLOOKUP(LeaveTracker[[#This Row],[Employee Name]],Employees[[Employee Name]:[Office]],6))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1741</v>
      </c>
      <c r="E6102" s="19" t="str">
        <f>IF(ISBLANK(LeaveTracker[[#This Row],[Employee Name]]),"-----",VLOOKUP(LeaveTracker[[#This Row],[Employee Name]],Employees[[Employee Name]:[Office]],7))</f>
        <v>ONT</v>
      </c>
      <c r="F6102" s="50" t="str">
        <f>IF(ISBLANK(LeaveTracker[[#This Row],[Employee Name]]),"-----",VLOOKUP(LeaveTracker[[#This Row],[Employee Name]],Employees[[Employee Name]:[Office]],6))</f>
        <v>PERMANENT</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1741</v>
      </c>
      <c r="E6103" s="19" t="str">
        <f>IF(ISBLANK(LeaveTracker[[#This Row],[Employee Name]]),"-----",VLOOKUP(LeaveTracker[[#This Row],[Employee Name]],Employees[[Employee Name]:[Office]],7))</f>
        <v>ONT</v>
      </c>
      <c r="F6103" s="50" t="str">
        <f>IF(ISBLANK(LeaveTracker[[#This Row],[Employee Name]]),"-----",VLOOKUP(LeaveTracker[[#This Row],[Employee Name]],Employees[[Employee Name]:[Office]],6))</f>
        <v>PERMANENT</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2372</v>
      </c>
      <c r="E6104" s="19" t="str">
        <f>IF(ISBLANK(LeaveTracker[[#This Row],[Employee Name]]),"-----",VLOOKUP(LeaveTracker[[#This Row],[Employee Name]],Employees[[Employee Name]:[Office]],7))</f>
        <v>SPED</v>
      </c>
      <c r="F6104" s="50" t="str">
        <f>IF(ISBLANK(LeaveTracker[[#This Row],[Employee Name]]),"-----",VLOOKUP(LeaveTracker[[#This Row],[Employee Name]],Employees[[Employee Name]:[Office]],6))</f>
        <v>PERMANENT</v>
      </c>
      <c r="G6104" s="24">
        <v>45082</v>
      </c>
      <c r="H6104" s="24">
        <v>45086</v>
      </c>
      <c r="I6104" s="20" t="s">
        <v>298</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2372</v>
      </c>
      <c r="E6105" s="19" t="str">
        <f>IF(ISBLANK(LeaveTracker[[#This Row],[Employee Name]]),"-----",VLOOKUP(LeaveTracker[[#This Row],[Employee Name]],Employees[[Employee Name]:[Office]],7))</f>
        <v>SPED</v>
      </c>
      <c r="F6105" s="50" t="str">
        <f>IF(ISBLANK(LeaveTracker[[#This Row],[Employee Name]]),"-----",VLOOKUP(LeaveTracker[[#This Row],[Employee Name]],Employees[[Employee Name]:[Office]],6))</f>
        <v>PERMANENT</v>
      </c>
      <c r="G6105" s="24">
        <v>45077</v>
      </c>
      <c r="H6105" s="24">
        <v>45079</v>
      </c>
      <c r="I6105" s="20" t="s">
        <v>298</v>
      </c>
      <c r="J6105" s="42" t="s">
        <v>1003</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2374</v>
      </c>
      <c r="E6106" s="19" t="str">
        <f>IF(ISBLANK(LeaveTracker[[#This Row],[Employee Name]]),"-----",VLOOKUP(LeaveTracker[[#This Row],[Employee Name]],Employees[[Employee Name]:[Office]],7))</f>
        <v>PICNIC GROVE</v>
      </c>
      <c r="F6106" s="50" t="str">
        <f>IF(ISBLANK(LeaveTracker[[#This Row],[Employee Name]]),"-----",VLOOKUP(LeaveTracker[[#This Row],[Employee Name]],Employees[[Employee Name]:[Office]],6))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2377</v>
      </c>
      <c r="E6107" s="19" t="str">
        <f>IF(ISBLANK(LeaveTracker[[#This Row],[Employee Name]]),"-----",VLOOKUP(LeaveTracker[[#This Row],[Employee Name]],Employees[[Employee Name]:[Office]],7))</f>
        <v xml:space="preserve">OFFICE OF THE SANGGUNIANG PANLUNGSOD </v>
      </c>
      <c r="F6107" s="50" t="str">
        <f>IF(ISBLANK(LeaveTracker[[#This Row],[Employee Name]]),"-----",VLOOKUP(LeaveTracker[[#This Row],[Employee Name]],Employees[[Employee Name]:[Office]],6))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726</v>
      </c>
      <c r="E6108" s="19" t="str">
        <f>IF(ISBLANK(LeaveTracker[[#This Row],[Employee Name]]),"-----",VLOOKUP(LeaveTracker[[#This Row],[Employee Name]],Employees[[Employee Name]:[Office]],7))</f>
        <v>SP</v>
      </c>
      <c r="F6108" s="50" t="str">
        <f>IF(ISBLANK(LeaveTracker[[#This Row],[Employee Name]]),"-----",VLOOKUP(LeaveTracker[[#This Row],[Employee Name]],Employees[[Employee Name]:[Office]],6))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304</v>
      </c>
      <c r="E6109" s="19" t="str">
        <f>IF(ISBLANK(LeaveTracker[[#This Row],[Employee Name]]),"-----",VLOOKUP(LeaveTracker[[#This Row],[Employee Name]],Employees[[Employee Name]:[Office]],7))</f>
        <v>TOPS (ADMIN CSU)</v>
      </c>
      <c r="F6109" s="50" t="str">
        <f>IF(ISBLANK(LeaveTracker[[#This Row],[Employee Name]]),"-----",VLOOKUP(LeaveTracker[[#This Row],[Employee Name]],Employees[[Employee Name]:[Office]],6))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2257</v>
      </c>
      <c r="E6110" s="19">
        <f>IF(ISBLANK(LeaveTracker[[#This Row],[Employee Name]]),"-----",VLOOKUP(LeaveTracker[[#This Row],[Employee Name]],Employees[[Employee Name]:[Office]],7))</f>
        <v>0</v>
      </c>
      <c r="F6110" s="50" t="str">
        <f>IF(ISBLANK(LeaveTracker[[#This Row],[Employee Name]]),"-----",VLOOKUP(LeaveTracker[[#This Row],[Employee Name]],Employees[[Employee Name]:[Office]],6))</f>
        <v>PERMANENT</v>
      </c>
      <c r="G6110" s="49">
        <v>44710</v>
      </c>
      <c r="H6110" s="49">
        <v>44710</v>
      </c>
      <c r="I6110" s="20" t="s">
        <v>81</v>
      </c>
      <c r="J6110" s="42" t="s">
        <v>2368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2261</v>
      </c>
      <c r="E6111" s="19" t="str">
        <f>IF(ISBLANK(LeaveTracker[[#This Row],[Employee Name]]),"-----",VLOOKUP(LeaveTracker[[#This Row],[Employee Name]],Employees[[Employee Name]:[Office]],7))</f>
        <v>TICC</v>
      </c>
      <c r="F6111" s="50" t="str">
        <f>IF(ISBLANK(LeaveTracker[[#This Row],[Employee Name]]),"-----",VLOOKUP(LeaveTracker[[#This Row],[Employee Name]],Employees[[Employee Name]:[Office]],6))</f>
        <v>CASUAL</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2261</v>
      </c>
      <c r="E6112" s="19" t="str">
        <f>IF(ISBLANK(LeaveTracker[[#This Row],[Employee Name]]),"-----",VLOOKUP(LeaveTracker[[#This Row],[Employee Name]],Employees[[Employee Name]:[Office]],7))</f>
        <v>TICC</v>
      </c>
      <c r="F6112" s="50" t="str">
        <f>IF(ISBLANK(LeaveTracker[[#This Row],[Employee Name]]),"-----",VLOOKUP(LeaveTracker[[#This Row],[Employee Name]],Employees[[Employee Name]:[Office]],6))</f>
        <v>CASUAL</v>
      </c>
      <c r="G6112" s="55">
        <v>44713</v>
      </c>
      <c r="H6112" s="55">
        <v>44713</v>
      </c>
      <c r="I6112" s="20" t="s">
        <v>81</v>
      </c>
      <c r="J6112" s="42" t="s">
        <v>2368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671</v>
      </c>
      <c r="E6113" s="19" t="str">
        <f>IF(ISBLANK(LeaveTracker[[#This Row],[Employee Name]]),"-----",VLOOKUP(LeaveTracker[[#This Row],[Employee Name]],Employees[[Employee Name]:[Office]],7))</f>
        <v>SP</v>
      </c>
      <c r="F6113" s="50" t="str">
        <f>IF(ISBLANK(LeaveTracker[[#This Row],[Employee Name]]),"-----",VLOOKUP(LeaveTracker[[#This Row],[Employee Name]],Employees[[Employee Name]:[Office]],6))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1775</v>
      </c>
      <c r="E6114" s="19" t="str">
        <f>IF(ISBLANK(LeaveTracker[[#This Row],[Employee Name]]),"-----",VLOOKUP(LeaveTracker[[#This Row],[Employee Name]],Employees[[Employee Name]:[Office]],7))</f>
        <v>SP</v>
      </c>
      <c r="F6114" s="50" t="str">
        <f>IF(ISBLANK(LeaveTracker[[#This Row],[Employee Name]]),"-----",VLOOKUP(LeaveTracker[[#This Row],[Employee Name]],Employees[[Employee Name]:[Office]],6))</f>
        <v>CASUAL</v>
      </c>
      <c r="G6114" s="24">
        <v>45099</v>
      </c>
      <c r="H6114" s="24">
        <v>45100</v>
      </c>
      <c r="I6114" s="20" t="s">
        <v>298</v>
      </c>
      <c r="J6114" s="42" t="s">
        <v>1003</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1916</v>
      </c>
      <c r="E6115" s="19" t="str">
        <f>IF(ISBLANK(LeaveTracker[[#This Row],[Employee Name]]),"-----",VLOOKUP(LeaveTracker[[#This Row],[Employee Name]],Employees[[Employee Name]:[Office]],7))</f>
        <v>INTERNAL</v>
      </c>
      <c r="F6115" s="50" t="str">
        <f>IF(ISBLANK(LeaveTracker[[#This Row],[Employee Name]]),"-----",VLOOKUP(LeaveTracker[[#This Row],[Employee Name]],Employees[[Employee Name]:[Office]],6))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1078</v>
      </c>
      <c r="E6116" s="19" t="str">
        <f>IF(ISBLANK(LeaveTracker[[#This Row],[Employee Name]]),"-----",VLOOKUP(LeaveTracker[[#This Row],[Employee Name]],Employees[[Employee Name]:[Office]],7))</f>
        <v>CTO</v>
      </c>
      <c r="F6116" s="50" t="str">
        <f>IF(ISBLANK(LeaveTracker[[#This Row],[Employee Name]]),"-----",VLOOKUP(LeaveTracker[[#This Row],[Employee Name]],Employees[[Employee Name]:[Office]],6))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1078</v>
      </c>
      <c r="E6117" s="19" t="str">
        <f>IF(ISBLANK(LeaveTracker[[#This Row],[Employee Name]]),"-----",VLOOKUP(LeaveTracker[[#This Row],[Employee Name]],Employees[[Employee Name]:[Office]],7))</f>
        <v>CTO</v>
      </c>
      <c r="F6117" s="50" t="str">
        <f>IF(ISBLANK(LeaveTracker[[#This Row],[Employee Name]]),"-----",VLOOKUP(LeaveTracker[[#This Row],[Employee Name]],Employees[[Employee Name]:[Office]],6))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1078</v>
      </c>
      <c r="E6118" s="19" t="str">
        <f>IF(ISBLANK(LeaveTracker[[#This Row],[Employee Name]]),"-----",VLOOKUP(LeaveTracker[[#This Row],[Employee Name]],Employees[[Employee Name]:[Office]],7))</f>
        <v>CTO</v>
      </c>
      <c r="F6118" s="50" t="str">
        <f>IF(ISBLANK(LeaveTracker[[#This Row],[Employee Name]]),"-----",VLOOKUP(LeaveTracker[[#This Row],[Employee Name]],Employees[[Employee Name]:[Office]],6))</f>
        <v>PERMANENT</v>
      </c>
      <c r="G6118" s="24">
        <v>45105</v>
      </c>
      <c r="H6118" s="24">
        <v>45105</v>
      </c>
      <c r="I6118" s="20" t="s">
        <v>298</v>
      </c>
      <c r="J6118" s="42" t="s">
        <v>1003</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1078</v>
      </c>
      <c r="E6119" s="19" t="str">
        <f>IF(ISBLANK(LeaveTracker[[#This Row],[Employee Name]]),"-----",VLOOKUP(LeaveTracker[[#This Row],[Employee Name]],Employees[[Employee Name]:[Office]],7))</f>
        <v>CTO</v>
      </c>
      <c r="F6119" s="50" t="str">
        <f>IF(ISBLANK(LeaveTracker[[#This Row],[Employee Name]]),"-----",VLOOKUP(LeaveTracker[[#This Row],[Employee Name]],Employees[[Employee Name]:[Office]],6))</f>
        <v>PERMANENT</v>
      </c>
      <c r="G6119" s="24">
        <v>45107</v>
      </c>
      <c r="H6119" s="24">
        <v>45107</v>
      </c>
      <c r="I6119" s="20" t="s">
        <v>298</v>
      </c>
      <c r="J6119" s="42" t="s">
        <v>1003</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2016</v>
      </c>
      <c r="E6120" s="19" t="str">
        <f>IF(ISBLANK(LeaveTracker[[#This Row],[Employee Name]]),"-----",VLOOKUP(LeaveTracker[[#This Row],[Employee Name]],Employees[[Employee Name]:[Office]],7))</f>
        <v>ONT</v>
      </c>
      <c r="F6120" s="50" t="str">
        <f>IF(ISBLANK(LeaveTracker[[#This Row],[Employee Name]]),"-----",VLOOKUP(LeaveTracker[[#This Row],[Employee Name]],Employees[[Employee Name]:[Office]],6))</f>
        <v>PERMANENT</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407</v>
      </c>
      <c r="E6121" s="19" t="str">
        <f>IF(ISBLANK(LeaveTracker[[#This Row],[Employee Name]]),"-----",VLOOKUP(LeaveTracker[[#This Row],[Employee Name]],Employees[[Employee Name]:[Office]],7))</f>
        <v>CTO</v>
      </c>
      <c r="F6121" s="50" t="str">
        <f>IF(ISBLANK(LeaveTracker[[#This Row],[Employee Name]]),"-----",VLOOKUP(LeaveTracker[[#This Row],[Employee Name]],Employees[[Employee Name]:[Office]],6))</f>
        <v>PERMANENT</v>
      </c>
      <c r="G6121" s="31">
        <v>45091</v>
      </c>
      <c r="H6121" s="31">
        <v>45091</v>
      </c>
      <c r="I6121" s="20" t="s">
        <v>298</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615</v>
      </c>
      <c r="E6122" s="19" t="str">
        <f>IF(ISBLANK(LeaveTracker[[#This Row],[Employee Name]]),"-----",VLOOKUP(LeaveTracker[[#This Row],[Employee Name]],Employees[[Employee Name]:[Office]],7))</f>
        <v>CBO</v>
      </c>
      <c r="F6122" s="50" t="str">
        <f>IF(ISBLANK(LeaveTracker[[#This Row],[Employee Name]]),"-----",VLOOKUP(LeaveTracker[[#This Row],[Employee Name]],Employees[[Employee Name]:[Office]],6))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2294</v>
      </c>
      <c r="E6123" s="19" t="str">
        <f>IF(ISBLANK(LeaveTracker[[#This Row],[Employee Name]]),"-----",VLOOKUP(LeaveTracker[[#This Row],[Employee Name]],Employees[[Employee Name]:[Office]],7))</f>
        <v>OSPITAL NG TAGAYTAY</v>
      </c>
      <c r="F6123" s="50" t="str">
        <f>IF(ISBLANK(LeaveTracker[[#This Row],[Employee Name]]),"-----",VLOOKUP(LeaveTracker[[#This Row],[Employee Name]],Employees[[Employee Name]:[Office]],6))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2294</v>
      </c>
      <c r="E6124" s="19" t="str">
        <f>IF(ISBLANK(LeaveTracker[[#This Row],[Employee Name]]),"-----",VLOOKUP(LeaveTracker[[#This Row],[Employee Name]],Employees[[Employee Name]:[Office]],7))</f>
        <v>OSPITAL NG TAGAYTAY</v>
      </c>
      <c r="F6124" s="50" t="str">
        <f>IF(ISBLANK(LeaveTracker[[#This Row],[Employee Name]]),"-----",VLOOKUP(LeaveTracker[[#This Row],[Employee Name]],Employees[[Employee Name]:[Office]],6))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2294</v>
      </c>
      <c r="E6125" s="19" t="str">
        <f>IF(ISBLANK(LeaveTracker[[#This Row],[Employee Name]]),"-----",VLOOKUP(LeaveTracker[[#This Row],[Employee Name]],Employees[[Employee Name]:[Office]],7))</f>
        <v>OSPITAL NG TAGAYTAY</v>
      </c>
      <c r="F6125" s="50" t="str">
        <f>IF(ISBLANK(LeaveTracker[[#This Row],[Employee Name]]),"-----",VLOOKUP(LeaveTracker[[#This Row],[Employee Name]],Employees[[Employee Name]:[Office]],6))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2294</v>
      </c>
      <c r="E6126" s="19" t="str">
        <f>IF(ISBLANK(LeaveTracker[[#This Row],[Employee Name]]),"-----",VLOOKUP(LeaveTracker[[#This Row],[Employee Name]],Employees[[Employee Name]:[Office]],7))</f>
        <v>OSPITAL NG TAGAYTAY</v>
      </c>
      <c r="F6126" s="50" t="str">
        <f>IF(ISBLANK(LeaveTracker[[#This Row],[Employee Name]]),"-----",VLOOKUP(LeaveTracker[[#This Row],[Employee Name]],Employees[[Employee Name]:[Office]],6))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2294</v>
      </c>
      <c r="E6127" s="19" t="str">
        <f>IF(ISBLANK(LeaveTracker[[#This Row],[Employee Name]]),"-----",VLOOKUP(LeaveTracker[[#This Row],[Employee Name]],Employees[[Employee Name]:[Office]],7))</f>
        <v>OSPITAL NG TAGAYTAY</v>
      </c>
      <c r="F6127" s="50" t="str">
        <f>IF(ISBLANK(LeaveTracker[[#This Row],[Employee Name]]),"-----",VLOOKUP(LeaveTracker[[#This Row],[Employee Name]],Employees[[Employee Name]:[Office]],6))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2294</v>
      </c>
      <c r="E6128" s="19" t="str">
        <f>IF(ISBLANK(LeaveTracker[[#This Row],[Employee Name]]),"-----",VLOOKUP(LeaveTracker[[#This Row],[Employee Name]],Employees[[Employee Name]:[Office]],7))</f>
        <v>OSPITAL NG TAGAYTAY</v>
      </c>
      <c r="F6128" s="50" t="str">
        <f>IF(ISBLANK(LeaveTracker[[#This Row],[Employee Name]]),"-----",VLOOKUP(LeaveTracker[[#This Row],[Employee Name]],Employees[[Employee Name]:[Office]],6))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950</v>
      </c>
      <c r="E6129" s="19" t="str">
        <f>IF(ISBLANK(LeaveTracker[[#This Row],[Employee Name]]),"-----",VLOOKUP(LeaveTracker[[#This Row],[Employee Name]],Employees[[Employee Name]:[Office]],7))</f>
        <v>ACCOUNTING</v>
      </c>
      <c r="F6129" s="50" t="str">
        <f>IF(ISBLANK(LeaveTracker[[#This Row],[Employee Name]]),"-----",VLOOKUP(LeaveTracker[[#This Row],[Employee Name]],Employees[[Employee Name]:[Office]],6))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566</v>
      </c>
      <c r="E6130" s="19" t="str">
        <f>IF(ISBLANK(LeaveTracker[[#This Row],[Employee Name]]),"-----",VLOOKUP(LeaveTracker[[#This Row],[Employee Name]],Employees[[Employee Name]:[Office]],7))</f>
        <v>CENRO</v>
      </c>
      <c r="F6130" s="50" t="str">
        <f>IF(ISBLANK(LeaveTracker[[#This Row],[Employee Name]]),"-----",VLOOKUP(LeaveTracker[[#This Row],[Employee Name]],Employees[[Employee Name]:[Office]],6))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1070</v>
      </c>
      <c r="E6131" s="19" t="str">
        <f>IF(ISBLANK(LeaveTracker[[#This Row],[Employee Name]]),"-----",VLOOKUP(LeaveTracker[[#This Row],[Employee Name]],Employees[[Employee Name]:[Office]],7))</f>
        <v>PIO</v>
      </c>
      <c r="F6131" s="50" t="str">
        <f>IF(ISBLANK(LeaveTracker[[#This Row],[Employee Name]]),"-----",VLOOKUP(LeaveTracker[[#This Row],[Employee Name]],Employees[[Employee Name]:[Office]],6))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1070</v>
      </c>
      <c r="E6132" s="19" t="str">
        <f>IF(ISBLANK(LeaveTracker[[#This Row],[Employee Name]]),"-----",VLOOKUP(LeaveTracker[[#This Row],[Employee Name]],Employees[[Employee Name]:[Office]],7))</f>
        <v>PIO</v>
      </c>
      <c r="F6132" s="50" t="str">
        <f>IF(ISBLANK(LeaveTracker[[#This Row],[Employee Name]]),"-----",VLOOKUP(LeaveTracker[[#This Row],[Employee Name]],Employees[[Employee Name]:[Office]],6))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407</v>
      </c>
      <c r="E6133" s="19" t="str">
        <f>IF(ISBLANK(LeaveTracker[[#This Row],[Employee Name]]),"-----",VLOOKUP(LeaveTracker[[#This Row],[Employee Name]],Employees[[Employee Name]:[Office]],7))</f>
        <v>CTO</v>
      </c>
      <c r="F6133" s="50" t="str">
        <f>IF(ISBLANK(LeaveTracker[[#This Row],[Employee Name]]),"-----",VLOOKUP(LeaveTracker[[#This Row],[Employee Name]],Employees[[Employee Name]:[Office]],6))</f>
        <v>PERMANENT</v>
      </c>
      <c r="G6133" s="31">
        <v>45092</v>
      </c>
      <c r="H6133" s="31">
        <v>45092</v>
      </c>
      <c r="I6133" s="20" t="s">
        <v>298</v>
      </c>
      <c r="J6133" s="42" t="s">
        <v>1003</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660</v>
      </c>
      <c r="E6134" s="19" t="str">
        <f>IF(ISBLANK(LeaveTracker[[#This Row],[Employee Name]]),"-----",VLOOKUP(LeaveTracker[[#This Row],[Employee Name]],Employees[[Employee Name]:[Office]],7))</f>
        <v>CTO</v>
      </c>
      <c r="F6134" s="50" t="str">
        <f>IF(ISBLANK(LeaveTracker[[#This Row],[Employee Name]]),"-----",VLOOKUP(LeaveTracker[[#This Row],[Employee Name]],Employees[[Employee Name]:[Office]],6))</f>
        <v>PERMANENT</v>
      </c>
      <c r="G6134" s="31">
        <v>45097</v>
      </c>
      <c r="H6134" s="31">
        <v>45097</v>
      </c>
      <c r="I6134" s="20" t="s">
        <v>298</v>
      </c>
      <c r="J6134" s="42" t="s">
        <v>1003</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2025</v>
      </c>
      <c r="E6135" s="19" t="str">
        <f>IF(ISBLANK(LeaveTracker[[#This Row],[Employee Name]]),"-----",VLOOKUP(LeaveTracker[[#This Row],[Employee Name]],Employees[[Employee Name]:[Office]],7))</f>
        <v>ONT</v>
      </c>
      <c r="F6135" s="50" t="str">
        <f>IF(ISBLANK(LeaveTracker[[#This Row],[Employee Name]]),"-----",VLOOKUP(LeaveTracker[[#This Row],[Employee Name]],Employees[[Employee Name]:[Office]],6))</f>
        <v>PERMANENT</v>
      </c>
      <c r="G6135" s="31">
        <v>45099</v>
      </c>
      <c r="H6135" s="31">
        <v>45099</v>
      </c>
      <c r="I6135" s="20" t="s">
        <v>298</v>
      </c>
      <c r="J6135" s="42" t="s">
        <v>1003</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904</v>
      </c>
      <c r="E6136" s="19" t="str">
        <f>IF(ISBLANK(LeaveTracker[[#This Row],[Employee Name]]),"-----",VLOOKUP(LeaveTracker[[#This Row],[Employee Name]],Employees[[Employee Name]:[Office]],7))</f>
        <v>ONT</v>
      </c>
      <c r="F6136" s="50" t="str">
        <f>IF(ISBLANK(LeaveTracker[[#This Row],[Employee Name]]),"-----",VLOOKUP(LeaveTracker[[#This Row],[Employee Name]],Employees[[Employee Name]:[Office]],6))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904</v>
      </c>
      <c r="E6137" s="19" t="str">
        <f>IF(ISBLANK(LeaveTracker[[#This Row],[Employee Name]]),"-----",VLOOKUP(LeaveTracker[[#This Row],[Employee Name]],Employees[[Employee Name]:[Office]],7))</f>
        <v>ONT</v>
      </c>
      <c r="F6137" s="50" t="str">
        <f>IF(ISBLANK(LeaveTracker[[#This Row],[Employee Name]]),"-----",VLOOKUP(LeaveTracker[[#This Row],[Employee Name]],Employees[[Employee Name]:[Office]],6))</f>
        <v>PERMANENT</v>
      </c>
      <c r="G6137" s="31">
        <v>45076</v>
      </c>
      <c r="H6137" s="31">
        <v>45076</v>
      </c>
      <c r="I6137" s="20" t="s">
        <v>298</v>
      </c>
      <c r="J6137" s="42" t="s">
        <v>1003</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904</v>
      </c>
      <c r="E6138" s="19" t="str">
        <f>IF(ISBLANK(LeaveTracker[[#This Row],[Employee Name]]),"-----",VLOOKUP(LeaveTracker[[#This Row],[Employee Name]],Employees[[Employee Name]:[Office]],7))</f>
        <v>ONT</v>
      </c>
      <c r="F6138" s="50" t="str">
        <f>IF(ISBLANK(LeaveTracker[[#This Row],[Employee Name]]),"-----",VLOOKUP(LeaveTracker[[#This Row],[Employee Name]],Employees[[Employee Name]:[Office]],6))</f>
        <v>PERMANENT</v>
      </c>
      <c r="G6138" s="31">
        <v>45064</v>
      </c>
      <c r="H6138" s="31">
        <v>45064</v>
      </c>
      <c r="I6138" s="20" t="s">
        <v>298</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618</v>
      </c>
      <c r="E6139" s="19" t="str">
        <f>IF(ISBLANK(LeaveTracker[[#This Row],[Employee Name]]),"-----",VLOOKUP(LeaveTracker[[#This Row],[Employee Name]],Employees[[Employee Name]:[Office]],7))</f>
        <v>EEO/ CITY MARKET</v>
      </c>
      <c r="F6139" s="50" t="str">
        <f>IF(ISBLANK(LeaveTracker[[#This Row],[Employee Name]]),"-----",VLOOKUP(LeaveTracker[[#This Row],[Employee Name]],Employees[[Employee Name]:[Office]],6))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550</v>
      </c>
      <c r="E6140" s="19" t="str">
        <f>IF(ISBLANK(LeaveTracker[[#This Row],[Employee Name]]),"-----",VLOOKUP(LeaveTracker[[#This Row],[Employee Name]],Employees[[Employee Name]:[Office]],7))</f>
        <v>ONT</v>
      </c>
      <c r="F6140" s="50" t="str">
        <f>IF(ISBLANK(LeaveTracker[[#This Row],[Employee Name]]),"-----",VLOOKUP(LeaveTracker[[#This Row],[Employee Name]],Employees[[Employee Name]:[Office]],6))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878</v>
      </c>
      <c r="E6141" s="19" t="str">
        <f>IF(ISBLANK(LeaveTracker[[#This Row],[Employee Name]]),"-----",VLOOKUP(LeaveTracker[[#This Row],[Employee Name]],Employees[[Employee Name]:[Office]],7))</f>
        <v>ONT</v>
      </c>
      <c r="F6141" s="50" t="str">
        <f>IF(ISBLANK(LeaveTracker[[#This Row],[Employee Name]]),"-----",VLOOKUP(LeaveTracker[[#This Row],[Employee Name]],Employees[[Employee Name]:[Office]],6))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1759</v>
      </c>
      <c r="E6142" s="19" t="str">
        <f>IF(ISBLANK(LeaveTracker[[#This Row],[Employee Name]]),"-----",VLOOKUP(LeaveTracker[[#This Row],[Employee Name]],Employees[[Employee Name]:[Office]],7))</f>
        <v>GSO</v>
      </c>
      <c r="F6142" s="50" t="str">
        <f>IF(ISBLANK(LeaveTracker[[#This Row],[Employee Name]]),"-----",VLOOKUP(LeaveTracker[[#This Row],[Employee Name]],Employees[[Employee Name]:[Office]],6))</f>
        <v>CASUAL</v>
      </c>
      <c r="G6142" s="31">
        <v>45084</v>
      </c>
      <c r="H6142" s="31">
        <v>45084</v>
      </c>
      <c r="I6142" s="20" t="s">
        <v>298</v>
      </c>
      <c r="J6142" s="42" t="s">
        <v>1003</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960</v>
      </c>
      <c r="E6143" s="19" t="str">
        <f>IF(ISBLANK(LeaveTracker[[#This Row],[Employee Name]]),"-----",VLOOKUP(LeaveTracker[[#This Row],[Employee Name]],Employees[[Employee Name]:[Office]],7))</f>
        <v>ONT</v>
      </c>
      <c r="F6143" s="50" t="str">
        <f>IF(ISBLANK(LeaveTracker[[#This Row],[Employee Name]]),"-----",VLOOKUP(LeaveTracker[[#This Row],[Employee Name]],Employees[[Employee Name]:[Office]],6))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1092</v>
      </c>
      <c r="E6144" s="19" t="str">
        <f>IF(ISBLANK(LeaveTracker[[#This Row],[Employee Name]]),"-----",VLOOKUP(LeaveTracker[[#This Row],[Employee Name]],Employees[[Employee Name]:[Office]],7))</f>
        <v>ACCOUNTING</v>
      </c>
      <c r="F6144" s="50" t="str">
        <f>IF(ISBLANK(LeaveTracker[[#This Row],[Employee Name]]),"-----",VLOOKUP(LeaveTracker[[#This Row],[Employee Name]],Employees[[Employee Name]:[Office]],6))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1092</v>
      </c>
      <c r="E6145" s="19" t="str">
        <f>IF(ISBLANK(LeaveTracker[[#This Row],[Employee Name]]),"-----",VLOOKUP(LeaveTracker[[#This Row],[Employee Name]],Employees[[Employee Name]:[Office]],7))</f>
        <v>ACCOUNTING</v>
      </c>
      <c r="F6145" s="50" t="str">
        <f>IF(ISBLANK(LeaveTracker[[#This Row],[Employee Name]]),"-----",VLOOKUP(LeaveTracker[[#This Row],[Employee Name]],Employees[[Employee Name]:[Office]],6))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630</v>
      </c>
      <c r="E6146" s="19" t="str">
        <f>IF(ISBLANK(LeaveTracker[[#This Row],[Employee Name]]),"-----",VLOOKUP(LeaveTracker[[#This Row],[Employee Name]],Employees[[Employee Name]:[Office]],7))</f>
        <v>CCT</v>
      </c>
      <c r="F6146" s="50" t="str">
        <f>IF(ISBLANK(LeaveTracker[[#This Row],[Employee Name]]),"-----",VLOOKUP(LeaveTracker[[#This Row],[Employee Name]],Employees[[Employee Name]:[Office]],6))</f>
        <v>PERMANENT</v>
      </c>
      <c r="G6146" s="24">
        <v>45091</v>
      </c>
      <c r="H6146" s="24">
        <v>45091</v>
      </c>
      <c r="I6146" s="20" t="s">
        <v>298</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717</v>
      </c>
      <c r="E6147" s="19" t="str">
        <f>IF(ISBLANK(LeaveTracker[[#This Row],[Employee Name]]),"-----",VLOOKUP(LeaveTracker[[#This Row],[Employee Name]],Employees[[Employee Name]:[Office]],7))</f>
        <v>LCR</v>
      </c>
      <c r="F6147" s="50" t="str">
        <f>IF(ISBLANK(LeaveTracker[[#This Row],[Employee Name]]),"-----",VLOOKUP(LeaveTracker[[#This Row],[Employee Name]],Employees[[Employee Name]:[Office]],6))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422</v>
      </c>
      <c r="E6148" s="19" t="str">
        <f>IF(ISBLANK(LeaveTracker[[#This Row],[Employee Name]]),"-----",VLOOKUP(LeaveTracker[[#This Row],[Employee Name]],Employees[[Employee Name]:[Office]],7))</f>
        <v>INTEGRATED CENTRAL TERMINAL</v>
      </c>
      <c r="F6148" s="50" t="str">
        <f>IF(ISBLANK(LeaveTracker[[#This Row],[Employee Name]]),"-----",VLOOKUP(LeaveTracker[[#This Row],[Employee Name]],Employees[[Employee Name]:[Office]],6))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488</v>
      </c>
      <c r="E6149" s="19" t="str">
        <f>IF(ISBLANK(LeaveTracker[[#This Row],[Employee Name]]),"-----",VLOOKUP(LeaveTracker[[#This Row],[Employee Name]],Employees[[Employee Name]:[Office]],7))</f>
        <v>THRDC</v>
      </c>
      <c r="F6149" s="50" t="str">
        <f>IF(ISBLANK(LeaveTracker[[#This Row],[Employee Name]]),"-----",VLOOKUP(LeaveTracker[[#This Row],[Employee Name]],Employees[[Employee Name]:[Office]],6))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488</v>
      </c>
      <c r="E6150" s="19" t="str">
        <f>IF(ISBLANK(LeaveTracker[[#This Row],[Employee Name]]),"-----",VLOOKUP(LeaveTracker[[#This Row],[Employee Name]],Employees[[Employee Name]:[Office]],7))</f>
        <v>THRDC</v>
      </c>
      <c r="F6150" s="50" t="str">
        <f>IF(ISBLANK(LeaveTracker[[#This Row],[Employee Name]]),"-----",VLOOKUP(LeaveTracker[[#This Row],[Employee Name]],Employees[[Employee Name]:[Office]],6))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1910</v>
      </c>
      <c r="E6151" s="19" t="str">
        <f>IF(ISBLANK(LeaveTracker[[#This Row],[Employee Name]]),"-----",VLOOKUP(LeaveTracker[[#This Row],[Employee Name]],Employees[[Employee Name]:[Office]],7))</f>
        <v>CENRO</v>
      </c>
      <c r="F6151" s="50" t="str">
        <f>IF(ISBLANK(LeaveTracker[[#This Row],[Employee Name]]),"-----",VLOOKUP(LeaveTracker[[#This Row],[Employee Name]],Employees[[Employee Name]:[Office]],6))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2199</v>
      </c>
      <c r="E6152" s="19" t="str">
        <f>IF(ISBLANK(LeaveTracker[[#This Row],[Employee Name]]),"-----",VLOOKUP(LeaveTracker[[#This Row],[Employee Name]],Employees[[Employee Name]:[Office]],7))</f>
        <v>ONT</v>
      </c>
      <c r="F6152" s="50" t="str">
        <f>IF(ISBLANK(LeaveTracker[[#This Row],[Employee Name]]),"-----",VLOOKUP(LeaveTracker[[#This Row],[Employee Name]],Employees[[Employee Name]:[Office]],6))</f>
        <v>PERMANENT</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1722</v>
      </c>
      <c r="E6153" s="19" t="str">
        <f>IF(ISBLANK(LeaveTracker[[#This Row],[Employee Name]]),"-----",VLOOKUP(LeaveTracker[[#This Row],[Employee Name]],Employees[[Employee Name]:[Office]],7))</f>
        <v>LEGAL</v>
      </c>
      <c r="F6153" s="50" t="str">
        <f>IF(ISBLANK(LeaveTracker[[#This Row],[Employee Name]]),"-----",VLOOKUP(LeaveTracker[[#This Row],[Employee Name]],Employees[[Employee Name]:[Office]],6))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1736</v>
      </c>
      <c r="E6154" s="19" t="str">
        <f>IF(ISBLANK(LeaveTracker[[#This Row],[Employee Name]]),"-----",VLOOKUP(LeaveTracker[[#This Row],[Employee Name]],Employees[[Employee Name]:[Office]],7))</f>
        <v>LCR</v>
      </c>
      <c r="F6154" s="50" t="str">
        <f>IF(ISBLANK(LeaveTracker[[#This Row],[Employee Name]]),"-----",VLOOKUP(LeaveTracker[[#This Row],[Employee Name]],Employees[[Employee Name]:[Office]],6))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1841</v>
      </c>
      <c r="E6155" s="19" t="str">
        <f>IF(ISBLANK(LeaveTracker[[#This Row],[Employee Name]]),"-----",VLOOKUP(LeaveTracker[[#This Row],[Employee Name]],Employees[[Employee Name]:[Office]],7))</f>
        <v>CCT</v>
      </c>
      <c r="F6155" s="50" t="str">
        <f>IF(ISBLANK(LeaveTracker[[#This Row],[Employee Name]]),"-----",VLOOKUP(LeaveTracker[[#This Row],[Employee Name]],Employees[[Employee Name]:[Office]],6))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1841</v>
      </c>
      <c r="E6156" s="19" t="str">
        <f>IF(ISBLANK(LeaveTracker[[#This Row],[Employee Name]]),"-----",VLOOKUP(LeaveTracker[[#This Row],[Employee Name]],Employees[[Employee Name]:[Office]],7))</f>
        <v>CCT</v>
      </c>
      <c r="F6156" s="50" t="str">
        <f>IF(ISBLANK(LeaveTracker[[#This Row],[Employee Name]]),"-----",VLOOKUP(LeaveTracker[[#This Row],[Employee Name]],Employees[[Employee Name]:[Office]],6))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1841</v>
      </c>
      <c r="E6157" s="19" t="str">
        <f>IF(ISBLANK(LeaveTracker[[#This Row],[Employee Name]]),"-----",VLOOKUP(LeaveTracker[[#This Row],[Employee Name]],Employees[[Employee Name]:[Office]],7))</f>
        <v>CCT</v>
      </c>
      <c r="F6157" s="50" t="str">
        <f>IF(ISBLANK(LeaveTracker[[#This Row],[Employee Name]]),"-----",VLOOKUP(LeaveTracker[[#This Row],[Employee Name]],Employees[[Employee Name]:[Office]],6))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1789</v>
      </c>
      <c r="E6158" s="19" t="str">
        <f>IF(ISBLANK(LeaveTracker[[#This Row],[Employee Name]]),"-----",VLOOKUP(LeaveTracker[[#This Row],[Employee Name]],Employees[[Employee Name]:[Office]],7))</f>
        <v>CENRO</v>
      </c>
      <c r="F6158" s="50" t="str">
        <f>IF(ISBLANK(LeaveTracker[[#This Row],[Employee Name]]),"-----",VLOOKUP(LeaveTracker[[#This Row],[Employee Name]],Employees[[Employee Name]:[Office]],6))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1874</v>
      </c>
      <c r="E6159" s="19" t="str">
        <f>IF(ISBLANK(LeaveTracker[[#This Row],[Employee Name]]),"-----",VLOOKUP(LeaveTracker[[#This Row],[Employee Name]],Employees[[Employee Name]:[Office]],7))</f>
        <v>CSWDO</v>
      </c>
      <c r="F6159" s="50" t="str">
        <f>IF(ISBLANK(LeaveTracker[[#This Row],[Employee Name]]),"-----",VLOOKUP(LeaveTracker[[#This Row],[Employee Name]],Employees[[Employee Name]:[Office]],6))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1804</v>
      </c>
      <c r="E6160" s="19" t="str">
        <f>IF(ISBLANK(LeaveTracker[[#This Row],[Employee Name]]),"-----",VLOOKUP(LeaveTracker[[#This Row],[Employee Name]],Employees[[Employee Name]:[Office]],7))</f>
        <v>HOUSING</v>
      </c>
      <c r="F6160" s="50" t="str">
        <f>IF(ISBLANK(LeaveTracker[[#This Row],[Employee Name]]),"-----",VLOOKUP(LeaveTracker[[#This Row],[Employee Name]],Employees[[Employee Name]:[Office]],6))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1749</v>
      </c>
      <c r="E6161" s="19" t="str">
        <f>IF(ISBLANK(LeaveTracker[[#This Row],[Employee Name]]),"-----",VLOOKUP(LeaveTracker[[#This Row],[Employee Name]],Employees[[Employee Name]:[Office]],7))</f>
        <v>PICNIC GROVE</v>
      </c>
      <c r="F6161" s="50" t="str">
        <f>IF(ISBLANK(LeaveTracker[[#This Row],[Employee Name]]),"-----",VLOOKUP(LeaveTracker[[#This Row],[Employee Name]],Employees[[Employee Name]:[Office]],6))</f>
        <v>PERMANENT</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1749</v>
      </c>
      <c r="E6162" s="19" t="str">
        <f>IF(ISBLANK(LeaveTracker[[#This Row],[Employee Name]]),"-----",VLOOKUP(LeaveTracker[[#This Row],[Employee Name]],Employees[[Employee Name]:[Office]],7))</f>
        <v>PICNIC GROVE</v>
      </c>
      <c r="F6162" s="50" t="str">
        <f>IF(ISBLANK(LeaveTracker[[#This Row],[Employee Name]]),"-----",VLOOKUP(LeaveTracker[[#This Row],[Employee Name]],Employees[[Employee Name]:[Office]],6))</f>
        <v>PERMANENT</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1767</v>
      </c>
      <c r="E6163" s="19" t="str">
        <f>IF(ISBLANK(LeaveTracker[[#This Row],[Employee Name]]),"-----",VLOOKUP(LeaveTracker[[#This Row],[Employee Name]],Employees[[Employee Name]:[Office]],7))</f>
        <v>CENRO</v>
      </c>
      <c r="F6163" s="50" t="str">
        <f>IF(ISBLANK(LeaveTracker[[#This Row],[Employee Name]]),"-----",VLOOKUP(LeaveTracker[[#This Row],[Employee Name]],Employees[[Employee Name]:[Office]],6))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1794</v>
      </c>
      <c r="E6164" s="19" t="str">
        <f>IF(ISBLANK(LeaveTracker[[#This Row],[Employee Name]]),"-----",VLOOKUP(LeaveTracker[[#This Row],[Employee Name]],Employees[[Employee Name]:[Office]],7))</f>
        <v>CENRO</v>
      </c>
      <c r="F6164" s="50" t="str">
        <f>IF(ISBLANK(LeaveTracker[[#This Row],[Employee Name]]),"-----",VLOOKUP(LeaveTracker[[#This Row],[Employee Name]],Employees[[Employee Name]:[Office]],6))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2190</v>
      </c>
      <c r="E6165" s="19" t="str">
        <f>IF(ISBLANK(LeaveTracker[[#This Row],[Employee Name]]),"-----",VLOOKUP(LeaveTracker[[#This Row],[Employee Name]],Employees[[Employee Name]:[Office]],7))</f>
        <v>ONT</v>
      </c>
      <c r="F6165" s="50" t="str">
        <f>IF(ISBLANK(LeaveTracker[[#This Row],[Employee Name]]),"-----",VLOOKUP(LeaveTracker[[#This Row],[Employee Name]],Employees[[Employee Name]:[Office]],6))</f>
        <v>PERMANENT</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1799</v>
      </c>
      <c r="E6166" s="19" t="str">
        <f>IF(ISBLANK(LeaveTracker[[#This Row],[Employee Name]]),"-----",VLOOKUP(LeaveTracker[[#This Row],[Employee Name]],Employees[[Employee Name]:[Office]],7))</f>
        <v>CENRO</v>
      </c>
      <c r="F6166" s="50" t="str">
        <f>IF(ISBLANK(LeaveTracker[[#This Row],[Employee Name]]),"-----",VLOOKUP(LeaveTracker[[#This Row],[Employee Name]],Employees[[Employee Name]:[Office]],6))</f>
        <v>CASUAL</v>
      </c>
      <c r="G6166" s="24">
        <v>45096</v>
      </c>
      <c r="H6166" s="24">
        <v>45096</v>
      </c>
      <c r="I6166" s="20" t="s">
        <v>298</v>
      </c>
      <c r="J6166" s="42" t="s">
        <v>1003</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1190</v>
      </c>
      <c r="E6167" s="19" t="str">
        <f>IF(ISBLANK(LeaveTracker[[#This Row],[Employee Name]]),"-----",VLOOKUP(LeaveTracker[[#This Row],[Employee Name]],Employees[[Employee Name]:[Office]],7))</f>
        <v>BUDGET</v>
      </c>
      <c r="F6167" s="50" t="str">
        <f>IF(ISBLANK(LeaveTracker[[#This Row],[Employee Name]]),"-----",VLOOKUP(LeaveTracker[[#This Row],[Employee Name]],Employees[[Employee Name]:[Office]],6))</f>
        <v>PERMANENT</v>
      </c>
      <c r="G6167" s="24"/>
      <c r="H6167" s="24"/>
      <c r="I6167" s="19" t="s">
        <v>298</v>
      </c>
      <c r="J6167" s="42" t="s">
        <v>1945</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695</v>
      </c>
      <c r="E6168" s="19" t="str">
        <f>IF(ISBLANK(LeaveTracker[[#This Row],[Employee Name]]),"-----",VLOOKUP(LeaveTracker[[#This Row],[Employee Name]],Employees[[Employee Name]:[Office]],7))</f>
        <v>ONT</v>
      </c>
      <c r="F6168" s="50" t="str">
        <f>IF(ISBLANK(LeaveTracker[[#This Row],[Employee Name]]),"-----",VLOOKUP(LeaveTracker[[#This Row],[Employee Name]],Employees[[Employee Name]:[Office]],6))</f>
        <v>PERMANENT</v>
      </c>
      <c r="G6168" s="24"/>
      <c r="H6168" s="24"/>
      <c r="I6168" s="20" t="s">
        <v>298</v>
      </c>
      <c r="J6168" s="42" t="s">
        <v>691</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1944</v>
      </c>
      <c r="E6169" s="19" t="str">
        <f>IF(ISBLANK(LeaveTracker[[#This Row],[Employee Name]]),"-----",VLOOKUP(LeaveTracker[[#This Row],[Employee Name]],Employees[[Employee Name]:[Office]],7))</f>
        <v>BPLO</v>
      </c>
      <c r="F6169" s="50" t="str">
        <f>IF(ISBLANK(LeaveTracker[[#This Row],[Employee Name]]),"-----",VLOOKUP(LeaveTracker[[#This Row],[Employee Name]],Employees[[Employee Name]:[Office]],6))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1944</v>
      </c>
      <c r="E6170" s="19" t="str">
        <f>IF(ISBLANK(LeaveTracker[[#This Row],[Employee Name]]),"-----",VLOOKUP(LeaveTracker[[#This Row],[Employee Name]],Employees[[Employee Name]:[Office]],7))</f>
        <v>BPLO</v>
      </c>
      <c r="F6170" s="50" t="str">
        <f>IF(ISBLANK(LeaveTracker[[#This Row],[Employee Name]]),"-----",VLOOKUP(LeaveTracker[[#This Row],[Employee Name]],Employees[[Employee Name]:[Office]],6))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2379</v>
      </c>
      <c r="E6171" s="19" t="str">
        <f>IF(ISBLANK(LeaveTracker[[#This Row],[Employee Name]]),"-----",VLOOKUP(LeaveTracker[[#This Row],[Employee Name]],Employees[[Employee Name]:[Office]],7))</f>
        <v>CHO</v>
      </c>
      <c r="F6171" s="50" t="str">
        <f>IF(ISBLANK(LeaveTracker[[#This Row],[Employee Name]]),"-----",VLOOKUP(LeaveTracker[[#This Row],[Employee Name]],Employees[[Employee Name]:[Office]],6))</f>
        <v>JOBCON</v>
      </c>
      <c r="G6171" s="24">
        <v>45075</v>
      </c>
      <c r="H6171" s="24">
        <v>45079</v>
      </c>
      <c r="I6171" s="20" t="s">
        <v>298</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2382</v>
      </c>
      <c r="E6172" s="19" t="str">
        <f>IF(ISBLANK(LeaveTracker[[#This Row],[Employee Name]]),"-----",VLOOKUP(LeaveTracker[[#This Row],[Employee Name]],Employees[[Employee Name]:[Office]],7))</f>
        <v>CHO</v>
      </c>
      <c r="F6172" s="50" t="str">
        <f>IF(ISBLANK(LeaveTracker[[#This Row],[Employee Name]]),"-----",VLOOKUP(LeaveTracker[[#This Row],[Employee Name]],Employees[[Employee Name]:[Office]],6))</f>
        <v>JOBCON</v>
      </c>
      <c r="G6172" s="24">
        <v>45086</v>
      </c>
      <c r="H6172" s="24">
        <v>45090</v>
      </c>
      <c r="I6172" s="20" t="s">
        <v>298</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2003</v>
      </c>
      <c r="E6173" s="19" t="str">
        <f>IF(ISBLANK(LeaveTracker[[#This Row],[Employee Name]]),"-----",VLOOKUP(LeaveTracker[[#This Row],[Employee Name]],Employees[[Employee Name]:[Office]],7))</f>
        <v>HRMO</v>
      </c>
      <c r="F6173" s="50" t="str">
        <f>IF(ISBLANK(LeaveTracker[[#This Row],[Employee Name]]),"-----",VLOOKUP(LeaveTracker[[#This Row],[Employee Name]],Employees[[Employee Name]:[Office]],6))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855</v>
      </c>
      <c r="E6174" s="19" t="str">
        <f>IF(ISBLANK(LeaveTracker[[#This Row],[Employee Name]]),"-----",VLOOKUP(LeaveTracker[[#This Row],[Employee Name]],Employees[[Employee Name]:[Office]],7))</f>
        <v>LCR</v>
      </c>
      <c r="F6174" s="50" t="str">
        <f>IF(ISBLANK(LeaveTracker[[#This Row],[Employee Name]]),"-----",VLOOKUP(LeaveTracker[[#This Row],[Employee Name]],Employees[[Employee Name]:[Office]],6))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1267</v>
      </c>
      <c r="E6175" s="19" t="str">
        <f>IF(ISBLANK(LeaveTracker[[#This Row],[Employee Name]]),"-----",VLOOKUP(LeaveTracker[[#This Row],[Employee Name]],Employees[[Employee Name]:[Office]],7))</f>
        <v>CHO</v>
      </c>
      <c r="F6175" s="50" t="str">
        <f>IF(ISBLANK(LeaveTracker[[#This Row],[Employee Name]]),"-----",VLOOKUP(LeaveTracker[[#This Row],[Employee Name]],Employees[[Employee Name]:[Office]],6))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1267</v>
      </c>
      <c r="E6176" s="19" t="str">
        <f>IF(ISBLANK(LeaveTracker[[#This Row],[Employee Name]]),"-----",VLOOKUP(LeaveTracker[[#This Row],[Employee Name]],Employees[[Employee Name]:[Office]],7))</f>
        <v>CHO</v>
      </c>
      <c r="F6176" s="50" t="str">
        <f>IF(ISBLANK(LeaveTracker[[#This Row],[Employee Name]]),"-----",VLOOKUP(LeaveTracker[[#This Row],[Employee Name]],Employees[[Employee Name]:[Office]],6))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2148</v>
      </c>
      <c r="E6177" s="19" t="str">
        <f>IF(ISBLANK(LeaveTracker[[#This Row],[Employee Name]]),"-----",VLOOKUP(LeaveTracker[[#This Row],[Employee Name]],Employees[[Employee Name]:[Office]],7))</f>
        <v>OSPITAL NG TAGAYTAY</v>
      </c>
      <c r="F6177" s="50" t="str">
        <f>IF(ISBLANK(LeaveTracker[[#This Row],[Employee Name]]),"-----",VLOOKUP(LeaveTracker[[#This Row],[Employee Name]],Employees[[Employee Name]:[Office]],6))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772</v>
      </c>
      <c r="E6178" s="19" t="str">
        <f>IF(ISBLANK(LeaveTracker[[#This Row],[Employee Name]]),"-----",VLOOKUP(LeaveTracker[[#This Row],[Employee Name]],Employees[[Employee Name]:[Office]],7))</f>
        <v>ONT</v>
      </c>
      <c r="F6178" s="50" t="str">
        <f>IF(ISBLANK(LeaveTracker[[#This Row],[Employee Name]]),"-----",VLOOKUP(LeaveTracker[[#This Row],[Employee Name]],Employees[[Employee Name]:[Office]],6))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19" t="str">
        <f>IF(ISBLANK(LeaveTracker[[#This Row],[Employee Name]]),"-----",VLOOKUP(LeaveTracker[[#This Row],[Employee Name]],Employees[[Employee Name]:[Office]],7))</f>
        <v>CHO</v>
      </c>
      <c r="F6179" s="50" t="str">
        <f>IF(ISBLANK(LeaveTracker[[#This Row],[Employee Name]]),"-----",VLOOKUP(LeaveTracker[[#This Row],[Employee Name]],Employees[[Employee Name]:[Office]],6))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19" t="str">
        <f>IF(ISBLANK(LeaveTracker[[#This Row],[Employee Name]]),"-----",VLOOKUP(LeaveTracker[[#This Row],[Employee Name]],Employees[[Employee Name]:[Office]],7))</f>
        <v>CHARACTER OFFICE</v>
      </c>
      <c r="F6180" s="50" t="str">
        <f>IF(ISBLANK(LeaveTracker[[#This Row],[Employee Name]]),"-----",VLOOKUP(LeaveTracker[[#This Row],[Employee Name]],Employees[[Employee Name]:[Office]],6))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626</v>
      </c>
      <c r="E6181" s="19" t="str">
        <f>IF(ISBLANK(LeaveTracker[[#This Row],[Employee Name]]),"-----",VLOOKUP(LeaveTracker[[#This Row],[Employee Name]],Employees[[Employee Name]:[Office]],7))</f>
        <v>EEO/ CITY MARKET</v>
      </c>
      <c r="F6181" s="50" t="str">
        <f>IF(ISBLANK(LeaveTracker[[#This Row],[Employee Name]]),"-----",VLOOKUP(LeaveTracker[[#This Row],[Employee Name]],Employees[[Employee Name]:[Office]],6))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380</v>
      </c>
      <c r="E6182" s="19" t="str">
        <f>IF(ISBLANK(LeaveTracker[[#This Row],[Employee Name]]),"-----",VLOOKUP(LeaveTracker[[#This Row],[Employee Name]],Employees[[Employee Name]:[Office]],7))</f>
        <v>CCT</v>
      </c>
      <c r="F6182" s="50" t="str">
        <f>IF(ISBLANK(LeaveTracker[[#This Row],[Employee Name]]),"-----",VLOOKUP(LeaveTracker[[#This Row],[Employee Name]],Employees[[Employee Name]:[Office]],6))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371</v>
      </c>
      <c r="E6183" s="19" t="str">
        <f>IF(ISBLANK(LeaveTracker[[#This Row],[Employee Name]]),"-----",VLOOKUP(LeaveTracker[[#This Row],[Employee Name]],Employees[[Employee Name]:[Office]],7))</f>
        <v>LIBRARY</v>
      </c>
      <c r="F6183" s="50" t="str">
        <f>IF(ISBLANK(LeaveTracker[[#This Row],[Employee Name]]),"-----",VLOOKUP(LeaveTracker[[#This Row],[Employee Name]],Employees[[Employee Name]:[Office]],6))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482</v>
      </c>
      <c r="E6184" s="19" t="str">
        <f>IF(ISBLANK(LeaveTracker[[#This Row],[Employee Name]]),"-----",VLOOKUP(LeaveTracker[[#This Row],[Employee Name]],Employees[[Employee Name]:[Office]],7))</f>
        <v>COOPERATIVE OFFICE</v>
      </c>
      <c r="F6184" s="50" t="str">
        <f>IF(ISBLANK(LeaveTracker[[#This Row],[Employee Name]]),"-----",VLOOKUP(LeaveTracker[[#This Row],[Employee Name]],Employees[[Employee Name]:[Office]],6))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833</v>
      </c>
      <c r="E6185" s="19" t="str">
        <f>IF(ISBLANK(LeaveTracker[[#This Row],[Employee Name]]),"-----",VLOOKUP(LeaveTracker[[#This Row],[Employee Name]],Employees[[Employee Name]:[Office]],7))</f>
        <v>CTO</v>
      </c>
      <c r="F6185" s="50" t="str">
        <f>IF(ISBLANK(LeaveTracker[[#This Row],[Employee Name]]),"-----",VLOOKUP(LeaveTracker[[#This Row],[Employee Name]],Employees[[Employee Name]:[Office]],6))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2003</v>
      </c>
      <c r="E6186" s="19" t="str">
        <f>IF(ISBLANK(LeaveTracker[[#This Row],[Employee Name]]),"-----",VLOOKUP(LeaveTracker[[#This Row],[Employee Name]],Employees[[Employee Name]:[Office]],7))</f>
        <v>HRMO</v>
      </c>
      <c r="F6186" s="50" t="str">
        <f>IF(ISBLANK(LeaveTracker[[#This Row],[Employee Name]]),"-----",VLOOKUP(LeaveTracker[[#This Row],[Employee Name]],Employees[[Employee Name]:[Office]],6))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2003</v>
      </c>
      <c r="E6187" s="19" t="str">
        <f>IF(ISBLANK(LeaveTracker[[#This Row],[Employee Name]]),"-----",VLOOKUP(LeaveTracker[[#This Row],[Employee Name]],Employees[[Employee Name]:[Office]],7))</f>
        <v>HRMO</v>
      </c>
      <c r="F6187" s="50" t="str">
        <f>IF(ISBLANK(LeaveTracker[[#This Row],[Employee Name]]),"-----",VLOOKUP(LeaveTracker[[#This Row],[Employee Name]],Employees[[Employee Name]:[Office]],6))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464</v>
      </c>
      <c r="E6188" s="19" t="str">
        <f>IF(ISBLANK(LeaveTracker[[#This Row],[Employee Name]]),"-----",VLOOKUP(LeaveTracker[[#This Row],[Employee Name]],Employees[[Employee Name]:[Office]],7))</f>
        <v>ASSESSORS OFFICE</v>
      </c>
      <c r="F6188" s="50" t="str">
        <f>IF(ISBLANK(LeaveTracker[[#This Row],[Employee Name]]),"-----",VLOOKUP(LeaveTracker[[#This Row],[Employee Name]],Employees[[Employee Name]:[Office]],6))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711</v>
      </c>
      <c r="E6189" s="19" t="str">
        <f>IF(ISBLANK(LeaveTracker[[#This Row],[Employee Name]]),"-----",VLOOKUP(LeaveTracker[[#This Row],[Employee Name]],Employees[[Employee Name]:[Office]],7))</f>
        <v>CBO</v>
      </c>
      <c r="F6189" s="50" t="str">
        <f>IF(ISBLANK(LeaveTracker[[#This Row],[Employee Name]]),"-----",VLOOKUP(LeaveTracker[[#This Row],[Employee Name]],Employees[[Employee Name]:[Office]],6))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612</v>
      </c>
      <c r="E6190" s="19" t="str">
        <f>IF(ISBLANK(LeaveTracker[[#This Row],[Employee Name]]),"-----",VLOOKUP(LeaveTracker[[#This Row],[Employee Name]],Employees[[Employee Name]:[Office]],7))</f>
        <v>CBO</v>
      </c>
      <c r="F6190" s="50" t="str">
        <f>IF(ISBLANK(LeaveTracker[[#This Row],[Employee Name]]),"-----",VLOOKUP(LeaveTracker[[#This Row],[Employee Name]],Employees[[Employee Name]:[Office]],6))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2121</v>
      </c>
      <c r="E6191" s="19" t="str">
        <f>IF(ISBLANK(LeaveTracker[[#This Row],[Employee Name]]),"-----",VLOOKUP(LeaveTracker[[#This Row],[Employee Name]],Employees[[Employee Name]:[Office]],7))</f>
        <v>CPDO</v>
      </c>
      <c r="F6191" s="50" t="str">
        <f>IF(ISBLANK(LeaveTracker[[#This Row],[Employee Name]]),"-----",VLOOKUP(LeaveTracker[[#This Row],[Employee Name]],Employees[[Employee Name]:[Office]],6))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2011</v>
      </c>
      <c r="E6192" s="19" t="str">
        <f>IF(ISBLANK(LeaveTracker[[#This Row],[Employee Name]]),"-----",VLOOKUP(LeaveTracker[[#This Row],[Employee Name]],Employees[[Employee Name]:[Office]],7))</f>
        <v>ACCOUNTING</v>
      </c>
      <c r="F6192" s="50" t="str">
        <f>IF(ISBLANK(LeaveTracker[[#This Row],[Employee Name]]),"-----",VLOOKUP(LeaveTracker[[#This Row],[Employee Name]],Employees[[Employee Name]:[Office]],6))</f>
        <v>PERMANENT</v>
      </c>
      <c r="G6192" s="24">
        <v>45090</v>
      </c>
      <c r="H6192" s="24">
        <v>45090</v>
      </c>
      <c r="I6192" s="20" t="s">
        <v>298</v>
      </c>
      <c r="J6192" s="42" t="s">
        <v>1003</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519</v>
      </c>
      <c r="E6193" s="19" t="str">
        <f>IF(ISBLANK(LeaveTracker[[#This Row],[Employee Name]]),"-----",VLOOKUP(LeaveTracker[[#This Row],[Employee Name]],Employees[[Employee Name]:[Office]],7))</f>
        <v>ACCOUNTING</v>
      </c>
      <c r="F6193" s="50" t="str">
        <f>IF(ISBLANK(LeaveTracker[[#This Row],[Employee Name]]),"-----",VLOOKUP(LeaveTracker[[#This Row],[Employee Name]],Employees[[Employee Name]:[Office]],6))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875</v>
      </c>
      <c r="E6194" s="19" t="str">
        <f>IF(ISBLANK(LeaveTracker[[#This Row],[Employee Name]]),"-----",VLOOKUP(LeaveTracker[[#This Row],[Employee Name]],Employees[[Employee Name]:[Office]],7))</f>
        <v>GSO</v>
      </c>
      <c r="F6194" s="50" t="str">
        <f>IF(ISBLANK(LeaveTracker[[#This Row],[Employee Name]]),"-----",VLOOKUP(LeaveTracker[[#This Row],[Employee Name]],Employees[[Employee Name]:[Office]],6))</f>
        <v>PERMANENT</v>
      </c>
      <c r="G6194" s="24">
        <v>45093</v>
      </c>
      <c r="H6194" s="24">
        <v>45093</v>
      </c>
      <c r="I6194" s="20" t="s">
        <v>298</v>
      </c>
      <c r="J6194" s="42" t="s">
        <v>1003</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693</v>
      </c>
      <c r="E6195" s="19" t="str">
        <f>IF(ISBLANK(LeaveTracker[[#This Row],[Employee Name]]),"-----",VLOOKUP(LeaveTracker[[#This Row],[Employee Name]],Employees[[Employee Name]:[Office]],7))</f>
        <v>VMO</v>
      </c>
      <c r="F6195" s="50" t="str">
        <f>IF(ISBLANK(LeaveTracker[[#This Row],[Employee Name]]),"-----",VLOOKUP(LeaveTracker[[#This Row],[Employee Name]],Employees[[Employee Name]:[Office]],6))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737</v>
      </c>
      <c r="E6196" s="19" t="str">
        <f>IF(ISBLANK(LeaveTracker[[#This Row],[Employee Name]]),"-----",VLOOKUP(LeaveTracker[[#This Row],[Employee Name]],Employees[[Employee Name]:[Office]],7))</f>
        <v>CSWDO</v>
      </c>
      <c r="F6196" s="50" t="str">
        <f>IF(ISBLANK(LeaveTracker[[#This Row],[Employee Name]]),"-----",VLOOKUP(LeaveTracker[[#This Row],[Employee Name]],Employees[[Employee Name]:[Office]],6))</f>
        <v>PERMANENT</v>
      </c>
      <c r="G6196" s="24">
        <v>45092</v>
      </c>
      <c r="H6196" s="24">
        <v>45093</v>
      </c>
      <c r="I6196" s="20" t="s">
        <v>298</v>
      </c>
      <c r="J6196" s="42" t="s">
        <v>1003</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506</v>
      </c>
      <c r="E6197" s="19" t="str">
        <f>IF(ISBLANK(LeaveTracker[[#This Row],[Employee Name]]),"-----",VLOOKUP(LeaveTracker[[#This Row],[Employee Name]],Employees[[Employee Name]:[Office]],7))</f>
        <v>ACCOUNTING</v>
      </c>
      <c r="F6197" s="50" t="str">
        <f>IF(ISBLANK(LeaveTracker[[#This Row],[Employee Name]]),"-----",VLOOKUP(LeaveTracker[[#This Row],[Employee Name]],Employees[[Employee Name]:[Office]],6))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1792</v>
      </c>
      <c r="E6198" s="19" t="str">
        <f>IF(ISBLANK(LeaveTracker[[#This Row],[Employee Name]]),"-----",VLOOKUP(LeaveTracker[[#This Row],[Employee Name]],Employees[[Employee Name]:[Office]],7))</f>
        <v>CENRO</v>
      </c>
      <c r="F6198" s="50" t="str">
        <f>IF(ISBLANK(LeaveTracker[[#This Row],[Employee Name]]),"-----",VLOOKUP(LeaveTracker[[#This Row],[Employee Name]],Employees[[Employee Name]:[Office]],6))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1056</v>
      </c>
      <c r="E6199" s="19" t="str">
        <f>IF(ISBLANK(LeaveTracker[[#This Row],[Employee Name]]),"-----",VLOOKUP(LeaveTracker[[#This Row],[Employee Name]],Employees[[Employee Name]:[Office]],7))</f>
        <v>ONT</v>
      </c>
      <c r="F6199" s="50" t="str">
        <f>IF(ISBLANK(LeaveTracker[[#This Row],[Employee Name]]),"-----",VLOOKUP(LeaveTracker[[#This Row],[Employee Name]],Employees[[Employee Name]:[Office]],6))</f>
        <v>PERMANENT</v>
      </c>
      <c r="G6199" s="24">
        <v>45097</v>
      </c>
      <c r="H6199" s="24">
        <v>45097</v>
      </c>
      <c r="I6199" s="20" t="s">
        <v>298</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612</v>
      </c>
      <c r="E6200" s="19" t="str">
        <f>IF(ISBLANK(LeaveTracker[[#This Row],[Employee Name]]),"-----",VLOOKUP(LeaveTracker[[#This Row],[Employee Name]],Employees[[Employee Name]:[Office]],7))</f>
        <v>CBO</v>
      </c>
      <c r="F6200" s="50" t="str">
        <f>IF(ISBLANK(LeaveTracker[[#This Row],[Employee Name]]),"-----",VLOOKUP(LeaveTracker[[#This Row],[Employee Name]],Employees[[Employee Name]:[Office]],6))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477</v>
      </c>
      <c r="E6201" s="19" t="str">
        <f>IF(ISBLANK(LeaveTracker[[#This Row],[Employee Name]]),"-----",VLOOKUP(LeaveTracker[[#This Row],[Employee Name]],Employees[[Employee Name]:[Office]],7))</f>
        <v>ADMIN OFFICE</v>
      </c>
      <c r="F6201" s="50" t="str">
        <f>IF(ISBLANK(LeaveTracker[[#This Row],[Employee Name]]),"-----",VLOOKUP(LeaveTracker[[#This Row],[Employee Name]],Employees[[Employee Name]:[Office]],6))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1052</v>
      </c>
      <c r="E6202" s="19" t="str">
        <f>IF(ISBLANK(LeaveTracker[[#This Row],[Employee Name]]),"-----",VLOOKUP(LeaveTracker[[#This Row],[Employee Name]],Employees[[Employee Name]:[Office]],7))</f>
        <v>CHO</v>
      </c>
      <c r="F6202" s="50" t="str">
        <f>IF(ISBLANK(LeaveTracker[[#This Row],[Employee Name]]),"-----",VLOOKUP(LeaveTracker[[#This Row],[Employee Name]],Employees[[Employee Name]:[Office]],6))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528</v>
      </c>
      <c r="E6203" s="19" t="str">
        <f>IF(ISBLANK(LeaveTracker[[#This Row],[Employee Name]]),"-----",VLOOKUP(LeaveTracker[[#This Row],[Employee Name]],Employees[[Employee Name]:[Office]],7))</f>
        <v>TIPID IMPOK</v>
      </c>
      <c r="F6203" s="50" t="str">
        <f>IF(ISBLANK(LeaveTracker[[#This Row],[Employee Name]]),"-----",VLOOKUP(LeaveTracker[[#This Row],[Employee Name]],Employees[[Employee Name]:[Office]],6))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1877</v>
      </c>
      <c r="E6204" s="19" t="str">
        <f>IF(ISBLANK(LeaveTracker[[#This Row],[Employee Name]]),"-----",VLOOKUP(LeaveTracker[[#This Row],[Employee Name]],Employees[[Employee Name]:[Office]],7))</f>
        <v>CHO</v>
      </c>
      <c r="F6204" s="50" t="str">
        <f>IF(ISBLANK(LeaveTracker[[#This Row],[Employee Name]]),"-----",VLOOKUP(LeaveTracker[[#This Row],[Employee Name]],Employees[[Employee Name]:[Office]],6))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1877</v>
      </c>
      <c r="E6205" s="19" t="str">
        <f>IF(ISBLANK(LeaveTracker[[#This Row],[Employee Name]]),"-----",VLOOKUP(LeaveTracker[[#This Row],[Employee Name]],Employees[[Employee Name]:[Office]],7))</f>
        <v>CHO</v>
      </c>
      <c r="F6205" s="50" t="str">
        <f>IF(ISBLANK(LeaveTracker[[#This Row],[Employee Name]]),"-----",VLOOKUP(LeaveTracker[[#This Row],[Employee Name]],Employees[[Employee Name]:[Office]],6))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2186</v>
      </c>
      <c r="E6206" s="19" t="str">
        <f>IF(ISBLANK(LeaveTracker[[#This Row],[Employee Name]]),"-----",VLOOKUP(LeaveTracker[[#This Row],[Employee Name]],Employees[[Employee Name]:[Office]],7))</f>
        <v>HALL OF JUSTICE</v>
      </c>
      <c r="F6206" s="50" t="str">
        <f>IF(ISBLANK(LeaveTracker[[#This Row],[Employee Name]]),"-----",VLOOKUP(LeaveTracker[[#This Row],[Employee Name]],Employees[[Employee Name]:[Office]],6))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2186</v>
      </c>
      <c r="E6207" s="19" t="str">
        <f>IF(ISBLANK(LeaveTracker[[#This Row],[Employee Name]]),"-----",VLOOKUP(LeaveTracker[[#This Row],[Employee Name]],Employees[[Employee Name]:[Office]],7))</f>
        <v>HALL OF JUSTICE</v>
      </c>
      <c r="F6207" s="50" t="str">
        <f>IF(ISBLANK(LeaveTracker[[#This Row],[Employee Name]]),"-----",VLOOKUP(LeaveTracker[[#This Row],[Employee Name]],Employees[[Employee Name]:[Office]],6))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1869</v>
      </c>
      <c r="E6208" s="19" t="str">
        <f>IF(ISBLANK(LeaveTracker[[#This Row],[Employee Name]]),"-----",VLOOKUP(LeaveTracker[[#This Row],[Employee Name]],Employees[[Employee Name]:[Office]],7))</f>
        <v>TICC</v>
      </c>
      <c r="F6208" s="50" t="str">
        <f>IF(ISBLANK(LeaveTracker[[#This Row],[Employee Name]]),"-----",VLOOKUP(LeaveTracker[[#This Row],[Employee Name]],Employees[[Employee Name]:[Office]],6))</f>
        <v>CASUAL</v>
      </c>
      <c r="G6208" s="24">
        <v>45117</v>
      </c>
      <c r="H6208" s="24">
        <v>45117</v>
      </c>
      <c r="I6208" s="20" t="s">
        <v>298</v>
      </c>
      <c r="J6208" s="42" t="s">
        <v>1003</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1853</v>
      </c>
      <c r="E6209" s="19" t="str">
        <f>IF(ISBLANK(LeaveTracker[[#This Row],[Employee Name]]),"-----",VLOOKUP(LeaveTracker[[#This Row],[Employee Name]],Employees[[Employee Name]:[Office]],7))</f>
        <v>PICNIC GROVE</v>
      </c>
      <c r="F6209" s="50" t="str">
        <f>IF(ISBLANK(LeaveTracker[[#This Row],[Employee Name]]),"-----",VLOOKUP(LeaveTracker[[#This Row],[Employee Name]],Employees[[Employee Name]:[Office]],6))</f>
        <v>PERMANENT</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1867</v>
      </c>
      <c r="E6210" s="19" t="str">
        <f>IF(ISBLANK(LeaveTracker[[#This Row],[Employee Name]]),"-----",VLOOKUP(LeaveTracker[[#This Row],[Employee Name]],Employees[[Employee Name]:[Office]],7))</f>
        <v>ONT</v>
      </c>
      <c r="F6210" s="50" t="str">
        <f>IF(ISBLANK(LeaveTracker[[#This Row],[Employee Name]]),"-----",VLOOKUP(LeaveTracker[[#This Row],[Employee Name]],Employees[[Employee Name]:[Office]],6))</f>
        <v>PERMANENT</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1867</v>
      </c>
      <c r="E6211" s="19" t="str">
        <f>IF(ISBLANK(LeaveTracker[[#This Row],[Employee Name]]),"-----",VLOOKUP(LeaveTracker[[#This Row],[Employee Name]],Employees[[Employee Name]:[Office]],7))</f>
        <v>ONT</v>
      </c>
      <c r="F6211" s="50" t="str">
        <f>IF(ISBLANK(LeaveTracker[[#This Row],[Employee Name]]),"-----",VLOOKUP(LeaveTracker[[#This Row],[Employee Name]],Employees[[Employee Name]:[Office]],6))</f>
        <v>PERMANENT</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2016</v>
      </c>
      <c r="E6212" s="19" t="str">
        <f>IF(ISBLANK(LeaveTracker[[#This Row],[Employee Name]]),"-----",VLOOKUP(LeaveTracker[[#This Row],[Employee Name]],Employees[[Employee Name]:[Office]],7))</f>
        <v>ONT</v>
      </c>
      <c r="F6212" s="50" t="str">
        <f>IF(ISBLANK(LeaveTracker[[#This Row],[Employee Name]]),"-----",VLOOKUP(LeaveTracker[[#This Row],[Employee Name]],Employees[[Employee Name]:[Office]],6))</f>
        <v>PERMANENT</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1824</v>
      </c>
      <c r="E6213" s="19" t="str">
        <f>IF(ISBLANK(LeaveTracker[[#This Row],[Employee Name]]),"-----",VLOOKUP(LeaveTracker[[#This Row],[Employee Name]],Employees[[Employee Name]:[Office]],7))</f>
        <v>EEO/CITY MARKET</v>
      </c>
      <c r="F6213" s="50" t="str">
        <f>IF(ISBLANK(LeaveTracker[[#This Row],[Employee Name]]),"-----",VLOOKUP(LeaveTracker[[#This Row],[Employee Name]],Employees[[Employee Name]:[Office]],6))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1765</v>
      </c>
      <c r="E6214" s="19" t="str">
        <f>IF(ISBLANK(LeaveTracker[[#This Row],[Employee Name]]),"-----",VLOOKUP(LeaveTracker[[#This Row],[Employee Name]],Employees[[Employee Name]:[Office]],7))</f>
        <v>GSO</v>
      </c>
      <c r="F6214" s="50" t="str">
        <f>IF(ISBLANK(LeaveTracker[[#This Row],[Employee Name]]),"-----",VLOOKUP(LeaveTracker[[#This Row],[Employee Name]],Employees[[Employee Name]:[Office]],6))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1819</v>
      </c>
      <c r="E6215" s="19" t="str">
        <f>IF(ISBLANK(LeaveTracker[[#This Row],[Employee Name]]),"-----",VLOOKUP(LeaveTracker[[#This Row],[Employee Name]],Employees[[Employee Name]:[Office]],7))</f>
        <v>CHO</v>
      </c>
      <c r="F6215" s="50" t="str">
        <f>IF(ISBLANK(LeaveTracker[[#This Row],[Employee Name]]),"-----",VLOOKUP(LeaveTracker[[#This Row],[Employee Name]],Employees[[Employee Name]:[Office]],6))</f>
        <v>CASUAL</v>
      </c>
      <c r="G6215" s="24">
        <v>45084</v>
      </c>
      <c r="H6215" s="21">
        <v>45084</v>
      </c>
      <c r="I6215" s="20" t="s">
        <v>298</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1819</v>
      </c>
      <c r="E6216" s="19" t="str">
        <f>IF(ISBLANK(LeaveTracker[[#This Row],[Employee Name]]),"-----",VLOOKUP(LeaveTracker[[#This Row],[Employee Name]],Employees[[Employee Name]:[Office]],7))</f>
        <v>CHO</v>
      </c>
      <c r="F6216" s="50" t="str">
        <f>IF(ISBLANK(LeaveTracker[[#This Row],[Employee Name]]),"-----",VLOOKUP(LeaveTracker[[#This Row],[Employee Name]],Employees[[Employee Name]:[Office]],6))</f>
        <v>CASUAL</v>
      </c>
      <c r="G6216" s="24">
        <v>45087</v>
      </c>
      <c r="H6216" s="24">
        <v>45087</v>
      </c>
      <c r="I6216" s="20" t="s">
        <v>298</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1739</v>
      </c>
      <c r="E6217" s="19" t="str">
        <f>IF(ISBLANK(LeaveTracker[[#This Row],[Employee Name]]),"-----",VLOOKUP(LeaveTracker[[#This Row],[Employee Name]],Employees[[Employee Name]:[Office]],7))</f>
        <v>ONT</v>
      </c>
      <c r="F6217" s="50" t="str">
        <f>IF(ISBLANK(LeaveTracker[[#This Row],[Employee Name]]),"-----",VLOOKUP(LeaveTracker[[#This Row],[Employee Name]],Employees[[Employee Name]:[Office]],6))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1739</v>
      </c>
      <c r="E6218" s="19" t="str">
        <f>IF(ISBLANK(LeaveTracker[[#This Row],[Employee Name]]),"-----",VLOOKUP(LeaveTracker[[#This Row],[Employee Name]],Employees[[Employee Name]:[Office]],7))</f>
        <v>ONT</v>
      </c>
      <c r="F6218" s="50" t="str">
        <f>IF(ISBLANK(LeaveTracker[[#This Row],[Employee Name]]),"-----",VLOOKUP(LeaveTracker[[#This Row],[Employee Name]],Employees[[Employee Name]:[Office]],6))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1739</v>
      </c>
      <c r="E6219" s="19" t="str">
        <f>IF(ISBLANK(LeaveTracker[[#This Row],[Employee Name]]),"-----",VLOOKUP(LeaveTracker[[#This Row],[Employee Name]],Employees[[Employee Name]:[Office]],7))</f>
        <v>ONT</v>
      </c>
      <c r="F6219" s="50" t="str">
        <f>IF(ISBLANK(LeaveTracker[[#This Row],[Employee Name]]),"-----",VLOOKUP(LeaveTracker[[#This Row],[Employee Name]],Employees[[Employee Name]:[Office]],6))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1810</v>
      </c>
      <c r="E6220" s="19" t="str">
        <f>IF(ISBLANK(LeaveTracker[[#This Row],[Employee Name]]),"-----",VLOOKUP(LeaveTracker[[#This Row],[Employee Name]],Employees[[Employee Name]:[Office]],7))</f>
        <v>TICC/TCCH</v>
      </c>
      <c r="F6220" s="50" t="str">
        <f>IF(ISBLANK(LeaveTracker[[#This Row],[Employee Name]]),"-----",VLOOKUP(LeaveTracker[[#This Row],[Employee Name]],Employees[[Employee Name]:[Office]],6))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1831</v>
      </c>
      <c r="E6221" s="19" t="str">
        <f>IF(ISBLANK(LeaveTracker[[#This Row],[Employee Name]]),"-----",VLOOKUP(LeaveTracker[[#This Row],[Employee Name]],Employees[[Employee Name]:[Office]],7))</f>
        <v>CPDO</v>
      </c>
      <c r="F6221" s="50" t="str">
        <f>IF(ISBLANK(LeaveTracker[[#This Row],[Employee Name]]),"-----",VLOOKUP(LeaveTracker[[#This Row],[Employee Name]],Employees[[Employee Name]:[Office]],6))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1831</v>
      </c>
      <c r="E6222" s="19" t="str">
        <f>IF(ISBLANK(LeaveTracker[[#This Row],[Employee Name]]),"-----",VLOOKUP(LeaveTracker[[#This Row],[Employee Name]],Employees[[Employee Name]:[Office]],7))</f>
        <v>CPDO</v>
      </c>
      <c r="F6222" s="50" t="str">
        <f>IF(ISBLANK(LeaveTracker[[#This Row],[Employee Name]]),"-----",VLOOKUP(LeaveTracker[[#This Row],[Employee Name]],Employees[[Employee Name]:[Office]],6))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1745</v>
      </c>
      <c r="E6223" s="19" t="str">
        <f>IF(ISBLANK(LeaveTracker[[#This Row],[Employee Name]]),"-----",VLOOKUP(LeaveTracker[[#This Row],[Employee Name]],Employees[[Employee Name]:[Office]],7))</f>
        <v>ACCOUNTING</v>
      </c>
      <c r="F6223" s="50" t="str">
        <f>IF(ISBLANK(LeaveTracker[[#This Row],[Employee Name]]),"-----",VLOOKUP(LeaveTracker[[#This Row],[Employee Name]],Employees[[Employee Name]:[Office]],6))</f>
        <v>CASUAL</v>
      </c>
      <c r="G6223" s="24">
        <v>45104</v>
      </c>
      <c r="H6223" s="24">
        <v>45104</v>
      </c>
      <c r="I6223" s="20" t="s">
        <v>298</v>
      </c>
      <c r="J6223" s="42" t="s">
        <v>1003</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2385</v>
      </c>
      <c r="E6224" s="19" t="str">
        <f>IF(ISBLANK(LeaveTracker[[#This Row],[Employee Name]]),"-----",VLOOKUP(LeaveTracker[[#This Row],[Employee Name]],Employees[[Employee Name]:[Office]],7))</f>
        <v>LCR</v>
      </c>
      <c r="F6224" s="50" t="str">
        <f>IF(ISBLANK(LeaveTracker[[#This Row],[Employee Name]]),"-----",VLOOKUP(LeaveTracker[[#This Row],[Employee Name]],Employees[[Employee Name]:[Office]],6))</f>
        <v>CASUAL</v>
      </c>
      <c r="G6224" s="24">
        <v>45068</v>
      </c>
      <c r="H6224" s="24">
        <v>45127</v>
      </c>
      <c r="I6224" s="20" t="s">
        <v>298</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1890</v>
      </c>
      <c r="E6225" s="19" t="str">
        <f>IF(ISBLANK(LeaveTracker[[#This Row],[Employee Name]]),"-----",VLOOKUP(LeaveTracker[[#This Row],[Employee Name]],Employees[[Employee Name]:[Office]],7))</f>
        <v>TICC</v>
      </c>
      <c r="F6225" s="50" t="str">
        <f>IF(ISBLANK(LeaveTracker[[#This Row],[Employee Name]]),"-----",VLOOKUP(LeaveTracker[[#This Row],[Employee Name]],Employees[[Employee Name]:[Office]],6))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1890</v>
      </c>
      <c r="E6226" s="19" t="str">
        <f>IF(ISBLANK(LeaveTracker[[#This Row],[Employee Name]]),"-----",VLOOKUP(LeaveTracker[[#This Row],[Employee Name]],Employees[[Employee Name]:[Office]],7))</f>
        <v>TICC</v>
      </c>
      <c r="F6226" s="50" t="str">
        <f>IF(ISBLANK(LeaveTracker[[#This Row],[Employee Name]]),"-----",VLOOKUP(LeaveTracker[[#This Row],[Employee Name]],Employees[[Employee Name]:[Office]],6))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242</v>
      </c>
      <c r="E6227" s="19" t="str">
        <f>IF(ISBLANK(LeaveTracker[[#This Row],[Employee Name]]),"-----",VLOOKUP(LeaveTracker[[#This Row],[Employee Name]],Employees[[Employee Name]:[Office]],7))</f>
        <v>TCCH/TICC</v>
      </c>
      <c r="F6227" s="50" t="str">
        <f>IF(ISBLANK(LeaveTracker[[#This Row],[Employee Name]]),"-----",VLOOKUP(LeaveTracker[[#This Row],[Employee Name]],Employees[[Employee Name]:[Office]],6))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242</v>
      </c>
      <c r="E6228" s="19" t="str">
        <f>IF(ISBLANK(LeaveTracker[[#This Row],[Employee Name]]),"-----",VLOOKUP(LeaveTracker[[#This Row],[Employee Name]],Employees[[Employee Name]:[Office]],7))</f>
        <v>TCCH/TICC</v>
      </c>
      <c r="F6228" s="50" t="str">
        <f>IF(ISBLANK(LeaveTracker[[#This Row],[Employee Name]]),"-----",VLOOKUP(LeaveTracker[[#This Row],[Employee Name]],Employees[[Employee Name]:[Office]],6))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2132</v>
      </c>
      <c r="E6229" s="19" t="str">
        <f>IF(ISBLANK(LeaveTracker[[#This Row],[Employee Name]]),"-----",VLOOKUP(LeaveTracker[[#This Row],[Employee Name]],Employees[[Employee Name]:[Office]],7))</f>
        <v>DA</v>
      </c>
      <c r="F6229" s="50" t="str">
        <f>IF(ISBLANK(LeaveTracker[[#This Row],[Employee Name]]),"-----",VLOOKUP(LeaveTracker[[#This Row],[Employee Name]],Employees[[Employee Name]:[Office]],6))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1103</v>
      </c>
      <c r="E6230" s="19" t="str">
        <f>IF(ISBLANK(LeaveTracker[[#This Row],[Employee Name]]),"-----",VLOOKUP(LeaveTracker[[#This Row],[Employee Name]],Employees[[Employee Name]:[Office]],7))</f>
        <v>CPDO</v>
      </c>
      <c r="F6230" s="50" t="str">
        <f>IF(ISBLANK(LeaveTracker[[#This Row],[Employee Name]]),"-----",VLOOKUP(LeaveTracker[[#This Row],[Employee Name]],Employees[[Employee Name]:[Office]],6))</f>
        <v>PERMANENT</v>
      </c>
      <c r="G6230" s="24">
        <v>45077</v>
      </c>
      <c r="H6230" s="24">
        <v>45077</v>
      </c>
      <c r="I6230" s="20" t="s">
        <v>298</v>
      </c>
      <c r="J6230" s="42" t="s">
        <v>1003</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1103</v>
      </c>
      <c r="E6231" s="19" t="str">
        <f>IF(ISBLANK(LeaveTracker[[#This Row],[Employee Name]]),"-----",VLOOKUP(LeaveTracker[[#This Row],[Employee Name]],Employees[[Employee Name]:[Office]],7))</f>
        <v>CPDO</v>
      </c>
      <c r="F6231" s="50" t="str">
        <f>IF(ISBLANK(LeaveTracker[[#This Row],[Employee Name]]),"-----",VLOOKUP(LeaveTracker[[#This Row],[Employee Name]],Employees[[Employee Name]:[Office]],6))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265</v>
      </c>
      <c r="E6232" s="19" t="str">
        <f>IF(ISBLANK(LeaveTracker[[#This Row],[Employee Name]]),"-----",VLOOKUP(LeaveTracker[[#This Row],[Employee Name]],Employees[[Employee Name]:[Office]],7))</f>
        <v>MO</v>
      </c>
      <c r="F6232" s="50" t="str">
        <f>IF(ISBLANK(LeaveTracker[[#This Row],[Employee Name]]),"-----",VLOOKUP(LeaveTracker[[#This Row],[Employee Name]],Employees[[Employee Name]:[Office]],6))</f>
        <v>PERMANENT</v>
      </c>
      <c r="G6232" s="24"/>
      <c r="H6232" s="24"/>
      <c r="I6232" s="20" t="s">
        <v>298</v>
      </c>
      <c r="J6232" s="42" t="s">
        <v>691</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528</v>
      </c>
      <c r="E6233" s="19" t="str">
        <f>IF(ISBLANK(LeaveTracker[[#This Row],[Employee Name]]),"-----",VLOOKUP(LeaveTracker[[#This Row],[Employee Name]],Employees[[Employee Name]:[Office]],7))</f>
        <v>TIPID IMPOK</v>
      </c>
      <c r="F6233" s="50" t="str">
        <f>IF(ISBLANK(LeaveTracker[[#This Row],[Employee Name]]),"-----",VLOOKUP(LeaveTracker[[#This Row],[Employee Name]],Employees[[Employee Name]:[Office]],6))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583</v>
      </c>
      <c r="E6234" s="19" t="str">
        <f>IF(ISBLANK(LeaveTracker[[#This Row],[Employee Name]]),"-----",VLOOKUP(LeaveTracker[[#This Row],[Employee Name]],Employees[[Employee Name]:[Office]],7))</f>
        <v>CCT</v>
      </c>
      <c r="F6234" s="50" t="str">
        <f>IF(ISBLANK(LeaveTracker[[#This Row],[Employee Name]]),"-----",VLOOKUP(LeaveTracker[[#This Row],[Employee Name]],Employees[[Employee Name]:[Office]],6))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583</v>
      </c>
      <c r="E6235" s="19" t="str">
        <f>IF(ISBLANK(LeaveTracker[[#This Row],[Employee Name]]),"-----",VLOOKUP(LeaveTracker[[#This Row],[Employee Name]],Employees[[Employee Name]:[Office]],7))</f>
        <v>CCT</v>
      </c>
      <c r="F6235" s="50" t="str">
        <f>IF(ISBLANK(LeaveTracker[[#This Row],[Employee Name]]),"-----",VLOOKUP(LeaveTracker[[#This Row],[Employee Name]],Employees[[Employee Name]:[Office]],6))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583</v>
      </c>
      <c r="E6236" s="19" t="str">
        <f>IF(ISBLANK(LeaveTracker[[#This Row],[Employee Name]]),"-----",VLOOKUP(LeaveTracker[[#This Row],[Employee Name]],Employees[[Employee Name]:[Office]],7))</f>
        <v>CCT</v>
      </c>
      <c r="F6236" s="50" t="str">
        <f>IF(ISBLANK(LeaveTracker[[#This Row],[Employee Name]]),"-----",VLOOKUP(LeaveTracker[[#This Row],[Employee Name]],Employees[[Employee Name]:[Office]],6))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1835</v>
      </c>
      <c r="E6237" s="19" t="str">
        <f>IF(ISBLANK(LeaveTracker[[#This Row],[Employee Name]]),"-----",VLOOKUP(LeaveTracker[[#This Row],[Employee Name]],Employees[[Employee Name]:[Office]],7))</f>
        <v>ACCOUNTING</v>
      </c>
      <c r="F6237" s="50" t="str">
        <f>IF(ISBLANK(LeaveTracker[[#This Row],[Employee Name]]),"-----",VLOOKUP(LeaveTracker[[#This Row],[Employee Name]],Employees[[Employee Name]:[Office]],6))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1882</v>
      </c>
      <c r="E6238" s="19" t="str">
        <f>IF(ISBLANK(LeaveTracker[[#This Row],[Employee Name]]),"-----",VLOOKUP(LeaveTracker[[#This Row],[Employee Name]],Employees[[Employee Name]:[Office]],7))</f>
        <v>CHO</v>
      </c>
      <c r="F6238" s="50" t="str">
        <f>IF(ISBLANK(LeaveTracker[[#This Row],[Employee Name]]),"-----",VLOOKUP(LeaveTracker[[#This Row],[Employee Name]],Employees[[Employee Name]:[Office]],6))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2284</v>
      </c>
      <c r="E6239" s="19" t="str">
        <f>IF(ISBLANK(LeaveTracker[[#This Row],[Employee Name]]),"-----",VLOOKUP(LeaveTracker[[#This Row],[Employee Name]],Employees[[Employee Name]:[Office]],7))</f>
        <v>PEOPLE'S PARK</v>
      </c>
      <c r="F6239" s="50" t="str">
        <f>IF(ISBLANK(LeaveTracker[[#This Row],[Employee Name]]),"-----",VLOOKUP(LeaveTracker[[#This Row],[Employee Name]],Employees[[Employee Name]:[Office]],6))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422</v>
      </c>
      <c r="E6240" s="19" t="str">
        <f>IF(ISBLANK(LeaveTracker[[#This Row],[Employee Name]]),"-----",VLOOKUP(LeaveTracker[[#This Row],[Employee Name]],Employees[[Employee Name]:[Office]],7))</f>
        <v>INTEGRATED CENTRAL TERMINAL</v>
      </c>
      <c r="F6240" s="50" t="str">
        <f>IF(ISBLANK(LeaveTracker[[#This Row],[Employee Name]]),"-----",VLOOKUP(LeaveTracker[[#This Row],[Employee Name]],Employees[[Employee Name]:[Office]],6))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422</v>
      </c>
      <c r="E6241" s="19" t="str">
        <f>IF(ISBLANK(LeaveTracker[[#This Row],[Employee Name]]),"-----",VLOOKUP(LeaveTracker[[#This Row],[Employee Name]],Employees[[Employee Name]:[Office]],7))</f>
        <v>INTEGRATED CENTRAL TERMINAL</v>
      </c>
      <c r="F6241" s="50" t="str">
        <f>IF(ISBLANK(LeaveTracker[[#This Row],[Employee Name]]),"-----",VLOOKUP(LeaveTracker[[#This Row],[Employee Name]],Employees[[Employee Name]:[Office]],6))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878</v>
      </c>
      <c r="E6242" s="19" t="str">
        <f>IF(ISBLANK(LeaveTracker[[#This Row],[Employee Name]]),"-----",VLOOKUP(LeaveTracker[[#This Row],[Employee Name]],Employees[[Employee Name]:[Office]],7))</f>
        <v>ONT</v>
      </c>
      <c r="F6242" s="50" t="str">
        <f>IF(ISBLANK(LeaveTracker[[#This Row],[Employee Name]]),"-----",VLOOKUP(LeaveTracker[[#This Row],[Employee Name]],Employees[[Employee Name]:[Office]],6))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1762</v>
      </c>
      <c r="E6243" s="19" t="str">
        <f>IF(ISBLANK(LeaveTracker[[#This Row],[Employee Name]]),"-----",VLOOKUP(LeaveTracker[[#This Row],[Employee Name]],Employees[[Employee Name]:[Office]],7))</f>
        <v>LIBRARY</v>
      </c>
      <c r="F6243" s="50" t="str">
        <f>IF(ISBLANK(LeaveTracker[[#This Row],[Employee Name]]),"-----",VLOOKUP(LeaveTracker[[#This Row],[Employee Name]],Employees[[Employee Name]:[Office]],6))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1762</v>
      </c>
      <c r="E6244" s="19" t="str">
        <f>IF(ISBLANK(LeaveTracker[[#This Row],[Employee Name]]),"-----",VLOOKUP(LeaveTracker[[#This Row],[Employee Name]],Employees[[Employee Name]:[Office]],7))</f>
        <v>LIBRARY</v>
      </c>
      <c r="F6244" s="50" t="str">
        <f>IF(ISBLANK(LeaveTracker[[#This Row],[Employee Name]]),"-----",VLOOKUP(LeaveTracker[[#This Row],[Employee Name]],Employees[[Employee Name]:[Office]],6))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1788</v>
      </c>
      <c r="E6245" s="19" t="str">
        <f>IF(ISBLANK(LeaveTracker[[#This Row],[Employee Name]]),"-----",VLOOKUP(LeaveTracker[[#This Row],[Employee Name]],Employees[[Employee Name]:[Office]],7))</f>
        <v>ONT</v>
      </c>
      <c r="F6245" s="50" t="str">
        <f>IF(ISBLANK(LeaveTracker[[#This Row],[Employee Name]]),"-----",VLOOKUP(LeaveTracker[[#This Row],[Employee Name]],Employees[[Employee Name]:[Office]],6))</f>
        <v>PERMANENT</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1060</v>
      </c>
      <c r="E6246" s="19" t="str">
        <f>IF(ISBLANK(LeaveTracker[[#This Row],[Employee Name]]),"-----",VLOOKUP(LeaveTracker[[#This Row],[Employee Name]],Employees[[Employee Name]:[Office]],7))</f>
        <v>CTO</v>
      </c>
      <c r="F6246" s="50" t="str">
        <f>IF(ISBLANK(LeaveTracker[[#This Row],[Employee Name]]),"-----",VLOOKUP(LeaveTracker[[#This Row],[Employee Name]],Employees[[Employee Name]:[Office]],6))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396</v>
      </c>
      <c r="E6247" s="19" t="str">
        <f>IF(ISBLANK(LeaveTracker[[#This Row],[Employee Name]]),"-----",VLOOKUP(LeaveTracker[[#This Row],[Employee Name]],Employees[[Employee Name]:[Office]],7))</f>
        <v>CTO</v>
      </c>
      <c r="F6247" s="50" t="str">
        <f>IF(ISBLANK(LeaveTracker[[#This Row],[Employee Name]]),"-----",VLOOKUP(LeaveTracker[[#This Row],[Employee Name]],Employees[[Employee Name]:[Office]],6))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398</v>
      </c>
      <c r="E6248" s="19" t="str">
        <f>IF(ISBLANK(LeaveTracker[[#This Row],[Employee Name]]),"-----",VLOOKUP(LeaveTracker[[#This Row],[Employee Name]],Employees[[Employee Name]:[Office]],7))</f>
        <v>CTO</v>
      </c>
      <c r="F6248" s="50" t="str">
        <f>IF(ISBLANK(LeaveTracker[[#This Row],[Employee Name]]),"-----",VLOOKUP(LeaveTracker[[#This Row],[Employee Name]],Employees[[Employee Name]:[Office]],6))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1751</v>
      </c>
      <c r="E6249" s="19" t="str">
        <f>IF(ISBLANK(LeaveTracker[[#This Row],[Employee Name]]),"-----",VLOOKUP(LeaveTracker[[#This Row],[Employee Name]],Employees[[Employee Name]:[Office]],7))</f>
        <v>BPLO</v>
      </c>
      <c r="F6249" s="50" t="str">
        <f>IF(ISBLANK(LeaveTracker[[#This Row],[Employee Name]]),"-----",VLOOKUP(LeaveTracker[[#This Row],[Employee Name]],Employees[[Employee Name]:[Office]],6))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1962</v>
      </c>
      <c r="E6250" s="19" t="str">
        <f>IF(ISBLANK(LeaveTracker[[#This Row],[Employee Name]]),"-----",VLOOKUP(LeaveTracker[[#This Row],[Employee Name]],Employees[[Employee Name]:[Office]],7))</f>
        <v>CENRO</v>
      </c>
      <c r="F6250" s="50" t="str">
        <f>IF(ISBLANK(LeaveTracker[[#This Row],[Employee Name]]),"-----",VLOOKUP(LeaveTracker[[#This Row],[Employee Name]],Employees[[Employee Name]:[Office]],6))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1962</v>
      </c>
      <c r="E6251" s="19" t="str">
        <f>IF(ISBLANK(LeaveTracker[[#This Row],[Employee Name]]),"-----",VLOOKUP(LeaveTracker[[#This Row],[Employee Name]],Employees[[Employee Name]:[Office]],7))</f>
        <v>CENRO</v>
      </c>
      <c r="F6251" s="50" t="str">
        <f>IF(ISBLANK(LeaveTracker[[#This Row],[Employee Name]]),"-----",VLOOKUP(LeaveTracker[[#This Row],[Employee Name]],Employees[[Employee Name]:[Office]],6))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1916</v>
      </c>
      <c r="E6252" s="19" t="str">
        <f>IF(ISBLANK(LeaveTracker[[#This Row],[Employee Name]]),"-----",VLOOKUP(LeaveTracker[[#This Row],[Employee Name]],Employees[[Employee Name]:[Office]],7))</f>
        <v>INTERNAL</v>
      </c>
      <c r="F6252" s="50" t="str">
        <f>IF(ISBLANK(LeaveTracker[[#This Row],[Employee Name]]),"-----",VLOOKUP(LeaveTracker[[#This Row],[Employee Name]],Employees[[Employee Name]:[Office]],6))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1916</v>
      </c>
      <c r="E6253" s="19" t="str">
        <f>IF(ISBLANK(LeaveTracker[[#This Row],[Employee Name]]),"-----",VLOOKUP(LeaveTracker[[#This Row],[Employee Name]],Employees[[Employee Name]:[Office]],7))</f>
        <v>INTERNAL</v>
      </c>
      <c r="F6253" s="50" t="str">
        <f>IF(ISBLANK(LeaveTracker[[#This Row],[Employee Name]]),"-----",VLOOKUP(LeaveTracker[[#This Row],[Employee Name]],Employees[[Employee Name]:[Office]],6))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1916</v>
      </c>
      <c r="E6254" s="19" t="str">
        <f>IF(ISBLANK(LeaveTracker[[#This Row],[Employee Name]]),"-----",VLOOKUP(LeaveTracker[[#This Row],[Employee Name]],Employees[[Employee Name]:[Office]],7))</f>
        <v>INTERNAL</v>
      </c>
      <c r="F6254" s="50" t="str">
        <f>IF(ISBLANK(LeaveTracker[[#This Row],[Employee Name]]),"-----",VLOOKUP(LeaveTracker[[#This Row],[Employee Name]],Employees[[Employee Name]:[Office]],6))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1876</v>
      </c>
      <c r="E6255" s="19" t="str">
        <f>IF(ISBLANK(LeaveTracker[[#This Row],[Employee Name]]),"-----",VLOOKUP(LeaveTracker[[#This Row],[Employee Name]],Employees[[Employee Name]:[Office]],7))</f>
        <v>GSO</v>
      </c>
      <c r="F6255" s="50" t="str">
        <f>IF(ISBLANK(LeaveTracker[[#This Row],[Employee Name]]),"-----",VLOOKUP(LeaveTracker[[#This Row],[Employee Name]],Employees[[Employee Name]:[Office]],6))</f>
        <v>CASUAL</v>
      </c>
      <c r="G6255" s="24">
        <v>45093</v>
      </c>
      <c r="H6255" s="24">
        <v>45093</v>
      </c>
      <c r="I6255" s="20" t="s">
        <v>298</v>
      </c>
      <c r="J6255" s="42" t="s">
        <v>1003</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1942</v>
      </c>
      <c r="E6256" s="19" t="str">
        <f>IF(ISBLANK(LeaveTracker[[#This Row],[Employee Name]]),"-----",VLOOKUP(LeaveTracker[[#This Row],[Employee Name]],Employees[[Employee Name]:[Office]],7))</f>
        <v>GSO</v>
      </c>
      <c r="F6256" s="50" t="str">
        <f>IF(ISBLANK(LeaveTracker[[#This Row],[Employee Name]]),"-----",VLOOKUP(LeaveTracker[[#This Row],[Employee Name]],Employees[[Employee Name]:[Office]],6))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382</v>
      </c>
      <c r="E6257" s="19" t="str">
        <f>IF(ISBLANK(LeaveTracker[[#This Row],[Employee Name]]),"-----",VLOOKUP(LeaveTracker[[#This Row],[Employee Name]],Employees[[Employee Name]:[Office]],7))</f>
        <v>ONT</v>
      </c>
      <c r="F6257" s="50" t="str">
        <f>IF(ISBLANK(LeaveTracker[[#This Row],[Employee Name]]),"-----",VLOOKUP(LeaveTracker[[#This Row],[Employee Name]],Employees[[Employee Name]:[Office]],6))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382</v>
      </c>
      <c r="E6258" s="19" t="str">
        <f>IF(ISBLANK(LeaveTracker[[#This Row],[Employee Name]]),"-----",VLOOKUP(LeaveTracker[[#This Row],[Employee Name]],Employees[[Employee Name]:[Office]],7))</f>
        <v>ONT</v>
      </c>
      <c r="F6258" s="50" t="str">
        <f>IF(ISBLANK(LeaveTracker[[#This Row],[Employee Name]]),"-----",VLOOKUP(LeaveTracker[[#This Row],[Employee Name]],Employees[[Employee Name]:[Office]],6))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382</v>
      </c>
      <c r="E6259" s="19" t="str">
        <f>IF(ISBLANK(LeaveTracker[[#This Row],[Employee Name]]),"-----",VLOOKUP(LeaveTracker[[#This Row],[Employee Name]],Employees[[Employee Name]:[Office]],7))</f>
        <v>ONT</v>
      </c>
      <c r="F6259" s="50" t="str">
        <f>IF(ISBLANK(LeaveTracker[[#This Row],[Employee Name]]),"-----",VLOOKUP(LeaveTracker[[#This Row],[Employee Name]],Employees[[Employee Name]:[Office]],6))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1925</v>
      </c>
      <c r="E6260" s="19" t="str">
        <f>IF(ISBLANK(LeaveTracker[[#This Row],[Employee Name]]),"-----",VLOOKUP(LeaveTracker[[#This Row],[Employee Name]],Employees[[Employee Name]:[Office]],7))</f>
        <v>ONT</v>
      </c>
      <c r="F6260" s="50" t="str">
        <f>IF(ISBLANK(LeaveTracker[[#This Row],[Employee Name]]),"-----",VLOOKUP(LeaveTracker[[#This Row],[Employee Name]],Employees[[Employee Name]:[Office]],6))</f>
        <v>CASUAL</v>
      </c>
      <c r="G6260" s="24">
        <v>45102</v>
      </c>
      <c r="H6260" s="24">
        <v>45102</v>
      </c>
      <c r="I6260" s="20" t="s">
        <v>298</v>
      </c>
      <c r="J6260" s="42" t="s">
        <v>1003</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1044</v>
      </c>
      <c r="E6261" s="19" t="str">
        <f>IF(ISBLANK(LeaveTracker[[#This Row],[Employee Name]]),"-----",VLOOKUP(LeaveTracker[[#This Row],[Employee Name]],Employees[[Employee Name]:[Office]],7))</f>
        <v>ONT</v>
      </c>
      <c r="F6261" s="50" t="str">
        <f>IF(ISBLANK(LeaveTracker[[#This Row],[Employee Name]]),"-----",VLOOKUP(LeaveTracker[[#This Row],[Employee Name]],Employees[[Employee Name]:[Office]],6))</f>
        <v>PERMANENT</v>
      </c>
      <c r="G6261" s="24">
        <v>45104</v>
      </c>
      <c r="H6261" s="21">
        <v>45104</v>
      </c>
      <c r="I6261" s="20" t="s">
        <v>298</v>
      </c>
      <c r="J6261" s="42" t="s">
        <v>1003</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1044</v>
      </c>
      <c r="E6262" s="19" t="str">
        <f>IF(ISBLANK(LeaveTracker[[#This Row],[Employee Name]]),"-----",VLOOKUP(LeaveTracker[[#This Row],[Employee Name]],Employees[[Employee Name]:[Office]],7))</f>
        <v>ONT</v>
      </c>
      <c r="F6262" s="50" t="str">
        <f>IF(ISBLANK(LeaveTracker[[#This Row],[Employee Name]]),"-----",VLOOKUP(LeaveTracker[[#This Row],[Employee Name]],Employees[[Employee Name]:[Office]],6))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1819</v>
      </c>
      <c r="E6263" s="19" t="str">
        <f>IF(ISBLANK(LeaveTracker[[#This Row],[Employee Name]]),"-----",VLOOKUP(LeaveTracker[[#This Row],[Employee Name]],Employees[[Employee Name]:[Office]],7))</f>
        <v>CHO</v>
      </c>
      <c r="F6263" s="50" t="str">
        <f>IF(ISBLANK(LeaveTracker[[#This Row],[Employee Name]]),"-----",VLOOKUP(LeaveTracker[[#This Row],[Employee Name]],Employees[[Employee Name]:[Office]],6))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2197</v>
      </c>
      <c r="E6264" s="19" t="str">
        <f>IF(ISBLANK(LeaveTracker[[#This Row],[Employee Name]]),"-----",VLOOKUP(LeaveTracker[[#This Row],[Employee Name]],Employees[[Employee Name]:[Office]],7))</f>
        <v>OSPITAL NG TAGAYTAY</v>
      </c>
      <c r="F6264" s="50" t="str">
        <f>IF(ISBLANK(LeaveTracker[[#This Row],[Employee Name]]),"-----",VLOOKUP(LeaveTracker[[#This Row],[Employee Name]],Employees[[Employee Name]:[Office]],6))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1961</v>
      </c>
      <c r="E6265" s="19" t="str">
        <f>IF(ISBLANK(LeaveTracker[[#This Row],[Employee Name]]),"-----",VLOOKUP(LeaveTracker[[#This Row],[Employee Name]],Employees[[Employee Name]:[Office]],7))</f>
        <v>ONT</v>
      </c>
      <c r="F6265" s="50" t="str">
        <f>IF(ISBLANK(LeaveTracker[[#This Row],[Employee Name]]),"-----",VLOOKUP(LeaveTracker[[#This Row],[Employee Name]],Employees[[Employee Name]:[Office]],6))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2016</v>
      </c>
      <c r="E6266" s="19" t="str">
        <f>IF(ISBLANK(LeaveTracker[[#This Row],[Employee Name]]),"-----",VLOOKUP(LeaveTracker[[#This Row],[Employee Name]],Employees[[Employee Name]:[Office]],7))</f>
        <v>ONT</v>
      </c>
      <c r="F6266" s="50" t="str">
        <f>IF(ISBLANK(LeaveTracker[[#This Row],[Employee Name]]),"-----",VLOOKUP(LeaveTracker[[#This Row],[Employee Name]],Employees[[Employee Name]:[Office]],6))</f>
        <v>PERMANENT</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1927</v>
      </c>
      <c r="E6267" s="19" t="str">
        <f>IF(ISBLANK(LeaveTracker[[#This Row],[Employee Name]]),"-----",VLOOKUP(LeaveTracker[[#This Row],[Employee Name]],Employees[[Employee Name]:[Office]],7))</f>
        <v>HOUSING</v>
      </c>
      <c r="F6267" s="50" t="str">
        <f>IF(ISBLANK(LeaveTracker[[#This Row],[Employee Name]]),"-----",VLOOKUP(LeaveTracker[[#This Row],[Employee Name]],Employees[[Employee Name]:[Office]],6))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1823</v>
      </c>
      <c r="E6268" s="19" t="str">
        <f>IF(ISBLANK(LeaveTracker[[#This Row],[Employee Name]]),"-----",VLOOKUP(LeaveTracker[[#This Row],[Employee Name]],Employees[[Employee Name]:[Office]],7))</f>
        <v>EEO/CITY MARKET</v>
      </c>
      <c r="F6268" s="50" t="str">
        <f>IF(ISBLANK(LeaveTracker[[#This Row],[Employee Name]]),"-----",VLOOKUP(LeaveTracker[[#This Row],[Employee Name]],Employees[[Employee Name]:[Office]],6))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1834</v>
      </c>
      <c r="E6269" s="19" t="str">
        <f>IF(ISBLANK(LeaveTracker[[#This Row],[Employee Name]]),"-----",VLOOKUP(LeaveTracker[[#This Row],[Employee Name]],Employees[[Employee Name]:[Office]],7))</f>
        <v>EEO/CITY MARKET</v>
      </c>
      <c r="F6269" s="50" t="str">
        <f>IF(ISBLANK(LeaveTracker[[#This Row],[Employee Name]]),"-----",VLOOKUP(LeaveTracker[[#This Row],[Employee Name]],Employees[[Employee Name]:[Office]],6))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1804</v>
      </c>
      <c r="E6270" s="19" t="str">
        <f>IF(ISBLANK(LeaveTracker[[#This Row],[Employee Name]]),"-----",VLOOKUP(LeaveTracker[[#This Row],[Employee Name]],Employees[[Employee Name]:[Office]],7))</f>
        <v>HOUSING</v>
      </c>
      <c r="F6270" s="50" t="str">
        <f>IF(ISBLANK(LeaveTracker[[#This Row],[Employee Name]]),"-----",VLOOKUP(LeaveTracker[[#This Row],[Employee Name]],Employees[[Employee Name]:[Office]],6))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863</v>
      </c>
      <c r="E6271" s="19" t="str">
        <f>IF(ISBLANK(LeaveTracker[[#This Row],[Employee Name]]),"-----",VLOOKUP(LeaveTracker[[#This Row],[Employee Name]],Employees[[Employee Name]:[Office]],7))</f>
        <v>ACCOUNTING</v>
      </c>
      <c r="F6271" s="50" t="str">
        <f>IF(ISBLANK(LeaveTracker[[#This Row],[Employee Name]]),"-----",VLOOKUP(LeaveTracker[[#This Row],[Employee Name]],Employees[[Employee Name]:[Office]],6))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1083</v>
      </c>
      <c r="E6272" s="19" t="str">
        <f>IF(ISBLANK(LeaveTracker[[#This Row],[Employee Name]]),"-----",VLOOKUP(LeaveTracker[[#This Row],[Employee Name]],Employees[[Employee Name]:[Office]],7))</f>
        <v>ACCOUNTING</v>
      </c>
      <c r="F6272" s="50" t="str">
        <f>IF(ISBLANK(LeaveTracker[[#This Row],[Employee Name]]),"-----",VLOOKUP(LeaveTracker[[#This Row],[Employee Name]],Employees[[Employee Name]:[Office]],6))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1900</v>
      </c>
      <c r="E6273" s="19" t="str">
        <f>IF(ISBLANK(LeaveTracker[[#This Row],[Employee Name]]),"-----",VLOOKUP(LeaveTracker[[#This Row],[Employee Name]],Employees[[Employee Name]:[Office]],7))</f>
        <v>PICNIC GROVE</v>
      </c>
      <c r="F6273" s="50" t="str">
        <f>IF(ISBLANK(LeaveTracker[[#This Row],[Employee Name]]),"-----",VLOOKUP(LeaveTracker[[#This Row],[Employee Name]],Employees[[Employee Name]:[Office]],6))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2011</v>
      </c>
      <c r="E6274" s="19" t="str">
        <f>IF(ISBLANK(LeaveTracker[[#This Row],[Employee Name]]),"-----",VLOOKUP(LeaveTracker[[#This Row],[Employee Name]],Employees[[Employee Name]:[Office]],7))</f>
        <v>ACCOUNTING</v>
      </c>
      <c r="F6274" s="50" t="str">
        <f>IF(ISBLANK(LeaveTracker[[#This Row],[Employee Name]]),"-----",VLOOKUP(LeaveTracker[[#This Row],[Employee Name]],Employees[[Employee Name]:[Office]],6))</f>
        <v>PERMANENT</v>
      </c>
      <c r="G6274" s="24">
        <v>45099</v>
      </c>
      <c r="H6274" s="24">
        <v>45099</v>
      </c>
      <c r="I6274" s="20" t="s">
        <v>298</v>
      </c>
      <c r="J6274" s="42" t="s">
        <v>1003</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868</v>
      </c>
      <c r="E6275" s="19" t="str">
        <f>IF(ISBLANK(LeaveTracker[[#This Row],[Employee Name]]),"-----",VLOOKUP(LeaveTracker[[#This Row],[Employee Name]],Employees[[Employee Name]:[Office]],7))</f>
        <v>ACCOUNTING</v>
      </c>
      <c r="F6275" s="50" t="str">
        <f>IF(ISBLANK(LeaveTracker[[#This Row],[Employee Name]]),"-----",VLOOKUP(LeaveTracker[[#This Row],[Employee Name]],Employees[[Employee Name]:[Office]],6))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714</v>
      </c>
      <c r="E6276" s="19" t="str">
        <f>IF(ISBLANK(LeaveTracker[[#This Row],[Employee Name]]),"-----",VLOOKUP(LeaveTracker[[#This Row],[Employee Name]],Employees[[Employee Name]:[Office]],7))</f>
        <v>CBO</v>
      </c>
      <c r="F6276" s="50" t="str">
        <f>IF(ISBLANK(LeaveTracker[[#This Row],[Employee Name]]),"-----",VLOOKUP(LeaveTracker[[#This Row],[Employee Name]],Employees[[Employee Name]:[Office]],6))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1806</v>
      </c>
      <c r="E6277" s="19" t="str">
        <f>IF(ISBLANK(LeaveTracker[[#This Row],[Employee Name]]),"-----",VLOOKUP(LeaveTracker[[#This Row],[Employee Name]],Employees[[Employee Name]:[Office]],7))</f>
        <v>CHO</v>
      </c>
      <c r="F6277" s="50" t="str">
        <f>IF(ISBLANK(LeaveTracker[[#This Row],[Employee Name]]),"-----",VLOOKUP(LeaveTracker[[#This Row],[Employee Name]],Employees[[Employee Name]:[Office]],6))</f>
        <v>CASUAL</v>
      </c>
      <c r="G6277" s="24">
        <v>45096</v>
      </c>
      <c r="H6277" s="24">
        <v>45096</v>
      </c>
      <c r="I6277" s="20" t="s">
        <v>298</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693</v>
      </c>
      <c r="E6278" s="19" t="str">
        <f>IF(ISBLANK(LeaveTracker[[#This Row],[Employee Name]]),"-----",VLOOKUP(LeaveTracker[[#This Row],[Employee Name]],Employees[[Employee Name]:[Office]],7))</f>
        <v>VMO</v>
      </c>
      <c r="F6278" s="50" t="str">
        <f>IF(ISBLANK(LeaveTracker[[#This Row],[Employee Name]]),"-----",VLOOKUP(LeaveTracker[[#This Row],[Employee Name]],Employees[[Employee Name]:[Office]],6))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693</v>
      </c>
      <c r="E6279" s="19" t="str">
        <f>IF(ISBLANK(LeaveTracker[[#This Row],[Employee Name]]),"-----",VLOOKUP(LeaveTracker[[#This Row],[Employee Name]],Employees[[Employee Name]:[Office]],7))</f>
        <v>VMO</v>
      </c>
      <c r="F6279" s="50" t="str">
        <f>IF(ISBLANK(LeaveTracker[[#This Row],[Employee Name]]),"-----",VLOOKUP(LeaveTracker[[#This Row],[Employee Name]],Employees[[Employee Name]:[Office]],6))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693</v>
      </c>
      <c r="E6280" s="19" t="str">
        <f>IF(ISBLANK(LeaveTracker[[#This Row],[Employee Name]]),"-----",VLOOKUP(LeaveTracker[[#This Row],[Employee Name]],Employees[[Employee Name]:[Office]],7))</f>
        <v>VMO</v>
      </c>
      <c r="F6280" s="50" t="str">
        <f>IF(ISBLANK(LeaveTracker[[#This Row],[Employee Name]]),"-----",VLOOKUP(LeaveTracker[[#This Row],[Employee Name]],Employees[[Employee Name]:[Office]],6))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693</v>
      </c>
      <c r="E6281" s="19" t="str">
        <f>IF(ISBLANK(LeaveTracker[[#This Row],[Employee Name]]),"-----",VLOOKUP(LeaveTracker[[#This Row],[Employee Name]],Employees[[Employee Name]:[Office]],7))</f>
        <v>VMO</v>
      </c>
      <c r="F6281" s="50" t="str">
        <f>IF(ISBLANK(LeaveTracker[[#This Row],[Employee Name]]),"-----",VLOOKUP(LeaveTracker[[#This Row],[Employee Name]],Employees[[Employee Name]:[Office]],6))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1010</v>
      </c>
      <c r="E6282" s="19" t="str">
        <f>IF(ISBLANK(LeaveTracker[[#This Row],[Employee Name]]),"-----",VLOOKUP(LeaveTracker[[#This Row],[Employee Name]],Employees[[Employee Name]:[Office]],7))</f>
        <v>ACCOUNTING</v>
      </c>
      <c r="F6282" s="50" t="str">
        <f>IF(ISBLANK(LeaveTracker[[#This Row],[Employee Name]]),"-----",VLOOKUP(LeaveTracker[[#This Row],[Employee Name]],Employees[[Employee Name]:[Office]],6))</f>
        <v>PERMANENT</v>
      </c>
      <c r="G6282" s="24">
        <v>45107</v>
      </c>
      <c r="H6282" s="24">
        <v>45107</v>
      </c>
      <c r="I6282" s="20" t="s">
        <v>298</v>
      </c>
      <c r="J6282" s="42" t="s">
        <v>1003</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2222</v>
      </c>
      <c r="E6283" s="19" t="str">
        <f>IF(ISBLANK(LeaveTracker[[#This Row],[Employee Name]]),"-----",VLOOKUP(LeaveTracker[[#This Row],[Employee Name]],Employees[[Employee Name]:[Office]],7))</f>
        <v>ASSESSORS OFFICE</v>
      </c>
      <c r="F6283" s="50" t="str">
        <f>IF(ISBLANK(LeaveTracker[[#This Row],[Employee Name]]),"-----",VLOOKUP(LeaveTracker[[#This Row],[Employee Name]],Employees[[Employee Name]:[Office]],6))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849</v>
      </c>
      <c r="E6284" s="19" t="str">
        <f>IF(ISBLANK(LeaveTracker[[#This Row],[Employee Name]]),"-----",VLOOKUP(LeaveTracker[[#This Row],[Employee Name]],Employees[[Employee Name]:[Office]],7))</f>
        <v>MO</v>
      </c>
      <c r="F6284" s="50" t="str">
        <f>IF(ISBLANK(LeaveTracker[[#This Row],[Employee Name]]),"-----",VLOOKUP(LeaveTracker[[#This Row],[Employee Name]],Employees[[Employee Name]:[Office]],6))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779</v>
      </c>
      <c r="E6285" s="19" t="str">
        <f>IF(ISBLANK(LeaveTracker[[#This Row],[Employee Name]]),"-----",VLOOKUP(LeaveTracker[[#This Row],[Employee Name]],Employees[[Employee Name]:[Office]],7))</f>
        <v>AGRICULTURE OFFICE</v>
      </c>
      <c r="F6285" s="50" t="str">
        <f>IF(ISBLANK(LeaveTracker[[#This Row],[Employee Name]]),"-----",VLOOKUP(LeaveTracker[[#This Row],[Employee Name]],Employees[[Employee Name]:[Office]],6))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2003</v>
      </c>
      <c r="E6286" s="19" t="str">
        <f>IF(ISBLANK(LeaveTracker[[#This Row],[Employee Name]]),"-----",VLOOKUP(LeaveTracker[[#This Row],[Employee Name]],Employees[[Employee Name]:[Office]],7))</f>
        <v>HRMO</v>
      </c>
      <c r="F6286" s="50" t="str">
        <f>IF(ISBLANK(LeaveTracker[[#This Row],[Employee Name]]),"-----",VLOOKUP(LeaveTracker[[#This Row],[Employee Name]],Employees[[Employee Name]:[Office]],6))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19" t="str">
        <f>IF(ISBLANK(LeaveTracker[[#This Row],[Employee Name]]),"-----",VLOOKUP(LeaveTracker[[#This Row],[Employee Name]],Employees[[Employee Name]:[Office]],7))</f>
        <v>CHARACTER OFFICE</v>
      </c>
      <c r="F6287" s="50" t="str">
        <f>IF(ISBLANK(LeaveTracker[[#This Row],[Employee Name]]),"-----",VLOOKUP(LeaveTracker[[#This Row],[Employee Name]],Employees[[Employee Name]:[Office]],6))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626</v>
      </c>
      <c r="E6288" s="19" t="str">
        <f>IF(ISBLANK(LeaveTracker[[#This Row],[Employee Name]]),"-----",VLOOKUP(LeaveTracker[[#This Row],[Employee Name]],Employees[[Employee Name]:[Office]],7))</f>
        <v>EEO/ CITY MARKET</v>
      </c>
      <c r="F6288" s="50" t="str">
        <f>IF(ISBLANK(LeaveTracker[[#This Row],[Employee Name]]),"-----",VLOOKUP(LeaveTracker[[#This Row],[Employee Name]],Employees[[Employee Name]:[Office]],6))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1014</v>
      </c>
      <c r="E6289" s="19" t="str">
        <f>IF(ISBLANK(LeaveTracker[[#This Row],[Employee Name]]),"-----",VLOOKUP(LeaveTracker[[#This Row],[Employee Name]],Employees[[Employee Name]:[Office]],7))</f>
        <v>CSWDO</v>
      </c>
      <c r="F6289" s="50" t="str">
        <f>IF(ISBLANK(LeaveTracker[[#This Row],[Employee Name]]),"-----",VLOOKUP(LeaveTracker[[#This Row],[Employee Name]],Employees[[Employee Name]:[Office]],6))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572</v>
      </c>
      <c r="E6290" s="19" t="str">
        <f>IF(ISBLANK(LeaveTracker[[#This Row],[Employee Name]]),"-----",VLOOKUP(LeaveTracker[[#This Row],[Employee Name]],Employees[[Employee Name]:[Office]],7))</f>
        <v>CCT</v>
      </c>
      <c r="F6290" s="50" t="str">
        <f>IF(ISBLANK(LeaveTracker[[#This Row],[Employee Name]]),"-----",VLOOKUP(LeaveTracker[[#This Row],[Employee Name]],Employees[[Employee Name]:[Office]],6))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1080</v>
      </c>
      <c r="E6291" s="19" t="str">
        <f>IF(ISBLANK(LeaveTracker[[#This Row],[Employee Name]]),"-----",VLOOKUP(LeaveTracker[[#This Row],[Employee Name]],Employees[[Employee Name]:[Office]],7))</f>
        <v>CTO</v>
      </c>
      <c r="F6291" s="50" t="str">
        <f>IF(ISBLANK(LeaveTracker[[#This Row],[Employee Name]]),"-----",VLOOKUP(LeaveTracker[[#This Row],[Employee Name]],Employees[[Employee Name]:[Office]],6))</f>
        <v>PERMANENT</v>
      </c>
      <c r="G6291" s="24">
        <v>45104</v>
      </c>
      <c r="H6291" s="24">
        <v>45104</v>
      </c>
      <c r="I6291" s="20" t="s">
        <v>298</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1936</v>
      </c>
      <c r="E6292" s="19" t="str">
        <f>IF(ISBLANK(LeaveTracker[[#This Row],[Employee Name]]),"-----",VLOOKUP(LeaveTracker[[#This Row],[Employee Name]],Employees[[Employee Name]:[Office]],7))</f>
        <v>CSU</v>
      </c>
      <c r="F6292" s="50" t="str">
        <f>IF(ISBLANK(LeaveTracker[[#This Row],[Employee Name]]),"-----",VLOOKUP(LeaveTracker[[#This Row],[Employee Name]],Employees[[Employee Name]:[Office]],6))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2272</v>
      </c>
      <c r="E6293" s="19" t="str">
        <f>IF(ISBLANK(LeaveTracker[[#This Row],[Employee Name]]),"-----",VLOOKUP(LeaveTracker[[#This Row],[Employee Name]],Employees[[Employee Name]:[Office]],7))</f>
        <v>PICNIC GROVE</v>
      </c>
      <c r="F6293" s="50" t="str">
        <f>IF(ISBLANK(LeaveTracker[[#This Row],[Employee Name]]),"-----",VLOOKUP(LeaveTracker[[#This Row],[Employee Name]],Employees[[Employee Name]:[Office]],6))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2227</v>
      </c>
      <c r="E6294" s="19" t="str">
        <f>IF(ISBLANK(LeaveTracker[[#This Row],[Employee Name]]),"-----",VLOOKUP(LeaveTracker[[#This Row],[Employee Name]],Employees[[Employee Name]:[Office]],7))</f>
        <v>PICNIC GROVE</v>
      </c>
      <c r="F6294" s="50" t="str">
        <f>IF(ISBLANK(LeaveTracker[[#This Row],[Employee Name]]),"-----",VLOOKUP(LeaveTracker[[#This Row],[Employee Name]],Employees[[Employee Name]:[Office]],6))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2227</v>
      </c>
      <c r="E6295" s="19" t="str">
        <f>IF(ISBLANK(LeaveTracker[[#This Row],[Employee Name]]),"-----",VLOOKUP(LeaveTracker[[#This Row],[Employee Name]],Employees[[Employee Name]:[Office]],7))</f>
        <v>PICNIC GROVE</v>
      </c>
      <c r="F6295" s="50" t="str">
        <f>IF(ISBLANK(LeaveTracker[[#This Row],[Employee Name]]),"-----",VLOOKUP(LeaveTracker[[#This Row],[Employee Name]],Employees[[Employee Name]:[Office]],6))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2227</v>
      </c>
      <c r="E6296" s="19" t="str">
        <f>IF(ISBLANK(LeaveTracker[[#This Row],[Employee Name]]),"-----",VLOOKUP(LeaveTracker[[#This Row],[Employee Name]],Employees[[Employee Name]:[Office]],7))</f>
        <v>PICNIC GROVE</v>
      </c>
      <c r="F6296" s="50" t="str">
        <f>IF(ISBLANK(LeaveTracker[[#This Row],[Employee Name]]),"-----",VLOOKUP(LeaveTracker[[#This Row],[Employee Name]],Employees[[Employee Name]:[Office]],6))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1884</v>
      </c>
      <c r="E6297" s="19" t="str">
        <f>IF(ISBLANK(LeaveTracker[[#This Row],[Employee Name]]),"-----",VLOOKUP(LeaveTracker[[#This Row],[Employee Name]],Employees[[Employee Name]:[Office]],7))</f>
        <v>CTO-LICENSE</v>
      </c>
      <c r="F6297" s="50" t="str">
        <f>IF(ISBLANK(LeaveTracker[[#This Row],[Employee Name]]),"-----",VLOOKUP(LeaveTracker[[#This Row],[Employee Name]],Employees[[Employee Name]:[Office]],6))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1884</v>
      </c>
      <c r="E6298" s="19" t="str">
        <f>IF(ISBLANK(LeaveTracker[[#This Row],[Employee Name]]),"-----",VLOOKUP(LeaveTracker[[#This Row],[Employee Name]],Employees[[Employee Name]:[Office]],7))</f>
        <v>CTO-LICENSE</v>
      </c>
      <c r="F6298" s="50" t="str">
        <f>IF(ISBLANK(LeaveTracker[[#This Row],[Employee Name]]),"-----",VLOOKUP(LeaveTracker[[#This Row],[Employee Name]],Employees[[Employee Name]:[Office]],6))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1884</v>
      </c>
      <c r="E6299" s="19" t="str">
        <f>IF(ISBLANK(LeaveTracker[[#This Row],[Employee Name]]),"-----",VLOOKUP(LeaveTracker[[#This Row],[Employee Name]],Employees[[Employee Name]:[Office]],7))</f>
        <v>CTO-LICENSE</v>
      </c>
      <c r="F6299" s="50" t="str">
        <f>IF(ISBLANK(LeaveTracker[[#This Row],[Employee Name]]),"-----",VLOOKUP(LeaveTracker[[#This Row],[Employee Name]],Employees[[Employee Name]:[Office]],6))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1884</v>
      </c>
      <c r="E6300" s="19" t="str">
        <f>IF(ISBLANK(LeaveTracker[[#This Row],[Employee Name]]),"-----",VLOOKUP(LeaveTracker[[#This Row],[Employee Name]],Employees[[Employee Name]:[Office]],7))</f>
        <v>CTO-LICENSE</v>
      </c>
      <c r="F6300" s="50" t="str">
        <f>IF(ISBLANK(LeaveTracker[[#This Row],[Employee Name]]),"-----",VLOOKUP(LeaveTracker[[#This Row],[Employee Name]],Employees[[Employee Name]:[Office]],6))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1884</v>
      </c>
      <c r="E6301" s="19" t="str">
        <f>IF(ISBLANK(LeaveTracker[[#This Row],[Employee Name]]),"-----",VLOOKUP(LeaveTracker[[#This Row],[Employee Name]],Employees[[Employee Name]:[Office]],7))</f>
        <v>CTO-LICENSE</v>
      </c>
      <c r="F6301" s="50" t="str">
        <f>IF(ISBLANK(LeaveTracker[[#This Row],[Employee Name]]),"-----",VLOOKUP(LeaveTracker[[#This Row],[Employee Name]],Employees[[Employee Name]:[Office]],6))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1884</v>
      </c>
      <c r="E6302" s="19" t="str">
        <f>IF(ISBLANK(LeaveTracker[[#This Row],[Employee Name]]),"-----",VLOOKUP(LeaveTracker[[#This Row],[Employee Name]],Employees[[Employee Name]:[Office]],7))</f>
        <v>CTO-LICENSE</v>
      </c>
      <c r="F6302" s="50" t="str">
        <f>IF(ISBLANK(LeaveTracker[[#This Row],[Employee Name]]),"-----",VLOOKUP(LeaveTracker[[#This Row],[Employee Name]],Employees[[Employee Name]:[Office]],6))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1736</v>
      </c>
      <c r="E6303" s="19" t="str">
        <f>IF(ISBLANK(LeaveTracker[[#This Row],[Employee Name]]),"-----",VLOOKUP(LeaveTracker[[#This Row],[Employee Name]],Employees[[Employee Name]:[Office]],7))</f>
        <v>LCR</v>
      </c>
      <c r="F6303" s="50" t="str">
        <f>IF(ISBLANK(LeaveTracker[[#This Row],[Employee Name]]),"-----",VLOOKUP(LeaveTracker[[#This Row],[Employee Name]],Employees[[Employee Name]:[Office]],6))</f>
        <v>CASUAL</v>
      </c>
      <c r="G6303" s="24">
        <v>45096</v>
      </c>
      <c r="H6303" s="24">
        <v>45096</v>
      </c>
      <c r="I6303" s="20" t="s">
        <v>298</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2186</v>
      </c>
      <c r="E6304" s="19" t="str">
        <f>IF(ISBLANK(LeaveTracker[[#This Row],[Employee Name]]),"-----",VLOOKUP(LeaveTracker[[#This Row],[Employee Name]],Employees[[Employee Name]:[Office]],7))</f>
        <v>HALL OF JUSTICE</v>
      </c>
      <c r="F6304" s="50" t="str">
        <f>IF(ISBLANK(LeaveTracker[[#This Row],[Employee Name]]),"-----",VLOOKUP(LeaveTracker[[#This Row],[Employee Name]],Employees[[Employee Name]:[Office]],6))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2186</v>
      </c>
      <c r="E6305" s="19" t="str">
        <f>IF(ISBLANK(LeaveTracker[[#This Row],[Employee Name]]),"-----",VLOOKUP(LeaveTracker[[#This Row],[Employee Name]],Employees[[Employee Name]:[Office]],7))</f>
        <v>HALL OF JUSTICE</v>
      </c>
      <c r="F6305" s="50" t="str">
        <f>IF(ISBLANK(LeaveTracker[[#This Row],[Employee Name]]),"-----",VLOOKUP(LeaveTracker[[#This Row],[Employee Name]],Employees[[Employee Name]:[Office]],6))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2186</v>
      </c>
      <c r="E6306" s="19" t="str">
        <f>IF(ISBLANK(LeaveTracker[[#This Row],[Employee Name]]),"-----",VLOOKUP(LeaveTracker[[#This Row],[Employee Name]],Employees[[Employee Name]:[Office]],7))</f>
        <v>HALL OF JUSTICE</v>
      </c>
      <c r="F6306" s="50" t="str">
        <f>IF(ISBLANK(LeaveTracker[[#This Row],[Employee Name]]),"-----",VLOOKUP(LeaveTracker[[#This Row],[Employee Name]],Employees[[Employee Name]:[Office]],6))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2389</v>
      </c>
      <c r="E6307" s="19">
        <f>IF(ISBLANK(LeaveTracker[[#This Row],[Employee Name]]),"-----",VLOOKUP(LeaveTracker[[#This Row],[Employee Name]],Employees[[Employee Name]:[Office]],7))</f>
        <v>0</v>
      </c>
      <c r="F6307" s="50" t="str">
        <f>IF(ISBLANK(LeaveTracker[[#This Row],[Employee Name]]),"-----",VLOOKUP(LeaveTracker[[#This Row],[Employee Name]],Employees[[Employee Name]:[Office]],6))</f>
        <v>PERMANENT</v>
      </c>
      <c r="G6307" s="24">
        <v>45139</v>
      </c>
      <c r="H6307" s="24">
        <v>45169</v>
      </c>
      <c r="I6307" s="20" t="s">
        <v>82</v>
      </c>
      <c r="J6307" s="42" t="s">
        <v>2390</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2389</v>
      </c>
      <c r="E6308" s="19">
        <f>IF(ISBLANK(LeaveTracker[[#This Row],[Employee Name]]),"-----",VLOOKUP(LeaveTracker[[#This Row],[Employee Name]],Employees[[Employee Name]:[Office]],7))</f>
        <v>0</v>
      </c>
      <c r="F6308" s="50" t="str">
        <f>IF(ISBLANK(LeaveTracker[[#This Row],[Employee Name]]),"-----",VLOOKUP(LeaveTracker[[#This Row],[Employee Name]],Employees[[Employee Name]:[Office]],6))</f>
        <v>PERMANENT</v>
      </c>
      <c r="G6308" s="24">
        <v>45119</v>
      </c>
      <c r="H6308" s="24">
        <v>45120</v>
      </c>
      <c r="I6308" s="20" t="s">
        <v>82</v>
      </c>
      <c r="J6308" s="42" t="s">
        <v>2390</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2016</v>
      </c>
      <c r="E6309" s="19" t="str">
        <f>IF(ISBLANK(LeaveTracker[[#This Row],[Employee Name]]),"-----",VLOOKUP(LeaveTracker[[#This Row],[Employee Name]],Employees[[Employee Name]:[Office]],7))</f>
        <v>ONT</v>
      </c>
      <c r="F6309" s="50" t="str">
        <f>IF(ISBLANK(LeaveTracker[[#This Row],[Employee Name]]),"-----",VLOOKUP(LeaveTracker[[#This Row],[Employee Name]],Employees[[Employee Name]:[Office]],6))</f>
        <v>PERMANENT</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925</v>
      </c>
      <c r="E6310" s="19" t="str">
        <f>IF(ISBLANK(LeaveTracker[[#This Row],[Employee Name]]),"-----",VLOOKUP(LeaveTracker[[#This Row],[Employee Name]],Employees[[Employee Name]:[Office]],7))</f>
        <v>TCNHS</v>
      </c>
      <c r="F6310" s="50" t="str">
        <f>IF(ISBLANK(LeaveTracker[[#This Row],[Employee Name]]),"-----",VLOOKUP(LeaveTracker[[#This Row],[Employee Name]],Employees[[Employee Name]:[Office]],6))</f>
        <v>PERMANENT</v>
      </c>
      <c r="G6310" s="24">
        <v>45103</v>
      </c>
      <c r="H6310" s="24">
        <v>45104</v>
      </c>
      <c r="I6310" s="20" t="s">
        <v>298</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925</v>
      </c>
      <c r="E6311" s="19" t="str">
        <f>IF(ISBLANK(LeaveTracker[[#This Row],[Employee Name]]),"-----",VLOOKUP(LeaveTracker[[#This Row],[Employee Name]],Employees[[Employee Name]:[Office]],7))</f>
        <v>TCNHS</v>
      </c>
      <c r="F6311" s="50" t="str">
        <f>IF(ISBLANK(LeaveTracker[[#This Row],[Employee Name]]),"-----",VLOOKUP(LeaveTracker[[#This Row],[Employee Name]],Employees[[Employee Name]:[Office]],6))</f>
        <v>PERMANENT</v>
      </c>
      <c r="G6311" s="24">
        <v>45107</v>
      </c>
      <c r="H6311" s="24">
        <v>45107</v>
      </c>
      <c r="I6311" s="20" t="s">
        <v>298</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849</v>
      </c>
      <c r="E6312" s="19" t="str">
        <f>IF(ISBLANK(LeaveTracker[[#This Row],[Employee Name]]),"-----",VLOOKUP(LeaveTracker[[#This Row],[Employee Name]],Employees[[Employee Name]:[Office]],7))</f>
        <v>MO</v>
      </c>
      <c r="F6312" s="50" t="str">
        <f>IF(ISBLANK(LeaveTracker[[#This Row],[Employee Name]]),"-----",VLOOKUP(LeaveTracker[[#This Row],[Employee Name]],Employees[[Employee Name]:[Office]],6))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1854</v>
      </c>
      <c r="E6313" s="19" t="str">
        <f>IF(ISBLANK(LeaveTracker[[#This Row],[Employee Name]]),"-----",VLOOKUP(LeaveTracker[[#This Row],[Employee Name]],Employees[[Employee Name]:[Office]],7))</f>
        <v>TICC</v>
      </c>
      <c r="F6313" s="50" t="str">
        <f>IF(ISBLANK(LeaveTracker[[#This Row],[Employee Name]]),"-----",VLOOKUP(LeaveTracker[[#This Row],[Employee Name]],Employees[[Employee Name]:[Office]],6))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1854</v>
      </c>
      <c r="E6314" s="19" t="str">
        <f>IF(ISBLANK(LeaveTracker[[#This Row],[Employee Name]]),"-----",VLOOKUP(LeaveTracker[[#This Row],[Employee Name]],Employees[[Employee Name]:[Office]],7))</f>
        <v>TICC</v>
      </c>
      <c r="F6314" s="50" t="str">
        <f>IF(ISBLANK(LeaveTracker[[#This Row],[Employee Name]]),"-----",VLOOKUP(LeaveTracker[[#This Row],[Employee Name]],Employees[[Employee Name]:[Office]],6))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1854</v>
      </c>
      <c r="E6315" s="19" t="str">
        <f>IF(ISBLANK(LeaveTracker[[#This Row],[Employee Name]]),"-----",VLOOKUP(LeaveTracker[[#This Row],[Employee Name]],Employees[[Employee Name]:[Office]],7))</f>
        <v>TICC</v>
      </c>
      <c r="F6315" s="50" t="str">
        <f>IF(ISBLANK(LeaveTracker[[#This Row],[Employee Name]]),"-----",VLOOKUP(LeaveTracker[[#This Row],[Employee Name]],Employees[[Employee Name]:[Office]],6))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1868</v>
      </c>
      <c r="E6316" s="19" t="str">
        <f>IF(ISBLANK(LeaveTracker[[#This Row],[Employee Name]]),"-----",VLOOKUP(LeaveTracker[[#This Row],[Employee Name]],Employees[[Employee Name]:[Office]],7))</f>
        <v>TICC</v>
      </c>
      <c r="F6316" s="50" t="str">
        <f>IF(ISBLANK(LeaveTracker[[#This Row],[Employee Name]]),"-----",VLOOKUP(LeaveTracker[[#This Row],[Employee Name]],Employees[[Employee Name]:[Office]],6))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1812</v>
      </c>
      <c r="E6317" s="19" t="str">
        <f>IF(ISBLANK(LeaveTracker[[#This Row],[Employee Name]]),"-----",VLOOKUP(LeaveTracker[[#This Row],[Employee Name]],Employees[[Employee Name]:[Office]],7))</f>
        <v>TICC</v>
      </c>
      <c r="F6317" s="50" t="str">
        <f>IF(ISBLANK(LeaveTracker[[#This Row],[Employee Name]]),"-----",VLOOKUP(LeaveTracker[[#This Row],[Employee Name]],Employees[[Employee Name]:[Office]],6))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1958</v>
      </c>
      <c r="E6318" s="19" t="str">
        <f>IF(ISBLANK(LeaveTracker[[#This Row],[Employee Name]]),"-----",VLOOKUP(LeaveTracker[[#This Row],[Employee Name]],Employees[[Employee Name]:[Office]],7))</f>
        <v>TICC</v>
      </c>
      <c r="F6318" s="50" t="str">
        <f>IF(ISBLANK(LeaveTracker[[#This Row],[Employee Name]]),"-----",VLOOKUP(LeaveTracker[[#This Row],[Employee Name]],Employees[[Employee Name]:[Office]],6))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833</v>
      </c>
      <c r="E6319" s="19" t="str">
        <f>IF(ISBLANK(LeaveTracker[[#This Row],[Employee Name]]),"-----",VLOOKUP(LeaveTracker[[#This Row],[Employee Name]],Employees[[Employee Name]:[Office]],7))</f>
        <v>CTO</v>
      </c>
      <c r="F6319" s="50" t="str">
        <f>IF(ISBLANK(LeaveTracker[[#This Row],[Employee Name]]),"-----",VLOOKUP(LeaveTracker[[#This Row],[Employee Name]],Employees[[Employee Name]:[Office]],6))</f>
        <v>PERMANENT</v>
      </c>
      <c r="G6319" s="24">
        <v>45120</v>
      </c>
      <c r="H6319" s="24">
        <v>45120</v>
      </c>
      <c r="I6319" s="20" t="s">
        <v>298</v>
      </c>
      <c r="J6319" s="42" t="s">
        <v>1003</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1804</v>
      </c>
      <c r="E6320" s="19" t="str">
        <f>IF(ISBLANK(LeaveTracker[[#This Row],[Employee Name]]),"-----",VLOOKUP(LeaveTracker[[#This Row],[Employee Name]],Employees[[Employee Name]:[Office]],7))</f>
        <v>HOUSING</v>
      </c>
      <c r="F6320" s="50" t="str">
        <f>IF(ISBLANK(LeaveTracker[[#This Row],[Employee Name]]),"-----",VLOOKUP(LeaveTracker[[#This Row],[Employee Name]],Employees[[Employee Name]:[Office]],6))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1804</v>
      </c>
      <c r="E6321" s="19" t="str">
        <f>IF(ISBLANK(LeaveTracker[[#This Row],[Employee Name]]),"-----",VLOOKUP(LeaveTracker[[#This Row],[Employee Name]],Employees[[Employee Name]:[Office]],7))</f>
        <v>HOUSING</v>
      </c>
      <c r="F6321" s="50" t="str">
        <f>IF(ISBLANK(LeaveTracker[[#This Row],[Employee Name]]),"-----",VLOOKUP(LeaveTracker[[#This Row],[Employee Name]],Employees[[Employee Name]:[Office]],6))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1804</v>
      </c>
      <c r="E6322" s="19" t="str">
        <f>IF(ISBLANK(LeaveTracker[[#This Row],[Employee Name]]),"-----",VLOOKUP(LeaveTracker[[#This Row],[Employee Name]],Employees[[Employee Name]:[Office]],7))</f>
        <v>HOUSING</v>
      </c>
      <c r="F6322" s="50" t="str">
        <f>IF(ISBLANK(LeaveTracker[[#This Row],[Employee Name]]),"-----",VLOOKUP(LeaveTracker[[#This Row],[Employee Name]],Employees[[Employee Name]:[Office]],6))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2395</v>
      </c>
      <c r="E6323" s="19" t="str">
        <f>IF(ISBLANK(LeaveTracker[[#This Row],[Employee Name]]),"-----",VLOOKUP(LeaveTracker[[#This Row],[Employee Name]],Employees[[Employee Name]:[Office]],7))</f>
        <v>SHS</v>
      </c>
      <c r="F6323" s="50" t="str">
        <f>IF(ISBLANK(LeaveTracker[[#This Row],[Employee Name]]),"-----",VLOOKUP(LeaveTracker[[#This Row],[Employee Name]],Employees[[Employee Name]:[Office]],6))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1933</v>
      </c>
      <c r="E6324" s="19">
        <f>IF(ISBLANK(LeaveTracker[[#This Row],[Employee Name]]),"-----",VLOOKUP(LeaveTracker[[#This Row],[Employee Name]],Employees[[Employee Name]:[Office]],7))</f>
        <v>0</v>
      </c>
      <c r="F6324" s="50" t="str">
        <f>IF(ISBLANK(LeaveTracker[[#This Row],[Employee Name]]),"-----",VLOOKUP(LeaveTracker[[#This Row],[Employee Name]],Employees[[Employee Name]:[Office]],6))</f>
        <v>JOBCON</v>
      </c>
      <c r="G6324" s="24">
        <v>45084</v>
      </c>
      <c r="H6324" s="24">
        <v>45084</v>
      </c>
      <c r="I6324" s="20" t="s">
        <v>81</v>
      </c>
      <c r="J6324" s="42" t="s">
        <v>2368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371</v>
      </c>
      <c r="E6325" s="19" t="str">
        <f>IF(ISBLANK(LeaveTracker[[#This Row],[Employee Name]]),"-----",VLOOKUP(LeaveTracker[[#This Row],[Employee Name]],Employees[[Employee Name]:[Office]],7))</f>
        <v>LIBRARY</v>
      </c>
      <c r="F6325" s="50" t="str">
        <f>IF(ISBLANK(LeaveTracker[[#This Row],[Employee Name]]),"-----",VLOOKUP(LeaveTracker[[#This Row],[Employee Name]],Employees[[Employee Name]:[Office]],6))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837</v>
      </c>
      <c r="E6326" s="19" t="str">
        <f>IF(ISBLANK(LeaveTracker[[#This Row],[Employee Name]]),"-----",VLOOKUP(LeaveTracker[[#This Row],[Employee Name]],Employees[[Employee Name]:[Office]],7))</f>
        <v>CTO</v>
      </c>
      <c r="F6326" s="50" t="str">
        <f>IF(ISBLANK(LeaveTracker[[#This Row],[Employee Name]]),"-----",VLOOKUP(LeaveTracker[[#This Row],[Employee Name]],Employees[[Employee Name]:[Office]],6))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407</v>
      </c>
      <c r="E6327" s="19" t="str">
        <f>IF(ISBLANK(LeaveTracker[[#This Row],[Employee Name]]),"-----",VLOOKUP(LeaveTracker[[#This Row],[Employee Name]],Employees[[Employee Name]:[Office]],7))</f>
        <v>CTO</v>
      </c>
      <c r="F6327" s="50" t="str">
        <f>IF(ISBLANK(LeaveTracker[[#This Row],[Employee Name]]),"-----",VLOOKUP(LeaveTracker[[#This Row],[Employee Name]],Employees[[Employee Name]:[Office]],6))</f>
        <v>PERMANENT</v>
      </c>
      <c r="G6327" s="24">
        <v>45107</v>
      </c>
      <c r="H6327" s="24">
        <v>45107</v>
      </c>
      <c r="I6327" s="20" t="s">
        <v>298</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730</v>
      </c>
      <c r="E6328" s="19" t="str">
        <f>IF(ISBLANK(LeaveTracker[[#This Row],[Employee Name]]),"-----",VLOOKUP(LeaveTracker[[#This Row],[Employee Name]],Employees[[Employee Name]:[Office]],7))</f>
        <v>SP</v>
      </c>
      <c r="F6328" s="50" t="str">
        <f>IF(ISBLANK(LeaveTracker[[#This Row],[Employee Name]]),"-----",VLOOKUP(LeaveTracker[[#This Row],[Employee Name]],Employees[[Employee Name]:[Office]],6))</f>
        <v>PERMANENT</v>
      </c>
      <c r="G6328" s="24">
        <v>45104</v>
      </c>
      <c r="H6328" s="24">
        <v>45104</v>
      </c>
      <c r="I6328" s="20" t="s">
        <v>298</v>
      </c>
      <c r="J6328" s="42" t="s">
        <v>1003</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1826</v>
      </c>
      <c r="E6329" s="19" t="str">
        <f>IF(ISBLANK(LeaveTracker[[#This Row],[Employee Name]]),"-----",VLOOKUP(LeaveTracker[[#This Row],[Employee Name]],Employees[[Employee Name]:[Office]],7))</f>
        <v>SP</v>
      </c>
      <c r="F6329" s="50" t="str">
        <f>IF(ISBLANK(LeaveTracker[[#This Row],[Employee Name]]),"-----",VLOOKUP(LeaveTracker[[#This Row],[Employee Name]],Employees[[Employee Name]:[Office]],6))</f>
        <v>CASUAL</v>
      </c>
      <c r="G6329" s="24">
        <v>45086</v>
      </c>
      <c r="H6329" s="24">
        <v>45086</v>
      </c>
      <c r="I6329" s="20" t="s">
        <v>298</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1826</v>
      </c>
      <c r="E6330" s="19" t="str">
        <f>IF(ISBLANK(LeaveTracker[[#This Row],[Employee Name]]),"-----",VLOOKUP(LeaveTracker[[#This Row],[Employee Name]],Employees[[Employee Name]:[Office]],7))</f>
        <v>SP</v>
      </c>
      <c r="F6330" s="50" t="str">
        <f>IF(ISBLANK(LeaveTracker[[#This Row],[Employee Name]]),"-----",VLOOKUP(LeaveTracker[[#This Row],[Employee Name]],Employees[[Employee Name]:[Office]],6))</f>
        <v>CASUAL</v>
      </c>
      <c r="G6330" s="24">
        <v>45093</v>
      </c>
      <c r="H6330" s="24">
        <v>45093</v>
      </c>
      <c r="I6330" s="20" t="s">
        <v>298</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1826</v>
      </c>
      <c r="E6331" s="19" t="str">
        <f>IF(ISBLANK(LeaveTracker[[#This Row],[Employee Name]]),"-----",VLOOKUP(LeaveTracker[[#This Row],[Employee Name]],Employees[[Employee Name]:[Office]],7))</f>
        <v>SP</v>
      </c>
      <c r="F6331" s="50" t="str">
        <f>IF(ISBLANK(LeaveTracker[[#This Row],[Employee Name]]),"-----",VLOOKUP(LeaveTracker[[#This Row],[Employee Name]],Employees[[Employee Name]:[Office]],6))</f>
        <v>CASUAL</v>
      </c>
      <c r="G6331" s="24">
        <v>45097</v>
      </c>
      <c r="H6331" s="24">
        <v>45097</v>
      </c>
      <c r="I6331" s="20" t="s">
        <v>298</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1826</v>
      </c>
      <c r="E6332" s="19" t="str">
        <f>IF(ISBLANK(LeaveTracker[[#This Row],[Employee Name]]),"-----",VLOOKUP(LeaveTracker[[#This Row],[Employee Name]],Employees[[Employee Name]:[Office]],7))</f>
        <v>SP</v>
      </c>
      <c r="F6332" s="50" t="str">
        <f>IF(ISBLANK(LeaveTracker[[#This Row],[Employee Name]]),"-----",VLOOKUP(LeaveTracker[[#This Row],[Employee Name]],Employees[[Employee Name]:[Office]],6))</f>
        <v>CASUAL</v>
      </c>
      <c r="G6332" s="24">
        <v>45099</v>
      </c>
      <c r="H6332" s="24">
        <v>45099</v>
      </c>
      <c r="I6332" s="20" t="s">
        <v>298</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829</v>
      </c>
      <c r="E6333" s="19" t="str">
        <f>IF(ISBLANK(LeaveTracker[[#This Row],[Employee Name]]),"-----",VLOOKUP(LeaveTracker[[#This Row],[Employee Name]],Employees[[Employee Name]:[Office]],7))</f>
        <v>CHO</v>
      </c>
      <c r="F6333" s="50" t="str">
        <f>IF(ISBLANK(LeaveTracker[[#This Row],[Employee Name]]),"-----",VLOOKUP(LeaveTracker[[#This Row],[Employee Name]],Employees[[Employee Name]:[Office]],6))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826</v>
      </c>
      <c r="E6334" s="19" t="str">
        <f>IF(ISBLANK(LeaveTracker[[#This Row],[Employee Name]]),"-----",VLOOKUP(LeaveTracker[[#This Row],[Employee Name]],Employees[[Employee Name]:[Office]],7))</f>
        <v>CHO</v>
      </c>
      <c r="F6334" s="50" t="str">
        <f>IF(ISBLANK(LeaveTracker[[#This Row],[Employee Name]]),"-----",VLOOKUP(LeaveTracker[[#This Row],[Employee Name]],Employees[[Employee Name]:[Office]],6))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1790</v>
      </c>
      <c r="E6335" s="19" t="str">
        <f>IF(ISBLANK(LeaveTracker[[#This Row],[Employee Name]]),"-----",VLOOKUP(LeaveTracker[[#This Row],[Employee Name]],Employees[[Employee Name]:[Office]],7))</f>
        <v>GSO</v>
      </c>
      <c r="F6335" s="50" t="str">
        <f>IF(ISBLANK(LeaveTracker[[#This Row],[Employee Name]]),"-----",VLOOKUP(LeaveTracker[[#This Row],[Employee Name]],Employees[[Employee Name]:[Office]],6))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1790</v>
      </c>
      <c r="E6336" s="19" t="str">
        <f>IF(ISBLANK(LeaveTracker[[#This Row],[Employee Name]]),"-----",VLOOKUP(LeaveTracker[[#This Row],[Employee Name]],Employees[[Employee Name]:[Office]],7))</f>
        <v>GSO</v>
      </c>
      <c r="F6336" s="50" t="str">
        <f>IF(ISBLANK(LeaveTracker[[#This Row],[Employee Name]]),"-----",VLOOKUP(LeaveTracker[[#This Row],[Employee Name]],Employees[[Employee Name]:[Office]],6))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1790</v>
      </c>
      <c r="E6337" s="19" t="str">
        <f>IF(ISBLANK(LeaveTracker[[#This Row],[Employee Name]]),"-----",VLOOKUP(LeaveTracker[[#This Row],[Employee Name]],Employees[[Employee Name]:[Office]],7))</f>
        <v>GSO</v>
      </c>
      <c r="F6337" s="50" t="str">
        <f>IF(ISBLANK(LeaveTracker[[#This Row],[Employee Name]]),"-----",VLOOKUP(LeaveTracker[[#This Row],[Employee Name]],Employees[[Employee Name]:[Office]],6))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1790</v>
      </c>
      <c r="E6338" s="19" t="str">
        <f>IF(ISBLANK(LeaveTracker[[#This Row],[Employee Name]]),"-----",VLOOKUP(LeaveTracker[[#This Row],[Employee Name]],Employees[[Employee Name]:[Office]],7))</f>
        <v>GSO</v>
      </c>
      <c r="F6338" s="50" t="str">
        <f>IF(ISBLANK(LeaveTracker[[#This Row],[Employee Name]]),"-----",VLOOKUP(LeaveTracker[[#This Row],[Employee Name]],Employees[[Employee Name]:[Office]],6))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2397</v>
      </c>
      <c r="E6339" s="19">
        <f>IF(ISBLANK(LeaveTracker[[#This Row],[Employee Name]]),"-----",VLOOKUP(LeaveTracker[[#This Row],[Employee Name]],Employees[[Employee Name]:[Office]],7))</f>
        <v>0</v>
      </c>
      <c r="F6339" s="50" t="str">
        <f>IF(ISBLANK(LeaveTracker[[#This Row],[Employee Name]]),"-----",VLOOKUP(LeaveTracker[[#This Row],[Employee Name]],Employees[[Employee Name]:[Office]],6))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523</v>
      </c>
      <c r="E6340" s="19" t="str">
        <f>IF(ISBLANK(LeaveTracker[[#This Row],[Employee Name]]),"-----",VLOOKUP(LeaveTracker[[#This Row],[Employee Name]],Employees[[Employee Name]:[Office]],7))</f>
        <v>HRMO</v>
      </c>
      <c r="F6340" s="50" t="str">
        <f>IF(ISBLANK(LeaveTracker[[#This Row],[Employee Name]]),"-----",VLOOKUP(LeaveTracker[[#This Row],[Employee Name]],Employees[[Employee Name]:[Office]],6))</f>
        <v>PERMANENT</v>
      </c>
      <c r="G6340" s="24">
        <v>45128</v>
      </c>
      <c r="H6340" s="24">
        <v>45128</v>
      </c>
      <c r="I6340" s="19" t="s">
        <v>298</v>
      </c>
      <c r="J6340" s="42" t="s">
        <v>1003</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1872</v>
      </c>
      <c r="E6341" s="19" t="str">
        <f>IF(ISBLANK(LeaveTracker[[#This Row],[Employee Name]]),"-----",VLOOKUP(LeaveTracker[[#This Row],[Employee Name]],Employees[[Employee Name]:[Office]],7))</f>
        <v>CENRO</v>
      </c>
      <c r="F6341" s="50" t="str">
        <f>IF(ISBLANK(LeaveTracker[[#This Row],[Employee Name]]),"-----",VLOOKUP(LeaveTracker[[#This Row],[Employee Name]],Employees[[Employee Name]:[Office]],6))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2199</v>
      </c>
      <c r="E6342" s="19" t="str">
        <f>IF(ISBLANK(LeaveTracker[[#This Row],[Employee Name]]),"-----",VLOOKUP(LeaveTracker[[#This Row],[Employee Name]],Employees[[Employee Name]:[Office]],7))</f>
        <v>ONT</v>
      </c>
      <c r="F6342" s="50" t="str">
        <f>IF(ISBLANK(LeaveTracker[[#This Row],[Employee Name]]),"-----",VLOOKUP(LeaveTracker[[#This Row],[Employee Name]],Employees[[Employee Name]:[Office]],6))</f>
        <v>PERMANENT</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2190</v>
      </c>
      <c r="E6343" s="19" t="str">
        <f>IF(ISBLANK(LeaveTracker[[#This Row],[Employee Name]]),"-----",VLOOKUP(LeaveTracker[[#This Row],[Employee Name]],Employees[[Employee Name]:[Office]],7))</f>
        <v>ONT</v>
      </c>
      <c r="F6343" s="50" t="str">
        <f>IF(ISBLANK(LeaveTracker[[#This Row],[Employee Name]]),"-----",VLOOKUP(LeaveTracker[[#This Row],[Employee Name]],Employees[[Employee Name]:[Office]],6))</f>
        <v>PERMANENT</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1792</v>
      </c>
      <c r="E6344" s="19" t="str">
        <f>IF(ISBLANK(LeaveTracker[[#This Row],[Employee Name]]),"-----",VLOOKUP(LeaveTracker[[#This Row],[Employee Name]],Employees[[Employee Name]:[Office]],7))</f>
        <v>CENRO</v>
      </c>
      <c r="F6344" s="50" t="str">
        <f>IF(ISBLANK(LeaveTracker[[#This Row],[Employee Name]]),"-----",VLOOKUP(LeaveTracker[[#This Row],[Employee Name]],Employees[[Employee Name]:[Office]],6))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1962</v>
      </c>
      <c r="E6345" s="19" t="str">
        <f>IF(ISBLANK(LeaveTracker[[#This Row],[Employee Name]]),"-----",VLOOKUP(LeaveTracker[[#This Row],[Employee Name]],Employees[[Employee Name]:[Office]],7))</f>
        <v>CENRO</v>
      </c>
      <c r="F6345" s="50" t="str">
        <f>IF(ISBLANK(LeaveTracker[[#This Row],[Employee Name]]),"-----",VLOOKUP(LeaveTracker[[#This Row],[Employee Name]],Employees[[Employee Name]:[Office]],6))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1962</v>
      </c>
      <c r="E6346" s="19" t="str">
        <f>IF(ISBLANK(LeaveTracker[[#This Row],[Employee Name]]),"-----",VLOOKUP(LeaveTracker[[#This Row],[Employee Name]],Employees[[Employee Name]:[Office]],7))</f>
        <v>CENRO</v>
      </c>
      <c r="F6346" s="50" t="str">
        <f>IF(ISBLANK(LeaveTracker[[#This Row],[Employee Name]]),"-----",VLOOKUP(LeaveTracker[[#This Row],[Employee Name]],Employees[[Employee Name]:[Office]],6))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1962</v>
      </c>
      <c r="E6347" s="19" t="str">
        <f>IF(ISBLANK(LeaveTracker[[#This Row],[Employee Name]]),"-----",VLOOKUP(LeaveTracker[[#This Row],[Employee Name]],Employees[[Employee Name]:[Office]],7))</f>
        <v>CENRO</v>
      </c>
      <c r="F6347" s="50" t="str">
        <f>IF(ISBLANK(LeaveTracker[[#This Row],[Employee Name]]),"-----",VLOOKUP(LeaveTracker[[#This Row],[Employee Name]],Employees[[Employee Name]:[Office]],6))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1962</v>
      </c>
      <c r="E6348" s="19" t="str">
        <f>IF(ISBLANK(LeaveTracker[[#This Row],[Employee Name]]),"-----",VLOOKUP(LeaveTracker[[#This Row],[Employee Name]],Employees[[Employee Name]:[Office]],7))</f>
        <v>CENRO</v>
      </c>
      <c r="F6348" s="50" t="str">
        <f>IF(ISBLANK(LeaveTracker[[#This Row],[Employee Name]]),"-----",VLOOKUP(LeaveTracker[[#This Row],[Employee Name]],Employees[[Employee Name]:[Office]],6))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1931</v>
      </c>
      <c r="E6349" s="19" t="str">
        <f>IF(ISBLANK(LeaveTracker[[#This Row],[Employee Name]]),"-----",VLOOKUP(LeaveTracker[[#This Row],[Employee Name]],Employees[[Employee Name]:[Office]],7))</f>
        <v>CENRO</v>
      </c>
      <c r="F6349" s="50" t="str">
        <f>IF(ISBLANK(LeaveTracker[[#This Row],[Employee Name]]),"-----",VLOOKUP(LeaveTracker[[#This Row],[Employee Name]],Employees[[Employee Name]:[Office]],6))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2096</v>
      </c>
      <c r="E6350" s="19" t="str">
        <f>IF(ISBLANK(LeaveTracker[[#This Row],[Employee Name]]),"-----",VLOOKUP(LeaveTracker[[#This Row],[Employee Name]],Employees[[Employee Name]:[Office]],7))</f>
        <v>CENRO</v>
      </c>
      <c r="F6350" s="50" t="str">
        <f>IF(ISBLANK(LeaveTracker[[#This Row],[Employee Name]]),"-----",VLOOKUP(LeaveTracker[[#This Row],[Employee Name]],Employees[[Employee Name]:[Office]],6))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2096</v>
      </c>
      <c r="E6351" s="19" t="str">
        <f>IF(ISBLANK(LeaveTracker[[#This Row],[Employee Name]]),"-----",VLOOKUP(LeaveTracker[[#This Row],[Employee Name]],Employees[[Employee Name]:[Office]],7))</f>
        <v>CENRO</v>
      </c>
      <c r="F6351" s="50" t="str">
        <f>IF(ISBLANK(LeaveTracker[[#This Row],[Employee Name]]),"-----",VLOOKUP(LeaveTracker[[#This Row],[Employee Name]],Employees[[Employee Name]:[Office]],6))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2186</v>
      </c>
      <c r="E6352" s="19" t="str">
        <f>IF(ISBLANK(LeaveTracker[[#This Row],[Employee Name]]),"-----",VLOOKUP(LeaveTracker[[#This Row],[Employee Name]],Employees[[Employee Name]:[Office]],7))</f>
        <v>HALL OF JUSTICE</v>
      </c>
      <c r="F6352" s="50" t="str">
        <f>IF(ISBLANK(LeaveTracker[[#This Row],[Employee Name]]),"-----",VLOOKUP(LeaveTracker[[#This Row],[Employee Name]],Employees[[Employee Name]:[Office]],6))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2186</v>
      </c>
      <c r="E6353" s="19" t="str">
        <f>IF(ISBLANK(LeaveTracker[[#This Row],[Employee Name]]),"-----",VLOOKUP(LeaveTracker[[#This Row],[Employee Name]],Employees[[Employee Name]:[Office]],7))</f>
        <v>HALL OF JUSTICE</v>
      </c>
      <c r="F6353" s="50" t="str">
        <f>IF(ISBLANK(LeaveTracker[[#This Row],[Employee Name]]),"-----",VLOOKUP(LeaveTracker[[#This Row],[Employee Name]],Employees[[Employee Name]:[Office]],6))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2398</v>
      </c>
      <c r="E6354" s="19">
        <f>IF(ISBLANK(LeaveTracker[[#This Row],[Employee Name]]),"-----",VLOOKUP(LeaveTracker[[#This Row],[Employee Name]],Employees[[Employee Name]:[Office]],7))</f>
        <v>0</v>
      </c>
      <c r="F6354" s="50" t="str">
        <f>IF(ISBLANK(LeaveTracker[[#This Row],[Employee Name]]),"-----",VLOOKUP(LeaveTracker[[#This Row],[Employee Name]],Employees[[Employee Name]:[Office]],6))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1749</v>
      </c>
      <c r="E6355" s="19" t="str">
        <f>IF(ISBLANK(LeaveTracker[[#This Row],[Employee Name]]),"-----",VLOOKUP(LeaveTracker[[#This Row],[Employee Name]],Employees[[Employee Name]:[Office]],7))</f>
        <v>PICNIC GROVE</v>
      </c>
      <c r="F6355" s="50" t="str">
        <f>IF(ISBLANK(LeaveTracker[[#This Row],[Employee Name]]),"-----",VLOOKUP(LeaveTracker[[#This Row],[Employee Name]],Employees[[Employee Name]:[Office]],6))</f>
        <v>PERMANENT</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595</v>
      </c>
      <c r="E6356" s="19" t="str">
        <f>IF(ISBLANK(LeaveTracker[[#This Row],[Employee Name]]),"-----",VLOOKUP(LeaveTracker[[#This Row],[Employee Name]],Employees[[Employee Name]:[Office]],7))</f>
        <v>MAHOGANY MARKET</v>
      </c>
      <c r="F6356" s="50" t="str">
        <f>IF(ISBLANK(LeaveTracker[[#This Row],[Employee Name]]),"-----",VLOOKUP(LeaveTracker[[#This Row],[Employee Name]],Employees[[Employee Name]:[Office]],6))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595</v>
      </c>
      <c r="E6357" s="19" t="str">
        <f>IF(ISBLANK(LeaveTracker[[#This Row],[Employee Name]]),"-----",VLOOKUP(LeaveTracker[[#This Row],[Employee Name]],Employees[[Employee Name]:[Office]],7))</f>
        <v>MAHOGANY MARKET</v>
      </c>
      <c r="F6357" s="50" t="str">
        <f>IF(ISBLANK(LeaveTracker[[#This Row],[Employee Name]]),"-----",VLOOKUP(LeaveTracker[[#This Row],[Employee Name]],Employees[[Employee Name]:[Office]],6))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1818</v>
      </c>
      <c r="E6358" s="19" t="str">
        <f>IF(ISBLANK(LeaveTracker[[#This Row],[Employee Name]]),"-----",VLOOKUP(LeaveTracker[[#This Row],[Employee Name]],Employees[[Employee Name]:[Office]],7))</f>
        <v>CSWDO</v>
      </c>
      <c r="F6358" s="50" t="str">
        <f>IF(ISBLANK(LeaveTracker[[#This Row],[Employee Name]]),"-----",VLOOKUP(LeaveTracker[[#This Row],[Employee Name]],Employees[[Employee Name]:[Office]],6))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1818</v>
      </c>
      <c r="E6359" s="19" t="str">
        <f>IF(ISBLANK(LeaveTracker[[#This Row],[Employee Name]]),"-----",VLOOKUP(LeaveTracker[[#This Row],[Employee Name]],Employees[[Employee Name]:[Office]],7))</f>
        <v>CSWDO</v>
      </c>
      <c r="F6359" s="50" t="str">
        <f>IF(ISBLANK(LeaveTracker[[#This Row],[Employee Name]]),"-----",VLOOKUP(LeaveTracker[[#This Row],[Employee Name]],Employees[[Employee Name]:[Office]],6))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1752</v>
      </c>
      <c r="E6360" s="19" t="str">
        <f>IF(ISBLANK(LeaveTracker[[#This Row],[Employee Name]]),"-----",VLOOKUP(LeaveTracker[[#This Row],[Employee Name]],Employees[[Employee Name]:[Office]],7))</f>
        <v>CSWDO</v>
      </c>
      <c r="F6360" s="50" t="str">
        <f>IF(ISBLANK(LeaveTracker[[#This Row],[Employee Name]]),"-----",VLOOKUP(LeaveTracker[[#This Row],[Employee Name]],Employees[[Employee Name]:[Office]],6))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1874</v>
      </c>
      <c r="E6361" s="19" t="str">
        <f>IF(ISBLANK(LeaveTracker[[#This Row],[Employee Name]]),"-----",VLOOKUP(LeaveTracker[[#This Row],[Employee Name]],Employees[[Employee Name]:[Office]],7))</f>
        <v>CSWDO</v>
      </c>
      <c r="F6361" s="50" t="str">
        <f>IF(ISBLANK(LeaveTracker[[#This Row],[Employee Name]]),"-----",VLOOKUP(LeaveTracker[[#This Row],[Employee Name]],Employees[[Employee Name]:[Office]],6))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1874</v>
      </c>
      <c r="E6362" s="19" t="str">
        <f>IF(ISBLANK(LeaveTracker[[#This Row],[Employee Name]]),"-----",VLOOKUP(LeaveTracker[[#This Row],[Employee Name]],Employees[[Employee Name]:[Office]],7))</f>
        <v>CSWDO</v>
      </c>
      <c r="F6362" s="50" t="str">
        <f>IF(ISBLANK(LeaveTracker[[#This Row],[Employee Name]]),"-----",VLOOKUP(LeaveTracker[[#This Row],[Employee Name]],Employees[[Employee Name]:[Office]],6))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1874</v>
      </c>
      <c r="E6363" s="19" t="str">
        <f>IF(ISBLANK(LeaveTracker[[#This Row],[Employee Name]]),"-----",VLOOKUP(LeaveTracker[[#This Row],[Employee Name]],Employees[[Employee Name]:[Office]],7))</f>
        <v>CSWDO</v>
      </c>
      <c r="F6363" s="50" t="str">
        <f>IF(ISBLANK(LeaveTracker[[#This Row],[Employee Name]]),"-----",VLOOKUP(LeaveTracker[[#This Row],[Employee Name]],Employees[[Employee Name]:[Office]],6))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771</v>
      </c>
      <c r="E6364" s="19" t="str">
        <f>IF(ISBLANK(LeaveTracker[[#This Row],[Employee Name]]),"-----",VLOOKUP(LeaveTracker[[#This Row],[Employee Name]],Employees[[Employee Name]:[Office]],7))</f>
        <v>CSWDO</v>
      </c>
      <c r="F6364" s="50" t="str">
        <f>IF(ISBLANK(LeaveTracker[[#This Row],[Employee Name]]),"-----",VLOOKUP(LeaveTracker[[#This Row],[Employee Name]],Employees[[Employee Name]:[Office]],6))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771</v>
      </c>
      <c r="E6365" s="19" t="str">
        <f>IF(ISBLANK(LeaveTracker[[#This Row],[Employee Name]]),"-----",VLOOKUP(LeaveTracker[[#This Row],[Employee Name]],Employees[[Employee Name]:[Office]],7))</f>
        <v>CSWDO</v>
      </c>
      <c r="F6365" s="50" t="str">
        <f>IF(ISBLANK(LeaveTracker[[#This Row],[Employee Name]]),"-----",VLOOKUP(LeaveTracker[[#This Row],[Employee Name]],Employees[[Employee Name]:[Office]],6))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1014</v>
      </c>
      <c r="E6366" s="19" t="str">
        <f>IF(ISBLANK(LeaveTracker[[#This Row],[Employee Name]]),"-----",VLOOKUP(LeaveTracker[[#This Row],[Employee Name]],Employees[[Employee Name]:[Office]],7))</f>
        <v>CSWDO</v>
      </c>
      <c r="F6366" s="50" t="str">
        <f>IF(ISBLANK(LeaveTracker[[#This Row],[Employee Name]]),"-----",VLOOKUP(LeaveTracker[[#This Row],[Employee Name]],Employees[[Employee Name]:[Office]],6))</f>
        <v>PERMANENT</v>
      </c>
      <c r="G6366" s="24">
        <v>45121</v>
      </c>
      <c r="H6366" s="24">
        <v>45121</v>
      </c>
      <c r="I6366" s="20" t="s">
        <v>298</v>
      </c>
      <c r="J6366" s="42" t="s">
        <v>1003</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1226</v>
      </c>
      <c r="E6367" s="19">
        <f>IF(ISBLANK(LeaveTracker[[#This Row],[Employee Name]]),"-----",VLOOKUP(LeaveTracker[[#This Row],[Employee Name]],Employees[[Employee Name]:[Office]],7))</f>
        <v>0</v>
      </c>
      <c r="F6367" s="50" t="str">
        <f>IF(ISBLANK(LeaveTracker[[#This Row],[Employee Name]]),"-----",VLOOKUP(LeaveTracker[[#This Row],[Employee Name]],Employees[[Employee Name]:[Office]],6))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1226</v>
      </c>
      <c r="E6368" s="19">
        <f>IF(ISBLANK(LeaveTracker[[#This Row],[Employee Name]]),"-----",VLOOKUP(LeaveTracker[[#This Row],[Employee Name]],Employees[[Employee Name]:[Office]],7))</f>
        <v>0</v>
      </c>
      <c r="F6368" s="50" t="str">
        <f>IF(ISBLANK(LeaveTracker[[#This Row],[Employee Name]]),"-----",VLOOKUP(LeaveTracker[[#This Row],[Employee Name]],Employees[[Employee Name]:[Office]],6))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1087</v>
      </c>
      <c r="E6369" s="19" t="str">
        <f>IF(ISBLANK(LeaveTracker[[#This Row],[Employee Name]]),"-----",VLOOKUP(LeaveTracker[[#This Row],[Employee Name]],Employees[[Employee Name]:[Office]],7))</f>
        <v>MO</v>
      </c>
      <c r="F6369" s="50" t="str">
        <f>IF(ISBLANK(LeaveTracker[[#This Row],[Employee Name]]),"-----",VLOOKUP(LeaveTracker[[#This Row],[Employee Name]],Employees[[Employee Name]:[Office]],6))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2251</v>
      </c>
      <c r="E6370" s="19">
        <f>IF(ISBLANK(LeaveTracker[[#This Row],[Employee Name]]),"-----",VLOOKUP(LeaveTracker[[#This Row],[Employee Name]],Employees[[Employee Name]:[Office]],7))</f>
        <v>0</v>
      </c>
      <c r="F6370" s="50" t="str">
        <f>IF(ISBLANK(LeaveTracker[[#This Row],[Employee Name]]),"-----",VLOOKUP(LeaveTracker[[#This Row],[Employee Name]],Employees[[Employee Name]:[Office]],6))</f>
        <v>PERMANENT</v>
      </c>
      <c r="G6370" s="24">
        <v>45103</v>
      </c>
      <c r="H6370" s="24">
        <v>45103</v>
      </c>
      <c r="I6370" s="20" t="s">
        <v>81</v>
      </c>
      <c r="J6370" s="42" t="s">
        <v>2399</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1223</v>
      </c>
      <c r="E6371" s="19" t="str">
        <f>IF(ISBLANK(LeaveTracker[[#This Row],[Employee Name]]),"-----",VLOOKUP(LeaveTracker[[#This Row],[Employee Name]],Employees[[Employee Name]:[Office]],7))</f>
        <v>PICNIC GROVE</v>
      </c>
      <c r="F6371" s="50" t="str">
        <f>IF(ISBLANK(LeaveTracker[[#This Row],[Employee Name]]),"-----",VLOOKUP(LeaveTracker[[#This Row],[Employee Name]],Employees[[Employee Name]:[Office]],6))</f>
        <v>PERMANENT</v>
      </c>
      <c r="G6371" s="24">
        <v>45109</v>
      </c>
      <c r="H6371" s="24">
        <v>45109</v>
      </c>
      <c r="I6371" s="20" t="s">
        <v>298</v>
      </c>
      <c r="J6371" s="42" t="s">
        <v>1003</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2402</v>
      </c>
      <c r="E6372" s="19">
        <f>IF(ISBLANK(LeaveTracker[[#This Row],[Employee Name]]),"-----",VLOOKUP(LeaveTracker[[#This Row],[Employee Name]],Employees[[Employee Name]:[Office]],7))</f>
        <v>0</v>
      </c>
      <c r="F6372" s="50" t="str">
        <f>IF(ISBLANK(LeaveTracker[[#This Row],[Employee Name]]),"-----",VLOOKUP(LeaveTracker[[#This Row],[Employee Name]],Employees[[Employee Name]:[Office]],6))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2402</v>
      </c>
      <c r="E6373" s="19">
        <f>IF(ISBLANK(LeaveTracker[[#This Row],[Employee Name]]),"-----",VLOOKUP(LeaveTracker[[#This Row],[Employee Name]],Employees[[Employee Name]:[Office]],7))</f>
        <v>0</v>
      </c>
      <c r="F6373" s="50" t="str">
        <f>IF(ISBLANK(LeaveTracker[[#This Row],[Employee Name]]),"-----",VLOOKUP(LeaveTracker[[#This Row],[Employee Name]],Employees[[Employee Name]:[Office]],6))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2402</v>
      </c>
      <c r="E6374" s="19">
        <f>IF(ISBLANK(LeaveTracker[[#This Row],[Employee Name]]),"-----",VLOOKUP(LeaveTracker[[#This Row],[Employee Name]],Employees[[Employee Name]:[Office]],7))</f>
        <v>0</v>
      </c>
      <c r="F6374" s="50" t="str">
        <f>IF(ISBLANK(LeaveTracker[[#This Row],[Employee Name]]),"-----",VLOOKUP(LeaveTracker[[#This Row],[Employee Name]],Employees[[Employee Name]:[Office]],6))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2402</v>
      </c>
      <c r="E6375" s="19">
        <f>IF(ISBLANK(LeaveTracker[[#This Row],[Employee Name]]),"-----",VLOOKUP(LeaveTracker[[#This Row],[Employee Name]],Employees[[Employee Name]:[Office]],7))</f>
        <v>0</v>
      </c>
      <c r="F6375" s="50" t="str">
        <f>IF(ISBLANK(LeaveTracker[[#This Row],[Employee Name]]),"-----",VLOOKUP(LeaveTracker[[#This Row],[Employee Name]],Employees[[Employee Name]:[Office]],6))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2402</v>
      </c>
      <c r="E6376" s="19">
        <f>IF(ISBLANK(LeaveTracker[[#This Row],[Employee Name]]),"-----",VLOOKUP(LeaveTracker[[#This Row],[Employee Name]],Employees[[Employee Name]:[Office]],7))</f>
        <v>0</v>
      </c>
      <c r="F6376" s="50" t="str">
        <f>IF(ISBLANK(LeaveTracker[[#This Row],[Employee Name]]),"-----",VLOOKUP(LeaveTracker[[#This Row],[Employee Name]],Employees[[Employee Name]:[Office]],6))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1786</v>
      </c>
      <c r="E6377" s="19" t="str">
        <f>IF(ISBLANK(LeaveTracker[[#This Row],[Employee Name]]),"-----",VLOOKUP(LeaveTracker[[#This Row],[Employee Name]],Employees[[Employee Name]:[Office]],7))</f>
        <v>ONT</v>
      </c>
      <c r="F6377" s="50" t="str">
        <f>IF(ISBLANK(LeaveTracker[[#This Row],[Employee Name]]),"-----",VLOOKUP(LeaveTracker[[#This Row],[Employee Name]],Employees[[Employee Name]:[Office]],6))</f>
        <v>PERMANENT</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1786</v>
      </c>
      <c r="E6378" s="19" t="str">
        <f>IF(ISBLANK(LeaveTracker[[#This Row],[Employee Name]]),"-----",VLOOKUP(LeaveTracker[[#This Row],[Employee Name]],Employees[[Employee Name]:[Office]],7))</f>
        <v>ONT</v>
      </c>
      <c r="F6378" s="50" t="str">
        <f>IF(ISBLANK(LeaveTracker[[#This Row],[Employee Name]]),"-----",VLOOKUP(LeaveTracker[[#This Row],[Employee Name]],Employees[[Employee Name]:[Office]],6))</f>
        <v>PERMANENT</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2107</v>
      </c>
      <c r="E6379" s="19" t="str">
        <f>IF(ISBLANK(LeaveTracker[[#This Row],[Employee Name]]),"-----",VLOOKUP(LeaveTracker[[#This Row],[Employee Name]],Employees[[Employee Name]:[Office]],7))</f>
        <v>PICNIC GROVE</v>
      </c>
      <c r="F6379" s="50" t="str">
        <f>IF(ISBLANK(LeaveTracker[[#This Row],[Employee Name]]),"-----",VLOOKUP(LeaveTracker[[#This Row],[Employee Name]],Employees[[Employee Name]:[Office]],6))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583</v>
      </c>
      <c r="E6380" s="19" t="str">
        <f>IF(ISBLANK(LeaveTracker[[#This Row],[Employee Name]]),"-----",VLOOKUP(LeaveTracker[[#This Row],[Employee Name]],Employees[[Employee Name]:[Office]],7))</f>
        <v>CCT</v>
      </c>
      <c r="F6380" s="50" t="str">
        <f>IF(ISBLANK(LeaveTracker[[#This Row],[Employee Name]]),"-----",VLOOKUP(LeaveTracker[[#This Row],[Employee Name]],Employees[[Employee Name]:[Office]],6))</f>
        <v>PERMANENT</v>
      </c>
      <c r="G6380" s="24">
        <v>45112</v>
      </c>
      <c r="H6380" s="24">
        <v>45112</v>
      </c>
      <c r="I6380" s="20" t="s">
        <v>298</v>
      </c>
      <c r="J6380" s="42" t="s">
        <v>1003</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578</v>
      </c>
      <c r="E6381" s="19" t="str">
        <f>IF(ISBLANK(LeaveTracker[[#This Row],[Employee Name]]),"-----",VLOOKUP(LeaveTracker[[#This Row],[Employee Name]],Employees[[Employee Name]:[Office]],7))</f>
        <v>CCT</v>
      </c>
      <c r="F6381" s="50" t="str">
        <f>IF(ISBLANK(LeaveTracker[[#This Row],[Employee Name]]),"-----",VLOOKUP(LeaveTracker[[#This Row],[Employee Name]],Employees[[Employee Name]:[Office]],6))</f>
        <v>PERMANENT</v>
      </c>
      <c r="G6381" s="24">
        <v>45111</v>
      </c>
      <c r="H6381" s="24">
        <v>45111</v>
      </c>
      <c r="I6381" s="20" t="s">
        <v>298</v>
      </c>
      <c r="J6381" s="42" t="s">
        <v>1003</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578</v>
      </c>
      <c r="E6382" s="19" t="str">
        <f>IF(ISBLANK(LeaveTracker[[#This Row],[Employee Name]]),"-----",VLOOKUP(LeaveTracker[[#This Row],[Employee Name]],Employees[[Employee Name]:[Office]],7))</f>
        <v>CCT</v>
      </c>
      <c r="F6382" s="50" t="str">
        <f>IF(ISBLANK(LeaveTracker[[#This Row],[Employee Name]]),"-----",VLOOKUP(LeaveTracker[[#This Row],[Employee Name]],Employees[[Employee Name]:[Office]],6))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1765</v>
      </c>
      <c r="E6383" s="19" t="str">
        <f>IF(ISBLANK(LeaveTracker[[#This Row],[Employee Name]]),"-----",VLOOKUP(LeaveTracker[[#This Row],[Employee Name]],Employees[[Employee Name]:[Office]],7))</f>
        <v>GSO</v>
      </c>
      <c r="F6383" s="50" t="str">
        <f>IF(ISBLANK(LeaveTracker[[#This Row],[Employee Name]]),"-----",VLOOKUP(LeaveTracker[[#This Row],[Employee Name]],Employees[[Employee Name]:[Office]],6))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1876</v>
      </c>
      <c r="E6384" s="19" t="str">
        <f>IF(ISBLANK(LeaveTracker[[#This Row],[Employee Name]]),"-----",VLOOKUP(LeaveTracker[[#This Row],[Employee Name]],Employees[[Employee Name]:[Office]],7))</f>
        <v>GSO</v>
      </c>
      <c r="F6384" s="50" t="str">
        <f>IF(ISBLANK(LeaveTracker[[#This Row],[Employee Name]]),"-----",VLOOKUP(LeaveTracker[[#This Row],[Employee Name]],Employees[[Employee Name]:[Office]],6))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1876</v>
      </c>
      <c r="E6385" s="19" t="str">
        <f>IF(ISBLANK(LeaveTracker[[#This Row],[Employee Name]]),"-----",VLOOKUP(LeaveTracker[[#This Row],[Employee Name]],Employees[[Employee Name]:[Office]],7))</f>
        <v>GSO</v>
      </c>
      <c r="F6385" s="50" t="str">
        <f>IF(ISBLANK(LeaveTracker[[#This Row],[Employee Name]]),"-----",VLOOKUP(LeaveTracker[[#This Row],[Employee Name]],Employees[[Employee Name]:[Office]],6))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2074</v>
      </c>
      <c r="E6386" s="19" t="str">
        <f>IF(ISBLANK(LeaveTracker[[#This Row],[Employee Name]]),"-----",VLOOKUP(LeaveTracker[[#This Row],[Employee Name]],Employees[[Employee Name]:[Office]],7))</f>
        <v>ONT</v>
      </c>
      <c r="F6386" s="50" t="str">
        <f>IF(ISBLANK(LeaveTracker[[#This Row],[Employee Name]]),"-----",VLOOKUP(LeaveTracker[[#This Row],[Employee Name]],Employees[[Employee Name]:[Office]],6))</f>
        <v>PERMANENT</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2074</v>
      </c>
      <c r="E6387" s="19" t="str">
        <f>IF(ISBLANK(LeaveTracker[[#This Row],[Employee Name]]),"-----",VLOOKUP(LeaveTracker[[#This Row],[Employee Name]],Employees[[Employee Name]:[Office]],7))</f>
        <v>ONT</v>
      </c>
      <c r="F6387" s="50" t="str">
        <f>IF(ISBLANK(LeaveTracker[[#This Row],[Employee Name]]),"-----",VLOOKUP(LeaveTracker[[#This Row],[Employee Name]],Employees[[Employee Name]:[Office]],6))</f>
        <v>PERMANENT</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2074</v>
      </c>
      <c r="E6388" s="19" t="str">
        <f>IF(ISBLANK(LeaveTracker[[#This Row],[Employee Name]]),"-----",VLOOKUP(LeaveTracker[[#This Row],[Employee Name]],Employees[[Employee Name]:[Office]],7))</f>
        <v>ONT</v>
      </c>
      <c r="F6388" s="50" t="str">
        <f>IF(ISBLANK(LeaveTracker[[#This Row],[Employee Name]]),"-----",VLOOKUP(LeaveTracker[[#This Row],[Employee Name]],Employees[[Employee Name]:[Office]],6))</f>
        <v>PERMANENT</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1810</v>
      </c>
      <c r="E6389" s="19" t="str">
        <f>IF(ISBLANK(LeaveTracker[[#This Row],[Employee Name]]),"-----",VLOOKUP(LeaveTracker[[#This Row],[Employee Name]],Employees[[Employee Name]:[Office]],7))</f>
        <v>TICC/TCCH</v>
      </c>
      <c r="F6389" s="50" t="str">
        <f>IF(ISBLANK(LeaveTracker[[#This Row],[Employee Name]]),"-----",VLOOKUP(LeaveTracker[[#This Row],[Employee Name]],Employees[[Employee Name]:[Office]],6))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726</v>
      </c>
      <c r="E6390" s="19" t="str">
        <f>IF(ISBLANK(LeaveTracker[[#This Row],[Employee Name]]),"-----",VLOOKUP(LeaveTracker[[#This Row],[Employee Name]],Employees[[Employee Name]:[Office]],7))</f>
        <v>SP</v>
      </c>
      <c r="F6390" s="50" t="str">
        <f>IF(ISBLANK(LeaveTracker[[#This Row],[Employee Name]]),"-----",VLOOKUP(LeaveTracker[[#This Row],[Employee Name]],Employees[[Employee Name]:[Office]],6))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2397</v>
      </c>
      <c r="E6391" s="19">
        <f>IF(ISBLANK(LeaveTracker[[#This Row],[Employee Name]]),"-----",VLOOKUP(LeaveTracker[[#This Row],[Employee Name]],Employees[[Employee Name]:[Office]],7))</f>
        <v>0</v>
      </c>
      <c r="F6391" s="50" t="str">
        <f>IF(ISBLANK(LeaveTracker[[#This Row],[Employee Name]]),"-----",VLOOKUP(LeaveTracker[[#This Row],[Employee Name]],Employees[[Employee Name]:[Office]],6))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1871</v>
      </c>
      <c r="E6392" s="19" t="str">
        <f>IF(ISBLANK(LeaveTracker[[#This Row],[Employee Name]]),"-----",VLOOKUP(LeaveTracker[[#This Row],[Employee Name]],Employees[[Employee Name]:[Office]],7))</f>
        <v>MO</v>
      </c>
      <c r="F6392" s="50" t="str">
        <f>IF(ISBLANK(LeaveTracker[[#This Row],[Employee Name]]),"-----",VLOOKUP(LeaveTracker[[#This Row],[Employee Name]],Employees[[Employee Name]:[Office]],6))</f>
        <v>CASUAL</v>
      </c>
      <c r="G6392" s="24">
        <v>45107</v>
      </c>
      <c r="H6392" s="24">
        <v>45107</v>
      </c>
      <c r="I6392" s="20" t="s">
        <v>298</v>
      </c>
      <c r="J6392" s="42" t="s">
        <v>1003</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1816</v>
      </c>
      <c r="E6393" s="19" t="str">
        <f>IF(ISBLANK(LeaveTracker[[#This Row],[Employee Name]]),"-----",VLOOKUP(LeaveTracker[[#This Row],[Employee Name]],Employees[[Employee Name]:[Office]],7))</f>
        <v>ONT</v>
      </c>
      <c r="F6393" s="50" t="str">
        <f>IF(ISBLANK(LeaveTracker[[#This Row],[Employee Name]]),"-----",VLOOKUP(LeaveTracker[[#This Row],[Employee Name]],Employees[[Employee Name]:[Office]],6))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506</v>
      </c>
      <c r="E6394" s="19" t="str">
        <f>IF(ISBLANK(LeaveTracker[[#This Row],[Employee Name]]),"-----",VLOOKUP(LeaveTracker[[#This Row],[Employee Name]],Employees[[Employee Name]:[Office]],7))</f>
        <v>ACCOUNTING</v>
      </c>
      <c r="F6394" s="50" t="str">
        <f>IF(ISBLANK(LeaveTracker[[#This Row],[Employee Name]]),"-----",VLOOKUP(LeaveTracker[[#This Row],[Employee Name]],Employees[[Employee Name]:[Office]],6))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950</v>
      </c>
      <c r="E6395" s="19" t="str">
        <f>IF(ISBLANK(LeaveTracker[[#This Row],[Employee Name]]),"-----",VLOOKUP(LeaveTracker[[#This Row],[Employee Name]],Employees[[Employee Name]:[Office]],7))</f>
        <v>ACCOUNTING</v>
      </c>
      <c r="F6395" s="50" t="str">
        <f>IF(ISBLANK(LeaveTracker[[#This Row],[Employee Name]]),"-----",VLOOKUP(LeaveTracker[[#This Row],[Employee Name]],Employees[[Employee Name]:[Office]],6))</f>
        <v>PERMANENT</v>
      </c>
      <c r="G6395" s="24">
        <v>45100</v>
      </c>
      <c r="H6395" s="24">
        <v>45100</v>
      </c>
      <c r="I6395" s="20" t="s">
        <v>2403</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871</v>
      </c>
      <c r="E6396" s="19" t="str">
        <f>IF(ISBLANK(LeaveTracker[[#This Row],[Employee Name]]),"-----",VLOOKUP(LeaveTracker[[#This Row],[Employee Name]],Employees[[Employee Name]:[Office]],7))</f>
        <v>ACCOUNTING</v>
      </c>
      <c r="F6396" s="50" t="str">
        <f>IF(ISBLANK(LeaveTracker[[#This Row],[Employee Name]]),"-----",VLOOKUP(LeaveTracker[[#This Row],[Employee Name]],Employees[[Employee Name]:[Office]],6))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1034</v>
      </c>
      <c r="E6397" s="19" t="str">
        <f>IF(ISBLANK(LeaveTracker[[#This Row],[Employee Name]]),"-----",VLOOKUP(LeaveTracker[[#This Row],[Employee Name]],Employees[[Employee Name]:[Office]],7))</f>
        <v>ONT</v>
      </c>
      <c r="F6397" s="50" t="str">
        <f>IF(ISBLANK(LeaveTracker[[#This Row],[Employee Name]]),"-----",VLOOKUP(LeaveTracker[[#This Row],[Employee Name]],Employees[[Employee Name]:[Office]],6))</f>
        <v>PERMANENT</v>
      </c>
      <c r="G6397" s="24">
        <v>45101</v>
      </c>
      <c r="H6397" s="24">
        <v>45101</v>
      </c>
      <c r="I6397" s="20" t="s">
        <v>2404</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1034</v>
      </c>
      <c r="E6398" s="19" t="str">
        <f>IF(ISBLANK(LeaveTracker[[#This Row],[Employee Name]]),"-----",VLOOKUP(LeaveTracker[[#This Row],[Employee Name]],Employees[[Employee Name]:[Office]],7))</f>
        <v>ONT</v>
      </c>
      <c r="F6398" s="50" t="str">
        <f>IF(ISBLANK(LeaveTracker[[#This Row],[Employee Name]]),"-----",VLOOKUP(LeaveTracker[[#This Row],[Employee Name]],Employees[[Employee Name]:[Office]],6))</f>
        <v>PERMANENT</v>
      </c>
      <c r="G6398" s="24">
        <v>45104</v>
      </c>
      <c r="H6398" s="24">
        <v>45104</v>
      </c>
      <c r="I6398" s="20" t="s">
        <v>298</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206</v>
      </c>
      <c r="E6399" s="19" t="str">
        <f>IF(ISBLANK(LeaveTracker[[#This Row],[Employee Name]]),"-----",VLOOKUP(LeaveTracker[[#This Row],[Employee Name]],Employees[[Employee Name]:[Office]],7))</f>
        <v>ONT</v>
      </c>
      <c r="F6399" s="50" t="str">
        <f>IF(ISBLANK(LeaveTracker[[#This Row],[Employee Name]]),"-----",VLOOKUP(LeaveTracker[[#This Row],[Employee Name]],Employees[[Employee Name]:[Office]],6))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206</v>
      </c>
      <c r="E6400" s="19" t="str">
        <f>IF(ISBLANK(LeaveTracker[[#This Row],[Employee Name]]),"-----",VLOOKUP(LeaveTracker[[#This Row],[Employee Name]],Employees[[Employee Name]:[Office]],7))</f>
        <v>ONT</v>
      </c>
      <c r="F6400" s="50" t="str">
        <f>IF(ISBLANK(LeaveTracker[[#This Row],[Employee Name]]),"-----",VLOOKUP(LeaveTracker[[#This Row],[Employee Name]],Employees[[Employee Name]:[Office]],6))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1757</v>
      </c>
      <c r="E6401" s="19" t="str">
        <f>IF(ISBLANK(LeaveTracker[[#This Row],[Employee Name]]),"-----",VLOOKUP(LeaveTracker[[#This Row],[Employee Name]],Employees[[Employee Name]:[Office]],7))</f>
        <v>SP</v>
      </c>
      <c r="F6401" s="50" t="str">
        <f>IF(ISBLANK(LeaveTracker[[#This Row],[Employee Name]]),"-----",VLOOKUP(LeaveTracker[[#This Row],[Employee Name]],Employees[[Employee Name]:[Office]],6))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1741</v>
      </c>
      <c r="E6402" s="19" t="str">
        <f>IF(ISBLANK(LeaveTracker[[#This Row],[Employee Name]]),"-----",VLOOKUP(LeaveTracker[[#This Row],[Employee Name]],Employees[[Employee Name]:[Office]],7))</f>
        <v>ONT</v>
      </c>
      <c r="F6402" s="50" t="str">
        <f>IF(ISBLANK(LeaveTracker[[#This Row],[Employee Name]]),"-----",VLOOKUP(LeaveTracker[[#This Row],[Employee Name]],Employees[[Employee Name]:[Office]],6))</f>
        <v>PERMANENT</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1741</v>
      </c>
      <c r="E6403" s="19" t="str">
        <f>IF(ISBLANK(LeaveTracker[[#This Row],[Employee Name]]),"-----",VLOOKUP(LeaveTracker[[#This Row],[Employee Name]],Employees[[Employee Name]:[Office]],7))</f>
        <v>ONT</v>
      </c>
      <c r="F6403" s="50" t="str">
        <f>IF(ISBLANK(LeaveTracker[[#This Row],[Employee Name]]),"-----",VLOOKUP(LeaveTracker[[#This Row],[Employee Name]],Employees[[Employee Name]:[Office]],6))</f>
        <v>PERMANENT</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1837</v>
      </c>
      <c r="E6404" s="19" t="str">
        <f>IF(ISBLANK(LeaveTracker[[#This Row],[Employee Name]]),"-----",VLOOKUP(LeaveTracker[[#This Row],[Employee Name]],Employees[[Employee Name]:[Office]],7))</f>
        <v>ONT</v>
      </c>
      <c r="F6404" s="50" t="str">
        <f>IF(ISBLANK(LeaveTracker[[#This Row],[Employee Name]]),"-----",VLOOKUP(LeaveTracker[[#This Row],[Employee Name]],Employees[[Employee Name]:[Office]],6))</f>
        <v>CASUAL</v>
      </c>
      <c r="G6404" s="24">
        <v>45112</v>
      </c>
      <c r="H6404" s="24">
        <v>45112</v>
      </c>
      <c r="I6404" s="20" t="s">
        <v>298</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541</v>
      </c>
      <c r="E6405" s="19" t="str">
        <f>IF(ISBLANK(LeaveTracker[[#This Row],[Employee Name]]),"-----",VLOOKUP(LeaveTracker[[#This Row],[Employee Name]],Employees[[Employee Name]:[Office]],7))</f>
        <v>ONT</v>
      </c>
      <c r="F6405" s="50" t="str">
        <f>IF(ISBLANK(LeaveTracker[[#This Row],[Employee Name]]),"-----",VLOOKUP(LeaveTracker[[#This Row],[Employee Name]],Employees[[Employee Name]:[Office]],6))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1928</v>
      </c>
      <c r="E6406" s="19" t="str">
        <f>IF(ISBLANK(LeaveTracker[[#This Row],[Employee Name]]),"-----",VLOOKUP(LeaveTracker[[#This Row],[Employee Name]],Employees[[Employee Name]:[Office]],7))</f>
        <v>CPDO</v>
      </c>
      <c r="F6406" s="50" t="str">
        <f>IF(ISBLANK(LeaveTracker[[#This Row],[Employee Name]]),"-----",VLOOKUP(LeaveTracker[[#This Row],[Employee Name]],Employees[[Employee Name]:[Office]],6))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1928</v>
      </c>
      <c r="E6407" s="19" t="str">
        <f>IF(ISBLANK(LeaveTracker[[#This Row],[Employee Name]]),"-----",VLOOKUP(LeaveTracker[[#This Row],[Employee Name]],Employees[[Employee Name]:[Office]],7))</f>
        <v>CPDO</v>
      </c>
      <c r="F6407" s="50" t="str">
        <f>IF(ISBLANK(LeaveTracker[[#This Row],[Employee Name]]),"-----",VLOOKUP(LeaveTracker[[#This Row],[Employee Name]],Employees[[Employee Name]:[Office]],6))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1296</v>
      </c>
      <c r="E6408" s="19" t="str">
        <f>IF(ISBLANK(LeaveTracker[[#This Row],[Employee Name]]),"-----",VLOOKUP(LeaveTracker[[#This Row],[Employee Name]],Employees[[Employee Name]:[Office]],7))</f>
        <v>CTO</v>
      </c>
      <c r="F6408" s="50" t="str">
        <f>IF(ISBLANK(LeaveTracker[[#This Row],[Employee Name]]),"-----",VLOOKUP(LeaveTracker[[#This Row],[Employee Name]],Employees[[Employee Name]:[Office]],6))</f>
        <v>PERMANENT</v>
      </c>
      <c r="G6408" s="24">
        <v>45104</v>
      </c>
      <c r="H6408" s="24">
        <v>45104</v>
      </c>
      <c r="I6408" s="20" t="s">
        <v>298</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944</v>
      </c>
      <c r="E6409" s="19" t="str">
        <f>IF(ISBLANK(LeaveTracker[[#This Row],[Employee Name]]),"-----",VLOOKUP(LeaveTracker[[#This Row],[Employee Name]],Employees[[Employee Name]:[Office]],7))</f>
        <v>EEO/ CITY MARKET</v>
      </c>
      <c r="F6409" s="50" t="str">
        <f>IF(ISBLANK(LeaveTracker[[#This Row],[Employee Name]]),"-----",VLOOKUP(LeaveTracker[[#This Row],[Employee Name]],Employees[[Employee Name]:[Office]],6))</f>
        <v>PERMANENT</v>
      </c>
      <c r="G6409" s="21">
        <v>45106</v>
      </c>
      <c r="H6409" s="24">
        <v>45107</v>
      </c>
      <c r="I6409" s="20" t="s">
        <v>298</v>
      </c>
      <c r="J6409" s="42" t="s">
        <v>1003</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1756</v>
      </c>
      <c r="E6410" s="19" t="str">
        <f>IF(ISBLANK(LeaveTracker[[#This Row],[Employee Name]]),"-----",VLOOKUP(LeaveTracker[[#This Row],[Employee Name]],Employees[[Employee Name]:[Office]],7))</f>
        <v>PICNIC GROVE</v>
      </c>
      <c r="F6410" s="50" t="str">
        <f>IF(ISBLANK(LeaveTracker[[#This Row],[Employee Name]]),"-----",VLOOKUP(LeaveTracker[[#This Row],[Employee Name]],Employees[[Employee Name]:[Office]],6))</f>
        <v>PERMANENT</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336</v>
      </c>
      <c r="E6411" s="19" t="str">
        <f>IF(ISBLANK(LeaveTracker[[#This Row],[Employee Name]]),"-----",VLOOKUP(LeaveTracker[[#This Row],[Employee Name]],Employees[[Employee Name]:[Office]],7))</f>
        <v>COMELEC</v>
      </c>
      <c r="F6411" s="50" t="str">
        <f>IF(ISBLANK(LeaveTracker[[#This Row],[Employee Name]]),"-----",VLOOKUP(LeaveTracker[[#This Row],[Employee Name]],Employees[[Employee Name]:[Office]],6))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336</v>
      </c>
      <c r="E6412" s="19" t="str">
        <f>IF(ISBLANK(LeaveTracker[[#This Row],[Employee Name]]),"-----",VLOOKUP(LeaveTracker[[#This Row],[Employee Name]],Employees[[Employee Name]:[Office]],7))</f>
        <v>COMELEC</v>
      </c>
      <c r="F6412" s="50" t="str">
        <f>IF(ISBLANK(LeaveTracker[[#This Row],[Employee Name]]),"-----",VLOOKUP(LeaveTracker[[#This Row],[Employee Name]],Employees[[Employee Name]:[Office]],6))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530</v>
      </c>
      <c r="E6413" s="19" t="str">
        <f>IF(ISBLANK(LeaveTracker[[#This Row],[Employee Name]]),"-----",VLOOKUP(LeaveTracker[[#This Row],[Employee Name]],Employees[[Employee Name]:[Office]],7))</f>
        <v>GSO</v>
      </c>
      <c r="F6413" s="50" t="str">
        <f>IF(ISBLANK(LeaveTracker[[#This Row],[Employee Name]]),"-----",VLOOKUP(LeaveTracker[[#This Row],[Employee Name]],Employees[[Employee Name]:[Office]],6))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19" t="str">
        <f>IF(ISBLANK(LeaveTracker[[#This Row],[Employee Name]]),"-----",VLOOKUP(LeaveTracker[[#This Row],[Employee Name]],Employees[[Employee Name]:[Office]],7))</f>
        <v>DOE</v>
      </c>
      <c r="F6414" s="50" t="str">
        <f>IF(ISBLANK(LeaveTracker[[#This Row],[Employee Name]]),"-----",VLOOKUP(LeaveTracker[[#This Row],[Employee Name]],Employees[[Employee Name]:[Office]],6))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1750</v>
      </c>
      <c r="E6415" s="19" t="str">
        <f>IF(ISBLANK(LeaveTracker[[#This Row],[Employee Name]]),"-----",VLOOKUP(LeaveTracker[[#This Row],[Employee Name]],Employees[[Employee Name]:[Office]],7))</f>
        <v>AGRICULTURE OFFICE</v>
      </c>
      <c r="F6415" s="50" t="str">
        <f>IF(ISBLANK(LeaveTracker[[#This Row],[Employee Name]]),"-----",VLOOKUP(LeaveTracker[[#This Row],[Employee Name]],Employees[[Employee Name]:[Office]],6))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2330</v>
      </c>
      <c r="E6416" s="19" t="str">
        <f>IF(ISBLANK(LeaveTracker[[#This Row],[Employee Name]]),"-----",VLOOKUP(LeaveTracker[[#This Row],[Employee Name]],Employees[[Employee Name]:[Office]],7))</f>
        <v>CEO</v>
      </c>
      <c r="F6416" s="50" t="str">
        <f>IF(ISBLANK(LeaveTracker[[#This Row],[Employee Name]]),"-----",VLOOKUP(LeaveTracker[[#This Row],[Employee Name]],Employees[[Employee Name]:[Office]],6))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541</v>
      </c>
      <c r="E6417" s="19" t="str">
        <f>IF(ISBLANK(LeaveTracker[[#This Row],[Employee Name]]),"-----",VLOOKUP(LeaveTracker[[#This Row],[Employee Name]],Employees[[Employee Name]:[Office]],7))</f>
        <v>ONT</v>
      </c>
      <c r="F6417" s="50" t="str">
        <f>IF(ISBLANK(LeaveTracker[[#This Row],[Employee Name]]),"-----",VLOOKUP(LeaveTracker[[#This Row],[Employee Name]],Employees[[Employee Name]:[Office]],6))</f>
        <v>PERMANENT</v>
      </c>
      <c r="G6417" s="24">
        <v>45117</v>
      </c>
      <c r="H6417" s="24">
        <v>45117</v>
      </c>
      <c r="I6417" s="20" t="s">
        <v>298</v>
      </c>
      <c r="J6417" s="42" t="s">
        <v>1003</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735</v>
      </c>
      <c r="E6418" s="19" t="str">
        <f>IF(ISBLANK(LeaveTracker[[#This Row],[Employee Name]]),"-----",VLOOKUP(LeaveTracker[[#This Row],[Employee Name]],Employees[[Employee Name]:[Office]],7))</f>
        <v>SP</v>
      </c>
      <c r="F6418" s="50" t="str">
        <f>IF(ISBLANK(LeaveTracker[[#This Row],[Employee Name]]),"-----",VLOOKUP(LeaveTracker[[#This Row],[Employee Name]],Employees[[Employee Name]:[Office]],6))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543</v>
      </c>
      <c r="E6419" s="19" t="str">
        <f>IF(ISBLANK(LeaveTracker[[#This Row],[Employee Name]]),"-----",VLOOKUP(LeaveTracker[[#This Row],[Employee Name]],Employees[[Employee Name]:[Office]],7))</f>
        <v>LCR</v>
      </c>
      <c r="F6419" s="50" t="str">
        <f>IF(ISBLANK(LeaveTracker[[#This Row],[Employee Name]]),"-----",VLOOKUP(LeaveTracker[[#This Row],[Employee Name]],Employees[[Employee Name]:[Office]],6))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355</v>
      </c>
      <c r="E6420" s="19" t="str">
        <f>IF(ISBLANK(LeaveTracker[[#This Row],[Employee Name]]),"-----",VLOOKUP(LeaveTracker[[#This Row],[Employee Name]],Employees[[Employee Name]:[Office]],7))</f>
        <v>LCR</v>
      </c>
      <c r="F6420" s="50" t="str">
        <f>IF(ISBLANK(LeaveTracker[[#This Row],[Employee Name]]),"-----",VLOOKUP(LeaveTracker[[#This Row],[Employee Name]],Employees[[Employee Name]:[Office]],6))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1307</v>
      </c>
      <c r="E6421" s="19" t="str">
        <f>IF(ISBLANK(LeaveTracker[[#This Row],[Employee Name]]),"-----",VLOOKUP(LeaveTracker[[#This Row],[Employee Name]],Employees[[Employee Name]:[Office]],7))</f>
        <v>CTO</v>
      </c>
      <c r="F6421" s="50" t="str">
        <f>IF(ISBLANK(LeaveTracker[[#This Row],[Employee Name]]),"-----",VLOOKUP(LeaveTracker[[#This Row],[Employee Name]],Employees[[Employee Name]:[Office]],6))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394</v>
      </c>
      <c r="E6422" s="19" t="str">
        <f>IF(ISBLANK(LeaveTracker[[#This Row],[Employee Name]]),"-----",VLOOKUP(LeaveTracker[[#This Row],[Employee Name]],Employees[[Employee Name]:[Office]],7))</f>
        <v>CTO</v>
      </c>
      <c r="F6422" s="50" t="str">
        <f>IF(ISBLANK(LeaveTracker[[#This Row],[Employee Name]]),"-----",VLOOKUP(LeaveTracker[[#This Row],[Employee Name]],Employees[[Employee Name]:[Office]],6))</f>
        <v>PERMANENT</v>
      </c>
      <c r="G6422" s="24">
        <v>45103</v>
      </c>
      <c r="H6422" s="24">
        <v>45103</v>
      </c>
      <c r="I6422" s="20" t="s">
        <v>298</v>
      </c>
      <c r="J6422" s="42" t="s">
        <v>1003</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471</v>
      </c>
      <c r="E6423" s="19" t="str">
        <f>IF(ISBLANK(LeaveTracker[[#This Row],[Employee Name]]),"-----",VLOOKUP(LeaveTracker[[#This Row],[Employee Name]],Employees[[Employee Name]:[Office]],7))</f>
        <v>PIO</v>
      </c>
      <c r="F6423" s="50" t="str">
        <f>IF(ISBLANK(LeaveTracker[[#This Row],[Employee Name]]),"-----",VLOOKUP(LeaveTracker[[#This Row],[Employee Name]],Employees[[Employee Name]:[Office]],6))</f>
        <v>PERMANENT</v>
      </c>
      <c r="G6423" s="24">
        <v>45097</v>
      </c>
      <c r="H6423" s="24">
        <v>45097</v>
      </c>
      <c r="I6423" s="20" t="s">
        <v>298</v>
      </c>
      <c r="J6423" s="42" t="s">
        <v>1003</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1840</v>
      </c>
      <c r="E6424" s="19" t="str">
        <f>IF(ISBLANK(LeaveTracker[[#This Row],[Employee Name]]),"-----",VLOOKUP(LeaveTracker[[#This Row],[Employee Name]],Employees[[Employee Name]:[Office]],7))</f>
        <v>BIR</v>
      </c>
      <c r="F6424" s="50" t="str">
        <f>IF(ISBLANK(LeaveTracker[[#This Row],[Employee Name]]),"-----",VLOOKUP(LeaveTracker[[#This Row],[Employee Name]],Employees[[Employee Name]:[Office]],6))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1840</v>
      </c>
      <c r="E6425" s="19" t="str">
        <f>IF(ISBLANK(LeaveTracker[[#This Row],[Employee Name]]),"-----",VLOOKUP(LeaveTracker[[#This Row],[Employee Name]],Employees[[Employee Name]:[Office]],7))</f>
        <v>BIR</v>
      </c>
      <c r="F6425" s="50" t="str">
        <f>IF(ISBLANK(LeaveTracker[[#This Row],[Employee Name]]),"-----",VLOOKUP(LeaveTracker[[#This Row],[Employee Name]],Employees[[Employee Name]:[Office]],6))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1934</v>
      </c>
      <c r="E6426" s="19" t="str">
        <f>IF(ISBLANK(LeaveTracker[[#This Row],[Employee Name]]),"-----",VLOOKUP(LeaveTracker[[#This Row],[Employee Name]],Employees[[Employee Name]:[Office]],7))</f>
        <v>CHO</v>
      </c>
      <c r="F6426" s="50" t="str">
        <f>IF(ISBLANK(LeaveTracker[[#This Row],[Employee Name]]),"-----",VLOOKUP(LeaveTracker[[#This Row],[Employee Name]],Employees[[Employee Name]:[Office]],6))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19" t="str">
        <f>IF(ISBLANK(LeaveTracker[[#This Row],[Employee Name]]),"-----",VLOOKUP(LeaveTracker[[#This Row],[Employee Name]],Employees[[Employee Name]:[Office]],7))</f>
        <v>INTEGRATED CENTRAL TERMINAL</v>
      </c>
      <c r="F6427" s="50" t="str">
        <f>IF(ISBLANK(LeaveTracker[[#This Row],[Employee Name]]),"-----",VLOOKUP(LeaveTracker[[#This Row],[Employee Name]],Employees[[Employee Name]:[Office]],6))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19" t="str">
        <f>IF(ISBLANK(LeaveTracker[[#This Row],[Employee Name]]),"-----",VLOOKUP(LeaveTracker[[#This Row],[Employee Name]],Employees[[Employee Name]:[Office]],7))</f>
        <v>CHO</v>
      </c>
      <c r="F6428" s="50" t="str">
        <f>IF(ISBLANK(LeaveTracker[[#This Row],[Employee Name]]),"-----",VLOOKUP(LeaveTracker[[#This Row],[Employee Name]],Employees[[Employee Name]:[Office]],6))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2263</v>
      </c>
      <c r="E6429" s="19" t="str">
        <f>IF(ISBLANK(LeaveTracker[[#This Row],[Employee Name]]),"-----",VLOOKUP(LeaveTracker[[#This Row],[Employee Name]],Employees[[Employee Name]:[Office]],7))</f>
        <v>CHO</v>
      </c>
      <c r="F6429" s="50" t="str">
        <f>IF(ISBLANK(LeaveTracker[[#This Row],[Employee Name]]),"-----",VLOOKUP(LeaveTracker[[#This Row],[Employee Name]],Employees[[Employee Name]:[Office]],6))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530</v>
      </c>
      <c r="E6430" s="19" t="str">
        <f>IF(ISBLANK(LeaveTracker[[#This Row],[Employee Name]]),"-----",VLOOKUP(LeaveTracker[[#This Row],[Employee Name]],Employees[[Employee Name]:[Office]],7))</f>
        <v>GSO</v>
      </c>
      <c r="F6430" s="50" t="str">
        <f>IF(ISBLANK(LeaveTracker[[#This Row],[Employee Name]]),"-----",VLOOKUP(LeaveTracker[[#This Row],[Employee Name]],Employees[[Employee Name]:[Office]],6))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471</v>
      </c>
      <c r="E6431" s="19" t="str">
        <f>IF(ISBLANK(LeaveTracker[[#This Row],[Employee Name]]),"-----",VLOOKUP(LeaveTracker[[#This Row],[Employee Name]],Employees[[Employee Name]:[Office]],7))</f>
        <v>PIO</v>
      </c>
      <c r="F6431" s="50" t="str">
        <f>IF(ISBLANK(LeaveTracker[[#This Row],[Employee Name]]),"-----",VLOOKUP(LeaveTracker[[#This Row],[Employee Name]],Employees[[Employee Name]:[Office]],6))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473</v>
      </c>
      <c r="E6432" s="19" t="str">
        <f>IF(ISBLANK(LeaveTracker[[#This Row],[Employee Name]]),"-----",VLOOKUP(LeaveTracker[[#This Row],[Employee Name]],Employees[[Employee Name]:[Office]],7))</f>
        <v>ONT</v>
      </c>
      <c r="F6432" s="50" t="str">
        <f>IF(ISBLANK(LeaveTracker[[#This Row],[Employee Name]]),"-----",VLOOKUP(LeaveTracker[[#This Row],[Employee Name]],Employees[[Employee Name]:[Office]],6))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1049</v>
      </c>
      <c r="E6433" s="19" t="str">
        <f>IF(ISBLANK(LeaveTracker[[#This Row],[Employee Name]]),"-----",VLOOKUP(LeaveTracker[[#This Row],[Employee Name]],Employees[[Employee Name]:[Office]],7))</f>
        <v>PIO</v>
      </c>
      <c r="F6433" s="50" t="str">
        <f>IF(ISBLANK(LeaveTracker[[#This Row],[Employee Name]]),"-----",VLOOKUP(LeaveTracker[[#This Row],[Employee Name]],Employees[[Employee Name]:[Office]],6))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1070</v>
      </c>
      <c r="E6434" s="19" t="str">
        <f>IF(ISBLANK(LeaveTracker[[#This Row],[Employee Name]]),"-----",VLOOKUP(LeaveTracker[[#This Row],[Employee Name]],Employees[[Employee Name]:[Office]],7))</f>
        <v>PIO</v>
      </c>
      <c r="F6434" s="50" t="str">
        <f>IF(ISBLANK(LeaveTracker[[#This Row],[Employee Name]]),"-----",VLOOKUP(LeaveTracker[[#This Row],[Employee Name]],Employees[[Employee Name]:[Office]],6))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1070</v>
      </c>
      <c r="E6435" s="19" t="str">
        <f>IF(ISBLANK(LeaveTracker[[#This Row],[Employee Name]]),"-----",VLOOKUP(LeaveTracker[[#This Row],[Employee Name]],Employees[[Employee Name]:[Office]],7))</f>
        <v>PIO</v>
      </c>
      <c r="F6435" s="50" t="str">
        <f>IF(ISBLANK(LeaveTracker[[#This Row],[Employee Name]]),"-----",VLOOKUP(LeaveTracker[[#This Row],[Employee Name]],Employees[[Employee Name]:[Office]],6))</f>
        <v>PERMANENT</v>
      </c>
      <c r="G6435" s="24">
        <v>45097</v>
      </c>
      <c r="H6435" s="24">
        <v>45097</v>
      </c>
      <c r="I6435" s="20" t="s">
        <v>298</v>
      </c>
      <c r="J6435" s="42" t="s">
        <v>1003</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323</v>
      </c>
      <c r="E6436" s="19" t="str">
        <f>IF(ISBLANK(LeaveTracker[[#This Row],[Employee Name]]),"-----",VLOOKUP(LeaveTracker[[#This Row],[Employee Name]],Employees[[Employee Name]:[Office]],7))</f>
        <v>CEO</v>
      </c>
      <c r="F6436" s="50" t="str">
        <f>IF(ISBLANK(LeaveTracker[[#This Row],[Employee Name]]),"-----",VLOOKUP(LeaveTracker[[#This Row],[Employee Name]],Employees[[Employee Name]:[Office]],6))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418</v>
      </c>
      <c r="E6437" s="19" t="str">
        <f>IF(ISBLANK(LeaveTracker[[#This Row],[Employee Name]]),"-----",VLOOKUP(LeaveTracker[[#This Row],[Employee Name]],Employees[[Employee Name]:[Office]],7))</f>
        <v>CTO</v>
      </c>
      <c r="F6437" s="50" t="str">
        <f>IF(ISBLANK(LeaveTracker[[#This Row],[Employee Name]]),"-----",VLOOKUP(LeaveTracker[[#This Row],[Employee Name]],Employees[[Employee Name]:[Office]],6))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630</v>
      </c>
      <c r="E6438" s="19" t="str">
        <f>IF(ISBLANK(LeaveTracker[[#This Row],[Employee Name]]),"-----",VLOOKUP(LeaveTracker[[#This Row],[Employee Name]],Employees[[Employee Name]:[Office]],7))</f>
        <v>CCT</v>
      </c>
      <c r="F6438" s="50" t="str">
        <f>IF(ISBLANK(LeaveTracker[[#This Row],[Employee Name]]),"-----",VLOOKUP(LeaveTracker[[#This Row],[Employee Name]],Employees[[Employee Name]:[Office]],6))</f>
        <v>PERMANENT</v>
      </c>
      <c r="G6438" s="21">
        <v>45117</v>
      </c>
      <c r="H6438" s="24">
        <v>45117</v>
      </c>
      <c r="I6438" s="20" t="s">
        <v>298</v>
      </c>
      <c r="J6438" s="42" t="s">
        <v>1003</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1924</v>
      </c>
      <c r="E6439" s="19" t="str">
        <f>IF(ISBLANK(LeaveTracker[[#This Row],[Employee Name]]),"-----",VLOOKUP(LeaveTracker[[#This Row],[Employee Name]],Employees[[Employee Name]:[Office]],7))</f>
        <v>FIRE DEPARTMENT</v>
      </c>
      <c r="F6439" s="50" t="str">
        <f>IF(ISBLANK(LeaveTracker[[#This Row],[Employee Name]]),"-----",VLOOKUP(LeaveTracker[[#This Row],[Employee Name]],Employees[[Employee Name]:[Office]],6))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1924</v>
      </c>
      <c r="E6440" s="19" t="str">
        <f>IF(ISBLANK(LeaveTracker[[#This Row],[Employee Name]]),"-----",VLOOKUP(LeaveTracker[[#This Row],[Employee Name]],Employees[[Employee Name]:[Office]],7))</f>
        <v>FIRE DEPARTMENT</v>
      </c>
      <c r="F6440" s="50" t="str">
        <f>IF(ISBLANK(LeaveTracker[[#This Row],[Employee Name]]),"-----",VLOOKUP(LeaveTracker[[#This Row],[Employee Name]],Employees[[Employee Name]:[Office]],6))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1924</v>
      </c>
      <c r="E6441" s="19" t="str">
        <f>IF(ISBLANK(LeaveTracker[[#This Row],[Employee Name]]),"-----",VLOOKUP(LeaveTracker[[#This Row],[Employee Name]],Employees[[Employee Name]:[Office]],7))</f>
        <v>FIRE DEPARTMENT</v>
      </c>
      <c r="F6441" s="50" t="str">
        <f>IF(ISBLANK(LeaveTracker[[#This Row],[Employee Name]]),"-----",VLOOKUP(LeaveTracker[[#This Row],[Employee Name]],Employees[[Employee Name]:[Office]],6))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1924</v>
      </c>
      <c r="E6442" s="19" t="str">
        <f>IF(ISBLANK(LeaveTracker[[#This Row],[Employee Name]]),"-----",VLOOKUP(LeaveTracker[[#This Row],[Employee Name]],Employees[[Employee Name]:[Office]],7))</f>
        <v>FIRE DEPARTMENT</v>
      </c>
      <c r="F6442" s="50" t="str">
        <f>IF(ISBLANK(LeaveTracker[[#This Row],[Employee Name]]),"-----",VLOOKUP(LeaveTracker[[#This Row],[Employee Name]],Employees[[Employee Name]:[Office]],6))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1924</v>
      </c>
      <c r="E6443" s="19" t="str">
        <f>IF(ISBLANK(LeaveTracker[[#This Row],[Employee Name]]),"-----",VLOOKUP(LeaveTracker[[#This Row],[Employee Name]],Employees[[Employee Name]:[Office]],7))</f>
        <v>FIRE DEPARTMENT</v>
      </c>
      <c r="F6443" s="50" t="str">
        <f>IF(ISBLANK(LeaveTracker[[#This Row],[Employee Name]]),"-----",VLOOKUP(LeaveTracker[[#This Row],[Employee Name]],Employees[[Employee Name]:[Office]],6))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19" t="str">
        <f>IF(ISBLANK(LeaveTracker[[#This Row],[Employee Name]]),"-----",VLOOKUP(LeaveTracker[[#This Row],[Employee Name]],Employees[[Employee Name]:[Office]],7))</f>
        <v>ONT</v>
      </c>
      <c r="F6444" s="50" t="str">
        <f>IF(ISBLANK(LeaveTracker[[#This Row],[Employee Name]]),"-----",VLOOKUP(LeaveTracker[[#This Row],[Employee Name]],Employees[[Employee Name]:[Office]],6))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2332</v>
      </c>
      <c r="E6445" s="19" t="str">
        <f>IF(ISBLANK(LeaveTracker[[#This Row],[Employee Name]]),"-----",VLOOKUP(LeaveTracker[[#This Row],[Employee Name]],Employees[[Employee Name]:[Office]],7))</f>
        <v>SP</v>
      </c>
      <c r="F6445" s="50" t="str">
        <f>IF(ISBLANK(LeaveTracker[[#This Row],[Employee Name]]),"-----",VLOOKUP(LeaveTracker[[#This Row],[Employee Name]],Employees[[Employee Name]:[Office]],6))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1801</v>
      </c>
      <c r="E6446" s="19" t="str">
        <f>IF(ISBLANK(LeaveTracker[[#This Row],[Employee Name]]),"-----",VLOOKUP(LeaveTracker[[#This Row],[Employee Name]],Employees[[Employee Name]:[Office]],7))</f>
        <v>TCNHS</v>
      </c>
      <c r="F6446" s="50" t="str">
        <f>IF(ISBLANK(LeaveTracker[[#This Row],[Employee Name]]),"-----",VLOOKUP(LeaveTracker[[#This Row],[Employee Name]],Employees[[Employee Name]:[Office]],6))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1801</v>
      </c>
      <c r="E6447" s="19" t="str">
        <f>IF(ISBLANK(LeaveTracker[[#This Row],[Employee Name]]),"-----",VLOOKUP(LeaveTracker[[#This Row],[Employee Name]],Employees[[Employee Name]:[Office]],7))</f>
        <v>TCNHS</v>
      </c>
      <c r="F6447" s="50" t="str">
        <f>IF(ISBLANK(LeaveTracker[[#This Row],[Employee Name]]),"-----",VLOOKUP(LeaveTracker[[#This Row],[Employee Name]],Employees[[Employee Name]:[Office]],6))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1783</v>
      </c>
      <c r="E6448" s="19" t="str">
        <f>IF(ISBLANK(LeaveTracker[[#This Row],[Employee Name]]),"-----",VLOOKUP(LeaveTracker[[#This Row],[Employee Name]],Employees[[Employee Name]:[Office]],7))</f>
        <v>ONT</v>
      </c>
      <c r="F6448" s="50" t="str">
        <f>IF(ISBLANK(LeaveTracker[[#This Row],[Employee Name]]),"-----",VLOOKUP(LeaveTracker[[#This Row],[Employee Name]],Employees[[Employee Name]:[Office]],6))</f>
        <v>PERMANENT</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1834</v>
      </c>
      <c r="E6449" s="19" t="str">
        <f>IF(ISBLANK(LeaveTracker[[#This Row],[Employee Name]]),"-----",VLOOKUP(LeaveTracker[[#This Row],[Employee Name]],Employees[[Employee Name]:[Office]],7))</f>
        <v>EEO/CITY MARKET</v>
      </c>
      <c r="F6449" s="50" t="str">
        <f>IF(ISBLANK(LeaveTracker[[#This Row],[Employee Name]]),"-----",VLOOKUP(LeaveTracker[[#This Row],[Employee Name]],Employees[[Employee Name]:[Office]],6))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1834</v>
      </c>
      <c r="E6450" s="19" t="str">
        <f>IF(ISBLANK(LeaveTracker[[#This Row],[Employee Name]]),"-----",VLOOKUP(LeaveTracker[[#This Row],[Employee Name]],Employees[[Employee Name]:[Office]],7))</f>
        <v>EEO/CITY MARKET</v>
      </c>
      <c r="F6450" s="50" t="str">
        <f>IF(ISBLANK(LeaveTracker[[#This Row],[Employee Name]]),"-----",VLOOKUP(LeaveTracker[[#This Row],[Employee Name]],Employees[[Employee Name]:[Office]],6))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1905</v>
      </c>
      <c r="E6451" s="19" t="str">
        <f>IF(ISBLANK(LeaveTracker[[#This Row],[Employee Name]]),"-----",VLOOKUP(LeaveTracker[[#This Row],[Employee Name]],Employees[[Employee Name]:[Office]],7))</f>
        <v>MAHOGANY MARKET</v>
      </c>
      <c r="F6451" s="50" t="str">
        <f>IF(ISBLANK(LeaveTracker[[#This Row],[Employee Name]]),"-----",VLOOKUP(LeaveTracker[[#This Row],[Employee Name]],Employees[[Employee Name]:[Office]],6))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1905</v>
      </c>
      <c r="E6452" s="19" t="str">
        <f>IF(ISBLANK(LeaveTracker[[#This Row],[Employee Name]]),"-----",VLOOKUP(LeaveTracker[[#This Row],[Employee Name]],Employees[[Employee Name]:[Office]],7))</f>
        <v>MAHOGANY MARKET</v>
      </c>
      <c r="F6452" s="50" t="str">
        <f>IF(ISBLANK(LeaveTracker[[#This Row],[Employee Name]]),"-----",VLOOKUP(LeaveTracker[[#This Row],[Employee Name]],Employees[[Employee Name]:[Office]],6))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1749</v>
      </c>
      <c r="E6453" s="19" t="str">
        <f>IF(ISBLANK(LeaveTracker[[#This Row],[Employee Name]]),"-----",VLOOKUP(LeaveTracker[[#This Row],[Employee Name]],Employees[[Employee Name]:[Office]],7))</f>
        <v>PICNIC GROVE</v>
      </c>
      <c r="F6453" s="50" t="str">
        <f>IF(ISBLANK(LeaveTracker[[#This Row],[Employee Name]]),"-----",VLOOKUP(LeaveTracker[[#This Row],[Employee Name]],Employees[[Employee Name]:[Office]],6))</f>
        <v>PERMANENT</v>
      </c>
      <c r="G6453" s="24">
        <v>45120</v>
      </c>
      <c r="H6453" s="24">
        <v>45120</v>
      </c>
      <c r="I6453" s="20" t="s">
        <v>298</v>
      </c>
      <c r="J6453" s="42" t="s">
        <v>1003</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1839</v>
      </c>
      <c r="E6454" s="19" t="str">
        <f>IF(ISBLANK(LeaveTracker[[#This Row],[Employee Name]]),"-----",VLOOKUP(LeaveTracker[[#This Row],[Employee Name]],Employees[[Employee Name]:[Office]],7))</f>
        <v>CENRO</v>
      </c>
      <c r="F6454" s="50" t="str">
        <f>IF(ISBLANK(LeaveTracker[[#This Row],[Employee Name]]),"-----",VLOOKUP(LeaveTracker[[#This Row],[Employee Name]],Employees[[Employee Name]:[Office]],6))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1839</v>
      </c>
      <c r="E6455" s="19" t="str">
        <f>IF(ISBLANK(LeaveTracker[[#This Row],[Employee Name]]),"-----",VLOOKUP(LeaveTracker[[#This Row],[Employee Name]],Employees[[Employee Name]:[Office]],7))</f>
        <v>CENRO</v>
      </c>
      <c r="F6455" s="50" t="str">
        <f>IF(ISBLANK(LeaveTracker[[#This Row],[Employee Name]]),"-----",VLOOKUP(LeaveTracker[[#This Row],[Employee Name]],Employees[[Employee Name]:[Office]],6))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1963</v>
      </c>
      <c r="E6456" s="19" t="str">
        <f>IF(ISBLANK(LeaveTracker[[#This Row],[Employee Name]]),"-----",VLOOKUP(LeaveTracker[[#This Row],[Employee Name]],Employees[[Employee Name]:[Office]],7))</f>
        <v>CENRO</v>
      </c>
      <c r="F6456" s="50" t="str">
        <f>IF(ISBLANK(LeaveTracker[[#This Row],[Employee Name]]),"-----",VLOOKUP(LeaveTracker[[#This Row],[Employee Name]],Employees[[Employee Name]:[Office]],6))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1963</v>
      </c>
      <c r="E6457" s="19" t="str">
        <f>IF(ISBLANK(LeaveTracker[[#This Row],[Employee Name]]),"-----",VLOOKUP(LeaveTracker[[#This Row],[Employee Name]],Employees[[Employee Name]:[Office]],7))</f>
        <v>CENRO</v>
      </c>
      <c r="F6457" s="50" t="str">
        <f>IF(ISBLANK(LeaveTracker[[#This Row],[Employee Name]]),"-----",VLOOKUP(LeaveTracker[[#This Row],[Employee Name]],Employees[[Employee Name]:[Office]],6))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1935</v>
      </c>
      <c r="E6458" s="19" t="str">
        <f>IF(ISBLANK(LeaveTracker[[#This Row],[Employee Name]]),"-----",VLOOKUP(LeaveTracker[[#This Row],[Employee Name]],Employees[[Employee Name]:[Office]],7))</f>
        <v>CTO</v>
      </c>
      <c r="F6458" s="50" t="str">
        <f>IF(ISBLANK(LeaveTracker[[#This Row],[Employee Name]]),"-----",VLOOKUP(LeaveTracker[[#This Row],[Employee Name]],Employees[[Employee Name]:[Office]],6))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1935</v>
      </c>
      <c r="E6459" s="19" t="str">
        <f>IF(ISBLANK(LeaveTracker[[#This Row],[Employee Name]]),"-----",VLOOKUP(LeaveTracker[[#This Row],[Employee Name]],Employees[[Employee Name]:[Office]],7))</f>
        <v>CTO</v>
      </c>
      <c r="F6459" s="50" t="str">
        <f>IF(ISBLANK(LeaveTracker[[#This Row],[Employee Name]]),"-----",VLOOKUP(LeaveTracker[[#This Row],[Employee Name]],Employees[[Employee Name]:[Office]],6))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1935</v>
      </c>
      <c r="E6460" s="19" t="str">
        <f>IF(ISBLANK(LeaveTracker[[#This Row],[Employee Name]]),"-----",VLOOKUP(LeaveTracker[[#This Row],[Employee Name]],Employees[[Employee Name]:[Office]],7))</f>
        <v>CTO</v>
      </c>
      <c r="F6460" s="50" t="str">
        <f>IF(ISBLANK(LeaveTracker[[#This Row],[Employee Name]]),"-----",VLOOKUP(LeaveTracker[[#This Row],[Employee Name]],Employees[[Employee Name]:[Office]],6))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1935</v>
      </c>
      <c r="E6461" s="19" t="str">
        <f>IF(ISBLANK(LeaveTracker[[#This Row],[Employee Name]]),"-----",VLOOKUP(LeaveTracker[[#This Row],[Employee Name]],Employees[[Employee Name]:[Office]],7))</f>
        <v>CTO</v>
      </c>
      <c r="F6461" s="50" t="str">
        <f>IF(ISBLANK(LeaveTracker[[#This Row],[Employee Name]]),"-----",VLOOKUP(LeaveTracker[[#This Row],[Employee Name]],Employees[[Employee Name]:[Office]],6))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1935</v>
      </c>
      <c r="E6462" s="19" t="str">
        <f>IF(ISBLANK(LeaveTracker[[#This Row],[Employee Name]]),"-----",VLOOKUP(LeaveTracker[[#This Row],[Employee Name]],Employees[[Employee Name]:[Office]],7))</f>
        <v>CTO</v>
      </c>
      <c r="F6462" s="50" t="str">
        <f>IF(ISBLANK(LeaveTracker[[#This Row],[Employee Name]]),"-----",VLOOKUP(LeaveTracker[[#This Row],[Employee Name]],Employees[[Employee Name]:[Office]],6))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1935</v>
      </c>
      <c r="E6463" s="19" t="str">
        <f>IF(ISBLANK(LeaveTracker[[#This Row],[Employee Name]]),"-----",VLOOKUP(LeaveTracker[[#This Row],[Employee Name]],Employees[[Employee Name]:[Office]],7))</f>
        <v>CTO</v>
      </c>
      <c r="F6463" s="50" t="str">
        <f>IF(ISBLANK(LeaveTracker[[#This Row],[Employee Name]]),"-----",VLOOKUP(LeaveTracker[[#This Row],[Employee Name]],Employees[[Employee Name]:[Office]],6))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2210</v>
      </c>
      <c r="E6464" s="19" t="str">
        <f>IF(ISBLANK(LeaveTracker[[#This Row],[Employee Name]]),"-----",VLOOKUP(LeaveTracker[[#This Row],[Employee Name]],Employees[[Employee Name]:[Office]],7))</f>
        <v>CENRO</v>
      </c>
      <c r="F6464" s="50" t="str">
        <f>IF(ISBLANK(LeaveTracker[[#This Row],[Employee Name]]),"-----",VLOOKUP(LeaveTracker[[#This Row],[Employee Name]],Employees[[Employee Name]:[Office]],6))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2210</v>
      </c>
      <c r="E6465" s="19" t="str">
        <f>IF(ISBLANK(LeaveTracker[[#This Row],[Employee Name]]),"-----",VLOOKUP(LeaveTracker[[#This Row],[Employee Name]],Employees[[Employee Name]:[Office]],7))</f>
        <v>CENRO</v>
      </c>
      <c r="F6465" s="50" t="str">
        <f>IF(ISBLANK(LeaveTracker[[#This Row],[Employee Name]]),"-----",VLOOKUP(LeaveTracker[[#This Row],[Employee Name]],Employees[[Employee Name]:[Office]],6))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2210</v>
      </c>
      <c r="E6466" s="19" t="str">
        <f>IF(ISBLANK(LeaveTracker[[#This Row],[Employee Name]]),"-----",VLOOKUP(LeaveTracker[[#This Row],[Employee Name]],Employees[[Employee Name]:[Office]],7))</f>
        <v>CENRO</v>
      </c>
      <c r="F6466" s="50" t="str">
        <f>IF(ISBLANK(LeaveTracker[[#This Row],[Employee Name]]),"-----",VLOOKUP(LeaveTracker[[#This Row],[Employee Name]],Employees[[Employee Name]:[Office]],6))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2210</v>
      </c>
      <c r="E6467" s="19" t="str">
        <f>IF(ISBLANK(LeaveTracker[[#This Row],[Employee Name]]),"-----",VLOOKUP(LeaveTracker[[#This Row],[Employee Name]],Employees[[Employee Name]:[Office]],7))</f>
        <v>CENRO</v>
      </c>
      <c r="F6467" s="50" t="str">
        <f>IF(ISBLANK(LeaveTracker[[#This Row],[Employee Name]]),"-----",VLOOKUP(LeaveTracker[[#This Row],[Employee Name]],Employees[[Employee Name]:[Office]],6))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2210</v>
      </c>
      <c r="E6468" s="19" t="str">
        <f>IF(ISBLANK(LeaveTracker[[#This Row],[Employee Name]]),"-----",VLOOKUP(LeaveTracker[[#This Row],[Employee Name]],Employees[[Employee Name]:[Office]],7))</f>
        <v>CENRO</v>
      </c>
      <c r="F6468" s="50" t="str">
        <f>IF(ISBLANK(LeaveTracker[[#This Row],[Employee Name]]),"-----",VLOOKUP(LeaveTracker[[#This Row],[Employee Name]],Employees[[Employee Name]:[Office]],6))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2210</v>
      </c>
      <c r="E6469" s="19" t="str">
        <f>IF(ISBLANK(LeaveTracker[[#This Row],[Employee Name]]),"-----",VLOOKUP(LeaveTracker[[#This Row],[Employee Name]],Employees[[Employee Name]:[Office]],7))</f>
        <v>CENRO</v>
      </c>
      <c r="F6469" s="50" t="str">
        <f>IF(ISBLANK(LeaveTracker[[#This Row],[Employee Name]]),"-----",VLOOKUP(LeaveTracker[[#This Row],[Employee Name]],Employees[[Employee Name]:[Office]],6))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2210</v>
      </c>
      <c r="E6470" s="19" t="str">
        <f>IF(ISBLANK(LeaveTracker[[#This Row],[Employee Name]]),"-----",VLOOKUP(LeaveTracker[[#This Row],[Employee Name]],Employees[[Employee Name]:[Office]],7))</f>
        <v>CENRO</v>
      </c>
      <c r="F6470" s="50" t="str">
        <f>IF(ISBLANK(LeaveTracker[[#This Row],[Employee Name]]),"-----",VLOOKUP(LeaveTracker[[#This Row],[Employee Name]],Employees[[Employee Name]:[Office]],6))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2210</v>
      </c>
      <c r="E6471" s="19" t="str">
        <f>IF(ISBLANK(LeaveTracker[[#This Row],[Employee Name]]),"-----",VLOOKUP(LeaveTracker[[#This Row],[Employee Name]],Employees[[Employee Name]:[Office]],7))</f>
        <v>CENRO</v>
      </c>
      <c r="F6471" s="50" t="str">
        <f>IF(ISBLANK(LeaveTracker[[#This Row],[Employee Name]]),"-----",VLOOKUP(LeaveTracker[[#This Row],[Employee Name]],Employees[[Employee Name]:[Office]],6))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186</v>
      </c>
      <c r="E6472" s="19" t="str">
        <f>IF(ISBLANK(LeaveTracker[[#This Row],[Employee Name]]),"-----",VLOOKUP(LeaveTracker[[#This Row],[Employee Name]],Employees[[Employee Name]:[Office]],7))</f>
        <v>CBO</v>
      </c>
      <c r="F6472" s="50" t="str">
        <f>IF(ISBLANK(LeaveTracker[[#This Row],[Employee Name]]),"-----",VLOOKUP(LeaveTracker[[#This Row],[Employee Name]],Employees[[Employee Name]:[Office]],6))</f>
        <v>PERMANENT</v>
      </c>
      <c r="G6472" s="24">
        <v>45110</v>
      </c>
      <c r="H6472" s="24">
        <v>45110</v>
      </c>
      <c r="I6472" s="20" t="s">
        <v>298</v>
      </c>
      <c r="J6472" s="42" t="s">
        <v>1003</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1885</v>
      </c>
      <c r="E6473" s="19" t="str">
        <f>IF(ISBLANK(LeaveTracker[[#This Row],[Employee Name]]),"-----",VLOOKUP(LeaveTracker[[#This Row],[Employee Name]],Employees[[Employee Name]:[Office]],7))</f>
        <v>CTO</v>
      </c>
      <c r="F6473" s="50" t="str">
        <f>IF(ISBLANK(LeaveTracker[[#This Row],[Employee Name]]),"-----",VLOOKUP(LeaveTracker[[#This Row],[Employee Name]],Employees[[Employee Name]:[Office]],6))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1885</v>
      </c>
      <c r="E6474" s="19" t="str">
        <f>IF(ISBLANK(LeaveTracker[[#This Row],[Employee Name]]),"-----",VLOOKUP(LeaveTracker[[#This Row],[Employee Name]],Employees[[Employee Name]:[Office]],7))</f>
        <v>CTO</v>
      </c>
      <c r="F6474" s="50" t="str">
        <f>IF(ISBLANK(LeaveTracker[[#This Row],[Employee Name]]),"-----",VLOOKUP(LeaveTracker[[#This Row],[Employee Name]],Employees[[Employee Name]:[Office]],6))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2230</v>
      </c>
      <c r="E6475" s="19" t="str">
        <f>IF(ISBLANK(LeaveTracker[[#This Row],[Employee Name]]),"-----",VLOOKUP(LeaveTracker[[#This Row],[Employee Name]],Employees[[Employee Name]:[Office]],7))</f>
        <v>SANGGUNIANG PANLUNGSOD</v>
      </c>
      <c r="F6475" s="50" t="str">
        <f>IF(ISBLANK(LeaveTracker[[#This Row],[Employee Name]]),"-----",VLOOKUP(LeaveTracker[[#This Row],[Employee Name]],Employees[[Employee Name]:[Office]],6))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2230</v>
      </c>
      <c r="E6476" s="19" t="str">
        <f>IF(ISBLANK(LeaveTracker[[#This Row],[Employee Name]]),"-----",VLOOKUP(LeaveTracker[[#This Row],[Employee Name]],Employees[[Employee Name]:[Office]],7))</f>
        <v>SANGGUNIANG PANLUNGSOD</v>
      </c>
      <c r="F6476" s="50" t="str">
        <f>IF(ISBLANK(LeaveTracker[[#This Row],[Employee Name]]),"-----",VLOOKUP(LeaveTracker[[#This Row],[Employee Name]],Employees[[Employee Name]:[Office]],6))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730</v>
      </c>
      <c r="E6477" s="19" t="str">
        <f>IF(ISBLANK(LeaveTracker[[#This Row],[Employee Name]]),"-----",VLOOKUP(LeaveTracker[[#This Row],[Employee Name]],Employees[[Employee Name]:[Office]],7))</f>
        <v>SP</v>
      </c>
      <c r="F6477" s="50" t="str">
        <f>IF(ISBLANK(LeaveTracker[[#This Row],[Employee Name]]),"-----",VLOOKUP(LeaveTracker[[#This Row],[Employee Name]],Employees[[Employee Name]:[Office]],6))</f>
        <v>PERMANENT</v>
      </c>
      <c r="G6477" s="24">
        <v>45104</v>
      </c>
      <c r="H6477" s="24">
        <v>45104</v>
      </c>
      <c r="I6477" s="20" t="s">
        <v>298</v>
      </c>
      <c r="J6477" s="42" t="s">
        <v>1003</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840</v>
      </c>
      <c r="E6478" s="19" t="str">
        <f>IF(ISBLANK(LeaveTracker[[#This Row],[Employee Name]]),"-----",VLOOKUP(LeaveTracker[[#This Row],[Employee Name]],Employees[[Employee Name]:[Office]],7))</f>
        <v>CEO</v>
      </c>
      <c r="F6478" s="50" t="str">
        <f>IF(ISBLANK(LeaveTracker[[#This Row],[Employee Name]]),"-----",VLOOKUP(LeaveTracker[[#This Row],[Employee Name]],Employees[[Employee Name]:[Office]],6))</f>
        <v>PERMANENT</v>
      </c>
      <c r="G6478" s="24">
        <v>45103</v>
      </c>
      <c r="H6478" s="24">
        <v>45103</v>
      </c>
      <c r="I6478" s="20" t="s">
        <v>298</v>
      </c>
      <c r="J6478" s="42" t="s">
        <v>1003</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2074</v>
      </c>
      <c r="E6479" s="19" t="str">
        <f>IF(ISBLANK(LeaveTracker[[#This Row],[Employee Name]]),"-----",VLOOKUP(LeaveTracker[[#This Row],[Employee Name]],Employees[[Employee Name]:[Office]],7))</f>
        <v>ONT</v>
      </c>
      <c r="F6479" s="50" t="str">
        <f>IF(ISBLANK(LeaveTracker[[#This Row],[Employee Name]]),"-----",VLOOKUP(LeaveTracker[[#This Row],[Employee Name]],Employees[[Employee Name]:[Office]],6))</f>
        <v>PERMANENT</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1762</v>
      </c>
      <c r="E6480" s="19" t="str">
        <f>IF(ISBLANK(LeaveTracker[[#This Row],[Employee Name]]),"-----",VLOOKUP(LeaveTracker[[#This Row],[Employee Name]],Employees[[Employee Name]:[Office]],7))</f>
        <v>LIBRARY</v>
      </c>
      <c r="F6480" s="50" t="str">
        <f>IF(ISBLANK(LeaveTracker[[#This Row],[Employee Name]]),"-----",VLOOKUP(LeaveTracker[[#This Row],[Employee Name]],Employees[[Employee Name]:[Office]],6))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1762</v>
      </c>
      <c r="E6481" s="19" t="str">
        <f>IF(ISBLANK(LeaveTracker[[#This Row],[Employee Name]]),"-----",VLOOKUP(LeaveTracker[[#This Row],[Employee Name]],Employees[[Employee Name]:[Office]],7))</f>
        <v>LIBRARY</v>
      </c>
      <c r="F6481" s="50" t="str">
        <f>IF(ISBLANK(LeaveTracker[[#This Row],[Employee Name]]),"-----",VLOOKUP(LeaveTracker[[#This Row],[Employee Name]],Employees[[Employee Name]:[Office]],6))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1874</v>
      </c>
      <c r="E6482" s="19" t="str">
        <f>IF(ISBLANK(LeaveTracker[[#This Row],[Employee Name]]),"-----",VLOOKUP(LeaveTracker[[#This Row],[Employee Name]],Employees[[Employee Name]:[Office]],7))</f>
        <v>CSWDO</v>
      </c>
      <c r="F6482" s="50" t="str">
        <f>IF(ISBLANK(LeaveTracker[[#This Row],[Employee Name]]),"-----",VLOOKUP(LeaveTracker[[#This Row],[Employee Name]],Employees[[Employee Name]:[Office]],6))</f>
        <v>CASUAL</v>
      </c>
      <c r="G6482" s="24">
        <v>45117</v>
      </c>
      <c r="H6482" s="24">
        <v>45117</v>
      </c>
      <c r="I6482" s="20" t="s">
        <v>298</v>
      </c>
      <c r="J6482" s="42" t="s">
        <v>1003</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2140</v>
      </c>
      <c r="E6483" s="19" t="str">
        <f>IF(ISBLANK(LeaveTracker[[#This Row],[Employee Name]]),"-----",VLOOKUP(LeaveTracker[[#This Row],[Employee Name]],Employees[[Employee Name]:[Office]],7))</f>
        <v>GSO</v>
      </c>
      <c r="F6483" s="50" t="str">
        <f>IF(ISBLANK(LeaveTracker[[#This Row],[Employee Name]]),"-----",VLOOKUP(LeaveTracker[[#This Row],[Employee Name]],Employees[[Employee Name]:[Office]],6))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875</v>
      </c>
      <c r="E6484" s="19" t="str">
        <f>IF(ISBLANK(LeaveTracker[[#This Row],[Employee Name]]),"-----",VLOOKUP(LeaveTracker[[#This Row],[Employee Name]],Employees[[Employee Name]:[Office]],7))</f>
        <v>GSO</v>
      </c>
      <c r="F6484" s="50" t="str">
        <f>IF(ISBLANK(LeaveTracker[[#This Row],[Employee Name]]),"-----",VLOOKUP(LeaveTracker[[#This Row],[Employee Name]],Employees[[Employee Name]:[Office]],6))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1876</v>
      </c>
      <c r="E6485" s="19" t="str">
        <f>IF(ISBLANK(LeaveTracker[[#This Row],[Employee Name]]),"-----",VLOOKUP(LeaveTracker[[#This Row],[Employee Name]],Employees[[Employee Name]:[Office]],7))</f>
        <v>GSO</v>
      </c>
      <c r="F6485" s="50" t="str">
        <f>IF(ISBLANK(LeaveTracker[[#This Row],[Employee Name]]),"-----",VLOOKUP(LeaveTracker[[#This Row],[Employee Name]],Employees[[Employee Name]:[Office]],6))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1876</v>
      </c>
      <c r="E6486" s="19" t="str">
        <f>IF(ISBLANK(LeaveTracker[[#This Row],[Employee Name]]),"-----",VLOOKUP(LeaveTracker[[#This Row],[Employee Name]],Employees[[Employee Name]:[Office]],7))</f>
        <v>GSO</v>
      </c>
      <c r="F6486" s="50" t="str">
        <f>IF(ISBLANK(LeaveTracker[[#This Row],[Employee Name]]),"-----",VLOOKUP(LeaveTracker[[#This Row],[Employee Name]],Employees[[Employee Name]:[Office]],6))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878</v>
      </c>
      <c r="E6487" s="19" t="str">
        <f>IF(ISBLANK(LeaveTracker[[#This Row],[Employee Name]]),"-----",VLOOKUP(LeaveTracker[[#This Row],[Employee Name]],Employees[[Employee Name]:[Office]],7))</f>
        <v>ONT</v>
      </c>
      <c r="F6487" s="50" t="str">
        <f>IF(ISBLANK(LeaveTracker[[#This Row],[Employee Name]]),"-----",VLOOKUP(LeaveTracker[[#This Row],[Employee Name]],Employees[[Employee Name]:[Office]],6))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553</v>
      </c>
      <c r="E6488" s="19" t="str">
        <f>IF(ISBLANK(LeaveTracker[[#This Row],[Employee Name]]),"-----",VLOOKUP(LeaveTracker[[#This Row],[Employee Name]],Employees[[Employee Name]:[Office]],7))</f>
        <v>CENRO</v>
      </c>
      <c r="F6488" s="50" t="str">
        <f>IF(ISBLANK(LeaveTracker[[#This Row],[Employee Name]]),"-----",VLOOKUP(LeaveTracker[[#This Row],[Employee Name]],Employees[[Employee Name]:[Office]],6))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553</v>
      </c>
      <c r="E6489" s="19" t="str">
        <f>IF(ISBLANK(LeaveTracker[[#This Row],[Employee Name]]),"-----",VLOOKUP(LeaveTracker[[#This Row],[Employee Name]],Employees[[Employee Name]:[Office]],7))</f>
        <v>CENRO</v>
      </c>
      <c r="F6489" s="50" t="str">
        <f>IF(ISBLANK(LeaveTracker[[#This Row],[Employee Name]]),"-----",VLOOKUP(LeaveTracker[[#This Row],[Employee Name]],Employees[[Employee Name]:[Office]],6))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569</v>
      </c>
      <c r="E6490" s="19" t="str">
        <f>IF(ISBLANK(LeaveTracker[[#This Row],[Employee Name]]),"-----",VLOOKUP(LeaveTracker[[#This Row],[Employee Name]],Employees[[Employee Name]:[Office]],7))</f>
        <v>CENRO</v>
      </c>
      <c r="F6490" s="50" t="str">
        <f>IF(ISBLANK(LeaveTracker[[#This Row],[Employee Name]]),"-----",VLOOKUP(LeaveTracker[[#This Row],[Employee Name]],Employees[[Employee Name]:[Office]],6))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564</v>
      </c>
      <c r="E6491" s="19" t="str">
        <f>IF(ISBLANK(LeaveTracker[[#This Row],[Employee Name]]),"-----",VLOOKUP(LeaveTracker[[#This Row],[Employee Name]],Employees[[Employee Name]:[Office]],7))</f>
        <v>CENRO</v>
      </c>
      <c r="F6491" s="50" t="str">
        <f>IF(ISBLANK(LeaveTracker[[#This Row],[Employee Name]]),"-----",VLOOKUP(LeaveTracker[[#This Row],[Employee Name]],Employees[[Employee Name]:[Office]],6))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564</v>
      </c>
      <c r="E6492" s="19" t="str">
        <f>IF(ISBLANK(LeaveTracker[[#This Row],[Employee Name]]),"-----",VLOOKUP(LeaveTracker[[#This Row],[Employee Name]],Employees[[Employee Name]:[Office]],7))</f>
        <v>CENRO</v>
      </c>
      <c r="F6492" s="50" t="str">
        <f>IF(ISBLANK(LeaveTracker[[#This Row],[Employee Name]]),"-----",VLOOKUP(LeaveTracker[[#This Row],[Employee Name]],Employees[[Employee Name]:[Office]],6))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849</v>
      </c>
      <c r="E6493" s="19" t="str">
        <f>IF(ISBLANK(LeaveTracker[[#This Row],[Employee Name]]),"-----",VLOOKUP(LeaveTracker[[#This Row],[Employee Name]],Employees[[Employee Name]:[Office]],7))</f>
        <v>MO</v>
      </c>
      <c r="F6493" s="50" t="str">
        <f>IF(ISBLANK(LeaveTracker[[#This Row],[Employee Name]]),"-----",VLOOKUP(LeaveTracker[[#This Row],[Employee Name]],Employees[[Employee Name]:[Office]],6))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849</v>
      </c>
      <c r="E6494" s="19" t="str">
        <f>IF(ISBLANK(LeaveTracker[[#This Row],[Employee Name]]),"-----",VLOOKUP(LeaveTracker[[#This Row],[Employee Name]],Employees[[Employee Name]:[Office]],7))</f>
        <v>MO</v>
      </c>
      <c r="F6494" s="50" t="str">
        <f>IF(ISBLANK(LeaveTracker[[#This Row],[Employee Name]]),"-----",VLOOKUP(LeaveTracker[[#This Row],[Employee Name]],Employees[[Employee Name]:[Office]],6))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849</v>
      </c>
      <c r="E6495" s="19" t="str">
        <f>IF(ISBLANK(LeaveTracker[[#This Row],[Employee Name]]),"-----",VLOOKUP(LeaveTracker[[#This Row],[Employee Name]],Employees[[Employee Name]:[Office]],7))</f>
        <v>MO</v>
      </c>
      <c r="F6495" s="50" t="str">
        <f>IF(ISBLANK(LeaveTracker[[#This Row],[Employee Name]]),"-----",VLOOKUP(LeaveTracker[[#This Row],[Employee Name]],Employees[[Employee Name]:[Office]],6))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422</v>
      </c>
      <c r="E6496" s="19" t="str">
        <f>IF(ISBLANK(LeaveTracker[[#This Row],[Employee Name]]),"-----",VLOOKUP(LeaveTracker[[#This Row],[Employee Name]],Employees[[Employee Name]:[Office]],7))</f>
        <v>INTEGRATED CENTRAL TERMINAL</v>
      </c>
      <c r="F6496" s="50" t="str">
        <f>IF(ISBLANK(LeaveTracker[[#This Row],[Employee Name]]),"-----",VLOOKUP(LeaveTracker[[#This Row],[Employee Name]],Employees[[Employee Name]:[Office]],6))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834</v>
      </c>
      <c r="E6497" s="19" t="str">
        <f>IF(ISBLANK(LeaveTracker[[#This Row],[Employee Name]]),"-----",VLOOKUP(LeaveTracker[[#This Row],[Employee Name]],Employees[[Employee Name]:[Office]],7))</f>
        <v>CTO</v>
      </c>
      <c r="F6497" s="50" t="str">
        <f>IF(ISBLANK(LeaveTracker[[#This Row],[Employee Name]]),"-----",VLOOKUP(LeaveTracker[[#This Row],[Employee Name]],Employees[[Employee Name]:[Office]],6))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834</v>
      </c>
      <c r="E6498" s="19" t="str">
        <f>IF(ISBLANK(LeaveTracker[[#This Row],[Employee Name]]),"-----",VLOOKUP(LeaveTracker[[#This Row],[Employee Name]],Employees[[Employee Name]:[Office]],7))</f>
        <v>CTO</v>
      </c>
      <c r="F6498" s="50" t="str">
        <f>IF(ISBLANK(LeaveTracker[[#This Row],[Employee Name]]),"-----",VLOOKUP(LeaveTracker[[#This Row],[Employee Name]],Employees[[Employee Name]:[Office]],6))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1056</v>
      </c>
      <c r="E6499" s="19" t="str">
        <f>IF(ISBLANK(LeaveTracker[[#This Row],[Employee Name]]),"-----",VLOOKUP(LeaveTracker[[#This Row],[Employee Name]],Employees[[Employee Name]:[Office]],7))</f>
        <v>ONT</v>
      </c>
      <c r="F6499" s="50" t="str">
        <f>IF(ISBLANK(LeaveTracker[[#This Row],[Employee Name]]),"-----",VLOOKUP(LeaveTracker[[#This Row],[Employee Name]],Employees[[Employee Name]:[Office]],6))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1056</v>
      </c>
      <c r="E6500" s="19" t="str">
        <f>IF(ISBLANK(LeaveTracker[[#This Row],[Employee Name]]),"-----",VLOOKUP(LeaveTracker[[#This Row],[Employee Name]],Employees[[Employee Name]:[Office]],7))</f>
        <v>ONT</v>
      </c>
      <c r="F6500" s="50" t="str">
        <f>IF(ISBLANK(LeaveTracker[[#This Row],[Employee Name]]),"-----",VLOOKUP(LeaveTracker[[#This Row],[Employee Name]],Employees[[Employee Name]:[Office]],6))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19" t="str">
        <f>IF(ISBLANK(LeaveTracker[[#This Row],[Employee Name]]),"-----",VLOOKUP(LeaveTracker[[#This Row],[Employee Name]],Employees[[Employee Name]:[Office]],7))</f>
        <v>MO</v>
      </c>
      <c r="F6501" s="50" t="str">
        <f>IF(ISBLANK(LeaveTracker[[#This Row],[Employee Name]]),"-----",VLOOKUP(LeaveTracker[[#This Row],[Employee Name]],Employees[[Employee Name]:[Office]],6))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19" t="str">
        <f>IF(ISBLANK(LeaveTracker[[#This Row],[Employee Name]]),"-----",VLOOKUP(LeaveTracker[[#This Row],[Employee Name]],Employees[[Employee Name]:[Office]],7))</f>
        <v>MO</v>
      </c>
      <c r="F6502" s="50" t="str">
        <f>IF(ISBLANK(LeaveTracker[[#This Row],[Employee Name]]),"-----",VLOOKUP(LeaveTracker[[#This Row],[Employee Name]],Employees[[Employee Name]:[Office]],6))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1282</v>
      </c>
      <c r="E6503" s="19" t="str">
        <f>IF(ISBLANK(LeaveTracker[[#This Row],[Employee Name]]),"-----",VLOOKUP(LeaveTracker[[#This Row],[Employee Name]],Employees[[Employee Name]:[Office]],7))</f>
        <v>MO</v>
      </c>
      <c r="F6503" s="50" t="str">
        <f>IF(ISBLANK(LeaveTracker[[#This Row],[Employee Name]]),"-----",VLOOKUP(LeaveTracker[[#This Row],[Employee Name]],Employees[[Employee Name]:[Office]],6))</f>
        <v>PERMANENT</v>
      </c>
      <c r="G6503" s="24">
        <v>45100</v>
      </c>
      <c r="H6503" s="24">
        <v>45100</v>
      </c>
      <c r="I6503" s="20" t="s">
        <v>298</v>
      </c>
      <c r="J6503" s="42" t="s">
        <v>1003</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1801</v>
      </c>
      <c r="E6504" s="19" t="str">
        <f>IF(ISBLANK(LeaveTracker[[#This Row],[Employee Name]]),"-----",VLOOKUP(LeaveTracker[[#This Row],[Employee Name]],Employees[[Employee Name]:[Office]],7))</f>
        <v>TCNHS</v>
      </c>
      <c r="F6504" s="50" t="str">
        <f>IF(ISBLANK(LeaveTracker[[#This Row],[Employee Name]]),"-----",VLOOKUP(LeaveTracker[[#This Row],[Employee Name]],Employees[[Employee Name]:[Office]],6))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1801</v>
      </c>
      <c r="E6505" s="19" t="str">
        <f>IF(ISBLANK(LeaveTracker[[#This Row],[Employee Name]]),"-----",VLOOKUP(LeaveTracker[[#This Row],[Employee Name]],Employees[[Employee Name]:[Office]],7))</f>
        <v>TCNHS</v>
      </c>
      <c r="F6505" s="50" t="str">
        <f>IF(ISBLANK(LeaveTracker[[#This Row],[Employee Name]]),"-----",VLOOKUP(LeaveTracker[[#This Row],[Employee Name]],Employees[[Employee Name]:[Office]],6))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714</v>
      </c>
      <c r="E6506" s="19" t="str">
        <f>IF(ISBLANK(LeaveTracker[[#This Row],[Employee Name]]),"-----",VLOOKUP(LeaveTracker[[#This Row],[Employee Name]],Employees[[Employee Name]:[Office]],7))</f>
        <v>CBO</v>
      </c>
      <c r="F6506" s="50" t="str">
        <f>IF(ISBLANK(LeaveTracker[[#This Row],[Employee Name]]),"-----",VLOOKUP(LeaveTracker[[#This Row],[Employee Name]],Employees[[Employee Name]:[Office]],6))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1854</v>
      </c>
      <c r="E6507" s="19" t="str">
        <f>IF(ISBLANK(LeaveTracker[[#This Row],[Employee Name]]),"-----",VLOOKUP(LeaveTracker[[#This Row],[Employee Name]],Employees[[Employee Name]:[Office]],7))</f>
        <v>TICC</v>
      </c>
      <c r="F6507" s="50" t="str">
        <f>IF(ISBLANK(LeaveTracker[[#This Row],[Employee Name]]),"-----",VLOOKUP(LeaveTracker[[#This Row],[Employee Name]],Employees[[Employee Name]:[Office]],6))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1810</v>
      </c>
      <c r="E6508" s="19" t="str">
        <f>IF(ISBLANK(LeaveTracker[[#This Row],[Employee Name]]),"-----",VLOOKUP(LeaveTracker[[#This Row],[Employee Name]],Employees[[Employee Name]:[Office]],7))</f>
        <v>TICC/TCCH</v>
      </c>
      <c r="F6508" s="50" t="str">
        <f>IF(ISBLANK(LeaveTracker[[#This Row],[Employee Name]]),"-----",VLOOKUP(LeaveTracker[[#This Row],[Employee Name]],Employees[[Employee Name]:[Office]],6))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914</v>
      </c>
      <c r="E6509" s="19" t="str">
        <f>IF(ISBLANK(LeaveTracker[[#This Row],[Employee Name]]),"-----",VLOOKUP(LeaveTracker[[#This Row],[Employee Name]],Employees[[Employee Name]:[Office]],7))</f>
        <v>CPDO</v>
      </c>
      <c r="F6509" s="50" t="str">
        <f>IF(ISBLANK(LeaveTracker[[#This Row],[Employee Name]]),"-----",VLOOKUP(LeaveTracker[[#This Row],[Employee Name]],Employees[[Employee Name]:[Office]],6))</f>
        <v>PERMANENT</v>
      </c>
      <c r="G6509" s="24">
        <v>45093</v>
      </c>
      <c r="H6509" s="24">
        <v>45093</v>
      </c>
      <c r="I6509" s="20" t="s">
        <v>298</v>
      </c>
      <c r="J6509" s="42" t="s">
        <v>1003</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909</v>
      </c>
      <c r="E6510" s="19" t="str">
        <f>IF(ISBLANK(LeaveTracker[[#This Row],[Employee Name]]),"-----",VLOOKUP(LeaveTracker[[#This Row],[Employee Name]],Employees[[Employee Name]:[Office]],7))</f>
        <v>CPDO</v>
      </c>
      <c r="F6510" s="50" t="str">
        <f>IF(ISBLANK(LeaveTracker[[#This Row],[Employee Name]]),"-----",VLOOKUP(LeaveTracker[[#This Row],[Employee Name]],Employees[[Employee Name]:[Office]],6))</f>
        <v>PERMANENT</v>
      </c>
      <c r="G6510" s="24">
        <v>45112</v>
      </c>
      <c r="H6510" s="24">
        <v>45112</v>
      </c>
      <c r="I6510" s="20" t="s">
        <v>298</v>
      </c>
      <c r="J6510" s="42" t="s">
        <v>1003</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1795</v>
      </c>
      <c r="E6511" s="19" t="str">
        <f>IF(ISBLANK(LeaveTracker[[#This Row],[Employee Name]]),"-----",VLOOKUP(LeaveTracker[[#This Row],[Employee Name]],Employees[[Employee Name]:[Office]],7))</f>
        <v>CENRO</v>
      </c>
      <c r="F6511" s="50" t="str">
        <f>IF(ISBLANK(LeaveTracker[[#This Row],[Employee Name]]),"-----",VLOOKUP(LeaveTracker[[#This Row],[Employee Name]],Employees[[Employee Name]:[Office]],6))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1868</v>
      </c>
      <c r="E6512" s="19" t="str">
        <f>IF(ISBLANK(LeaveTracker[[#This Row],[Employee Name]]),"-----",VLOOKUP(LeaveTracker[[#This Row],[Employee Name]],Employees[[Employee Name]:[Office]],7))</f>
        <v>TICC</v>
      </c>
      <c r="F6512" s="50" t="str">
        <f>IF(ISBLANK(LeaveTracker[[#This Row],[Employee Name]]),"-----",VLOOKUP(LeaveTracker[[#This Row],[Employee Name]],Employees[[Employee Name]:[Office]],6))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1869</v>
      </c>
      <c r="E6513" s="19" t="str">
        <f>IF(ISBLANK(LeaveTracker[[#This Row],[Employee Name]]),"-----",VLOOKUP(LeaveTracker[[#This Row],[Employee Name]],Employees[[Employee Name]:[Office]],7))</f>
        <v>TICC</v>
      </c>
      <c r="F6513" s="50" t="str">
        <f>IF(ISBLANK(LeaveTracker[[#This Row],[Employee Name]]),"-----",VLOOKUP(LeaveTracker[[#This Row],[Employee Name]],Employees[[Employee Name]:[Office]],6))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1869</v>
      </c>
      <c r="E6514" s="19" t="str">
        <f>IF(ISBLANK(LeaveTracker[[#This Row],[Employee Name]]),"-----",VLOOKUP(LeaveTracker[[#This Row],[Employee Name]],Employees[[Employee Name]:[Office]],7))</f>
        <v>TICC</v>
      </c>
      <c r="F6514" s="50" t="str">
        <f>IF(ISBLANK(LeaveTracker[[#This Row],[Employee Name]]),"-----",VLOOKUP(LeaveTracker[[#This Row],[Employee Name]],Employees[[Employee Name]:[Office]],6))</f>
        <v>CASUAL</v>
      </c>
      <c r="G6514" s="24">
        <v>45126</v>
      </c>
      <c r="H6514" s="24">
        <v>45126</v>
      </c>
      <c r="I6514" s="20" t="s">
        <v>298</v>
      </c>
      <c r="J6514" s="42" t="s">
        <v>1003</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1890</v>
      </c>
      <c r="E6515" s="19" t="str">
        <f>IF(ISBLANK(LeaveTracker[[#This Row],[Employee Name]]),"-----",VLOOKUP(LeaveTracker[[#This Row],[Employee Name]],Employees[[Employee Name]:[Office]],7))</f>
        <v>TICC</v>
      </c>
      <c r="F6515" s="50" t="str">
        <f>IF(ISBLANK(LeaveTracker[[#This Row],[Employee Name]]),"-----",VLOOKUP(LeaveTracker[[#This Row],[Employee Name]],Employees[[Employee Name]:[Office]],6))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714</v>
      </c>
      <c r="E6516" s="19" t="str">
        <f>IF(ISBLANK(LeaveTracker[[#This Row],[Employee Name]]),"-----",VLOOKUP(LeaveTracker[[#This Row],[Employee Name]],Employees[[Employee Name]:[Office]],7))</f>
        <v>CBO</v>
      </c>
      <c r="F6516" s="50" t="str">
        <f>IF(ISBLANK(LeaveTracker[[#This Row],[Employee Name]]),"-----",VLOOKUP(LeaveTracker[[#This Row],[Employee Name]],Employees[[Employee Name]:[Office]],6))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609</v>
      </c>
      <c r="E6517" s="19" t="str">
        <f>IF(ISBLANK(LeaveTracker[[#This Row],[Employee Name]]),"-----",VLOOKUP(LeaveTracker[[#This Row],[Employee Name]],Employees[[Employee Name]:[Office]],7))</f>
        <v>CBO</v>
      </c>
      <c r="F6517" s="50" t="str">
        <f>IF(ISBLANK(LeaveTracker[[#This Row],[Employee Name]]),"-----",VLOOKUP(LeaveTracker[[#This Row],[Employee Name]],Employees[[Employee Name]:[Office]],6))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612</v>
      </c>
      <c r="E6518" s="19" t="str">
        <f>IF(ISBLANK(LeaveTracker[[#This Row],[Employee Name]]),"-----",VLOOKUP(LeaveTracker[[#This Row],[Employee Name]],Employees[[Employee Name]:[Office]],7))</f>
        <v>CBO</v>
      </c>
      <c r="F6518" s="50" t="str">
        <f>IF(ISBLANK(LeaveTracker[[#This Row],[Employee Name]]),"-----",VLOOKUP(LeaveTracker[[#This Row],[Employee Name]],Employees[[Employee Name]:[Office]],6))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615</v>
      </c>
      <c r="E6519" s="19" t="str">
        <f>IF(ISBLANK(LeaveTracker[[#This Row],[Employee Name]]),"-----",VLOOKUP(LeaveTracker[[#This Row],[Employee Name]],Employees[[Employee Name]:[Office]],7))</f>
        <v>CBO</v>
      </c>
      <c r="F6519" s="50" t="str">
        <f>IF(ISBLANK(LeaveTracker[[#This Row],[Employee Name]]),"-----",VLOOKUP(LeaveTracker[[#This Row],[Employee Name]],Employees[[Employee Name]:[Office]],6))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186</v>
      </c>
      <c r="E6520" s="19" t="str">
        <f>IF(ISBLANK(LeaveTracker[[#This Row],[Employee Name]]),"-----",VLOOKUP(LeaveTracker[[#This Row],[Employee Name]],Employees[[Employee Name]:[Office]],7))</f>
        <v>CBO</v>
      </c>
      <c r="F6520" s="50" t="str">
        <f>IF(ISBLANK(LeaveTracker[[#This Row],[Employee Name]]),"-----",VLOOKUP(LeaveTracker[[#This Row],[Employee Name]],Employees[[Employee Name]:[Office]],6))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1264</v>
      </c>
      <c r="E6521" s="19" t="str">
        <f>IF(ISBLANK(LeaveTracker[[#This Row],[Employee Name]]),"-----",VLOOKUP(LeaveTracker[[#This Row],[Employee Name]],Employees[[Employee Name]:[Office]],7))</f>
        <v>BUDGET</v>
      </c>
      <c r="F6521" s="50" t="str">
        <f>IF(ISBLANK(LeaveTracker[[#This Row],[Employee Name]]),"-----",VLOOKUP(LeaveTracker[[#This Row],[Employee Name]],Employees[[Employee Name]:[Office]],6))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252</v>
      </c>
      <c r="E6522" s="19" t="str">
        <f>IF(ISBLANK(LeaveTracker[[#This Row],[Employee Name]]),"-----",VLOOKUP(LeaveTracker[[#This Row],[Employee Name]],Employees[[Employee Name]:[Office]],7))</f>
        <v>TCCH/TICC</v>
      </c>
      <c r="F6522" s="50" t="str">
        <f>IF(ISBLANK(LeaveTracker[[#This Row],[Employee Name]]),"-----",VLOOKUP(LeaveTracker[[#This Row],[Employee Name]],Employees[[Employee Name]:[Office]],6))</f>
        <v>PERMANENT</v>
      </c>
      <c r="G6522" s="21">
        <v>45118</v>
      </c>
      <c r="H6522" s="24">
        <v>45118</v>
      </c>
      <c r="I6522" s="20" t="s">
        <v>298</v>
      </c>
      <c r="J6522" s="42" t="s">
        <v>1003</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252</v>
      </c>
      <c r="E6523" s="19" t="str">
        <f>IF(ISBLANK(LeaveTracker[[#This Row],[Employee Name]]),"-----",VLOOKUP(LeaveTracker[[#This Row],[Employee Name]],Employees[[Employee Name]:[Office]],7))</f>
        <v>TCCH/TICC</v>
      </c>
      <c r="F6523" s="50" t="str">
        <f>IF(ISBLANK(LeaveTracker[[#This Row],[Employee Name]]),"-----",VLOOKUP(LeaveTracker[[#This Row],[Employee Name]],Employees[[Employee Name]:[Office]],6))</f>
        <v>PERMANENT</v>
      </c>
      <c r="G6523" s="24">
        <v>45128</v>
      </c>
      <c r="H6523" s="24">
        <v>45128</v>
      </c>
      <c r="I6523" s="20" t="s">
        <v>298</v>
      </c>
      <c r="J6523" s="42" t="s">
        <v>1003</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547</v>
      </c>
      <c r="E6524" s="19" t="str">
        <f>IF(ISBLANK(LeaveTracker[[#This Row],[Employee Name]]),"-----",VLOOKUP(LeaveTracker[[#This Row],[Employee Name]],Employees[[Employee Name]:[Office]],7))</f>
        <v>ONT</v>
      </c>
      <c r="F6524" s="50" t="str">
        <f>IF(ISBLANK(LeaveTracker[[#This Row],[Employee Name]]),"-----",VLOOKUP(LeaveTracker[[#This Row],[Employee Name]],Employees[[Employee Name]:[Office]],6))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547</v>
      </c>
      <c r="E6525" s="19" t="str">
        <f>IF(ISBLANK(LeaveTracker[[#This Row],[Employee Name]]),"-----",VLOOKUP(LeaveTracker[[#This Row],[Employee Name]],Employees[[Employee Name]:[Office]],7))</f>
        <v>ONT</v>
      </c>
      <c r="F6525" s="50" t="str">
        <f>IF(ISBLANK(LeaveTracker[[#This Row],[Employee Name]]),"-----",VLOOKUP(LeaveTracker[[#This Row],[Employee Name]],Employees[[Employee Name]:[Office]],6))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547</v>
      </c>
      <c r="E6526" s="19" t="str">
        <f>IF(ISBLANK(LeaveTracker[[#This Row],[Employee Name]]),"-----",VLOOKUP(LeaveTracker[[#This Row],[Employee Name]],Employees[[Employee Name]:[Office]],7))</f>
        <v>ONT</v>
      </c>
      <c r="F6526" s="50" t="str">
        <f>IF(ISBLANK(LeaveTracker[[#This Row],[Employee Name]]),"-----",VLOOKUP(LeaveTracker[[#This Row],[Employee Name]],Employees[[Employee Name]:[Office]],6))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547</v>
      </c>
      <c r="E6527" s="19" t="str">
        <f>IF(ISBLANK(LeaveTracker[[#This Row],[Employee Name]]),"-----",VLOOKUP(LeaveTracker[[#This Row],[Employee Name]],Employees[[Employee Name]:[Office]],7))</f>
        <v>ONT</v>
      </c>
      <c r="F6527" s="50" t="str">
        <f>IF(ISBLANK(LeaveTracker[[#This Row],[Employee Name]]),"-----",VLOOKUP(LeaveTracker[[#This Row],[Employee Name]],Employees[[Employee Name]:[Office]],6))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547</v>
      </c>
      <c r="E6528" s="19" t="str">
        <f>IF(ISBLANK(LeaveTracker[[#This Row],[Employee Name]]),"-----",VLOOKUP(LeaveTracker[[#This Row],[Employee Name]],Employees[[Employee Name]:[Office]],7))</f>
        <v>ONT</v>
      </c>
      <c r="F6528" s="50" t="str">
        <f>IF(ISBLANK(LeaveTracker[[#This Row],[Employee Name]]),"-----",VLOOKUP(LeaveTracker[[#This Row],[Employee Name]],Employees[[Employee Name]:[Office]],6))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2147</v>
      </c>
      <c r="E6529" s="19" t="str">
        <f>IF(ISBLANK(LeaveTracker[[#This Row],[Employee Name]]),"-----",VLOOKUP(LeaveTracker[[#This Row],[Employee Name]],Employees[[Employee Name]:[Office]],7))</f>
        <v>TICC</v>
      </c>
      <c r="F6529" s="50" t="str">
        <f>IF(ISBLANK(LeaveTracker[[#This Row],[Employee Name]]),"-----",VLOOKUP(LeaveTracker[[#This Row],[Employee Name]],Employees[[Employee Name]:[Office]],6))</f>
        <v>CASUAL</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1025</v>
      </c>
      <c r="E6530" s="19" t="str">
        <f>IF(ISBLANK(LeaveTracker[[#This Row],[Employee Name]]),"-----",VLOOKUP(LeaveTracker[[#This Row],[Employee Name]],Employees[[Employee Name]:[Office]],7))</f>
        <v>ONT</v>
      </c>
      <c r="F6530" s="50" t="str">
        <f>IF(ISBLANK(LeaveTracker[[#This Row],[Employee Name]]),"-----",VLOOKUP(LeaveTracker[[#This Row],[Employee Name]],Employees[[Employee Name]:[Office]],6))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1944</v>
      </c>
      <c r="E6531" s="19" t="str">
        <f>IF(ISBLANK(LeaveTracker[[#This Row],[Employee Name]]),"-----",VLOOKUP(LeaveTracker[[#This Row],[Employee Name]],Employees[[Employee Name]:[Office]],7))</f>
        <v>BPLO</v>
      </c>
      <c r="F6531" s="50" t="str">
        <f>IF(ISBLANK(LeaveTracker[[#This Row],[Employee Name]]),"-----",VLOOKUP(LeaveTracker[[#This Row],[Employee Name]],Employees[[Employee Name]:[Office]],6))</f>
        <v>JOBCON</v>
      </c>
      <c r="G6531" s="24">
        <v>45099</v>
      </c>
      <c r="H6531" s="24">
        <v>45100</v>
      </c>
      <c r="I6531" s="20" t="s">
        <v>81</v>
      </c>
      <c r="J6531" s="42" t="s">
        <v>2368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1832</v>
      </c>
      <c r="E6532" s="19" t="str">
        <f>IF(ISBLANK(LeaveTracker[[#This Row],[Employee Name]]),"-----",VLOOKUP(LeaveTracker[[#This Row],[Employee Name]],Employees[[Employee Name]:[Office]],7))</f>
        <v>CSWDO</v>
      </c>
      <c r="F6532" s="50" t="str">
        <f>IF(ISBLANK(LeaveTracker[[#This Row],[Employee Name]]),"-----",VLOOKUP(LeaveTracker[[#This Row],[Employee Name]],Employees[[Employee Name]:[Office]],6))</f>
        <v>CASUAL</v>
      </c>
      <c r="G6532" s="24"/>
      <c r="H6532" s="24"/>
      <c r="I6532" s="19" t="s">
        <v>298</v>
      </c>
      <c r="J6532" s="42" t="s">
        <v>691</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2099</v>
      </c>
      <c r="E6533" s="19" t="str">
        <f>IF(ISBLANK(LeaveTracker[[#This Row],[Employee Name]]),"-----",VLOOKUP(LeaveTracker[[#This Row],[Employee Name]],Employees[[Employee Name]:[Office]],7))</f>
        <v>BPLO</v>
      </c>
      <c r="F6533" s="50" t="str">
        <f>IF(ISBLANK(LeaveTracker[[#This Row],[Employee Name]]),"-----",VLOOKUP(LeaveTracker[[#This Row],[Employee Name]],Employees[[Employee Name]:[Office]],6))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1953</v>
      </c>
      <c r="E6534" s="19" t="str">
        <f>IF(ISBLANK(LeaveTracker[[#This Row],[Employee Name]]),"-----",VLOOKUP(LeaveTracker[[#This Row],[Employee Name]],Employees[[Employee Name]:[Office]],7))</f>
        <v>ONT</v>
      </c>
      <c r="F6534" s="50" t="str">
        <f>IF(ISBLANK(LeaveTracker[[#This Row],[Employee Name]]),"-----",VLOOKUP(LeaveTracker[[#This Row],[Employee Name]],Employees[[Employee Name]:[Office]],6))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1164</v>
      </c>
      <c r="E6535" s="19" t="str">
        <f>IF(ISBLANK(LeaveTracker[[#This Row],[Employee Name]]),"-----",VLOOKUP(LeaveTracker[[#This Row],[Employee Name]],Employees[[Employee Name]:[Office]],7))</f>
        <v>CSWDO</v>
      </c>
      <c r="F6535" s="50" t="str">
        <f>IF(ISBLANK(LeaveTracker[[#This Row],[Employee Name]]),"-----",VLOOKUP(LeaveTracker[[#This Row],[Employee Name]],Employees[[Employee Name]:[Office]],6))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748</v>
      </c>
      <c r="E6536" s="19" t="str">
        <f>IF(ISBLANK(LeaveTracker[[#This Row],[Employee Name]]),"-----",VLOOKUP(LeaveTracker[[#This Row],[Employee Name]],Employees[[Employee Name]:[Office]],7))</f>
        <v>CSWDO</v>
      </c>
      <c r="F6536" s="50" t="str">
        <f>IF(ISBLANK(LeaveTracker[[#This Row],[Employee Name]]),"-----",VLOOKUP(LeaveTracker[[#This Row],[Employee Name]],Employees[[Employee Name]:[Office]],6))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1017</v>
      </c>
      <c r="E6537" s="19" t="str">
        <f>IF(ISBLANK(LeaveTracker[[#This Row],[Employee Name]]),"-----",VLOOKUP(LeaveTracker[[#This Row],[Employee Name]],Employees[[Employee Name]:[Office]],7))</f>
        <v>LANDTAX</v>
      </c>
      <c r="F6537" s="50" t="str">
        <f>IF(ISBLANK(LeaveTracker[[#This Row],[Employee Name]]),"-----",VLOOKUP(LeaveTracker[[#This Row],[Employee Name]],Employees[[Employee Name]:[Office]],6))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1017</v>
      </c>
      <c r="E6538" s="19" t="str">
        <f>IF(ISBLANK(LeaveTracker[[#This Row],[Employee Name]]),"-----",VLOOKUP(LeaveTracker[[#This Row],[Employee Name]],Employees[[Employee Name]:[Office]],7))</f>
        <v>LANDTAX</v>
      </c>
      <c r="F6538" s="50" t="str">
        <f>IF(ISBLANK(LeaveTracker[[#This Row],[Employee Name]]),"-----",VLOOKUP(LeaveTracker[[#This Row],[Employee Name]],Employees[[Employee Name]:[Office]],6))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711</v>
      </c>
      <c r="E6539" s="19" t="str">
        <f>IF(ISBLANK(LeaveTracker[[#This Row],[Employee Name]]),"-----",VLOOKUP(LeaveTracker[[#This Row],[Employee Name]],Employees[[Employee Name]:[Office]],7))</f>
        <v>CBO</v>
      </c>
      <c r="F6539" s="50" t="str">
        <f>IF(ISBLANK(LeaveTracker[[#This Row],[Employee Name]]),"-----",VLOOKUP(LeaveTracker[[#This Row],[Employee Name]],Employees[[Employee Name]:[Office]],6))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509</v>
      </c>
      <c r="E6540" s="19" t="str">
        <f>IF(ISBLANK(LeaveTracker[[#This Row],[Employee Name]]),"-----",VLOOKUP(LeaveTracker[[#This Row],[Employee Name]],Employees[[Employee Name]:[Office]],7))</f>
        <v>ACCOUNTING</v>
      </c>
      <c r="F6540" s="50" t="str">
        <f>IF(ISBLANK(LeaveTracker[[#This Row],[Employee Name]]),"-----",VLOOKUP(LeaveTracker[[#This Row],[Employee Name]],Employees[[Employee Name]:[Office]],6))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1765</v>
      </c>
      <c r="E6541" s="19" t="str">
        <f>IF(ISBLANK(LeaveTracker[[#This Row],[Employee Name]]),"-----",VLOOKUP(LeaveTracker[[#This Row],[Employee Name]],Employees[[Employee Name]:[Office]],7))</f>
        <v>GSO</v>
      </c>
      <c r="F6541" s="50" t="str">
        <f>IF(ISBLANK(LeaveTracker[[#This Row],[Employee Name]]),"-----",VLOOKUP(LeaveTracker[[#This Row],[Employee Name]],Employees[[Employee Name]:[Office]],6))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1821</v>
      </c>
      <c r="E6542" s="19" t="str">
        <f>IF(ISBLANK(LeaveTracker[[#This Row],[Employee Name]]),"-----",VLOOKUP(LeaveTracker[[#This Row],[Employee Name]],Employees[[Employee Name]:[Office]],7))</f>
        <v>DSWDO</v>
      </c>
      <c r="F6542" s="50" t="str">
        <f>IF(ISBLANK(LeaveTracker[[#This Row],[Employee Name]]),"-----",VLOOKUP(LeaveTracker[[#This Row],[Employee Name]],Employees[[Employee Name]:[Office]],6))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396</v>
      </c>
      <c r="E6543" s="19" t="str">
        <f>IF(ISBLANK(LeaveTracker[[#This Row],[Employee Name]]),"-----",VLOOKUP(LeaveTracker[[#This Row],[Employee Name]],Employees[[Employee Name]:[Office]],7))</f>
        <v>CTO</v>
      </c>
      <c r="F6543" s="50" t="str">
        <f>IF(ISBLANK(LeaveTracker[[#This Row],[Employee Name]]),"-----",VLOOKUP(LeaveTracker[[#This Row],[Employee Name]],Employees[[Employee Name]:[Office]],6))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1875</v>
      </c>
      <c r="E6544" s="19" t="str">
        <f>IF(ISBLANK(LeaveTracker[[#This Row],[Employee Name]]),"-----",VLOOKUP(LeaveTracker[[#This Row],[Employee Name]],Employees[[Employee Name]:[Office]],7))</f>
        <v>CEO</v>
      </c>
      <c r="F6544" s="50" t="str">
        <f>IF(ISBLANK(LeaveTracker[[#This Row],[Employee Name]]),"-----",VLOOKUP(LeaveTracker[[#This Row],[Employee Name]],Employees[[Employee Name]:[Office]],6))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388</v>
      </c>
      <c r="E6545" s="19" t="str">
        <f>IF(ISBLANK(LeaveTracker[[#This Row],[Employee Name]]),"-----",VLOOKUP(LeaveTracker[[#This Row],[Employee Name]],Employees[[Employee Name]:[Office]],7))</f>
        <v>ONT</v>
      </c>
      <c r="F6545" s="50" t="str">
        <f>IF(ISBLANK(LeaveTracker[[#This Row],[Employee Name]]),"-----",VLOOKUP(LeaveTracker[[#This Row],[Employee Name]],Employees[[Employee Name]:[Office]],6))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388</v>
      </c>
      <c r="E6546" s="19" t="str">
        <f>IF(ISBLANK(LeaveTracker[[#This Row],[Employee Name]]),"-----",VLOOKUP(LeaveTracker[[#This Row],[Employee Name]],Employees[[Employee Name]:[Office]],7))</f>
        <v>ONT</v>
      </c>
      <c r="F6546" s="50" t="str">
        <f>IF(ISBLANK(LeaveTracker[[#This Row],[Employee Name]]),"-----",VLOOKUP(LeaveTracker[[#This Row],[Employee Name]],Employees[[Employee Name]:[Office]],6))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19" t="str">
        <f>IF(ISBLANK(LeaveTracker[[#This Row],[Employee Name]]),"-----",VLOOKUP(LeaveTracker[[#This Row],[Employee Name]],Employees[[Employee Name]:[Office]],7))</f>
        <v>CHARACTER OFFICE</v>
      </c>
      <c r="F6547" s="50" t="str">
        <f>IF(ISBLANK(LeaveTracker[[#This Row],[Employee Name]]),"-----",VLOOKUP(LeaveTracker[[#This Row],[Employee Name]],Employees[[Employee Name]:[Office]],6))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19" t="str">
        <f>IF(ISBLANK(LeaveTracker[[#This Row],[Employee Name]]),"-----",VLOOKUP(LeaveTracker[[#This Row],[Employee Name]],Employees[[Employee Name]:[Office]],7))</f>
        <v>CTO</v>
      </c>
      <c r="F6548" s="50" t="str">
        <f>IF(ISBLANK(LeaveTracker[[#This Row],[Employee Name]]),"-----",VLOOKUP(LeaveTracker[[#This Row],[Employee Name]],Employees[[Employee Name]:[Office]],6))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2284</v>
      </c>
      <c r="E6549" s="19" t="str">
        <f>IF(ISBLANK(LeaveTracker[[#This Row],[Employee Name]]),"-----",VLOOKUP(LeaveTracker[[#This Row],[Employee Name]],Employees[[Employee Name]:[Office]],7))</f>
        <v>PEOPLE'S PARK</v>
      </c>
      <c r="F6549" s="50" t="str">
        <f>IF(ISBLANK(LeaveTracker[[#This Row],[Employee Name]]),"-----",VLOOKUP(LeaveTracker[[#This Row],[Employee Name]],Employees[[Employee Name]:[Office]],6))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2406</v>
      </c>
      <c r="E6550" s="19" t="str">
        <f>IF(ISBLANK(LeaveTracker[[#This Row],[Employee Name]]),"-----",VLOOKUP(LeaveTracker[[#This Row],[Employee Name]],Employees[[Employee Name]:[Office]],7))</f>
        <v>ONT</v>
      </c>
      <c r="F6550" s="50" t="str">
        <f>IF(ISBLANK(LeaveTracker[[#This Row],[Employee Name]]),"-----",VLOOKUP(LeaveTracker[[#This Row],[Employee Name]],Employees[[Employee Name]:[Office]],6))</f>
        <v>PERMANENT</v>
      </c>
      <c r="G6550" s="24">
        <v>45110</v>
      </c>
      <c r="H6550" s="24">
        <v>45110</v>
      </c>
      <c r="I6550" s="19" t="s">
        <v>1022</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2406</v>
      </c>
      <c r="E6551" s="19" t="str">
        <f>IF(ISBLANK(LeaveTracker[[#This Row],[Employee Name]]),"-----",VLOOKUP(LeaveTracker[[#This Row],[Employee Name]],Employees[[Employee Name]:[Office]],7))</f>
        <v>ONT</v>
      </c>
      <c r="F6551" s="50" t="str">
        <f>IF(ISBLANK(LeaveTracker[[#This Row],[Employee Name]]),"-----",VLOOKUP(LeaveTracker[[#This Row],[Employee Name]],Employees[[Employee Name]:[Office]],6))</f>
        <v>PERMANENT</v>
      </c>
      <c r="G6551" s="24">
        <v>45112</v>
      </c>
      <c r="H6551" s="24">
        <v>45112</v>
      </c>
      <c r="I6551" s="19" t="s">
        <v>1022</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609</v>
      </c>
      <c r="E6552" s="19" t="str">
        <f>IF(ISBLANK(LeaveTracker[[#This Row],[Employee Name]]),"-----",VLOOKUP(LeaveTracker[[#This Row],[Employee Name]],Employees[[Employee Name]:[Office]],7))</f>
        <v>CBO</v>
      </c>
      <c r="F6552" s="50" t="str">
        <f>IF(ISBLANK(LeaveTracker[[#This Row],[Employee Name]]),"-----",VLOOKUP(LeaveTracker[[#This Row],[Employee Name]],Employees[[Employee Name]:[Office]],6))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186</v>
      </c>
      <c r="E6553" s="19" t="str">
        <f>IF(ISBLANK(LeaveTracker[[#This Row],[Employee Name]]),"-----",VLOOKUP(LeaveTracker[[#This Row],[Employee Name]],Employees[[Employee Name]:[Office]],7))</f>
        <v>CBO</v>
      </c>
      <c r="F6553" s="50" t="str">
        <f>IF(ISBLANK(LeaveTracker[[#This Row],[Employee Name]]),"-----",VLOOKUP(LeaveTracker[[#This Row],[Employee Name]],Employees[[Employee Name]:[Office]],6))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583</v>
      </c>
      <c r="E6554" s="19" t="str">
        <f>IF(ISBLANK(LeaveTracker[[#This Row],[Employee Name]]),"-----",VLOOKUP(LeaveTracker[[#This Row],[Employee Name]],Employees[[Employee Name]:[Office]],7))</f>
        <v>CCT</v>
      </c>
      <c r="F6554" s="50" t="str">
        <f>IF(ISBLANK(LeaveTracker[[#This Row],[Employee Name]]),"-----",VLOOKUP(LeaveTracker[[#This Row],[Employee Name]],Employees[[Employee Name]:[Office]],6))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583</v>
      </c>
      <c r="E6555" s="19" t="str">
        <f>IF(ISBLANK(LeaveTracker[[#This Row],[Employee Name]]),"-----",VLOOKUP(LeaveTracker[[#This Row],[Employee Name]],Employees[[Employee Name]:[Office]],7))</f>
        <v>CCT</v>
      </c>
      <c r="F6555" s="50" t="str">
        <f>IF(ISBLANK(LeaveTracker[[#This Row],[Employee Name]]),"-----",VLOOKUP(LeaveTracker[[#This Row],[Employee Name]],Employees[[Employee Name]:[Office]],6))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367</v>
      </c>
      <c r="E6556" s="19" t="str">
        <f>IF(ISBLANK(LeaveTracker[[#This Row],[Employee Name]]),"-----",VLOOKUP(LeaveTracker[[#This Row],[Employee Name]],Employees[[Employee Name]:[Office]],7))</f>
        <v>CCT</v>
      </c>
      <c r="F6556" s="50" t="str">
        <f>IF(ISBLANK(LeaveTracker[[#This Row],[Employee Name]]),"-----",VLOOKUP(LeaveTracker[[#This Row],[Employee Name]],Employees[[Employee Name]:[Office]],6))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624</v>
      </c>
      <c r="E6557" s="19" t="str">
        <f>IF(ISBLANK(LeaveTracker[[#This Row],[Employee Name]]),"-----",VLOOKUP(LeaveTracker[[#This Row],[Employee Name]],Employees[[Employee Name]:[Office]],7))</f>
        <v>CTO</v>
      </c>
      <c r="F6557" s="50" t="str">
        <f>IF(ISBLANK(LeaveTracker[[#This Row],[Employee Name]]),"-----",VLOOKUP(LeaveTracker[[#This Row],[Employee Name]],Employees[[Employee Name]:[Office]],6))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2121</v>
      </c>
      <c r="E6558" s="19" t="str">
        <f>IF(ISBLANK(LeaveTracker[[#This Row],[Employee Name]]),"-----",VLOOKUP(LeaveTracker[[#This Row],[Employee Name]],Employees[[Employee Name]:[Office]],7))</f>
        <v>CPDO</v>
      </c>
      <c r="F6558" s="50" t="str">
        <f>IF(ISBLANK(LeaveTracker[[#This Row],[Employee Name]]),"-----",VLOOKUP(LeaveTracker[[#This Row],[Employee Name]],Employees[[Employee Name]:[Office]],6))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730</v>
      </c>
      <c r="E6559" s="19" t="str">
        <f>IF(ISBLANK(LeaveTracker[[#This Row],[Employee Name]]),"-----",VLOOKUP(LeaveTracker[[#This Row],[Employee Name]],Employees[[Employee Name]:[Office]],7))</f>
        <v>SP</v>
      </c>
      <c r="F6559" s="50" t="str">
        <f>IF(ISBLANK(LeaveTracker[[#This Row],[Employee Name]]),"-----",VLOOKUP(LeaveTracker[[#This Row],[Employee Name]],Employees[[Employee Name]:[Office]],6))</f>
        <v>PERMANENT</v>
      </c>
      <c r="G6559" s="24">
        <v>45104</v>
      </c>
      <c r="H6559" s="24">
        <v>45104</v>
      </c>
      <c r="I6559" s="19" t="s">
        <v>298</v>
      </c>
      <c r="J6559" s="42" t="s">
        <v>1003</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1935</v>
      </c>
      <c r="E6560" s="19" t="str">
        <f>IF(ISBLANK(LeaveTracker[[#This Row],[Employee Name]]),"-----",VLOOKUP(LeaveTracker[[#This Row],[Employee Name]],Employees[[Employee Name]:[Office]],7))</f>
        <v>CTO</v>
      </c>
      <c r="F6560" s="50" t="str">
        <f>IF(ISBLANK(LeaveTracker[[#This Row],[Employee Name]]),"-----",VLOOKUP(LeaveTracker[[#This Row],[Employee Name]],Employees[[Employee Name]:[Office]],6))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1876</v>
      </c>
      <c r="E6561" s="19" t="str">
        <f>IF(ISBLANK(LeaveTracker[[#This Row],[Employee Name]]),"-----",VLOOKUP(LeaveTracker[[#This Row],[Employee Name]],Employees[[Employee Name]:[Office]],7))</f>
        <v>GSO</v>
      </c>
      <c r="F6561" s="50" t="str">
        <f>IF(ISBLANK(LeaveTracker[[#This Row],[Employee Name]]),"-----",VLOOKUP(LeaveTracker[[#This Row],[Employee Name]],Employees[[Employee Name]:[Office]],6))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2338</v>
      </c>
      <c r="E6562" s="19" t="str">
        <f>IF(ISBLANK(LeaveTracker[[#This Row],[Employee Name]]),"-----",VLOOKUP(LeaveTracker[[#This Row],[Employee Name]],Employees[[Employee Name]:[Office]],7))</f>
        <v>CTO</v>
      </c>
      <c r="F6562" s="50" t="str">
        <f>IF(ISBLANK(LeaveTracker[[#This Row],[Employee Name]]),"-----",VLOOKUP(LeaveTracker[[#This Row],[Employee Name]],Employees[[Employee Name]:[Office]],6))</f>
        <v>JOBCON</v>
      </c>
      <c r="G6562" s="24">
        <v>45119</v>
      </c>
      <c r="H6562" s="24">
        <v>45119</v>
      </c>
      <c r="I6562" s="19" t="s">
        <v>1022</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730</v>
      </c>
      <c r="E6563" s="19" t="str">
        <f>IF(ISBLANK(LeaveTracker[[#This Row],[Employee Name]]),"-----",VLOOKUP(LeaveTracker[[#This Row],[Employee Name]],Employees[[Employee Name]:[Office]],7))</f>
        <v>SP</v>
      </c>
      <c r="F6563" s="50" t="str">
        <f>IF(ISBLANK(LeaveTracker[[#This Row],[Employee Name]]),"-----",VLOOKUP(LeaveTracker[[#This Row],[Employee Name]],Employees[[Employee Name]:[Office]],6))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405</v>
      </c>
      <c r="E6564" s="19" t="str">
        <f>IF(ISBLANK(LeaveTracker[[#This Row],[Employee Name]]),"-----",VLOOKUP(LeaveTracker[[#This Row],[Employee Name]],Employees[[Employee Name]:[Office]],7))</f>
        <v>CTO</v>
      </c>
      <c r="F6564" s="50" t="str">
        <f>IF(ISBLANK(LeaveTracker[[#This Row],[Employee Name]]),"-----",VLOOKUP(LeaveTracker[[#This Row],[Employee Name]],Employees[[Employee Name]:[Office]],6))</f>
        <v>PERMANENT</v>
      </c>
      <c r="G6564" s="24">
        <v>45118</v>
      </c>
      <c r="H6564" s="24">
        <v>45118</v>
      </c>
      <c r="I6564" s="19" t="s">
        <v>298</v>
      </c>
      <c r="J6564" s="42" t="s">
        <v>1003</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1296</v>
      </c>
      <c r="E6565" s="19" t="str">
        <f>IF(ISBLANK(LeaveTracker[[#This Row],[Employee Name]]),"-----",VLOOKUP(LeaveTracker[[#This Row],[Employee Name]],Employees[[Employee Name]:[Office]],7))</f>
        <v>CTO</v>
      </c>
      <c r="F6565" s="50" t="str">
        <f>IF(ISBLANK(LeaveTracker[[#This Row],[Employee Name]]),"-----",VLOOKUP(LeaveTracker[[#This Row],[Employee Name]],Employees[[Employee Name]:[Office]],6))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2397</v>
      </c>
      <c r="E6566" s="19">
        <f>IF(ISBLANK(LeaveTracker[[#This Row],[Employee Name]]),"-----",VLOOKUP(LeaveTracker[[#This Row],[Employee Name]],Employees[[Employee Name]:[Office]],7))</f>
        <v>0</v>
      </c>
      <c r="F6566" s="50" t="str">
        <f>IF(ISBLANK(LeaveTracker[[#This Row],[Employee Name]]),"-----",VLOOKUP(LeaveTracker[[#This Row],[Employee Name]],Employees[[Employee Name]:[Office]],6))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1826</v>
      </c>
      <c r="E6567" s="19" t="str">
        <f>IF(ISBLANK(LeaveTracker[[#This Row],[Employee Name]]),"-----",VLOOKUP(LeaveTracker[[#This Row],[Employee Name]],Employees[[Employee Name]:[Office]],7))</f>
        <v>SP</v>
      </c>
      <c r="F6567" s="50" t="str">
        <f>IF(ISBLANK(LeaveTracker[[#This Row],[Employee Name]]),"-----",VLOOKUP(LeaveTracker[[#This Row],[Employee Name]],Employees[[Employee Name]:[Office]],6))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1826</v>
      </c>
      <c r="E6568" s="19" t="str">
        <f>IF(ISBLANK(LeaveTracker[[#This Row],[Employee Name]]),"-----",VLOOKUP(LeaveTracker[[#This Row],[Employee Name]],Employees[[Employee Name]:[Office]],7))</f>
        <v>SP</v>
      </c>
      <c r="F6568" s="50" t="str">
        <f>IF(ISBLANK(LeaveTracker[[#This Row],[Employee Name]]),"-----",VLOOKUP(LeaveTracker[[#This Row],[Employee Name]],Employees[[Employee Name]:[Office]],6))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1826</v>
      </c>
      <c r="E6569" s="19" t="str">
        <f>IF(ISBLANK(LeaveTracker[[#This Row],[Employee Name]]),"-----",VLOOKUP(LeaveTracker[[#This Row],[Employee Name]],Employees[[Employee Name]:[Office]],7))</f>
        <v>SP</v>
      </c>
      <c r="F6569" s="50" t="str">
        <f>IF(ISBLANK(LeaveTracker[[#This Row],[Employee Name]]),"-----",VLOOKUP(LeaveTracker[[#This Row],[Employee Name]],Employees[[Employee Name]:[Office]],6))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1927</v>
      </c>
      <c r="E6570" s="19" t="str">
        <f>IF(ISBLANK(LeaveTracker[[#This Row],[Employee Name]]),"-----",VLOOKUP(LeaveTracker[[#This Row],[Employee Name]],Employees[[Employee Name]:[Office]],7))</f>
        <v>HOUSING</v>
      </c>
      <c r="F6570" s="50" t="str">
        <f>IF(ISBLANK(LeaveTracker[[#This Row],[Employee Name]]),"-----",VLOOKUP(LeaveTracker[[#This Row],[Employee Name]],Employees[[Employee Name]:[Office]],6))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735</v>
      </c>
      <c r="E6571" s="19" t="str">
        <f>IF(ISBLANK(LeaveTracker[[#This Row],[Employee Name]]),"-----",VLOOKUP(LeaveTracker[[#This Row],[Employee Name]],Employees[[Employee Name]:[Office]],7))</f>
        <v>SP</v>
      </c>
      <c r="F6571" s="50" t="str">
        <f>IF(ISBLANK(LeaveTracker[[#This Row],[Employee Name]]),"-----",VLOOKUP(LeaveTracker[[#This Row],[Employee Name]],Employees[[Employee Name]:[Office]],6))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671</v>
      </c>
      <c r="E6572" s="19" t="str">
        <f>IF(ISBLANK(LeaveTracker[[#This Row],[Employee Name]]),"-----",VLOOKUP(LeaveTracker[[#This Row],[Employee Name]],Employees[[Employee Name]:[Office]],7))</f>
        <v>SP</v>
      </c>
      <c r="F6572" s="50" t="str">
        <f>IF(ISBLANK(LeaveTracker[[#This Row],[Employee Name]]),"-----",VLOOKUP(LeaveTracker[[#This Row],[Employee Name]],Employees[[Employee Name]:[Office]],6))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1775</v>
      </c>
      <c r="E6573" s="19" t="str">
        <f>IF(ISBLANK(LeaveTracker[[#This Row],[Employee Name]]),"-----",VLOOKUP(LeaveTracker[[#This Row],[Employee Name]],Employees[[Employee Name]:[Office]],7))</f>
        <v>SP</v>
      </c>
      <c r="F6573" s="50" t="str">
        <f>IF(ISBLANK(LeaveTracker[[#This Row],[Employee Name]]),"-----",VLOOKUP(LeaveTracker[[#This Row],[Employee Name]],Employees[[Employee Name]:[Office]],6))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1775</v>
      </c>
      <c r="E6574" s="19" t="str">
        <f>IF(ISBLANK(LeaveTracker[[#This Row],[Employee Name]]),"-----",VLOOKUP(LeaveTracker[[#This Row],[Employee Name]],Employees[[Employee Name]:[Office]],7))</f>
        <v>SP</v>
      </c>
      <c r="F6574" s="50" t="str">
        <f>IF(ISBLANK(LeaveTracker[[#This Row],[Employee Name]]),"-----",VLOOKUP(LeaveTracker[[#This Row],[Employee Name]],Employees[[Employee Name]:[Office]],6))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1827</v>
      </c>
      <c r="E6575" s="19" t="str">
        <f>IF(ISBLANK(LeaveTracker[[#This Row],[Employee Name]]),"-----",VLOOKUP(LeaveTracker[[#This Row],[Employee Name]],Employees[[Employee Name]:[Office]],7))</f>
        <v>SP</v>
      </c>
      <c r="F6575" s="50" t="str">
        <f>IF(ISBLANK(LeaveTracker[[#This Row],[Employee Name]]),"-----",VLOOKUP(LeaveTracker[[#This Row],[Employee Name]],Employees[[Employee Name]:[Office]],6))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1827</v>
      </c>
      <c r="E6576" s="19" t="str">
        <f>IF(ISBLANK(LeaveTracker[[#This Row],[Employee Name]]),"-----",VLOOKUP(LeaveTracker[[#This Row],[Employee Name]],Employees[[Employee Name]:[Office]],7))</f>
        <v>SP</v>
      </c>
      <c r="F6576" s="50" t="str">
        <f>IF(ISBLANK(LeaveTracker[[#This Row],[Employee Name]]),"-----",VLOOKUP(LeaveTracker[[#This Row],[Employee Name]],Employees[[Employee Name]:[Office]],6))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443</v>
      </c>
      <c r="E6577" s="19" t="str">
        <f>IF(ISBLANK(LeaveTracker[[#This Row],[Employee Name]]),"-----",VLOOKUP(LeaveTracker[[#This Row],[Employee Name]],Employees[[Employee Name]:[Office]],7))</f>
        <v>GSO</v>
      </c>
      <c r="F6577" s="50" t="str">
        <f>IF(ISBLANK(LeaveTracker[[#This Row],[Employee Name]]),"-----",VLOOKUP(LeaveTracker[[#This Row],[Employee Name]],Employees[[Employee Name]:[Office]],6))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2132</v>
      </c>
      <c r="E6578" s="19" t="str">
        <f>IF(ISBLANK(LeaveTracker[[#This Row],[Employee Name]]),"-----",VLOOKUP(LeaveTracker[[#This Row],[Employee Name]],Employees[[Employee Name]:[Office]],7))</f>
        <v>DA</v>
      </c>
      <c r="F6578" s="50" t="str">
        <f>IF(ISBLANK(LeaveTracker[[#This Row],[Employee Name]]),"-----",VLOOKUP(LeaveTracker[[#This Row],[Employee Name]],Employees[[Employee Name]:[Office]],6))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829</v>
      </c>
      <c r="E6579" s="19" t="str">
        <f>IF(ISBLANK(LeaveTracker[[#This Row],[Employee Name]]),"-----",VLOOKUP(LeaveTracker[[#This Row],[Employee Name]],Employees[[Employee Name]:[Office]],7))</f>
        <v>CHO</v>
      </c>
      <c r="F6579" s="50" t="str">
        <f>IF(ISBLANK(LeaveTracker[[#This Row],[Employee Name]]),"-----",VLOOKUP(LeaveTracker[[#This Row],[Employee Name]],Employees[[Employee Name]:[Office]],6))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1030</v>
      </c>
      <c r="E6580" s="19" t="str">
        <f>IF(ISBLANK(LeaveTracker[[#This Row],[Employee Name]]),"-----",VLOOKUP(LeaveTracker[[#This Row],[Employee Name]],Employees[[Employee Name]:[Office]],7))</f>
        <v>CHO</v>
      </c>
      <c r="F6580" s="50" t="str">
        <f>IF(ISBLANK(LeaveTracker[[#This Row],[Employee Name]]),"-----",VLOOKUP(LeaveTracker[[#This Row],[Employee Name]],Employees[[Employee Name]:[Office]],6))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1815</v>
      </c>
      <c r="E6581" s="19" t="str">
        <f>IF(ISBLANK(LeaveTracker[[#This Row],[Employee Name]]),"-----",VLOOKUP(LeaveTracker[[#This Row],[Employee Name]],Employees[[Employee Name]:[Office]],7))</f>
        <v>CHO</v>
      </c>
      <c r="F6581" s="50" t="str">
        <f>IF(ISBLANK(LeaveTracker[[#This Row],[Employee Name]]),"-----",VLOOKUP(LeaveTracker[[#This Row],[Employee Name]],Employees[[Employee Name]:[Office]],6))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1947</v>
      </c>
      <c r="E6582" s="19" t="str">
        <f>IF(ISBLANK(LeaveTracker[[#This Row],[Employee Name]]),"-----",VLOOKUP(LeaveTracker[[#This Row],[Employee Name]],Employees[[Employee Name]:[Office]],7))</f>
        <v>CHO</v>
      </c>
      <c r="F6582" s="50" t="str">
        <f>IF(ISBLANK(LeaveTracker[[#This Row],[Employee Name]]),"-----",VLOOKUP(LeaveTracker[[#This Row],[Employee Name]],Employees[[Employee Name]:[Office]],6))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845</v>
      </c>
      <c r="E6583" s="19" t="str">
        <f>IF(ISBLANK(LeaveTracker[[#This Row],[Employee Name]]),"-----",VLOOKUP(LeaveTracker[[#This Row],[Employee Name]],Employees[[Employee Name]:[Office]],7))</f>
        <v>CCT</v>
      </c>
      <c r="F6583" s="50" t="str">
        <f>IF(ISBLANK(LeaveTracker[[#This Row],[Employee Name]]),"-----",VLOOKUP(LeaveTracker[[#This Row],[Employee Name]],Employees[[Employee Name]:[Office]],6))</f>
        <v>PERMANENT</v>
      </c>
      <c r="G6583" s="24">
        <v>45117</v>
      </c>
      <c r="H6583" s="24">
        <v>45117</v>
      </c>
      <c r="I6583" s="19" t="s">
        <v>298</v>
      </c>
      <c r="J6583" s="42" t="s">
        <v>1003</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396</v>
      </c>
      <c r="E6584" s="19" t="str">
        <f>IF(ISBLANK(LeaveTracker[[#This Row],[Employee Name]]),"-----",VLOOKUP(LeaveTracker[[#This Row],[Employee Name]],Employees[[Employee Name]:[Office]],7))</f>
        <v>CTO</v>
      </c>
      <c r="F6584" s="50" t="str">
        <f>IF(ISBLANK(LeaveTracker[[#This Row],[Employee Name]]),"-----",VLOOKUP(LeaveTracker[[#This Row],[Employee Name]],Employees[[Employee Name]:[Office]],6))</f>
        <v>PERMANENT</v>
      </c>
      <c r="G6584" s="24">
        <v>45121</v>
      </c>
      <c r="H6584" s="24">
        <v>45121</v>
      </c>
      <c r="I6584" s="19" t="s">
        <v>298</v>
      </c>
      <c r="J6584" s="42" t="s">
        <v>1003</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278</v>
      </c>
      <c r="E6585" s="19" t="str">
        <f>IF(ISBLANK(LeaveTracker[[#This Row],[Employee Name]]),"-----",VLOOKUP(LeaveTracker[[#This Row],[Employee Name]],Employees[[Employee Name]:[Office]],7))</f>
        <v>PICNIC GROVE</v>
      </c>
      <c r="F6585" s="50" t="str">
        <f>IF(ISBLANK(LeaveTracker[[#This Row],[Employee Name]]),"-----",VLOOKUP(LeaveTracker[[#This Row],[Employee Name]],Employees[[Employee Name]:[Office]],6))</f>
        <v>PERMANENT</v>
      </c>
      <c r="G6585" s="24">
        <v>45048</v>
      </c>
      <c r="H6585" s="24">
        <v>45055</v>
      </c>
      <c r="I6585" s="19" t="s">
        <v>298</v>
      </c>
      <c r="J6585" s="42" t="s">
        <v>2407</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1821</v>
      </c>
      <c r="E6586" s="19" t="str">
        <f>IF(ISBLANK(LeaveTracker[[#This Row],[Employee Name]]),"-----",VLOOKUP(LeaveTracker[[#This Row],[Employee Name]],Employees[[Employee Name]:[Office]],7))</f>
        <v>DSWDO</v>
      </c>
      <c r="F6586" s="50" t="str">
        <f>IF(ISBLANK(LeaveTracker[[#This Row],[Employee Name]]),"-----",VLOOKUP(LeaveTracker[[#This Row],[Employee Name]],Employees[[Employee Name]:[Office]],6))</f>
        <v>PERMANENT</v>
      </c>
      <c r="G6586" s="24">
        <v>45120</v>
      </c>
      <c r="H6586" s="24">
        <v>45120</v>
      </c>
      <c r="I6586" s="19" t="s">
        <v>298</v>
      </c>
      <c r="J6586" s="42" t="s">
        <v>1003</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960</v>
      </c>
      <c r="E6587" s="19" t="str">
        <f>IF(ISBLANK(LeaveTracker[[#This Row],[Employee Name]]),"-----",VLOOKUP(LeaveTracker[[#This Row],[Employee Name]],Employees[[Employee Name]:[Office]],7))</f>
        <v>ONT</v>
      </c>
      <c r="F6587" s="50" t="str">
        <f>IF(ISBLANK(LeaveTracker[[#This Row],[Employee Name]]),"-----",VLOOKUP(LeaveTracker[[#This Row],[Employee Name]],Employees[[Employee Name]:[Office]],6))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2023</v>
      </c>
      <c r="E6588" s="19" t="str">
        <f>IF(ISBLANK(LeaveTracker[[#This Row],[Employee Name]]),"-----",VLOOKUP(LeaveTracker[[#This Row],[Employee Name]],Employees[[Employee Name]:[Office]],7))</f>
        <v>SP</v>
      </c>
      <c r="F6588" s="50" t="str">
        <f>IF(ISBLANK(LeaveTracker[[#This Row],[Employee Name]]),"-----",VLOOKUP(LeaveTracker[[#This Row],[Employee Name]],Employees[[Employee Name]:[Office]],6))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246</v>
      </c>
      <c r="E6589" s="19" t="str">
        <f>IF(ISBLANK(LeaveTracker[[#This Row],[Employee Name]]),"-----",VLOOKUP(LeaveTracker[[#This Row],[Employee Name]],Employees[[Employee Name]:[Office]],7))</f>
        <v>TCCH/TICC</v>
      </c>
      <c r="F6589" s="50" t="str">
        <f>IF(ISBLANK(LeaveTracker[[#This Row],[Employee Name]]),"-----",VLOOKUP(LeaveTracker[[#This Row],[Employee Name]],Employees[[Employee Name]:[Office]],6))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290</v>
      </c>
      <c r="E6590" s="19" t="str">
        <f>IF(ISBLANK(LeaveTracker[[#This Row],[Employee Name]]),"-----",VLOOKUP(LeaveTracker[[#This Row],[Employee Name]],Employees[[Employee Name]:[Office]],7))</f>
        <v>CENRO</v>
      </c>
      <c r="F6590" s="50" t="str">
        <f>IF(ISBLANK(LeaveTracker[[#This Row],[Employee Name]]),"-----",VLOOKUP(LeaveTracker[[#This Row],[Employee Name]],Employees[[Employee Name]:[Office]],6))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1791</v>
      </c>
      <c r="E6591" s="19" t="str">
        <f>IF(ISBLANK(LeaveTracker[[#This Row],[Employee Name]]),"-----",VLOOKUP(LeaveTracker[[#This Row],[Employee Name]],Employees[[Employee Name]:[Office]],7))</f>
        <v>CENRO</v>
      </c>
      <c r="F6591" s="50" t="str">
        <f>IF(ISBLANK(LeaveTracker[[#This Row],[Employee Name]]),"-----",VLOOKUP(LeaveTracker[[#This Row],[Employee Name]],Employees[[Employee Name]:[Office]],6))</f>
        <v>CASUAL</v>
      </c>
      <c r="G6591" s="24">
        <v>45117</v>
      </c>
      <c r="H6591" s="24">
        <v>45119</v>
      </c>
      <c r="I6591" s="19" t="s">
        <v>298</v>
      </c>
      <c r="J6591" s="42" t="s">
        <v>1003</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1853</v>
      </c>
      <c r="E6592" s="19" t="str">
        <f>IF(ISBLANK(LeaveTracker[[#This Row],[Employee Name]]),"-----",VLOOKUP(LeaveTracker[[#This Row],[Employee Name]],Employees[[Employee Name]:[Office]],7))</f>
        <v>PICNIC GROVE</v>
      </c>
      <c r="F6592" s="50" t="str">
        <f>IF(ISBLANK(LeaveTracker[[#This Row],[Employee Name]]),"-----",VLOOKUP(LeaveTracker[[#This Row],[Employee Name]],Employees[[Employee Name]:[Office]],6))</f>
        <v>PERMANENT</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1793</v>
      </c>
      <c r="E6593" s="19" t="str">
        <f>IF(ISBLANK(LeaveTracker[[#This Row],[Employee Name]]),"-----",VLOOKUP(LeaveTracker[[#This Row],[Employee Name]],Employees[[Employee Name]:[Office]],7))</f>
        <v>CENRO</v>
      </c>
      <c r="F6593" s="50" t="str">
        <f>IF(ISBLANK(LeaveTracker[[#This Row],[Employee Name]]),"-----",VLOOKUP(LeaveTracker[[#This Row],[Employee Name]],Employees[[Employee Name]:[Office]],6))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1767</v>
      </c>
      <c r="E6594" s="19" t="str">
        <f>IF(ISBLANK(LeaveTracker[[#This Row],[Employee Name]]),"-----",VLOOKUP(LeaveTracker[[#This Row],[Employee Name]],Employees[[Employee Name]:[Office]],7))</f>
        <v>CENRO</v>
      </c>
      <c r="F6594" s="50" t="str">
        <f>IF(ISBLANK(LeaveTracker[[#This Row],[Employee Name]]),"-----",VLOOKUP(LeaveTracker[[#This Row],[Employee Name]],Employees[[Employee Name]:[Office]],6))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1789</v>
      </c>
      <c r="E6595" s="19" t="str">
        <f>IF(ISBLANK(LeaveTracker[[#This Row],[Employee Name]]),"-----",VLOOKUP(LeaveTracker[[#This Row],[Employee Name]],Employees[[Employee Name]:[Office]],7))</f>
        <v>CENRO</v>
      </c>
      <c r="F6595" s="50" t="str">
        <f>IF(ISBLANK(LeaveTracker[[#This Row],[Employee Name]]),"-----",VLOOKUP(LeaveTracker[[#This Row],[Employee Name]],Employees[[Employee Name]:[Office]],6))</f>
        <v>CASUAL</v>
      </c>
      <c r="G6595" s="24">
        <v>45115</v>
      </c>
      <c r="H6595" s="24">
        <v>45115</v>
      </c>
      <c r="I6595" s="19" t="s">
        <v>298</v>
      </c>
      <c r="J6595" s="42" t="s">
        <v>1003</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1789</v>
      </c>
      <c r="E6596" s="19" t="str">
        <f>IF(ISBLANK(LeaveTracker[[#This Row],[Employee Name]]),"-----",VLOOKUP(LeaveTracker[[#This Row],[Employee Name]],Employees[[Employee Name]:[Office]],7))</f>
        <v>CENRO</v>
      </c>
      <c r="F6596" s="50" t="str">
        <f>IF(ISBLANK(LeaveTracker[[#This Row],[Employee Name]]),"-----",VLOOKUP(LeaveTracker[[#This Row],[Employee Name]],Employees[[Employee Name]:[Office]],6))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2096</v>
      </c>
      <c r="E6597" s="19" t="str">
        <f>IF(ISBLANK(LeaveTracker[[#This Row],[Employee Name]]),"-----",VLOOKUP(LeaveTracker[[#This Row],[Employee Name]],Employees[[Employee Name]:[Office]],7))</f>
        <v>CENRO</v>
      </c>
      <c r="F6597" s="50" t="str">
        <f>IF(ISBLANK(LeaveTracker[[#This Row],[Employee Name]]),"-----",VLOOKUP(LeaveTracker[[#This Row],[Employee Name]],Employees[[Employee Name]:[Office]],6))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2096</v>
      </c>
      <c r="E6598" s="19" t="str">
        <f>IF(ISBLANK(LeaveTracker[[#This Row],[Employee Name]]),"-----",VLOOKUP(LeaveTracker[[#This Row],[Employee Name]],Employees[[Employee Name]:[Office]],7))</f>
        <v>CENRO</v>
      </c>
      <c r="F6598" s="50" t="str">
        <f>IF(ISBLANK(LeaveTracker[[#This Row],[Employee Name]]),"-----",VLOOKUP(LeaveTracker[[#This Row],[Employee Name]],Employees[[Employee Name]:[Office]],6))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435</v>
      </c>
      <c r="E6599" s="19" t="str">
        <f>IF(ISBLANK(LeaveTracker[[#This Row],[Employee Name]]),"-----",VLOOKUP(LeaveTracker[[#This Row],[Employee Name]],Employees[[Employee Name]:[Office]],7))</f>
        <v>INTERNAL</v>
      </c>
      <c r="F6599" s="50" t="str">
        <f>IF(ISBLANK(LeaveTracker[[#This Row],[Employee Name]]),"-----",VLOOKUP(LeaveTracker[[#This Row],[Employee Name]],Employees[[Employee Name]:[Office]],6))</f>
        <v>PERMANENT</v>
      </c>
      <c r="G6599" s="24">
        <v>45113</v>
      </c>
      <c r="H6599" s="24">
        <v>45113</v>
      </c>
      <c r="I6599" s="19" t="s">
        <v>298</v>
      </c>
      <c r="J6599" s="42" t="s">
        <v>1003</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435</v>
      </c>
      <c r="E6600" s="19" t="str">
        <f>IF(ISBLANK(LeaveTracker[[#This Row],[Employee Name]]),"-----",VLOOKUP(LeaveTracker[[#This Row],[Employee Name]],Employees[[Employee Name]:[Office]],7))</f>
        <v>INTERNAL</v>
      </c>
      <c r="F6600" s="50" t="str">
        <f>IF(ISBLANK(LeaveTracker[[#This Row],[Employee Name]]),"-----",VLOOKUP(LeaveTracker[[#This Row],[Employee Name]],Employees[[Employee Name]:[Office]],6))</f>
        <v>PERMANENT</v>
      </c>
      <c r="G6600" s="24">
        <v>45117</v>
      </c>
      <c r="H6600" s="24">
        <v>45117</v>
      </c>
      <c r="I6600" s="19" t="s">
        <v>298</v>
      </c>
      <c r="J6600" s="42" t="s">
        <v>1003</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435</v>
      </c>
      <c r="E6601" s="19" t="str">
        <f>IF(ISBLANK(LeaveTracker[[#This Row],[Employee Name]]),"-----",VLOOKUP(LeaveTracker[[#This Row],[Employee Name]],Employees[[Employee Name]:[Office]],7))</f>
        <v>INTERNAL</v>
      </c>
      <c r="F6601" s="50" t="str">
        <f>IF(ISBLANK(LeaveTracker[[#This Row],[Employee Name]]),"-----",VLOOKUP(LeaveTracker[[#This Row],[Employee Name]],Employees[[Employee Name]:[Office]],6))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609</v>
      </c>
      <c r="E6602" s="19" t="str">
        <f>IF(ISBLANK(LeaveTracker[[#This Row],[Employee Name]]),"-----",VLOOKUP(LeaveTracker[[#This Row],[Employee Name]],Employees[[Employee Name]:[Office]],7))</f>
        <v>CBO</v>
      </c>
      <c r="F6602" s="50" t="str">
        <f>IF(ISBLANK(LeaveTracker[[#This Row],[Employee Name]]),"-----",VLOOKUP(LeaveTracker[[#This Row],[Employee Name]],Employees[[Employee Name]:[Office]],6))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1189</v>
      </c>
      <c r="E6603" s="19" t="str">
        <f>IF(ISBLANK(LeaveTracker[[#This Row],[Employee Name]]),"-----",VLOOKUP(LeaveTracker[[#This Row],[Employee Name]],Employees[[Employee Name]:[Office]],7))</f>
        <v>ONT</v>
      </c>
      <c r="F6603" s="50" t="str">
        <f>IF(ISBLANK(LeaveTracker[[#This Row],[Employee Name]]),"-----",VLOOKUP(LeaveTracker[[#This Row],[Employee Name]],Employees[[Employee Name]:[Office]],6))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693</v>
      </c>
      <c r="E6604" s="19" t="str">
        <f>IF(ISBLANK(LeaveTracker[[#This Row],[Employee Name]]),"-----",VLOOKUP(LeaveTracker[[#This Row],[Employee Name]],Employees[[Employee Name]:[Office]],7))</f>
        <v>VMO</v>
      </c>
      <c r="F6604" s="50" t="str">
        <f>IF(ISBLANK(LeaveTracker[[#This Row],[Employee Name]]),"-----",VLOOKUP(LeaveTracker[[#This Row],[Employee Name]],Employees[[Employee Name]:[Office]],6))</f>
        <v>PERMANENT</v>
      </c>
      <c r="G6604" s="24">
        <v>45121</v>
      </c>
      <c r="H6604" s="24">
        <v>45121</v>
      </c>
      <c r="I6604" s="19" t="s">
        <v>298</v>
      </c>
      <c r="J6604" s="42" t="s">
        <v>1003</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737</v>
      </c>
      <c r="E6605" s="19" t="str">
        <f>IF(ISBLANK(LeaveTracker[[#This Row],[Employee Name]]),"-----",VLOOKUP(LeaveTracker[[#This Row],[Employee Name]],Employees[[Employee Name]:[Office]],7))</f>
        <v>CSWDO</v>
      </c>
      <c r="F6605" s="50" t="str">
        <f>IF(ISBLANK(LeaveTracker[[#This Row],[Employee Name]]),"-----",VLOOKUP(LeaveTracker[[#This Row],[Employee Name]],Employees[[Employee Name]:[Office]],6))</f>
        <v>PERMANENT</v>
      </c>
      <c r="G6605" s="24">
        <v>45121</v>
      </c>
      <c r="H6605" s="24">
        <v>45121</v>
      </c>
      <c r="I6605" s="19" t="s">
        <v>298</v>
      </c>
      <c r="J6605" s="42" t="s">
        <v>1003</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618</v>
      </c>
      <c r="E6606" s="19" t="str">
        <f>IF(ISBLANK(LeaveTracker[[#This Row],[Employee Name]]),"-----",VLOOKUP(LeaveTracker[[#This Row],[Employee Name]],Employees[[Employee Name]:[Office]],7))</f>
        <v>EEO/ CITY MARKET</v>
      </c>
      <c r="F6606" s="50" t="str">
        <f>IF(ISBLANK(LeaveTracker[[#This Row],[Employee Name]]),"-----",VLOOKUP(LeaveTracker[[#This Row],[Employee Name]],Employees[[Employee Name]:[Office]],6))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618</v>
      </c>
      <c r="E6607" s="19" t="str">
        <f>IF(ISBLANK(LeaveTracker[[#This Row],[Employee Name]]),"-----",VLOOKUP(LeaveTracker[[#This Row],[Employee Name]],Employees[[Employee Name]:[Office]],7))</f>
        <v>EEO/ CITY MARKET</v>
      </c>
      <c r="F6607" s="50" t="str">
        <f>IF(ISBLANK(LeaveTracker[[#This Row],[Employee Name]]),"-----",VLOOKUP(LeaveTracker[[#This Row],[Employee Name]],Employees[[Employee Name]:[Office]],6))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415</v>
      </c>
      <c r="E6608" s="19" t="str">
        <f>IF(ISBLANK(LeaveTracker[[#This Row],[Employee Name]]),"-----",VLOOKUP(LeaveTracker[[#This Row],[Employee Name]],Employees[[Employee Name]:[Office]],7))</f>
        <v>CTO</v>
      </c>
      <c r="F6608" s="50" t="str">
        <f>IF(ISBLANK(LeaveTracker[[#This Row],[Employee Name]]),"-----",VLOOKUP(LeaveTracker[[#This Row],[Employee Name]],Employees[[Employee Name]:[Office]],6))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720</v>
      </c>
      <c r="E6609" s="19" t="str">
        <f>IF(ISBLANK(LeaveTracker[[#This Row],[Employee Name]]),"-----",VLOOKUP(LeaveTracker[[#This Row],[Employee Name]],Employees[[Employee Name]:[Office]],7))</f>
        <v>LCR</v>
      </c>
      <c r="F6609" s="50" t="str">
        <f>IF(ISBLANK(LeaveTracker[[#This Row],[Employee Name]]),"-----",VLOOKUP(LeaveTracker[[#This Row],[Employee Name]],Employees[[Employee Name]:[Office]],6))</f>
        <v>PERMANENT</v>
      </c>
      <c r="G6609" s="24">
        <v>45117</v>
      </c>
      <c r="H6609" s="24">
        <v>45117</v>
      </c>
      <c r="I6609" s="19" t="s">
        <v>298</v>
      </c>
      <c r="J6609" s="42" t="s">
        <v>1003</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624</v>
      </c>
      <c r="E6610" s="19" t="str">
        <f>IF(ISBLANK(LeaveTracker[[#This Row],[Employee Name]]),"-----",VLOOKUP(LeaveTracker[[#This Row],[Employee Name]],Employees[[Employee Name]:[Office]],7))</f>
        <v>CTO</v>
      </c>
      <c r="F6610" s="50" t="str">
        <f>IF(ISBLANK(LeaveTracker[[#This Row],[Employee Name]]),"-----",VLOOKUP(LeaveTracker[[#This Row],[Employee Name]],Employees[[Employee Name]:[Office]],6))</f>
        <v>PERMANENT</v>
      </c>
      <c r="G6610" s="24">
        <v>45126</v>
      </c>
      <c r="H6610" s="24">
        <v>45126</v>
      </c>
      <c r="I6610" s="19" t="s">
        <v>298</v>
      </c>
      <c r="J6610" s="42" t="s">
        <v>1003</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2222</v>
      </c>
      <c r="E6611" s="19" t="str">
        <f>IF(ISBLANK(LeaveTracker[[#This Row],[Employee Name]]),"-----",VLOOKUP(LeaveTracker[[#This Row],[Employee Name]],Employees[[Employee Name]:[Office]],7))</f>
        <v>ASSESSORS OFFICE</v>
      </c>
      <c r="F6611" s="50" t="str">
        <f>IF(ISBLANK(LeaveTracker[[#This Row],[Employee Name]]),"-----",VLOOKUP(LeaveTracker[[#This Row],[Employee Name]],Employees[[Employee Name]:[Office]],6))</f>
        <v>PERMANENT</v>
      </c>
      <c r="G6611" s="24">
        <v>45121</v>
      </c>
      <c r="H6611" s="24">
        <v>45121</v>
      </c>
      <c r="I6611" s="19" t="s">
        <v>298</v>
      </c>
      <c r="J6611" s="42" t="s">
        <v>1003</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195</v>
      </c>
      <c r="E6612" s="19" t="str">
        <f>IF(ISBLANK(LeaveTracker[[#This Row],[Employee Name]]),"-----",VLOOKUP(LeaveTracker[[#This Row],[Employee Name]],Employees[[Employee Name]:[Office]],7))</f>
        <v>CCT</v>
      </c>
      <c r="F6612" s="50" t="str">
        <f>IF(ISBLANK(LeaveTracker[[#This Row],[Employee Name]]),"-----",VLOOKUP(LeaveTracker[[#This Row],[Employee Name]],Employees[[Employee Name]:[Office]],6))</f>
        <v>PERMANENT</v>
      </c>
      <c r="G6612" s="24">
        <v>45121</v>
      </c>
      <c r="H6612" s="24">
        <v>45121</v>
      </c>
      <c r="I6612" s="19" t="s">
        <v>298</v>
      </c>
      <c r="J6612" s="42" t="s">
        <v>1003</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375</v>
      </c>
      <c r="E6613" s="19" t="str">
        <f>IF(ISBLANK(LeaveTracker[[#This Row],[Employee Name]]),"-----",VLOOKUP(LeaveTracker[[#This Row],[Employee Name]],Employees[[Employee Name]:[Office]],7))</f>
        <v>CCT</v>
      </c>
      <c r="F6613" s="50" t="str">
        <f>IF(ISBLANK(LeaveTracker[[#This Row],[Employee Name]]),"-----",VLOOKUP(LeaveTracker[[#This Row],[Employee Name]],Employees[[Employee Name]:[Office]],6))</f>
        <v>PERMANENT</v>
      </c>
      <c r="G6613" s="24">
        <v>45119</v>
      </c>
      <c r="H6613" s="24">
        <v>45119</v>
      </c>
      <c r="I6613" s="19" t="s">
        <v>298</v>
      </c>
      <c r="J6613" s="42" t="s">
        <v>1003</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1841</v>
      </c>
      <c r="E6614" s="19" t="str">
        <f>IF(ISBLANK(LeaveTracker[[#This Row],[Employee Name]]),"-----",VLOOKUP(LeaveTracker[[#This Row],[Employee Name]],Employees[[Employee Name]:[Office]],7))</f>
        <v>CCT</v>
      </c>
      <c r="F6614" s="50" t="str">
        <f>IF(ISBLANK(LeaveTracker[[#This Row],[Employee Name]]),"-----",VLOOKUP(LeaveTracker[[#This Row],[Employee Name]],Employees[[Employee Name]:[Office]],6))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1841</v>
      </c>
      <c r="E6615" s="19" t="str">
        <f>IF(ISBLANK(LeaveTracker[[#This Row],[Employee Name]]),"-----",VLOOKUP(LeaveTracker[[#This Row],[Employee Name]],Employees[[Employee Name]:[Office]],7))</f>
        <v>CCT</v>
      </c>
      <c r="F6615" s="50" t="str">
        <f>IF(ISBLANK(LeaveTracker[[#This Row],[Employee Name]]),"-----",VLOOKUP(LeaveTracker[[#This Row],[Employee Name]],Employees[[Employee Name]:[Office]],6))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2330</v>
      </c>
      <c r="E6616" s="19" t="str">
        <f>IF(ISBLANK(LeaveTracker[[#This Row],[Employee Name]]),"-----",VLOOKUP(LeaveTracker[[#This Row],[Employee Name]],Employees[[Employee Name]:[Office]],7))</f>
        <v>CEO</v>
      </c>
      <c r="F6616" s="50" t="str">
        <f>IF(ISBLANK(LeaveTracker[[#This Row],[Employee Name]]),"-----",VLOOKUP(LeaveTracker[[#This Row],[Employee Name]],Employees[[Employee Name]:[Office]],6))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1310</v>
      </c>
      <c r="E6617" s="19" t="str">
        <f>IF(ISBLANK(LeaveTracker[[#This Row],[Employee Name]]),"-----",VLOOKUP(LeaveTracker[[#This Row],[Employee Name]],Employees[[Employee Name]:[Office]],7))</f>
        <v>CEO</v>
      </c>
      <c r="F6617" s="50" t="str">
        <f>IF(ISBLANK(LeaveTracker[[#This Row],[Employee Name]]),"-----",VLOOKUP(LeaveTracker[[#This Row],[Employee Name]],Employees[[Employee Name]:[Office]],6))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497</v>
      </c>
      <c r="E6618" s="19" t="str">
        <f>IF(ISBLANK(LeaveTracker[[#This Row],[Employee Name]]),"-----",VLOOKUP(LeaveTracker[[#This Row],[Employee Name]],Employees[[Employee Name]:[Office]],7))</f>
        <v>COOPERATIVE OFFICE</v>
      </c>
      <c r="F6618" s="50" t="str">
        <f>IF(ISBLANK(LeaveTracker[[#This Row],[Employee Name]]),"-----",VLOOKUP(LeaveTracker[[#This Row],[Employee Name]],Employees[[Employee Name]:[Office]],6))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759</v>
      </c>
      <c r="E6619" s="19" t="str">
        <f>IF(ISBLANK(LeaveTracker[[#This Row],[Employee Name]]),"-----",VLOOKUP(LeaveTracker[[#This Row],[Employee Name]],Employees[[Employee Name]:[Office]],7))</f>
        <v>CTO</v>
      </c>
      <c r="F6619" s="50" t="str">
        <f>IF(ISBLANK(LeaveTracker[[#This Row],[Employee Name]]),"-----",VLOOKUP(LeaveTracker[[#This Row],[Employee Name]],Employees[[Employee Name]:[Office]],6))</f>
        <v>PERMANENT</v>
      </c>
      <c r="G6619" s="24">
        <v>45114</v>
      </c>
      <c r="H6619" s="24">
        <v>45114</v>
      </c>
      <c r="I6619" s="19" t="s">
        <v>298</v>
      </c>
      <c r="J6619" s="42" t="s">
        <v>1003</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1788</v>
      </c>
      <c r="E6620" s="19" t="str">
        <f>IF(ISBLANK(LeaveTracker[[#This Row],[Employee Name]]),"-----",VLOOKUP(LeaveTracker[[#This Row],[Employee Name]],Employees[[Employee Name]:[Office]],7))</f>
        <v>ONT</v>
      </c>
      <c r="F6620" s="50" t="str">
        <f>IF(ISBLANK(LeaveTracker[[#This Row],[Employee Name]]),"-----",VLOOKUP(LeaveTracker[[#This Row],[Employee Name]],Employees[[Employee Name]:[Office]],6))</f>
        <v>PERMANENT</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394</v>
      </c>
      <c r="E6621" s="19" t="str">
        <f>IF(ISBLANK(LeaveTracker[[#This Row],[Employee Name]]),"-----",VLOOKUP(LeaveTracker[[#This Row],[Employee Name]],Employees[[Employee Name]:[Office]],7))</f>
        <v>CTO</v>
      </c>
      <c r="F6621" s="50" t="str">
        <f>IF(ISBLANK(LeaveTracker[[#This Row],[Employee Name]]),"-----",VLOOKUP(LeaveTracker[[#This Row],[Employee Name]],Employees[[Employee Name]:[Office]],6))</f>
        <v>PERMANENT</v>
      </c>
      <c r="G6621" s="24">
        <v>45117</v>
      </c>
      <c r="H6621" s="24">
        <v>45117</v>
      </c>
      <c r="I6621" s="19" t="s">
        <v>298</v>
      </c>
      <c r="J6621" s="42" t="s">
        <v>1003</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547</v>
      </c>
      <c r="E6622" s="19" t="str">
        <f>IF(ISBLANK(LeaveTracker[[#This Row],[Employee Name]]),"-----",VLOOKUP(LeaveTracker[[#This Row],[Employee Name]],Employees[[Employee Name]:[Office]],7))</f>
        <v>ONT</v>
      </c>
      <c r="F6622" s="50" t="str">
        <f>IF(ISBLANK(LeaveTracker[[#This Row],[Employee Name]]),"-----",VLOOKUP(LeaveTracker[[#This Row],[Employee Name]],Employees[[Employee Name]:[Office]],6))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671</v>
      </c>
      <c r="E6623" s="19" t="str">
        <f>IF(ISBLANK(LeaveTracker[[#This Row],[Employee Name]]),"-----",VLOOKUP(LeaveTracker[[#This Row],[Employee Name]],Employees[[Employee Name]:[Office]],7))</f>
        <v>SP</v>
      </c>
      <c r="F6623" s="50" t="str">
        <f>IF(ISBLANK(LeaveTracker[[#This Row],[Employee Name]]),"-----",VLOOKUP(LeaveTracker[[#This Row],[Employee Name]],Employees[[Employee Name]:[Office]],6))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1809</v>
      </c>
      <c r="E6624" s="19" t="str">
        <f>IF(ISBLANK(LeaveTracker[[#This Row],[Employee Name]]),"-----",VLOOKUP(LeaveTracker[[#This Row],[Employee Name]],Employees[[Employee Name]:[Office]],7))</f>
        <v>TICC</v>
      </c>
      <c r="F6624" s="50" t="str">
        <f>IF(ISBLANK(LeaveTracker[[#This Row],[Employee Name]]),"-----",VLOOKUP(LeaveTracker[[#This Row],[Employee Name]],Employees[[Employee Name]:[Office]],6))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2411</v>
      </c>
      <c r="E6625" s="19" t="str">
        <f>IF(ISBLANK(LeaveTracker[[#This Row],[Employee Name]]),"-----",VLOOKUP(LeaveTracker[[#This Row],[Employee Name]],Employees[[Employee Name]:[Office]],7))</f>
        <v>PICNIC GROVE</v>
      </c>
      <c r="F6625" s="50" t="str">
        <f>IF(ISBLANK(LeaveTracker[[#This Row],[Employee Name]]),"-----",VLOOKUP(LeaveTracker[[#This Row],[Employee Name]],Employees[[Employee Name]:[Office]],6))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601</v>
      </c>
      <c r="E6626" s="19" t="str">
        <f>IF(ISBLANK(LeaveTracker[[#This Row],[Employee Name]]),"-----",VLOOKUP(LeaveTracker[[#This Row],[Employee Name]],Employees[[Employee Name]:[Office]],7))</f>
        <v>ONT</v>
      </c>
      <c r="F6626" s="50" t="str">
        <f>IF(ISBLANK(LeaveTracker[[#This Row],[Employee Name]]),"-----",VLOOKUP(LeaveTracker[[#This Row],[Employee Name]],Employees[[Employee Name]:[Office]],6))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591</v>
      </c>
      <c r="E6627" s="19" t="str">
        <f>IF(ISBLANK(LeaveTracker[[#This Row],[Employee Name]]),"-----",VLOOKUP(LeaveTracker[[#This Row],[Employee Name]],Employees[[Employee Name]:[Office]],7))</f>
        <v>MAHOGANY MARKET</v>
      </c>
      <c r="F6627" s="50" t="str">
        <f>IF(ISBLANK(LeaveTracker[[#This Row],[Employee Name]]),"-----",VLOOKUP(LeaveTracker[[#This Row],[Employee Name]],Employees[[Employee Name]:[Office]],6))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597</v>
      </c>
      <c r="E6628" s="19" t="str">
        <f>IF(ISBLANK(LeaveTracker[[#This Row],[Employee Name]]),"-----",VLOOKUP(LeaveTracker[[#This Row],[Employee Name]],Employees[[Employee Name]:[Office]],7))</f>
        <v>MAHOGANY MARKET</v>
      </c>
      <c r="F6628" s="50" t="str">
        <f>IF(ISBLANK(LeaveTracker[[#This Row],[Employee Name]]),"-----",VLOOKUP(LeaveTracker[[#This Row],[Employee Name]],Employees[[Employee Name]:[Office]],6))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1083</v>
      </c>
      <c r="E6629" s="19" t="str">
        <f>IF(ISBLANK(LeaveTracker[[#This Row],[Employee Name]]),"-----",VLOOKUP(LeaveTracker[[#This Row],[Employee Name]],Employees[[Employee Name]:[Office]],7))</f>
        <v>ACCOUNTING</v>
      </c>
      <c r="F6629" s="50" t="str">
        <f>IF(ISBLANK(LeaveTracker[[#This Row],[Employee Name]]),"-----",VLOOKUP(LeaveTracker[[#This Row],[Employee Name]],Employees[[Employee Name]:[Office]],6))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1941</v>
      </c>
      <c r="E6630" s="19" t="str">
        <f>IF(ISBLANK(LeaveTracker[[#This Row],[Employee Name]]),"-----",VLOOKUP(LeaveTracker[[#This Row],[Employee Name]],Employees[[Employee Name]:[Office]],7))</f>
        <v>CSWDO</v>
      </c>
      <c r="F6630" s="50" t="str">
        <f>IF(ISBLANK(LeaveTracker[[#This Row],[Employee Name]]),"-----",VLOOKUP(LeaveTracker[[#This Row],[Employee Name]],Employees[[Employee Name]:[Office]],6))</f>
        <v>CASUAL</v>
      </c>
      <c r="G6630" s="24">
        <v>45118</v>
      </c>
      <c r="H6630" s="24">
        <v>45118</v>
      </c>
      <c r="I6630" s="19" t="s">
        <v>298</v>
      </c>
      <c r="J6630" s="42" t="s">
        <v>1003</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1285</v>
      </c>
      <c r="E6631" s="19" t="str">
        <f>IF(ISBLANK(LeaveTracker[[#This Row],[Employee Name]]),"-----",VLOOKUP(LeaveTracker[[#This Row],[Employee Name]],Employees[[Employee Name]:[Office]],7))</f>
        <v>CTO</v>
      </c>
      <c r="F6631" s="50" t="str">
        <f>IF(ISBLANK(LeaveTracker[[#This Row],[Employee Name]]),"-----",VLOOKUP(LeaveTracker[[#This Row],[Employee Name]],Employees[[Employee Name]:[Office]],6))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471</v>
      </c>
      <c r="E6632" s="19" t="str">
        <f>IF(ISBLANK(LeaveTracker[[#This Row],[Employee Name]]),"-----",VLOOKUP(LeaveTracker[[#This Row],[Employee Name]],Employees[[Employee Name]:[Office]],7))</f>
        <v>PIO</v>
      </c>
      <c r="F6632" s="50" t="str">
        <f>IF(ISBLANK(LeaveTracker[[#This Row],[Employee Name]]),"-----",VLOOKUP(LeaveTracker[[#This Row],[Employee Name]],Employees[[Employee Name]:[Office]],6))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2231</v>
      </c>
      <c r="E6633" s="19" t="str">
        <f>IF(ISBLANK(LeaveTracker[[#This Row],[Employee Name]]),"-----",VLOOKUP(LeaveTracker[[#This Row],[Employee Name]],Employees[[Employee Name]:[Office]],7))</f>
        <v>OSPITAL NG TAGAYTAY</v>
      </c>
      <c r="F6633" s="50" t="str">
        <f>IF(ISBLANK(LeaveTracker[[#This Row],[Employee Name]]),"-----",VLOOKUP(LeaveTracker[[#This Row],[Employee Name]],Employees[[Employee Name]:[Office]],6))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1791</v>
      </c>
      <c r="E6634" s="19" t="str">
        <f>IF(ISBLANK(LeaveTracker[[#This Row],[Employee Name]]),"-----",VLOOKUP(LeaveTracker[[#This Row],[Employee Name]],Employees[[Employee Name]:[Office]],7))</f>
        <v>CENRO</v>
      </c>
      <c r="F6634" s="50" t="str">
        <f>IF(ISBLANK(LeaveTracker[[#This Row],[Employee Name]]),"-----",VLOOKUP(LeaveTracker[[#This Row],[Employee Name]],Employees[[Employee Name]:[Office]],6))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2253</v>
      </c>
      <c r="E6635" s="19">
        <f>IF(ISBLANK(LeaveTracker[[#This Row],[Employee Name]]),"-----",VLOOKUP(LeaveTracker[[#This Row],[Employee Name]],Employees[[Employee Name]:[Office]],7))</f>
        <v>0</v>
      </c>
      <c r="F6635" s="50" t="str">
        <f>IF(ISBLANK(LeaveTracker[[#This Row],[Employee Name]]),"-----",VLOOKUP(LeaveTracker[[#This Row],[Employee Name]],Employees[[Employee Name]:[Office]],6))</f>
        <v>PERMANENT</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1752</v>
      </c>
      <c r="E6636" s="19" t="str">
        <f>IF(ISBLANK(LeaveTracker[[#This Row],[Employee Name]]),"-----",VLOOKUP(LeaveTracker[[#This Row],[Employee Name]],Employees[[Employee Name]:[Office]],7))</f>
        <v>CSWDO</v>
      </c>
      <c r="F6636" s="50" t="str">
        <f>IF(ISBLANK(LeaveTracker[[#This Row],[Employee Name]]),"-----",VLOOKUP(LeaveTracker[[#This Row],[Employee Name]],Employees[[Employee Name]:[Office]],6))</f>
        <v>CASUAL</v>
      </c>
      <c r="G6636" s="24">
        <v>45124</v>
      </c>
      <c r="H6636" s="24">
        <v>45124</v>
      </c>
      <c r="I6636" s="19" t="s">
        <v>298</v>
      </c>
      <c r="J6636" s="42" t="s">
        <v>1003</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1755</v>
      </c>
      <c r="E6637" s="19" t="str">
        <f>IF(ISBLANK(LeaveTracker[[#This Row],[Employee Name]]),"-----",VLOOKUP(LeaveTracker[[#This Row],[Employee Name]],Employees[[Employee Name]:[Office]],7))</f>
        <v>SP</v>
      </c>
      <c r="F6637" s="50" t="str">
        <f>IF(ISBLANK(LeaveTracker[[#This Row],[Employee Name]]),"-----",VLOOKUP(LeaveTracker[[#This Row],[Employee Name]],Employees[[Employee Name]:[Office]],6))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519</v>
      </c>
      <c r="E6638" s="19" t="str">
        <f>IF(ISBLANK(LeaveTracker[[#This Row],[Employee Name]]),"-----",VLOOKUP(LeaveTracker[[#This Row],[Employee Name]],Employees[[Employee Name]:[Office]],7))</f>
        <v>ACCOUNTING</v>
      </c>
      <c r="F6638" s="50" t="str">
        <f>IF(ISBLANK(LeaveTracker[[#This Row],[Employee Name]]),"-----",VLOOKUP(LeaveTracker[[#This Row],[Employee Name]],Employees[[Employee Name]:[Office]],6))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871</v>
      </c>
      <c r="E6639" s="19" t="str">
        <f>IF(ISBLANK(LeaveTracker[[#This Row],[Employee Name]]),"-----",VLOOKUP(LeaveTracker[[#This Row],[Employee Name]],Employees[[Employee Name]:[Office]],7))</f>
        <v>ACCOUNTING</v>
      </c>
      <c r="F6639" s="50" t="str">
        <f>IF(ISBLANK(LeaveTracker[[#This Row],[Employee Name]]),"-----",VLOOKUP(LeaveTracker[[#This Row],[Employee Name]],Employees[[Employee Name]:[Office]],6))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509</v>
      </c>
      <c r="E6640" s="19" t="str">
        <f>IF(ISBLANK(LeaveTracker[[#This Row],[Employee Name]]),"-----",VLOOKUP(LeaveTracker[[#This Row],[Employee Name]],Employees[[Employee Name]:[Office]],7))</f>
        <v>ACCOUNTING</v>
      </c>
      <c r="F6640" s="50" t="str">
        <f>IF(ISBLANK(LeaveTracker[[#This Row],[Employee Name]]),"-----",VLOOKUP(LeaveTracker[[#This Row],[Employee Name]],Employees[[Employee Name]:[Office]],6))</f>
        <v>PERMANENT</v>
      </c>
      <c r="G6640" s="24">
        <v>45114</v>
      </c>
      <c r="H6640" s="24">
        <v>45114</v>
      </c>
      <c r="I6640" s="19" t="s">
        <v>298</v>
      </c>
      <c r="J6640" s="42" t="s">
        <v>1003</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1010</v>
      </c>
      <c r="E6641" s="19" t="str">
        <f>IF(ISBLANK(LeaveTracker[[#This Row],[Employee Name]]),"-----",VLOOKUP(LeaveTracker[[#This Row],[Employee Name]],Employees[[Employee Name]:[Office]],7))</f>
        <v>ACCOUNTING</v>
      </c>
      <c r="F6641" s="50" t="str">
        <f>IF(ISBLANK(LeaveTracker[[#This Row],[Employee Name]]),"-----",VLOOKUP(LeaveTracker[[#This Row],[Employee Name]],Employees[[Employee Name]:[Office]],6))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1804</v>
      </c>
      <c r="E6642" s="19" t="str">
        <f>IF(ISBLANK(LeaveTracker[[#This Row],[Employee Name]]),"-----",VLOOKUP(LeaveTracker[[#This Row],[Employee Name]],Employees[[Employee Name]:[Office]],7))</f>
        <v>HOUSING</v>
      </c>
      <c r="F6642" s="50" t="str">
        <f>IF(ISBLANK(LeaveTracker[[#This Row],[Employee Name]]),"-----",VLOOKUP(LeaveTracker[[#This Row],[Employee Name]],Employees[[Employee Name]:[Office]],6))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632</v>
      </c>
      <c r="E6643" s="19" t="str">
        <f>IF(ISBLANK(LeaveTracker[[#This Row],[Employee Name]]),"-----",VLOOKUP(LeaveTracker[[#This Row],[Employee Name]],Employees[[Employee Name]:[Office]],7))</f>
        <v>LIBRARY</v>
      </c>
      <c r="F6643" s="50" t="str">
        <f>IF(ISBLANK(LeaveTracker[[#This Row],[Employee Name]]),"-----",VLOOKUP(LeaveTracker[[#This Row],[Employee Name]],Employees[[Employee Name]:[Office]],6))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632</v>
      </c>
      <c r="E6644" s="19" t="str">
        <f>IF(ISBLANK(LeaveTracker[[#This Row],[Employee Name]]),"-----",VLOOKUP(LeaveTracker[[#This Row],[Employee Name]],Employees[[Employee Name]:[Office]],7))</f>
        <v>LIBRARY</v>
      </c>
      <c r="F6644" s="50" t="str">
        <f>IF(ISBLANK(LeaveTracker[[#This Row],[Employee Name]]),"-----",VLOOKUP(LeaveTracker[[#This Row],[Employee Name]],Employees[[Employee Name]:[Office]],6))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1794</v>
      </c>
      <c r="E6645" s="19" t="str">
        <f>IF(ISBLANK(LeaveTracker[[#This Row],[Employee Name]]),"-----",VLOOKUP(LeaveTracker[[#This Row],[Employee Name]],Employees[[Employee Name]:[Office]],7))</f>
        <v>CENRO</v>
      </c>
      <c r="F6645" s="50" t="str">
        <f>IF(ISBLANK(LeaveTracker[[#This Row],[Employee Name]]),"-----",VLOOKUP(LeaveTracker[[#This Row],[Employee Name]],Employees[[Employee Name]:[Office]],6))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1794</v>
      </c>
      <c r="E6646" s="19" t="str">
        <f>IF(ISBLANK(LeaveTracker[[#This Row],[Employee Name]]),"-----",VLOOKUP(LeaveTracker[[#This Row],[Employee Name]],Employees[[Employee Name]:[Office]],7))</f>
        <v>CENRO</v>
      </c>
      <c r="F6646" s="50" t="str">
        <f>IF(ISBLANK(LeaveTracker[[#This Row],[Employee Name]]),"-----",VLOOKUP(LeaveTracker[[#This Row],[Employee Name]],Employees[[Employee Name]:[Office]],6))</f>
        <v>CASUAL</v>
      </c>
      <c r="G6646" s="24">
        <v>45120</v>
      </c>
      <c r="H6646" s="24">
        <v>45120</v>
      </c>
      <c r="I6646" s="19" t="s">
        <v>298</v>
      </c>
      <c r="J6646" s="42" t="s">
        <v>1003</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1834</v>
      </c>
      <c r="E6647" s="19" t="str">
        <f>IF(ISBLANK(LeaveTracker[[#This Row],[Employee Name]]),"-----",VLOOKUP(LeaveTracker[[#This Row],[Employee Name]],Employees[[Employee Name]:[Office]],7))</f>
        <v>EEO/CITY MARKET</v>
      </c>
      <c r="F6647" s="50" t="str">
        <f>IF(ISBLANK(LeaveTracker[[#This Row],[Employee Name]]),"-----",VLOOKUP(LeaveTracker[[#This Row],[Employee Name]],Employees[[Employee Name]:[Office]],6))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1834</v>
      </c>
      <c r="E6648" s="19" t="str">
        <f>IF(ISBLANK(LeaveTracker[[#This Row],[Employee Name]]),"-----",VLOOKUP(LeaveTracker[[#This Row],[Employee Name]],Employees[[Employee Name]:[Office]],7))</f>
        <v>EEO/CITY MARKET</v>
      </c>
      <c r="F6648" s="50" t="str">
        <f>IF(ISBLANK(LeaveTracker[[#This Row],[Employee Name]]),"-----",VLOOKUP(LeaveTracker[[#This Row],[Employee Name]],Employees[[Employee Name]:[Office]],6))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2101</v>
      </c>
      <c r="E6649" s="19" t="str">
        <f>IF(ISBLANK(LeaveTracker[[#This Row],[Employee Name]]),"-----",VLOOKUP(LeaveTracker[[#This Row],[Employee Name]],Employees[[Employee Name]:[Office]],7))</f>
        <v>CENRO</v>
      </c>
      <c r="F6649" s="50" t="str">
        <f>IF(ISBLANK(LeaveTracker[[#This Row],[Employee Name]]),"-----",VLOOKUP(LeaveTracker[[#This Row],[Employee Name]],Employees[[Employee Name]:[Office]],6))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217</v>
      </c>
      <c r="E6650" s="19" t="str">
        <f>IF(ISBLANK(LeaveTracker[[#This Row],[Employee Name]]),"-----",VLOOKUP(LeaveTracker[[#This Row],[Employee Name]],Employees[[Employee Name]:[Office]],7))</f>
        <v>CSWDO</v>
      </c>
      <c r="F6650" s="50" t="str">
        <f>IF(ISBLANK(LeaveTracker[[#This Row],[Employee Name]]),"-----",VLOOKUP(LeaveTracker[[#This Row],[Employee Name]],Employees[[Employee Name]:[Office]],6))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217</v>
      </c>
      <c r="E6651" s="19" t="str">
        <f>IF(ISBLANK(LeaveTracker[[#This Row],[Employee Name]]),"-----",VLOOKUP(LeaveTracker[[#This Row],[Employee Name]],Employees[[Employee Name]:[Office]],7))</f>
        <v>CSWDO</v>
      </c>
      <c r="F6651" s="50" t="str">
        <f>IF(ISBLANK(LeaveTracker[[#This Row],[Employee Name]]),"-----",VLOOKUP(LeaveTracker[[#This Row],[Employee Name]],Employees[[Employee Name]:[Office]],6))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2414</v>
      </c>
      <c r="E6652" s="19" t="str">
        <f>IF(ISBLANK(LeaveTracker[[#This Row],[Employee Name]]),"-----",VLOOKUP(LeaveTracker[[#This Row],[Employee Name]],Employees[[Employee Name]:[Office]],7))</f>
        <v>CSWDO</v>
      </c>
      <c r="F6652" s="50" t="str">
        <f>IF(ISBLANK(LeaveTracker[[#This Row],[Employee Name]]),"-----",VLOOKUP(LeaveTracker[[#This Row],[Employee Name]],Employees[[Employee Name]:[Office]],6))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388</v>
      </c>
      <c r="E6653" s="19" t="str">
        <f>IF(ISBLANK(LeaveTracker[[#This Row],[Employee Name]]),"-----",VLOOKUP(LeaveTracker[[#This Row],[Employee Name]],Employees[[Employee Name]:[Office]],7))</f>
        <v>ONT</v>
      </c>
      <c r="F6653" s="50" t="str">
        <f>IF(ISBLANK(LeaveTracker[[#This Row],[Employee Name]]),"-----",VLOOKUP(LeaveTracker[[#This Row],[Employee Name]],Employees[[Employee Name]:[Office]],6))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2417</v>
      </c>
      <c r="E6654" s="19" t="str">
        <f>IF(ISBLANK(LeaveTracker[[#This Row],[Employee Name]]),"-----",VLOOKUP(LeaveTracker[[#This Row],[Employee Name]],Employees[[Employee Name]:[Office]],7))</f>
        <v>TCIS/CSU</v>
      </c>
      <c r="F6654" s="50" t="str">
        <f>IF(ISBLANK(LeaveTracker[[#This Row],[Employee Name]]),"-----",VLOOKUP(LeaveTracker[[#This Row],[Employee Name]],Employees[[Employee Name]:[Office]],6))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422</v>
      </c>
      <c r="E6655" s="19" t="str">
        <f>IF(ISBLANK(LeaveTracker[[#This Row],[Employee Name]]),"-----",VLOOKUP(LeaveTracker[[#This Row],[Employee Name]],Employees[[Employee Name]:[Office]],7))</f>
        <v>INTEGRATED CENTRAL TERMINAL</v>
      </c>
      <c r="F6655" s="50" t="str">
        <f>IF(ISBLANK(LeaveTracker[[#This Row],[Employee Name]]),"-----",VLOOKUP(LeaveTracker[[#This Row],[Employee Name]],Employees[[Employee Name]:[Office]],6))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398</v>
      </c>
      <c r="E6656" s="19" t="str">
        <f>IF(ISBLANK(LeaveTracker[[#This Row],[Employee Name]]),"-----",VLOOKUP(LeaveTracker[[#This Row],[Employee Name]],Employees[[Employee Name]:[Office]],7))</f>
        <v>CTO</v>
      </c>
      <c r="F6656" s="50" t="str">
        <f>IF(ISBLANK(LeaveTracker[[#This Row],[Employee Name]]),"-----",VLOOKUP(LeaveTracker[[#This Row],[Employee Name]],Employees[[Employee Name]:[Office]],6))</f>
        <v>PERMANENT</v>
      </c>
      <c r="G6656" s="24">
        <v>45114</v>
      </c>
      <c r="H6656" s="24">
        <v>45114</v>
      </c>
      <c r="I6656" s="19" t="s">
        <v>298</v>
      </c>
      <c r="J6656" s="42" t="s">
        <v>1003</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1953</v>
      </c>
      <c r="E6657" s="19" t="str">
        <f>IF(ISBLANK(LeaveTracker[[#This Row],[Employee Name]]),"-----",VLOOKUP(LeaveTracker[[#This Row],[Employee Name]],Employees[[Employee Name]:[Office]],7))</f>
        <v>ONT</v>
      </c>
      <c r="F6657" s="50" t="str">
        <f>IF(ISBLANK(LeaveTracker[[#This Row],[Employee Name]]),"-----",VLOOKUP(LeaveTracker[[#This Row],[Employee Name]],Employees[[Employee Name]:[Office]],6))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2420</v>
      </c>
      <c r="E6658" s="19" t="str">
        <f>IF(ISBLANK(LeaveTracker[[#This Row],[Employee Name]]),"-----",VLOOKUP(LeaveTracker[[#This Row],[Employee Name]],Employees[[Employee Name]:[Office]],7))</f>
        <v>PEOPLE'S PARK</v>
      </c>
      <c r="F6658" s="50" t="str">
        <f>IF(ISBLANK(LeaveTracker[[#This Row],[Employee Name]]),"-----",VLOOKUP(LeaveTracker[[#This Row],[Employee Name]],Employees[[Employee Name]:[Office]],6))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1870</v>
      </c>
      <c r="E6659" s="19" t="str">
        <f>IF(ISBLANK(LeaveTracker[[#This Row],[Employee Name]]),"-----",VLOOKUP(LeaveTracker[[#This Row],[Employee Name]],Employees[[Employee Name]:[Office]],7))</f>
        <v>MO</v>
      </c>
      <c r="F6659" s="50" t="str">
        <f>IF(ISBLANK(LeaveTracker[[#This Row],[Employee Name]]),"-----",VLOOKUP(LeaveTracker[[#This Row],[Employee Name]],Employees[[Employee Name]:[Office]],6))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2423</v>
      </c>
      <c r="E6660" s="19" t="str">
        <f>IF(ISBLANK(LeaveTracker[[#This Row],[Employee Name]]),"-----",VLOOKUP(LeaveTracker[[#This Row],[Employee Name]],Employees[[Employee Name]:[Office]],7))</f>
        <v>PEOPLE'S PARK</v>
      </c>
      <c r="F6660" s="50" t="str">
        <f>IF(ISBLANK(LeaveTracker[[#This Row],[Employee Name]]),"-----",VLOOKUP(LeaveTracker[[#This Row],[Employee Name]],Employees[[Employee Name]:[Office]],6))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2425</v>
      </c>
      <c r="E6661" s="19" t="str">
        <f>IF(ISBLANK(LeaveTracker[[#This Row],[Employee Name]]),"-----",VLOOKUP(LeaveTracker[[#This Row],[Employee Name]],Employees[[Employee Name]:[Office]],7))</f>
        <v>PEOPLE'S PARK</v>
      </c>
      <c r="F6661" s="50" t="str">
        <f>IF(ISBLANK(LeaveTracker[[#This Row],[Employee Name]]),"-----",VLOOKUP(LeaveTracker[[#This Row],[Employee Name]],Employees[[Employee Name]:[Office]],6))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730</v>
      </c>
      <c r="E6662" s="19" t="str">
        <f>IF(ISBLANK(LeaveTracker[[#This Row],[Employee Name]]),"-----",VLOOKUP(LeaveTracker[[#This Row],[Employee Name]],Employees[[Employee Name]:[Office]],7))</f>
        <v>SP</v>
      </c>
      <c r="F6662" s="50" t="str">
        <f>IF(ISBLANK(LeaveTracker[[#This Row],[Employee Name]]),"-----",VLOOKUP(LeaveTracker[[#This Row],[Employee Name]],Employees[[Employee Name]:[Office]],6))</f>
        <v>PERMANENT</v>
      </c>
      <c r="G6662" s="24">
        <v>45118</v>
      </c>
      <c r="H6662" s="24">
        <v>45118</v>
      </c>
      <c r="I6662" s="20" t="s">
        <v>81</v>
      </c>
      <c r="J6662" s="42" t="s">
        <v>399</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1095</v>
      </c>
      <c r="E6663" s="19" t="str">
        <f>IF(ISBLANK(LeaveTracker[[#This Row],[Employee Name]]),"-----",VLOOKUP(LeaveTracker[[#This Row],[Employee Name]],Employees[[Employee Name]:[Office]],7))</f>
        <v>VMO</v>
      </c>
      <c r="F6663" s="50" t="str">
        <f>IF(ISBLANK(LeaveTracker[[#This Row],[Employee Name]]),"-----",VLOOKUP(LeaveTracker[[#This Row],[Employee Name]],Employees[[Employee Name]:[Office]],6))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1927</v>
      </c>
      <c r="E6664" s="19" t="str">
        <f>IF(ISBLANK(LeaveTracker[[#This Row],[Employee Name]]),"-----",VLOOKUP(LeaveTracker[[#This Row],[Employee Name]],Employees[[Employee Name]:[Office]],7))</f>
        <v>HOUSING</v>
      </c>
      <c r="F6664" s="50" t="str">
        <f>IF(ISBLANK(LeaveTracker[[#This Row],[Employee Name]]),"-----",VLOOKUP(LeaveTracker[[#This Row],[Employee Name]],Employees[[Employee Name]:[Office]],6))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1822</v>
      </c>
      <c r="E6665" s="19" t="str">
        <f>IF(ISBLANK(LeaveTracker[[#This Row],[Employee Name]]),"-----",VLOOKUP(LeaveTracker[[#This Row],[Employee Name]],Employees[[Employee Name]:[Office]],7))</f>
        <v>CHO</v>
      </c>
      <c r="F6665" s="50" t="str">
        <f>IF(ISBLANK(LeaveTracker[[#This Row],[Employee Name]]),"-----",VLOOKUP(LeaveTracker[[#This Row],[Employee Name]],Employees[[Employee Name]:[Office]],6))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2068</v>
      </c>
      <c r="E6666" s="19" t="str">
        <f>IF(ISBLANK(LeaveTracker[[#This Row],[Employee Name]]),"-----",VLOOKUP(LeaveTracker[[#This Row],[Employee Name]],Employees[[Employee Name]:[Office]],7))</f>
        <v>GSO</v>
      </c>
      <c r="F6666" s="50" t="str">
        <f>IF(ISBLANK(LeaveTracker[[#This Row],[Employee Name]]),"-----",VLOOKUP(LeaveTracker[[#This Row],[Employee Name]],Employees[[Employee Name]:[Office]],6))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1876</v>
      </c>
      <c r="E6667" s="19" t="str">
        <f>IF(ISBLANK(LeaveTracker[[#This Row],[Employee Name]]),"-----",VLOOKUP(LeaveTracker[[#This Row],[Employee Name]],Employees[[Employee Name]:[Office]],7))</f>
        <v>GSO</v>
      </c>
      <c r="F6667" s="50" t="str">
        <f>IF(ISBLANK(LeaveTracker[[#This Row],[Employee Name]]),"-----",VLOOKUP(LeaveTracker[[#This Row],[Employee Name]],Employees[[Employee Name]:[Office]],6))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1876</v>
      </c>
      <c r="E6668" s="19" t="str">
        <f>IF(ISBLANK(LeaveTracker[[#This Row],[Employee Name]]),"-----",VLOOKUP(LeaveTracker[[#This Row],[Employee Name]],Employees[[Employee Name]:[Office]],7))</f>
        <v>GSO</v>
      </c>
      <c r="F6668" s="50" t="str">
        <f>IF(ISBLANK(LeaveTracker[[#This Row],[Employee Name]]),"-----",VLOOKUP(LeaveTracker[[#This Row],[Employee Name]],Employees[[Employee Name]:[Office]],6))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1810</v>
      </c>
      <c r="E6669" s="19" t="str">
        <f>IF(ISBLANK(LeaveTracker[[#This Row],[Employee Name]]),"-----",VLOOKUP(LeaveTracker[[#This Row],[Employee Name]],Employees[[Employee Name]:[Office]],7))</f>
        <v>TICC/TCCH</v>
      </c>
      <c r="F6669" s="50" t="str">
        <f>IF(ISBLANK(LeaveTracker[[#This Row],[Employee Name]]),"-----",VLOOKUP(LeaveTracker[[#This Row],[Employee Name]],Employees[[Employee Name]:[Office]],6))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1868</v>
      </c>
      <c r="E6670" s="19" t="str">
        <f>IF(ISBLANK(LeaveTracker[[#This Row],[Employee Name]]),"-----",VLOOKUP(LeaveTracker[[#This Row],[Employee Name]],Employees[[Employee Name]:[Office]],7))</f>
        <v>TICC</v>
      </c>
      <c r="F6670" s="50" t="str">
        <f>IF(ISBLANK(LeaveTracker[[#This Row],[Employee Name]]),"-----",VLOOKUP(LeaveTracker[[#This Row],[Employee Name]],Employees[[Employee Name]:[Office]],6))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2428</v>
      </c>
      <c r="E6671" s="19" t="str">
        <f>IF(ISBLANK(LeaveTracker[[#This Row],[Employee Name]]),"-----",VLOOKUP(LeaveTracker[[#This Row],[Employee Name]],Employees[[Employee Name]:[Office]],7))</f>
        <v>DEPED</v>
      </c>
      <c r="F6671" s="50" t="str">
        <f>IF(ISBLANK(LeaveTracker[[#This Row],[Employee Name]]),"-----",VLOOKUP(LeaveTracker[[#This Row],[Employee Name]],Employees[[Employee Name]:[Office]],6))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1941</v>
      </c>
      <c r="E6672" s="19" t="str">
        <f>IF(ISBLANK(LeaveTracker[[#This Row],[Employee Name]]),"-----",VLOOKUP(LeaveTracker[[#This Row],[Employee Name]],Employees[[Employee Name]:[Office]],7))</f>
        <v>CSWDO</v>
      </c>
      <c r="F6672" s="50" t="str">
        <f>IF(ISBLANK(LeaveTracker[[#This Row],[Employee Name]]),"-----",VLOOKUP(LeaveTracker[[#This Row],[Employee Name]],Employees[[Employee Name]:[Office]],6))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1797</v>
      </c>
      <c r="E6673" s="19" t="str">
        <f>IF(ISBLANK(LeaveTracker[[#This Row],[Employee Name]]),"-----",VLOOKUP(LeaveTracker[[#This Row],[Employee Name]],Employees[[Employee Name]:[Office]],7))</f>
        <v>CENRO</v>
      </c>
      <c r="F6673" s="50" t="str">
        <f>IF(ISBLANK(LeaveTracker[[#This Row],[Employee Name]]),"-----",VLOOKUP(LeaveTracker[[#This Row],[Employee Name]],Employees[[Employee Name]:[Office]],6))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1804</v>
      </c>
      <c r="E6674" s="19" t="str">
        <f>IF(ISBLANK(LeaveTracker[[#This Row],[Employee Name]]),"-----",VLOOKUP(LeaveTracker[[#This Row],[Employee Name]],Employees[[Employee Name]:[Office]],7))</f>
        <v>HOUSING</v>
      </c>
      <c r="F6674" s="50" t="str">
        <f>IF(ISBLANK(LeaveTracker[[#This Row],[Employee Name]]),"-----",VLOOKUP(LeaveTracker[[#This Row],[Employee Name]],Employees[[Employee Name]:[Office]],6))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1804</v>
      </c>
      <c r="E6675" s="19" t="str">
        <f>IF(ISBLANK(LeaveTracker[[#This Row],[Employee Name]]),"-----",VLOOKUP(LeaveTracker[[#This Row],[Employee Name]],Employees[[Employee Name]:[Office]],7))</f>
        <v>HOUSING</v>
      </c>
      <c r="F6675" s="50" t="str">
        <f>IF(ISBLANK(LeaveTracker[[#This Row],[Employee Name]]),"-----",VLOOKUP(LeaveTracker[[#This Row],[Employee Name]],Employees[[Employee Name]:[Office]],6))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1751</v>
      </c>
      <c r="E6676" s="19" t="str">
        <f>IF(ISBLANK(LeaveTracker[[#This Row],[Employee Name]]),"-----",VLOOKUP(LeaveTracker[[#This Row],[Employee Name]],Employees[[Employee Name]:[Office]],7))</f>
        <v>BPLO</v>
      </c>
      <c r="F6676" s="50" t="str">
        <f>IF(ISBLANK(LeaveTracker[[#This Row],[Employee Name]]),"-----",VLOOKUP(LeaveTracker[[#This Row],[Employee Name]],Employees[[Employee Name]:[Office]],6))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1751</v>
      </c>
      <c r="E6677" s="19" t="str">
        <f>IF(ISBLANK(LeaveTracker[[#This Row],[Employee Name]]),"-----",VLOOKUP(LeaveTracker[[#This Row],[Employee Name]],Employees[[Employee Name]:[Office]],7))</f>
        <v>BPLO</v>
      </c>
      <c r="F6677" s="50" t="str">
        <f>IF(ISBLANK(LeaveTracker[[#This Row],[Employee Name]]),"-----",VLOOKUP(LeaveTracker[[#This Row],[Employee Name]],Employees[[Employee Name]:[Office]],6))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1962</v>
      </c>
      <c r="E6678" s="19" t="str">
        <f>IF(ISBLANK(LeaveTracker[[#This Row],[Employee Name]]),"-----",VLOOKUP(LeaveTracker[[#This Row],[Employee Name]],Employees[[Employee Name]:[Office]],7))</f>
        <v>CENRO</v>
      </c>
      <c r="F6678" s="50" t="str">
        <f>IF(ISBLANK(LeaveTracker[[#This Row],[Employee Name]]),"-----",VLOOKUP(LeaveTracker[[#This Row],[Employee Name]],Employees[[Employee Name]:[Office]],6))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1962</v>
      </c>
      <c r="E6679" s="19" t="str">
        <f>IF(ISBLANK(LeaveTracker[[#This Row],[Employee Name]]),"-----",VLOOKUP(LeaveTracker[[#This Row],[Employee Name]],Employees[[Employee Name]:[Office]],7))</f>
        <v>CENRO</v>
      </c>
      <c r="F6679" s="50" t="str">
        <f>IF(ISBLANK(LeaveTracker[[#This Row],[Employee Name]]),"-----",VLOOKUP(LeaveTracker[[#This Row],[Employee Name]],Employees[[Employee Name]:[Office]],6))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1962</v>
      </c>
      <c r="E6680" s="19" t="str">
        <f>IF(ISBLANK(LeaveTracker[[#This Row],[Employee Name]]),"-----",VLOOKUP(LeaveTracker[[#This Row],[Employee Name]],Employees[[Employee Name]:[Office]],7))</f>
        <v>CENRO</v>
      </c>
      <c r="F6680" s="50" t="str">
        <f>IF(ISBLANK(LeaveTracker[[#This Row],[Employee Name]]),"-----",VLOOKUP(LeaveTracker[[#This Row],[Employee Name]],Employees[[Employee Name]:[Office]],6))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1756</v>
      </c>
      <c r="E6681" s="19" t="str">
        <f>IF(ISBLANK(LeaveTracker[[#This Row],[Employee Name]]),"-----",VLOOKUP(LeaveTracker[[#This Row],[Employee Name]],Employees[[Employee Name]:[Office]],7))</f>
        <v>PICNIC GROVE</v>
      </c>
      <c r="F6681" s="50" t="str">
        <f>IF(ISBLANK(LeaveTracker[[#This Row],[Employee Name]]),"-----",VLOOKUP(LeaveTracker[[#This Row],[Employee Name]],Employees[[Employee Name]:[Office]],6))</f>
        <v>PERMANENT</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1756</v>
      </c>
      <c r="E6682" s="19" t="str">
        <f>IF(ISBLANK(LeaveTracker[[#This Row],[Employee Name]]),"-----",VLOOKUP(LeaveTracker[[#This Row],[Employee Name]],Employees[[Employee Name]:[Office]],7))</f>
        <v>PICNIC GROVE</v>
      </c>
      <c r="F6682" s="50" t="str">
        <f>IF(ISBLANK(LeaveTracker[[#This Row],[Employee Name]]),"-----",VLOOKUP(LeaveTracker[[#This Row],[Employee Name]],Employees[[Employee Name]:[Office]],6))</f>
        <v>PERMANENT</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1834</v>
      </c>
      <c r="E6683" s="19" t="str">
        <f>IF(ISBLANK(LeaveTracker[[#This Row],[Employee Name]]),"-----",VLOOKUP(LeaveTracker[[#This Row],[Employee Name]],Employees[[Employee Name]:[Office]],7))</f>
        <v>EEO/CITY MARKET</v>
      </c>
      <c r="F6683" s="50" t="str">
        <f>IF(ISBLANK(LeaveTracker[[#This Row],[Employee Name]]),"-----",VLOOKUP(LeaveTracker[[#This Row],[Employee Name]],Employees[[Employee Name]:[Office]],6))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1783</v>
      </c>
      <c r="E6684" s="19" t="str">
        <f>IF(ISBLANK(LeaveTracker[[#This Row],[Employee Name]]),"-----",VLOOKUP(LeaveTracker[[#This Row],[Employee Name]],Employees[[Employee Name]:[Office]],7))</f>
        <v>ONT</v>
      </c>
      <c r="F6684" s="50" t="str">
        <f>IF(ISBLANK(LeaveTracker[[#This Row],[Employee Name]]),"-----",VLOOKUP(LeaveTracker[[#This Row],[Employee Name]],Employees[[Employee Name]:[Office]],6))</f>
        <v>PERMANENT</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1959</v>
      </c>
      <c r="E6685" s="19" t="str">
        <f>IF(ISBLANK(LeaveTracker[[#This Row],[Employee Name]]),"-----",VLOOKUP(LeaveTracker[[#This Row],[Employee Name]],Employees[[Employee Name]:[Office]],7))</f>
        <v>EEO/CITY MARKET</v>
      </c>
      <c r="F6685" s="50" t="str">
        <f>IF(ISBLANK(LeaveTracker[[#This Row],[Employee Name]]),"-----",VLOOKUP(LeaveTracker[[#This Row],[Employee Name]],Employees[[Employee Name]:[Office]],6))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1942</v>
      </c>
      <c r="E6686" s="19" t="str">
        <f>IF(ISBLANK(LeaveTracker[[#This Row],[Employee Name]]),"-----",VLOOKUP(LeaveTracker[[#This Row],[Employee Name]],Employees[[Employee Name]:[Office]],7))</f>
        <v>GSO</v>
      </c>
      <c r="F6686" s="50" t="str">
        <f>IF(ISBLANK(LeaveTracker[[#This Row],[Employee Name]]),"-----",VLOOKUP(LeaveTracker[[#This Row],[Employee Name]],Employees[[Employee Name]:[Office]],6))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1868</v>
      </c>
      <c r="E6687" s="19" t="str">
        <f>IF(ISBLANK(LeaveTracker[[#This Row],[Employee Name]]),"-----",VLOOKUP(LeaveTracker[[#This Row],[Employee Name]],Employees[[Employee Name]:[Office]],7))</f>
        <v>TICC</v>
      </c>
      <c r="F6687" s="50" t="str">
        <f>IF(ISBLANK(LeaveTracker[[#This Row],[Employee Name]]),"-----",VLOOKUP(LeaveTracker[[#This Row],[Employee Name]],Employees[[Employee Name]:[Office]],6))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1868</v>
      </c>
      <c r="E6688" s="19" t="str">
        <f>IF(ISBLANK(LeaveTracker[[#This Row],[Employee Name]]),"-----",VLOOKUP(LeaveTracker[[#This Row],[Employee Name]],Employees[[Employee Name]:[Office]],7))</f>
        <v>TICC</v>
      </c>
      <c r="F6688" s="50" t="str">
        <f>IF(ISBLANK(LeaveTracker[[#This Row],[Employee Name]]),"-----",VLOOKUP(LeaveTracker[[#This Row],[Employee Name]],Employees[[Employee Name]:[Office]],6))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1903</v>
      </c>
      <c r="E6689" s="19" t="str">
        <f>IF(ISBLANK(LeaveTracker[[#This Row],[Employee Name]]),"-----",VLOOKUP(LeaveTracker[[#This Row],[Employee Name]],Employees[[Employee Name]:[Office]],7))</f>
        <v>TICC</v>
      </c>
      <c r="F6689" s="50" t="str">
        <f>IF(ISBLANK(LeaveTracker[[#This Row],[Employee Name]]),"-----",VLOOKUP(LeaveTracker[[#This Row],[Employee Name]],Employees[[Employee Name]:[Office]],6))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1757</v>
      </c>
      <c r="E6690" s="19" t="str">
        <f>IF(ISBLANK(LeaveTracker[[#This Row],[Employee Name]]),"-----",VLOOKUP(LeaveTracker[[#This Row],[Employee Name]],Employees[[Employee Name]:[Office]],7))</f>
        <v>SP</v>
      </c>
      <c r="F6690" s="50" t="str">
        <f>IF(ISBLANK(LeaveTracker[[#This Row],[Employee Name]]),"-----",VLOOKUP(LeaveTracker[[#This Row],[Employee Name]],Employees[[Employee Name]:[Office]],6))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1741</v>
      </c>
      <c r="E6691" s="19" t="str">
        <f>IF(ISBLANK(LeaveTracker[[#This Row],[Employee Name]]),"-----",VLOOKUP(LeaveTracker[[#This Row],[Employee Name]],Employees[[Employee Name]:[Office]],7))</f>
        <v>ONT</v>
      </c>
      <c r="F6691" s="50" t="str">
        <f>IF(ISBLANK(LeaveTracker[[#This Row],[Employee Name]]),"-----",VLOOKUP(LeaveTracker[[#This Row],[Employee Name]],Employees[[Employee Name]:[Office]],6))</f>
        <v>PERMANENT</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2429</v>
      </c>
      <c r="E6692" s="19" t="str">
        <f>IF(ISBLANK(LeaveTracker[[#This Row],[Employee Name]]),"-----",VLOOKUP(LeaveTracker[[#This Row],[Employee Name]],Employees[[Employee Name]:[Office]],7))</f>
        <v>PICNIC GROVE</v>
      </c>
      <c r="F6692" s="50" t="str">
        <f>IF(ISBLANK(LeaveTracker[[#This Row],[Employee Name]]),"-----",VLOOKUP(LeaveTracker[[#This Row],[Employee Name]],Employees[[Employee Name]:[Office]],6))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2000</v>
      </c>
      <c r="E6693" s="19" t="str">
        <f>IF(ISBLANK(LeaveTracker[[#This Row],[Employee Name]]),"-----",VLOOKUP(LeaveTracker[[#This Row],[Employee Name]],Employees[[Employee Name]:[Office]],7))</f>
        <v>VMO</v>
      </c>
      <c r="F6693" s="50" t="str">
        <f>IF(ISBLANK(LeaveTracker[[#This Row],[Employee Name]]),"-----",VLOOKUP(LeaveTracker[[#This Row],[Employee Name]],Employees[[Employee Name]:[Office]],6))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338</v>
      </c>
      <c r="E6694" s="19" t="str">
        <f>IF(ISBLANK(LeaveTracker[[#This Row],[Employee Name]]),"-----",VLOOKUP(LeaveTracker[[#This Row],[Employee Name]],Employees[[Employee Name]:[Office]],7))</f>
        <v>COMELEC</v>
      </c>
      <c r="F6694" s="50" t="str">
        <f>IF(ISBLANK(LeaveTracker[[#This Row],[Employee Name]]),"-----",VLOOKUP(LeaveTracker[[#This Row],[Employee Name]],Employees[[Employee Name]:[Office]],6))</f>
        <v>PERMANENT</v>
      </c>
      <c r="G6694" s="24">
        <v>45133</v>
      </c>
      <c r="H6694" s="24">
        <v>45133</v>
      </c>
      <c r="I6694" s="19" t="s">
        <v>298</v>
      </c>
      <c r="J6694" s="42" t="s">
        <v>1003</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338</v>
      </c>
      <c r="E6695" s="19" t="str">
        <f>IF(ISBLANK(LeaveTracker[[#This Row],[Employee Name]]),"-----",VLOOKUP(LeaveTracker[[#This Row],[Employee Name]],Employees[[Employee Name]:[Office]],7))</f>
        <v>COMELEC</v>
      </c>
      <c r="F6695" s="50" t="str">
        <f>IF(ISBLANK(LeaveTracker[[#This Row],[Employee Name]]),"-----",VLOOKUP(LeaveTracker[[#This Row],[Employee Name]],Employees[[Employee Name]:[Office]],6))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2115</v>
      </c>
      <c r="E6696" s="19" t="str">
        <f>IF(ISBLANK(LeaveTracker[[#This Row],[Employee Name]]),"-----",VLOOKUP(LeaveTracker[[#This Row],[Employee Name]],Employees[[Employee Name]:[Office]],7))</f>
        <v>CITY PLANNING &amp; DEV'T OFFICE</v>
      </c>
      <c r="F6696" s="50" t="str">
        <f>IF(ISBLANK(LeaveTracker[[#This Row],[Employee Name]]),"-----",VLOOKUP(LeaveTracker[[#This Row],[Employee Name]],Employees[[Employee Name]:[Office]],6))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422</v>
      </c>
      <c r="E6697" s="19" t="str">
        <f>IF(ISBLANK(LeaveTracker[[#This Row],[Employee Name]]),"-----",VLOOKUP(LeaveTracker[[#This Row],[Employee Name]],Employees[[Employee Name]:[Office]],7))</f>
        <v>INTEGRATED CENTRAL TERMINAL</v>
      </c>
      <c r="F6697" s="50" t="str">
        <f>IF(ISBLANK(LeaveTracker[[#This Row],[Employee Name]]),"-----",VLOOKUP(LeaveTracker[[#This Row],[Employee Name]],Employees[[Employee Name]:[Office]],6))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1070</v>
      </c>
      <c r="E6698" s="19" t="str">
        <f>IF(ISBLANK(LeaveTracker[[#This Row],[Employee Name]]),"-----",VLOOKUP(LeaveTracker[[#This Row],[Employee Name]],Employees[[Employee Name]:[Office]],7))</f>
        <v>PIO</v>
      </c>
      <c r="F6698" s="50" t="str">
        <f>IF(ISBLANK(LeaveTracker[[#This Row],[Employee Name]]),"-----",VLOOKUP(LeaveTracker[[#This Row],[Employee Name]],Employees[[Employee Name]:[Office]],6))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338</v>
      </c>
      <c r="E6699" s="19" t="str">
        <f>IF(ISBLANK(LeaveTracker[[#This Row],[Employee Name]]),"-----",VLOOKUP(LeaveTracker[[#This Row],[Employee Name]],Employees[[Employee Name]:[Office]],7))</f>
        <v>COMELEC</v>
      </c>
      <c r="F6699" s="50" t="str">
        <f>IF(ISBLANK(LeaveTracker[[#This Row],[Employee Name]]),"-----",VLOOKUP(LeaveTracker[[#This Row],[Employee Name]],Employees[[Employee Name]:[Office]],6))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471</v>
      </c>
      <c r="E6700" s="19" t="str">
        <f>IF(ISBLANK(LeaveTracker[[#This Row],[Employee Name]]),"-----",VLOOKUP(LeaveTracker[[#This Row],[Employee Name]],Employees[[Employee Name]:[Office]],7))</f>
        <v>PIO</v>
      </c>
      <c r="F6700" s="50" t="str">
        <f>IF(ISBLANK(LeaveTracker[[#This Row],[Employee Name]]),"-----",VLOOKUP(LeaveTracker[[#This Row],[Employee Name]],Employees[[Employee Name]:[Office]],6))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1840</v>
      </c>
      <c r="E6701" s="19" t="str">
        <f>IF(ISBLANK(LeaveTracker[[#This Row],[Employee Name]]),"-----",VLOOKUP(LeaveTracker[[#This Row],[Employee Name]],Employees[[Employee Name]:[Office]],7))</f>
        <v>BIR</v>
      </c>
      <c r="F6701" s="50" t="str">
        <f>IF(ISBLANK(LeaveTracker[[#This Row],[Employee Name]]),"-----",VLOOKUP(LeaveTracker[[#This Row],[Employee Name]],Employees[[Employee Name]:[Office]],6))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914</v>
      </c>
      <c r="E6702" s="19" t="str">
        <f>IF(ISBLANK(LeaveTracker[[#This Row],[Employee Name]]),"-----",VLOOKUP(LeaveTracker[[#This Row],[Employee Name]],Employees[[Employee Name]:[Office]],7))</f>
        <v>CPDO</v>
      </c>
      <c r="F6702" s="50" t="str">
        <f>IF(ISBLANK(LeaveTracker[[#This Row],[Employee Name]]),"-----",VLOOKUP(LeaveTracker[[#This Row],[Employee Name]],Employees[[Employee Name]:[Office]],6))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1765</v>
      </c>
      <c r="E6703" s="19" t="str">
        <f>IF(ISBLANK(LeaveTracker[[#This Row],[Employee Name]]),"-----",VLOOKUP(LeaveTracker[[#This Row],[Employee Name]],Employees[[Employee Name]:[Office]],7))</f>
        <v>GSO</v>
      </c>
      <c r="F6703" s="50" t="str">
        <f>IF(ISBLANK(LeaveTracker[[#This Row],[Employee Name]]),"-----",VLOOKUP(LeaveTracker[[#This Row],[Employee Name]],Employees[[Employee Name]:[Office]],6))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1765</v>
      </c>
      <c r="E6704" s="19" t="str">
        <f>IF(ISBLANK(LeaveTracker[[#This Row],[Employee Name]]),"-----",VLOOKUP(LeaveTracker[[#This Row],[Employee Name]],Employees[[Employee Name]:[Office]],7))</f>
        <v>GSO</v>
      </c>
      <c r="F6704" s="50" t="str">
        <f>IF(ISBLANK(LeaveTracker[[#This Row],[Employee Name]]),"-----",VLOOKUP(LeaveTracker[[#This Row],[Employee Name]],Employees[[Employee Name]:[Office]],6))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1831</v>
      </c>
      <c r="E6705" s="19" t="str">
        <f>IF(ISBLANK(LeaveTracker[[#This Row],[Employee Name]]),"-----",VLOOKUP(LeaveTracker[[#This Row],[Employee Name]],Employees[[Employee Name]:[Office]],7))</f>
        <v>CPDO</v>
      </c>
      <c r="F6705" s="50" t="str">
        <f>IF(ISBLANK(LeaveTracker[[#This Row],[Employee Name]]),"-----",VLOOKUP(LeaveTracker[[#This Row],[Employee Name]],Employees[[Employee Name]:[Office]],6))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1862</v>
      </c>
      <c r="E6706" s="19" t="str">
        <f>IF(ISBLANK(LeaveTracker[[#This Row],[Employee Name]]),"-----",VLOOKUP(LeaveTracker[[#This Row],[Employee Name]],Employees[[Employee Name]:[Office]],7))</f>
        <v>MO</v>
      </c>
      <c r="F6706" s="50" t="str">
        <f>IF(ISBLANK(LeaveTracker[[#This Row],[Employee Name]]),"-----",VLOOKUP(LeaveTracker[[#This Row],[Employee Name]],Employees[[Employee Name]:[Office]],6))</f>
        <v>CASUAL</v>
      </c>
      <c r="G6706" s="24">
        <v>45120</v>
      </c>
      <c r="H6706" s="24">
        <v>45120</v>
      </c>
      <c r="I6706" s="19" t="s">
        <v>298</v>
      </c>
      <c r="J6706" s="42" t="s">
        <v>1003</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1855</v>
      </c>
      <c r="E6707" s="19" t="str">
        <f>IF(ISBLANK(LeaveTracker[[#This Row],[Employee Name]]),"-----",VLOOKUP(LeaveTracker[[#This Row],[Employee Name]],Employees[[Employee Name]:[Office]],7))</f>
        <v>GSO</v>
      </c>
      <c r="F6707" s="50" t="str">
        <f>IF(ISBLANK(LeaveTracker[[#This Row],[Employee Name]]),"-----",VLOOKUP(LeaveTracker[[#This Row],[Employee Name]],Employees[[Employee Name]:[Office]],6))</f>
        <v>CASUAL</v>
      </c>
      <c r="G6707" s="24">
        <v>45121</v>
      </c>
      <c r="H6707" s="24">
        <v>45121</v>
      </c>
      <c r="I6707" s="19" t="s">
        <v>298</v>
      </c>
      <c r="J6707" s="42" t="s">
        <v>1003</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1855</v>
      </c>
      <c r="E6708" s="19" t="str">
        <f>IF(ISBLANK(LeaveTracker[[#This Row],[Employee Name]]),"-----",VLOOKUP(LeaveTracker[[#This Row],[Employee Name]],Employees[[Employee Name]:[Office]],7))</f>
        <v>GSO</v>
      </c>
      <c r="F6708" s="50" t="str">
        <f>IF(ISBLANK(LeaveTracker[[#This Row],[Employee Name]]),"-----",VLOOKUP(LeaveTracker[[#This Row],[Employee Name]],Employees[[Employee Name]:[Office]],6))</f>
        <v>CASUAL</v>
      </c>
      <c r="G6708" s="24">
        <v>45124</v>
      </c>
      <c r="H6708" s="24">
        <v>45124</v>
      </c>
      <c r="I6708" s="19" t="s">
        <v>298</v>
      </c>
      <c r="J6708" s="42" t="s">
        <v>1003</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559</v>
      </c>
      <c r="E6709" s="19" t="str">
        <f>IF(ISBLANK(LeaveTracker[[#This Row],[Employee Name]]),"-----",VLOOKUP(LeaveTracker[[#This Row],[Employee Name]],Employees[[Employee Name]:[Office]],7))</f>
        <v>CENRO</v>
      </c>
      <c r="F6709" s="50" t="str">
        <f>IF(ISBLANK(LeaveTracker[[#This Row],[Employee Name]]),"-----",VLOOKUP(LeaveTracker[[#This Row],[Employee Name]],Employees[[Employee Name]:[Office]],6))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1772</v>
      </c>
      <c r="E6710" s="19" t="str">
        <f>IF(ISBLANK(LeaveTracker[[#This Row],[Employee Name]]),"-----",VLOOKUP(LeaveTracker[[#This Row],[Employee Name]],Employees[[Employee Name]:[Office]],7))</f>
        <v>CHO</v>
      </c>
      <c r="F6710" s="50" t="str">
        <f>IF(ISBLANK(LeaveTracker[[#This Row],[Employee Name]]),"-----",VLOOKUP(LeaveTracker[[#This Row],[Employee Name]],Employees[[Employee Name]:[Office]],6))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231</v>
      </c>
      <c r="E6711" s="19" t="str">
        <f>IF(ISBLANK(LeaveTracker[[#This Row],[Employee Name]]),"-----",VLOOKUP(LeaveTracker[[#This Row],[Employee Name]],Employees[[Employee Name]:[Office]],7))</f>
        <v>CSWDO</v>
      </c>
      <c r="F6711" s="50" t="str">
        <f>IF(ISBLANK(LeaveTracker[[#This Row],[Employee Name]]),"-----",VLOOKUP(LeaveTracker[[#This Row],[Employee Name]],Employees[[Employee Name]:[Office]],6))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2430</v>
      </c>
      <c r="E6712" s="19" t="str">
        <f>IF(ISBLANK(LeaveTracker[[#This Row],[Employee Name]]),"-----",VLOOKUP(LeaveTracker[[#This Row],[Employee Name]],Employees[[Employee Name]:[Office]],7))</f>
        <v>PEOPLE'S PARK</v>
      </c>
      <c r="F6712" s="50" t="str">
        <f>IF(ISBLANK(LeaveTracker[[#This Row],[Employee Name]]),"-----",VLOOKUP(LeaveTracker[[#This Row],[Employee Name]],Employees[[Employee Name]:[Office]],6))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578</v>
      </c>
      <c r="E6713" s="19" t="str">
        <f>IF(ISBLANK(LeaveTracker[[#This Row],[Employee Name]]),"-----",VLOOKUP(LeaveTracker[[#This Row],[Employee Name]],Employees[[Employee Name]:[Office]],7))</f>
        <v>CCT</v>
      </c>
      <c r="F6713" s="50" t="str">
        <f>IF(ISBLANK(LeaveTracker[[#This Row],[Employee Name]]),"-----",VLOOKUP(LeaveTracker[[#This Row],[Employee Name]],Employees[[Employee Name]:[Office]],6))</f>
        <v>PERMANENT</v>
      </c>
      <c r="G6713" s="24">
        <v>45117</v>
      </c>
      <c r="H6713" s="24">
        <v>45117</v>
      </c>
      <c r="I6713" s="19" t="s">
        <v>298</v>
      </c>
      <c r="J6713" s="42" t="s">
        <v>1003</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578</v>
      </c>
      <c r="E6714" s="19" t="str">
        <f>IF(ISBLANK(LeaveTracker[[#This Row],[Employee Name]]),"-----",VLOOKUP(LeaveTracker[[#This Row],[Employee Name]],Employees[[Employee Name]:[Office]],7))</f>
        <v>CCT</v>
      </c>
      <c r="F6714" s="50" t="str">
        <f>IF(ISBLANK(LeaveTracker[[#This Row],[Employee Name]]),"-----",VLOOKUP(LeaveTracker[[#This Row],[Employee Name]],Employees[[Employee Name]:[Office]],6))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224</v>
      </c>
      <c r="E6715" s="19" t="str">
        <f>IF(ISBLANK(LeaveTracker[[#This Row],[Employee Name]]),"-----",VLOOKUP(LeaveTracker[[#This Row],[Employee Name]],Employees[[Employee Name]:[Office]],7))</f>
        <v>CSWDO</v>
      </c>
      <c r="F6715" s="50" t="str">
        <f>IF(ISBLANK(LeaveTracker[[#This Row],[Employee Name]]),"-----",VLOOKUP(LeaveTracker[[#This Row],[Employee Name]],Employees[[Employee Name]:[Office]],6))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19" t="str">
        <f>IF(ISBLANK(LeaveTracker[[#This Row],[Employee Name]]),"-----",VLOOKUP(LeaveTracker[[#This Row],[Employee Name]],Employees[[Employee Name]:[Office]],7))</f>
        <v>CHARACTER OFFICE</v>
      </c>
      <c r="F6716" s="50" t="str">
        <f>IF(ISBLANK(LeaveTracker[[#This Row],[Employee Name]]),"-----",VLOOKUP(LeaveTracker[[#This Row],[Employee Name]],Employees[[Employee Name]:[Office]],6))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1722</v>
      </c>
      <c r="E6717" s="19" t="str">
        <f>IF(ISBLANK(LeaveTracker[[#This Row],[Employee Name]]),"-----",VLOOKUP(LeaveTracker[[#This Row],[Employee Name]],Employees[[Employee Name]:[Office]],7))</f>
        <v>LEGAL</v>
      </c>
      <c r="F6717" s="50" t="str">
        <f>IF(ISBLANK(LeaveTracker[[#This Row],[Employee Name]]),"-----",VLOOKUP(LeaveTracker[[#This Row],[Employee Name]],Employees[[Employee Name]:[Office]],6))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1722</v>
      </c>
      <c r="E6718" s="19" t="str">
        <f>IF(ISBLANK(LeaveTracker[[#This Row],[Employee Name]]),"-----",VLOOKUP(LeaveTracker[[#This Row],[Employee Name]],Employees[[Employee Name]:[Office]],7))</f>
        <v>LEGAL</v>
      </c>
      <c r="F6718" s="50" t="str">
        <f>IF(ISBLANK(LeaveTracker[[#This Row],[Employee Name]]),"-----",VLOOKUP(LeaveTracker[[#This Row],[Employee Name]],Employees[[Employee Name]:[Office]],6))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530</v>
      </c>
      <c r="E6719" s="19" t="str">
        <f>IF(ISBLANK(LeaveTracker[[#This Row],[Employee Name]]),"-----",VLOOKUP(LeaveTracker[[#This Row],[Employee Name]],Employees[[Employee Name]:[Office]],7))</f>
        <v>GSO</v>
      </c>
      <c r="F6719" s="50" t="str">
        <f>IF(ISBLANK(LeaveTracker[[#This Row],[Employee Name]]),"-----",VLOOKUP(LeaveTracker[[#This Row],[Employee Name]],Employees[[Employee Name]:[Office]],6))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1060</v>
      </c>
      <c r="E6720" s="19" t="str">
        <f>IF(ISBLANK(LeaveTracker[[#This Row],[Employee Name]]),"-----",VLOOKUP(LeaveTracker[[#This Row],[Employee Name]],Employees[[Employee Name]:[Office]],7))</f>
        <v>CTO</v>
      </c>
      <c r="F6720" s="50" t="str">
        <f>IF(ISBLANK(LeaveTracker[[#This Row],[Employee Name]]),"-----",VLOOKUP(LeaveTracker[[#This Row],[Employee Name]],Employees[[Employee Name]:[Office]],6))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762</v>
      </c>
      <c r="E6721" s="19" t="str">
        <f>IF(ISBLANK(LeaveTracker[[#This Row],[Employee Name]]),"-----",VLOOKUP(LeaveTracker[[#This Row],[Employee Name]],Employees[[Employee Name]:[Office]],7))</f>
        <v>CTO</v>
      </c>
      <c r="F6721" s="50" t="str">
        <f>IF(ISBLANK(LeaveTracker[[#This Row],[Employee Name]]),"-----",VLOOKUP(LeaveTracker[[#This Row],[Employee Name]],Employees[[Employee Name]:[Office]],6))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762</v>
      </c>
      <c r="E6722" s="19" t="str">
        <f>IF(ISBLANK(LeaveTracker[[#This Row],[Employee Name]]),"-----",VLOOKUP(LeaveTracker[[#This Row],[Employee Name]],Employees[[Employee Name]:[Office]],7))</f>
        <v>CTO</v>
      </c>
      <c r="F6722" s="50" t="str">
        <f>IF(ISBLANK(LeaveTracker[[#This Row],[Employee Name]]),"-----",VLOOKUP(LeaveTracker[[#This Row],[Employee Name]],Employees[[Employee Name]:[Office]],6))</f>
        <v>PERMANENT</v>
      </c>
      <c r="G6722" s="24">
        <v>45118</v>
      </c>
      <c r="H6722" s="24">
        <v>45118</v>
      </c>
      <c r="I6722" s="20" t="s">
        <v>298</v>
      </c>
      <c r="J6722" s="42" t="s">
        <v>1003</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1017</v>
      </c>
      <c r="E6723" s="19" t="str">
        <f>IF(ISBLANK(LeaveTracker[[#This Row],[Employee Name]]),"-----",VLOOKUP(LeaveTracker[[#This Row],[Employee Name]],Employees[[Employee Name]:[Office]],7))</f>
        <v>LANDTAX</v>
      </c>
      <c r="F6723" s="50" t="str">
        <f>IF(ISBLANK(LeaveTracker[[#This Row],[Employee Name]]),"-----",VLOOKUP(LeaveTracker[[#This Row],[Employee Name]],Employees[[Employee Name]:[Office]],6))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789</v>
      </c>
      <c r="E6724" s="19" t="str">
        <f>IF(ISBLANK(LeaveTracker[[#This Row],[Employee Name]]),"-----",VLOOKUP(LeaveTracker[[#This Row],[Employee Name]],Employees[[Employee Name]:[Office]],7))</f>
        <v>DEPED</v>
      </c>
      <c r="F6724" s="50" t="str">
        <f>IF(ISBLANK(LeaveTracker[[#This Row],[Employee Name]]),"-----",VLOOKUP(LeaveTracker[[#This Row],[Employee Name]],Employees[[Employee Name]:[Office]],6))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1083</v>
      </c>
      <c r="E6725" s="19" t="str">
        <f>IF(ISBLANK(LeaveTracker[[#This Row],[Employee Name]]),"-----",VLOOKUP(LeaveTracker[[#This Row],[Employee Name]],Employees[[Employee Name]:[Office]],7))</f>
        <v>ACCOUNTING</v>
      </c>
      <c r="F6725" s="50" t="str">
        <f>IF(ISBLANK(LeaveTracker[[#This Row],[Employee Name]]),"-----",VLOOKUP(LeaveTracker[[#This Row],[Employee Name]],Employees[[Employee Name]:[Office]],6))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1083</v>
      </c>
      <c r="E6726" s="19" t="str">
        <f>IF(ISBLANK(LeaveTracker[[#This Row],[Employee Name]]),"-----",VLOOKUP(LeaveTracker[[#This Row],[Employee Name]],Employees[[Employee Name]:[Office]],7))</f>
        <v>ACCOUNTING</v>
      </c>
      <c r="F6726" s="50" t="str">
        <f>IF(ISBLANK(LeaveTracker[[#This Row],[Employee Name]]),"-----",VLOOKUP(LeaveTracker[[#This Row],[Employee Name]],Employees[[Employee Name]:[Office]],6))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2028</v>
      </c>
      <c r="E6727" s="19" t="str">
        <f>IF(ISBLANK(LeaveTracker[[#This Row],[Employee Name]]),"-----",VLOOKUP(LeaveTracker[[#This Row],[Employee Name]],Employees[[Employee Name]:[Office]],7))</f>
        <v>INTERNAL</v>
      </c>
      <c r="F6727" s="50" t="str">
        <f>IF(ISBLANK(LeaveTracker[[#This Row],[Employee Name]]),"-----",VLOOKUP(LeaveTracker[[#This Row],[Employee Name]],Employees[[Employee Name]:[Office]],6))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2308</v>
      </c>
      <c r="E6728" s="19" t="str">
        <f>IF(ISBLANK(LeaveTracker[[#This Row],[Employee Name]]),"-----",VLOOKUP(LeaveTracker[[#This Row],[Employee Name]],Employees[[Employee Name]:[Office]],7))</f>
        <v>TICC</v>
      </c>
      <c r="F6728" s="50" t="str">
        <f>IF(ISBLANK(LeaveTracker[[#This Row],[Employee Name]]),"-----",VLOOKUP(LeaveTracker[[#This Row],[Employee Name]],Employees[[Employee Name]:[Office]],6))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2308</v>
      </c>
      <c r="E6729" s="19" t="str">
        <f>IF(ISBLANK(LeaveTracker[[#This Row],[Employee Name]]),"-----",VLOOKUP(LeaveTracker[[#This Row],[Employee Name]],Employees[[Employee Name]:[Office]],7))</f>
        <v>TICC</v>
      </c>
      <c r="F6729" s="50" t="str">
        <f>IF(ISBLANK(LeaveTracker[[#This Row],[Employee Name]]),"-----",VLOOKUP(LeaveTracker[[#This Row],[Employee Name]],Employees[[Employee Name]:[Office]],6))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2308</v>
      </c>
      <c r="E6730" s="19" t="str">
        <f>IF(ISBLANK(LeaveTracker[[#This Row],[Employee Name]]),"-----",VLOOKUP(LeaveTracker[[#This Row],[Employee Name]],Employees[[Employee Name]:[Office]],7))</f>
        <v>TICC</v>
      </c>
      <c r="F6730" s="50" t="str">
        <f>IF(ISBLANK(LeaveTracker[[#This Row],[Employee Name]]),"-----",VLOOKUP(LeaveTracker[[#This Row],[Employee Name]],Employees[[Employee Name]:[Office]],6))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504</v>
      </c>
      <c r="E6731" s="19" t="str">
        <f>IF(ISBLANK(LeaveTracker[[#This Row],[Employee Name]]),"-----",VLOOKUP(LeaveTracker[[#This Row],[Employee Name]],Employees[[Employee Name]:[Office]],7))</f>
        <v>THRDC</v>
      </c>
      <c r="F6731" s="50" t="str">
        <f>IF(ISBLANK(LeaveTracker[[#This Row],[Employee Name]]),"-----",VLOOKUP(LeaveTracker[[#This Row],[Employee Name]],Employees[[Employee Name]:[Office]],6))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304</v>
      </c>
      <c r="E6732" s="19" t="str">
        <f>IF(ISBLANK(LeaveTracker[[#This Row],[Employee Name]]),"-----",VLOOKUP(LeaveTracker[[#This Row],[Employee Name]],Employees[[Employee Name]:[Office]],7))</f>
        <v>TOPS (ADMIN CSU)</v>
      </c>
      <c r="F6732" s="50" t="str">
        <f>IF(ISBLANK(LeaveTracker[[#This Row],[Employee Name]]),"-----",VLOOKUP(LeaveTracker[[#This Row],[Employee Name]],Employees[[Employee Name]:[Office]],6))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657</v>
      </c>
      <c r="E6733" s="19" t="str">
        <f>IF(ISBLANK(LeaveTracker[[#This Row],[Employee Name]]),"-----",VLOOKUP(LeaveTracker[[#This Row],[Employee Name]],Employees[[Employee Name]:[Office]],7))</f>
        <v>ONT</v>
      </c>
      <c r="F6733" s="50" t="str">
        <f>IF(ISBLANK(LeaveTracker[[#This Row],[Employee Name]]),"-----",VLOOKUP(LeaveTracker[[#This Row],[Employee Name]],Employees[[Employee Name]:[Office]],6))</f>
        <v>PERMANENT</v>
      </c>
      <c r="G6733" s="24">
        <v>45120</v>
      </c>
      <c r="H6733" s="24">
        <v>45120</v>
      </c>
      <c r="I6733" s="20" t="s">
        <v>298</v>
      </c>
      <c r="J6733" s="42" t="s">
        <v>1003</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459</v>
      </c>
      <c r="E6734" s="19" t="str">
        <f>IF(ISBLANK(LeaveTracker[[#This Row],[Employee Name]]),"-----",VLOOKUP(LeaveTracker[[#This Row],[Employee Name]],Employees[[Employee Name]:[Office]],7))</f>
        <v>HRMO</v>
      </c>
      <c r="F6734" s="50" t="str">
        <f>IF(ISBLANK(LeaveTracker[[#This Row],[Employee Name]]),"-----",VLOOKUP(LeaveTracker[[#This Row],[Employee Name]],Employees[[Employee Name]:[Office]],6))</f>
        <v>PERMANENT</v>
      </c>
      <c r="G6734" s="24">
        <v>45119</v>
      </c>
      <c r="H6734" s="24">
        <v>45119</v>
      </c>
      <c r="I6734" s="20" t="s">
        <v>298</v>
      </c>
      <c r="J6734" s="42" t="s">
        <v>1003</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904</v>
      </c>
      <c r="E6735" s="19" t="str">
        <f>IF(ISBLANK(LeaveTracker[[#This Row],[Employee Name]]),"-----",VLOOKUP(LeaveTracker[[#This Row],[Employee Name]],Employees[[Employee Name]:[Office]],7))</f>
        <v>ONT</v>
      </c>
      <c r="F6735" s="50" t="str">
        <f>IF(ISBLANK(LeaveTracker[[#This Row],[Employee Name]]),"-----",VLOOKUP(LeaveTracker[[#This Row],[Employee Name]],Employees[[Employee Name]:[Office]],6))</f>
        <v>PERMANENT</v>
      </c>
      <c r="G6735" s="24">
        <v>45119</v>
      </c>
      <c r="H6735" s="24">
        <v>45119</v>
      </c>
      <c r="I6735" s="20" t="s">
        <v>298</v>
      </c>
      <c r="J6735" s="42" t="s">
        <v>1003</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615</v>
      </c>
      <c r="E6736" s="19" t="str">
        <f>IF(ISBLANK(LeaveTracker[[#This Row],[Employee Name]]),"-----",VLOOKUP(LeaveTracker[[#This Row],[Employee Name]],Employees[[Employee Name]:[Office]],7))</f>
        <v>CBO</v>
      </c>
      <c r="F6736" s="50" t="str">
        <f>IF(ISBLANK(LeaveTracker[[#This Row],[Employee Name]]),"-----",VLOOKUP(LeaveTracker[[#This Row],[Employee Name]],Employees[[Employee Name]:[Office]],6))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464</v>
      </c>
      <c r="E6737" s="19" t="str">
        <f>IF(ISBLANK(LeaveTracker[[#This Row],[Employee Name]]),"-----",VLOOKUP(LeaveTracker[[#This Row],[Employee Name]],Employees[[Employee Name]:[Office]],7))</f>
        <v>ASSESSORS OFFICE</v>
      </c>
      <c r="F6737" s="50" t="str">
        <f>IF(ISBLANK(LeaveTracker[[#This Row],[Employee Name]]),"-----",VLOOKUP(LeaveTracker[[#This Row],[Employee Name]],Employees[[Employee Name]:[Office]],6))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443</v>
      </c>
      <c r="E6738" s="19" t="str">
        <f>IF(ISBLANK(LeaveTracker[[#This Row],[Employee Name]]),"-----",VLOOKUP(LeaveTracker[[#This Row],[Employee Name]],Employees[[Employee Name]:[Office]],7))</f>
        <v>GSO</v>
      </c>
      <c r="F6738" s="50" t="str">
        <f>IF(ISBLANK(LeaveTracker[[#This Row],[Employee Name]]),"-----",VLOOKUP(LeaveTracker[[#This Row],[Employee Name]],Employees[[Employee Name]:[Office]],6))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443</v>
      </c>
      <c r="E6739" s="19" t="str">
        <f>IF(ISBLANK(LeaveTracker[[#This Row],[Employee Name]]),"-----",VLOOKUP(LeaveTracker[[#This Row],[Employee Name]],Employees[[Employee Name]:[Office]],7))</f>
        <v>GSO</v>
      </c>
      <c r="F6739" s="50" t="str">
        <f>IF(ISBLANK(LeaveTracker[[#This Row],[Employee Name]]),"-----",VLOOKUP(LeaveTracker[[#This Row],[Employee Name]],Employees[[Employee Name]:[Office]],6))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2114</v>
      </c>
      <c r="E6740" s="19" t="str">
        <f>IF(ISBLANK(LeaveTracker[[#This Row],[Employee Name]]),"-----",VLOOKUP(LeaveTracker[[#This Row],[Employee Name]],Employees[[Employee Name]:[Office]],7))</f>
        <v>CEO</v>
      </c>
      <c r="F6740" s="50" t="str">
        <f>IF(ISBLANK(LeaveTracker[[#This Row],[Employee Name]]),"-----",VLOOKUP(LeaveTracker[[#This Row],[Employee Name]],Employees[[Employee Name]:[Office]],6))</f>
        <v>CASUAL</v>
      </c>
      <c r="G6740" s="24">
        <v>45118</v>
      </c>
      <c r="H6740" s="24">
        <v>45118</v>
      </c>
      <c r="I6740" s="20" t="s">
        <v>298</v>
      </c>
      <c r="J6740" s="42" t="s">
        <v>1003</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569</v>
      </c>
      <c r="E6741" s="19" t="str">
        <f>IF(ISBLANK(LeaveTracker[[#This Row],[Employee Name]]),"-----",VLOOKUP(LeaveTracker[[#This Row],[Employee Name]],Employees[[Employee Name]:[Office]],7))</f>
        <v>CENRO</v>
      </c>
      <c r="F6741" s="50" t="str">
        <f>IF(ISBLANK(LeaveTracker[[#This Row],[Employee Name]]),"-----",VLOOKUP(LeaveTracker[[#This Row],[Employee Name]],Employees[[Employee Name]:[Office]],6))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210</v>
      </c>
      <c r="E6742" s="19" t="str">
        <f>IF(ISBLANK(LeaveTracker[[#This Row],[Employee Name]]),"-----",VLOOKUP(LeaveTracker[[#This Row],[Employee Name]],Employees[[Employee Name]:[Office]],7))</f>
        <v>PDAO</v>
      </c>
      <c r="F6742" s="50" t="str">
        <f>IF(ISBLANK(LeaveTracker[[#This Row],[Employee Name]]),"-----",VLOOKUP(LeaveTracker[[#This Row],[Employee Name]],Employees[[Employee Name]:[Office]],6))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210</v>
      </c>
      <c r="E6743" s="19" t="str">
        <f>IF(ISBLANK(LeaveTracker[[#This Row],[Employee Name]]),"-----",VLOOKUP(LeaveTracker[[#This Row],[Employee Name]],Employees[[Employee Name]:[Office]],7))</f>
        <v>PDAO</v>
      </c>
      <c r="F6743" s="50" t="str">
        <f>IF(ISBLANK(LeaveTracker[[#This Row],[Employee Name]]),"-----",VLOOKUP(LeaveTracker[[#This Row],[Employee Name]],Employees[[Employee Name]:[Office]],6))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210</v>
      </c>
      <c r="E6744" s="19" t="str">
        <f>IF(ISBLANK(LeaveTracker[[#This Row],[Employee Name]]),"-----",VLOOKUP(LeaveTracker[[#This Row],[Employee Name]],Employees[[Employee Name]:[Office]],7))</f>
        <v>PDAO</v>
      </c>
      <c r="F6744" s="50" t="str">
        <f>IF(ISBLANK(LeaveTracker[[#This Row],[Employee Name]]),"-----",VLOOKUP(LeaveTracker[[#This Row],[Employee Name]],Employees[[Employee Name]:[Office]],6))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1002</v>
      </c>
      <c r="E6745" s="19" t="str">
        <f>IF(ISBLANK(LeaveTracker[[#This Row],[Employee Name]]),"-----",VLOOKUP(LeaveTracker[[#This Row],[Employee Name]],Employees[[Employee Name]:[Office]],7))</f>
        <v>CEO</v>
      </c>
      <c r="F6745" s="50" t="str">
        <f>IF(ISBLANK(LeaveTracker[[#This Row],[Employee Name]]),"-----",VLOOKUP(LeaveTracker[[#This Row],[Employee Name]],Employees[[Employee Name]:[Office]],6))</f>
        <v>PERMANENT</v>
      </c>
      <c r="G6745" s="24">
        <v>45127</v>
      </c>
      <c r="H6745" s="24">
        <v>45127</v>
      </c>
      <c r="I6745" s="20" t="s">
        <v>298</v>
      </c>
      <c r="J6745" s="42" t="s">
        <v>1003</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2296</v>
      </c>
      <c r="E6746" s="19" t="str">
        <f>IF(ISBLANK(LeaveTracker[[#This Row],[Employee Name]]),"-----",VLOOKUP(LeaveTracker[[#This Row],[Employee Name]],Employees[[Employee Name]:[Office]],7))</f>
        <v>PICNIC GROVE</v>
      </c>
      <c r="F6746" s="50" t="str">
        <f>IF(ISBLANK(LeaveTracker[[#This Row],[Employee Name]]),"-----",VLOOKUP(LeaveTracker[[#This Row],[Employee Name]],Employees[[Employee Name]:[Office]],6))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283</v>
      </c>
      <c r="E6747" s="19" t="str">
        <f>IF(ISBLANK(LeaveTracker[[#This Row],[Employee Name]]),"-----",VLOOKUP(LeaveTracker[[#This Row],[Employee Name]],Employees[[Employee Name]:[Office]],7))</f>
        <v>PICNIC GROVE</v>
      </c>
      <c r="F6747" s="50" t="str">
        <f>IF(ISBLANK(LeaveTracker[[#This Row],[Employee Name]]),"-----",VLOOKUP(LeaveTracker[[#This Row],[Employee Name]],Employees[[Employee Name]:[Office]],6))</f>
        <v>PERMANENT</v>
      </c>
      <c r="G6747" s="24">
        <v>45139</v>
      </c>
      <c r="H6747" s="24">
        <v>45139</v>
      </c>
      <c r="I6747" s="20" t="s">
        <v>298</v>
      </c>
      <c r="J6747" s="42" t="s">
        <v>1003</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1919</v>
      </c>
      <c r="E6748" s="19" t="str">
        <f>IF(ISBLANK(LeaveTracker[[#This Row],[Employee Name]]),"-----",VLOOKUP(LeaveTracker[[#This Row],[Employee Name]],Employees[[Employee Name]:[Office]],7))</f>
        <v>CENRO</v>
      </c>
      <c r="F6748" s="50" t="str">
        <f>IF(ISBLANK(LeaveTracker[[#This Row],[Employee Name]]),"-----",VLOOKUP(LeaveTracker[[#This Row],[Employee Name]],Employees[[Employee Name]:[Office]],6))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1791</v>
      </c>
      <c r="E6749" s="19" t="str">
        <f>IF(ISBLANK(LeaveTracker[[#This Row],[Employee Name]]),"-----",VLOOKUP(LeaveTracker[[#This Row],[Employee Name]],Employees[[Employee Name]:[Office]],7))</f>
        <v>CENRO</v>
      </c>
      <c r="F6749" s="50" t="str">
        <f>IF(ISBLANK(LeaveTracker[[#This Row],[Employee Name]]),"-----",VLOOKUP(LeaveTracker[[#This Row],[Employee Name]],Employees[[Employee Name]:[Office]],6))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1770</v>
      </c>
      <c r="E6750" s="19" t="str">
        <f>IF(ISBLANK(LeaveTracker[[#This Row],[Employee Name]]),"-----",VLOOKUP(LeaveTracker[[#This Row],[Employee Name]],Employees[[Employee Name]:[Office]],7))</f>
        <v>GSO</v>
      </c>
      <c r="F6750" s="50" t="str">
        <f>IF(ISBLANK(LeaveTracker[[#This Row],[Employee Name]]),"-----",VLOOKUP(LeaveTracker[[#This Row],[Employee Name]],Employees[[Employee Name]:[Office]],6))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569</v>
      </c>
      <c r="E6751" s="19" t="str">
        <f>IF(ISBLANK(LeaveTracker[[#This Row],[Employee Name]]),"-----",VLOOKUP(LeaveTracker[[#This Row],[Employee Name]],Employees[[Employee Name]:[Office]],7))</f>
        <v>CENRO</v>
      </c>
      <c r="F6751" s="50" t="str">
        <f>IF(ISBLANK(LeaveTracker[[#This Row],[Employee Name]]),"-----",VLOOKUP(LeaveTracker[[#This Row],[Employee Name]],Employees[[Employee Name]:[Office]],6))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1876</v>
      </c>
      <c r="E6752" s="19" t="str">
        <f>IF(ISBLANK(LeaveTracker[[#This Row],[Employee Name]]),"-----",VLOOKUP(LeaveTracker[[#This Row],[Employee Name]],Employees[[Employee Name]:[Office]],7))</f>
        <v>GSO</v>
      </c>
      <c r="F6752" s="50" t="str">
        <f>IF(ISBLANK(LeaveTracker[[#This Row],[Employee Name]]),"-----",VLOOKUP(LeaveTracker[[#This Row],[Employee Name]],Employees[[Employee Name]:[Office]],6))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19" t="str">
        <f>IF(ISBLANK(LeaveTracker[[#This Row],[Employee Name]]),"-----",VLOOKUP(LeaveTracker[[#This Row],[Employee Name]],Employees[[Employee Name]:[Office]],7))</f>
        <v>CPDO</v>
      </c>
      <c r="F6753" s="50" t="str">
        <f>IF(ISBLANK(LeaveTracker[[#This Row],[Employee Name]]),"-----",VLOOKUP(LeaveTracker[[#This Row],[Employee Name]],Employees[[Employee Name]:[Office]],6))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19" t="str">
        <f>IF(ISBLANK(LeaveTracker[[#This Row],[Employee Name]]),"-----",VLOOKUP(LeaveTracker[[#This Row],[Employee Name]],Employees[[Employee Name]:[Office]],7))</f>
        <v>CPDO</v>
      </c>
      <c r="F6754" s="50" t="str">
        <f>IF(ISBLANK(LeaveTracker[[#This Row],[Employee Name]]),"-----",VLOOKUP(LeaveTracker[[#This Row],[Employee Name]],Employees[[Employee Name]:[Office]],6))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19" t="str">
        <f>IF(ISBLANK(LeaveTracker[[#This Row],[Employee Name]]),"-----",VLOOKUP(LeaveTracker[[#This Row],[Employee Name]],Employees[[Employee Name]:[Office]],7))</f>
        <v>CPDO</v>
      </c>
      <c r="F6755" s="50" t="str">
        <f>IF(ISBLANK(LeaveTracker[[#This Row],[Employee Name]]),"-----",VLOOKUP(LeaveTracker[[#This Row],[Employee Name]],Employees[[Employee Name]:[Office]],6))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1083</v>
      </c>
      <c r="E6756" s="19" t="str">
        <f>IF(ISBLANK(LeaveTracker[[#This Row],[Employee Name]]),"-----",VLOOKUP(LeaveTracker[[#This Row],[Employee Name]],Employees[[Employee Name]:[Office]],7))</f>
        <v>ACCOUNTING</v>
      </c>
      <c r="F6756" s="50" t="str">
        <f>IF(ISBLANK(LeaveTracker[[#This Row],[Employee Name]]),"-----",VLOOKUP(LeaveTracker[[#This Row],[Employee Name]],Employees[[Employee Name]:[Office]],6))</f>
        <v>PERMANENT</v>
      </c>
      <c r="G6756" s="24">
        <v>45128</v>
      </c>
      <c r="H6756" s="24">
        <v>45128</v>
      </c>
      <c r="I6756" s="20" t="s">
        <v>298</v>
      </c>
      <c r="J6756" s="42" t="s">
        <v>1003</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871</v>
      </c>
      <c r="E6757" s="19" t="str">
        <f>IF(ISBLANK(LeaveTracker[[#This Row],[Employee Name]]),"-----",VLOOKUP(LeaveTracker[[#This Row],[Employee Name]],Employees[[Employee Name]:[Office]],7))</f>
        <v>ACCOUNTING</v>
      </c>
      <c r="F6757" s="50" t="str">
        <f>IF(ISBLANK(LeaveTracker[[#This Row],[Employee Name]]),"-----",VLOOKUP(LeaveTracker[[#This Row],[Employee Name]],Employees[[Employee Name]:[Office]],6))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572</v>
      </c>
      <c r="E6758" s="19" t="str">
        <f>IF(ISBLANK(LeaveTracker[[#This Row],[Employee Name]]),"-----",VLOOKUP(LeaveTracker[[#This Row],[Employee Name]],Employees[[Employee Name]:[Office]],7))</f>
        <v>CCT</v>
      </c>
      <c r="F6758" s="50" t="str">
        <f>IF(ISBLANK(LeaveTracker[[#This Row],[Employee Name]]),"-----",VLOOKUP(LeaveTracker[[#This Row],[Employee Name]],Employees[[Employee Name]:[Office]],6))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422</v>
      </c>
      <c r="E6759" s="19" t="str">
        <f>IF(ISBLANK(LeaveTracker[[#This Row],[Employee Name]]),"-----",VLOOKUP(LeaveTracker[[#This Row],[Employee Name]],Employees[[Employee Name]:[Office]],7))</f>
        <v>INTEGRATED CENTRAL TERMINAL</v>
      </c>
      <c r="F6759" s="50" t="str">
        <f>IF(ISBLANK(LeaveTracker[[#This Row],[Employee Name]]),"-----",VLOOKUP(LeaveTracker[[#This Row],[Employee Name]],Employees[[Employee Name]:[Office]],6))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630</v>
      </c>
      <c r="E6760" s="19" t="str">
        <f>IF(ISBLANK(LeaveTracker[[#This Row],[Employee Name]]),"-----",VLOOKUP(LeaveTracker[[#This Row],[Employee Name]],Employees[[Employee Name]:[Office]],7))</f>
        <v>CCT</v>
      </c>
      <c r="F6760" s="50" t="str">
        <f>IF(ISBLANK(LeaveTracker[[#This Row],[Employee Name]]),"-----",VLOOKUP(LeaveTracker[[#This Row],[Employee Name]],Employees[[Employee Name]:[Office]],6))</f>
        <v>PERMANENT</v>
      </c>
      <c r="G6760" s="24">
        <v>45125</v>
      </c>
      <c r="H6760" s="24">
        <v>45125</v>
      </c>
      <c r="I6760" s="20" t="s">
        <v>298</v>
      </c>
      <c r="J6760" s="42" t="s">
        <v>1003</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473</v>
      </c>
      <c r="E6761" s="19" t="str">
        <f>IF(ISBLANK(LeaveTracker[[#This Row],[Employee Name]]),"-----",VLOOKUP(LeaveTracker[[#This Row],[Employee Name]],Employees[[Employee Name]:[Office]],7))</f>
        <v>ONT</v>
      </c>
      <c r="F6761" s="50" t="str">
        <f>IF(ISBLANK(LeaveTracker[[#This Row],[Employee Name]]),"-----",VLOOKUP(LeaveTracker[[#This Row],[Employee Name]],Employees[[Employee Name]:[Office]],6))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624</v>
      </c>
      <c r="E6762" s="19" t="str">
        <f>IF(ISBLANK(LeaveTracker[[#This Row],[Employee Name]]),"-----",VLOOKUP(LeaveTracker[[#This Row],[Employee Name]],Employees[[Employee Name]:[Office]],7))</f>
        <v>CTO</v>
      </c>
      <c r="F6762" s="50" t="str">
        <f>IF(ISBLANK(LeaveTracker[[#This Row],[Employee Name]]),"-----",VLOOKUP(LeaveTracker[[#This Row],[Employee Name]],Employees[[Employee Name]:[Office]],6))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1017</v>
      </c>
      <c r="E6763" s="19" t="str">
        <f>IF(ISBLANK(LeaveTracker[[#This Row],[Employee Name]]),"-----",VLOOKUP(LeaveTracker[[#This Row],[Employee Name]],Employees[[Employee Name]:[Office]],7))</f>
        <v>LANDTAX</v>
      </c>
      <c r="F6763" s="50" t="str">
        <f>IF(ISBLANK(LeaveTracker[[#This Row],[Employee Name]]),"-----",VLOOKUP(LeaveTracker[[#This Row],[Employee Name]],Employees[[Employee Name]:[Office]],6))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398</v>
      </c>
      <c r="E6764" s="19" t="str">
        <f>IF(ISBLANK(LeaveTracker[[#This Row],[Employee Name]]),"-----",VLOOKUP(LeaveTracker[[#This Row],[Employee Name]],Employees[[Employee Name]:[Office]],7))</f>
        <v>CTO</v>
      </c>
      <c r="F6764" s="50" t="str">
        <f>IF(ISBLANK(LeaveTracker[[#This Row],[Employee Name]]),"-----",VLOOKUP(LeaveTracker[[#This Row],[Employee Name]],Employees[[Employee Name]:[Office]],6))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1861</v>
      </c>
      <c r="E6765" s="19" t="str">
        <f>IF(ISBLANK(LeaveTracker[[#This Row],[Employee Name]]),"-----",VLOOKUP(LeaveTracker[[#This Row],[Employee Name]],Employees[[Employee Name]:[Office]],7))</f>
        <v>BPLO</v>
      </c>
      <c r="F6765" s="50" t="str">
        <f>IF(ISBLANK(LeaveTracker[[#This Row],[Employee Name]]),"-----",VLOOKUP(LeaveTracker[[#This Row],[Employee Name]],Employees[[Employee Name]:[Office]],6))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826</v>
      </c>
      <c r="E6766" s="19" t="str">
        <f>IF(ISBLANK(LeaveTracker[[#This Row],[Employee Name]]),"-----",VLOOKUP(LeaveTracker[[#This Row],[Employee Name]],Employees[[Employee Name]:[Office]],7))</f>
        <v>CHO</v>
      </c>
      <c r="F6766" s="50" t="str">
        <f>IF(ISBLANK(LeaveTracker[[#This Row],[Employee Name]]),"-----",VLOOKUP(LeaveTracker[[#This Row],[Employee Name]],Employees[[Employee Name]:[Office]],6))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1060</v>
      </c>
      <c r="E6767" s="19" t="str">
        <f>IF(ISBLANK(LeaveTracker[[#This Row],[Employee Name]]),"-----",VLOOKUP(LeaveTracker[[#This Row],[Employee Name]],Employees[[Employee Name]:[Office]],7))</f>
        <v>CTO</v>
      </c>
      <c r="F6767" s="50" t="str">
        <f>IF(ISBLANK(LeaveTracker[[#This Row],[Employee Name]]),"-----",VLOOKUP(LeaveTracker[[#This Row],[Employee Name]],Employees[[Employee Name]:[Office]],6))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380</v>
      </c>
      <c r="E6768" s="19" t="str">
        <f>IF(ISBLANK(LeaveTracker[[#This Row],[Employee Name]]),"-----",VLOOKUP(LeaveTracker[[#This Row],[Employee Name]],Employees[[Employee Name]:[Office]],7))</f>
        <v>CCT</v>
      </c>
      <c r="F6768" s="50" t="str">
        <f>IF(ISBLANK(LeaveTracker[[#This Row],[Employee Name]]),"-----",VLOOKUP(LeaveTracker[[#This Row],[Employee Name]],Employees[[Employee Name]:[Office]],6))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1925</v>
      </c>
      <c r="E6769" s="19" t="str">
        <f>IF(ISBLANK(LeaveTracker[[#This Row],[Employee Name]]),"-----",VLOOKUP(LeaveTracker[[#This Row],[Employee Name]],Employees[[Employee Name]:[Office]],7))</f>
        <v>ONT</v>
      </c>
      <c r="F6769" s="50" t="str">
        <f>IF(ISBLANK(LeaveTracker[[#This Row],[Employee Name]]),"-----",VLOOKUP(LeaveTracker[[#This Row],[Employee Name]],Employees[[Employee Name]:[Office]],6))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2432</v>
      </c>
      <c r="E6770" s="19" t="str">
        <f>IF(ISBLANK(LeaveTracker[[#This Row],[Employee Name]]),"-----",VLOOKUP(LeaveTracker[[#This Row],[Employee Name]],Employees[[Employee Name]:[Office]],7))</f>
        <v>ONT</v>
      </c>
      <c r="F6770" s="50" t="str">
        <f>IF(ISBLANK(LeaveTracker[[#This Row],[Employee Name]]),"-----",VLOOKUP(LeaveTracker[[#This Row],[Employee Name]],Employees[[Employee Name]:[Office]],6))</f>
        <v>CASUAL</v>
      </c>
      <c r="G6770" s="24">
        <v>45130</v>
      </c>
      <c r="H6770" s="24">
        <v>45130</v>
      </c>
      <c r="I6770" s="19" t="s">
        <v>298</v>
      </c>
      <c r="J6770" s="42" t="s">
        <v>1003</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1044</v>
      </c>
      <c r="E6771" s="19" t="str">
        <f>IF(ISBLANK(LeaveTracker[[#This Row],[Employee Name]]),"-----",VLOOKUP(LeaveTracker[[#This Row],[Employee Name]],Employees[[Employee Name]:[Office]],7))</f>
        <v>ONT</v>
      </c>
      <c r="F6771" s="50" t="str">
        <f>IF(ISBLANK(LeaveTracker[[#This Row],[Employee Name]]),"-----",VLOOKUP(LeaveTracker[[#This Row],[Employee Name]],Employees[[Employee Name]:[Office]],6))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530</v>
      </c>
      <c r="E6772" s="19" t="str">
        <f>IF(ISBLANK(LeaveTracker[[#This Row],[Employee Name]]),"-----",VLOOKUP(LeaveTracker[[#This Row],[Employee Name]],Employees[[Employee Name]:[Office]],7))</f>
        <v>GSO</v>
      </c>
      <c r="F6772" s="50" t="str">
        <f>IF(ISBLANK(LeaveTracker[[#This Row],[Employee Name]]),"-----",VLOOKUP(LeaveTracker[[#This Row],[Employee Name]],Employees[[Employee Name]:[Office]],6))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371</v>
      </c>
      <c r="E6773" s="19" t="str">
        <f>IF(ISBLANK(LeaveTracker[[#This Row],[Employee Name]]),"-----",VLOOKUP(LeaveTracker[[#This Row],[Employee Name]],Employees[[Employee Name]:[Office]],7))</f>
        <v>LIBRARY</v>
      </c>
      <c r="F6773" s="50" t="str">
        <f>IF(ISBLANK(LeaveTracker[[#This Row],[Employee Name]]),"-----",VLOOKUP(LeaveTracker[[#This Row],[Employee Name]],Employees[[Employee Name]:[Office]],6))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371</v>
      </c>
      <c r="E6774" s="19" t="str">
        <f>IF(ISBLANK(LeaveTracker[[#This Row],[Employee Name]]),"-----",VLOOKUP(LeaveTracker[[#This Row],[Employee Name]],Employees[[Employee Name]:[Office]],7))</f>
        <v>LIBRARY</v>
      </c>
      <c r="F6774" s="50" t="str">
        <f>IF(ISBLANK(LeaveTracker[[#This Row],[Employee Name]]),"-----",VLOOKUP(LeaveTracker[[#This Row],[Employee Name]],Employees[[Employee Name]:[Office]],6))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2147</v>
      </c>
      <c r="E6775" s="19" t="str">
        <f>IF(ISBLANK(LeaveTracker[[#This Row],[Employee Name]]),"-----",VLOOKUP(LeaveTracker[[#This Row],[Employee Name]],Employees[[Employee Name]:[Office]],7))</f>
        <v>TICC</v>
      </c>
      <c r="F6775" s="50" t="str">
        <f>IF(ISBLANK(LeaveTracker[[#This Row],[Employee Name]]),"-----",VLOOKUP(LeaveTracker[[#This Row],[Employee Name]],Employees[[Employee Name]:[Office]],6))</f>
        <v>CASUAL</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574</v>
      </c>
      <c r="E6776" s="19" t="str">
        <f>IF(ISBLANK(LeaveTracker[[#This Row],[Employee Name]]),"-----",VLOOKUP(LeaveTracker[[#This Row],[Employee Name]],Employees[[Employee Name]:[Office]],7))</f>
        <v>CCT</v>
      </c>
      <c r="F6776" s="50" t="str">
        <f>IF(ISBLANK(LeaveTracker[[#This Row],[Employee Name]]),"-----",VLOOKUP(LeaveTracker[[#This Row],[Employee Name]],Employees[[Employee Name]:[Office]],6))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19" t="str">
        <f>IF(ISBLANK(LeaveTracker[[#This Row],[Employee Name]]),"-----",VLOOKUP(LeaveTracker[[#This Row],[Employee Name]],Employees[[Employee Name]:[Office]],7))</f>
        <v>HRMO</v>
      </c>
      <c r="F6777" s="50" t="str">
        <f>IF(ISBLANK(LeaveTracker[[#This Row],[Employee Name]]),"-----",VLOOKUP(LeaveTracker[[#This Row],[Employee Name]],Employees[[Employee Name]:[Office]],6))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553</v>
      </c>
      <c r="E6778" s="19" t="str">
        <f>IF(ISBLANK(LeaveTracker[[#This Row],[Employee Name]]),"-----",VLOOKUP(LeaveTracker[[#This Row],[Employee Name]],Employees[[Employee Name]:[Office]],7))</f>
        <v>CENRO</v>
      </c>
      <c r="F6778" s="50" t="str">
        <f>IF(ISBLANK(LeaveTracker[[#This Row],[Employee Name]]),"-----",VLOOKUP(LeaveTracker[[#This Row],[Employee Name]],Employees[[Employee Name]:[Office]],6))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583</v>
      </c>
      <c r="E6779" s="19" t="str">
        <f>IF(ISBLANK(LeaveTracker[[#This Row],[Employee Name]]),"-----",VLOOKUP(LeaveTracker[[#This Row],[Employee Name]],Employees[[Employee Name]:[Office]],7))</f>
        <v>CCT</v>
      </c>
      <c r="F6779" s="50" t="str">
        <f>IF(ISBLANK(LeaveTracker[[#This Row],[Employee Name]]),"-----",VLOOKUP(LeaveTracker[[#This Row],[Employee Name]],Employees[[Employee Name]:[Office]],6))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583</v>
      </c>
      <c r="E6780" s="19" t="str">
        <f>IF(ISBLANK(LeaveTracker[[#This Row],[Employee Name]]),"-----",VLOOKUP(LeaveTracker[[#This Row],[Employee Name]],Employees[[Employee Name]:[Office]],7))</f>
        <v>CCT</v>
      </c>
      <c r="F6780" s="50" t="str">
        <f>IF(ISBLANK(LeaveTracker[[#This Row],[Employee Name]]),"-----",VLOOKUP(LeaveTracker[[#This Row],[Employee Name]],Employees[[Employee Name]:[Office]],6))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1890</v>
      </c>
      <c r="E6781" s="19" t="str">
        <f>IF(ISBLANK(LeaveTracker[[#This Row],[Employee Name]]),"-----",VLOOKUP(LeaveTracker[[#This Row],[Employee Name]],Employees[[Employee Name]:[Office]],7))</f>
        <v>TICC</v>
      </c>
      <c r="F6781" s="50" t="str">
        <f>IF(ISBLANK(LeaveTracker[[#This Row],[Employee Name]]),"-----",VLOOKUP(LeaveTracker[[#This Row],[Employee Name]],Employees[[Employee Name]:[Office]],6))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1890</v>
      </c>
      <c r="E6782" s="19" t="str">
        <f>IF(ISBLANK(LeaveTracker[[#This Row],[Employee Name]]),"-----",VLOOKUP(LeaveTracker[[#This Row],[Employee Name]],Employees[[Employee Name]:[Office]],7))</f>
        <v>TICC</v>
      </c>
      <c r="F6782" s="50" t="str">
        <f>IF(ISBLANK(LeaveTracker[[#This Row],[Employee Name]]),"-----",VLOOKUP(LeaveTracker[[#This Row],[Employee Name]],Employees[[Employee Name]:[Office]],6))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1889</v>
      </c>
      <c r="E6783" s="19" t="str">
        <f>IF(ISBLANK(LeaveTracker[[#This Row],[Employee Name]]),"-----",VLOOKUP(LeaveTracker[[#This Row],[Employee Name]],Employees[[Employee Name]:[Office]],7))</f>
        <v>TICC</v>
      </c>
      <c r="F6783" s="50" t="str">
        <f>IF(ISBLANK(LeaveTracker[[#This Row],[Employee Name]]),"-----",VLOOKUP(LeaveTracker[[#This Row],[Employee Name]],Employees[[Employee Name]:[Office]],6))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1889</v>
      </c>
      <c r="E6784" s="19" t="str">
        <f>IF(ISBLANK(LeaveTracker[[#This Row],[Employee Name]]),"-----",VLOOKUP(LeaveTracker[[#This Row],[Employee Name]],Employees[[Employee Name]:[Office]],7))</f>
        <v>TICC</v>
      </c>
      <c r="F6784" s="50" t="str">
        <f>IF(ISBLANK(LeaveTracker[[#This Row],[Employee Name]]),"-----",VLOOKUP(LeaveTracker[[#This Row],[Employee Name]],Employees[[Employee Name]:[Office]],6))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1854</v>
      </c>
      <c r="E6785" s="19" t="str">
        <f>IF(ISBLANK(LeaveTracker[[#This Row],[Employee Name]]),"-----",VLOOKUP(LeaveTracker[[#This Row],[Employee Name]],Employees[[Employee Name]:[Office]],7))</f>
        <v>TICC</v>
      </c>
      <c r="F6785" s="50" t="str">
        <f>IF(ISBLANK(LeaveTracker[[#This Row],[Employee Name]]),"-----",VLOOKUP(LeaveTracker[[#This Row],[Employee Name]],Employees[[Employee Name]:[Office]],6))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1854</v>
      </c>
      <c r="E6786" s="19" t="str">
        <f>IF(ISBLANK(LeaveTracker[[#This Row],[Employee Name]]),"-----",VLOOKUP(LeaveTracker[[#This Row],[Employee Name]],Employees[[Employee Name]:[Office]],7))</f>
        <v>TICC</v>
      </c>
      <c r="F6786" s="50" t="str">
        <f>IF(ISBLANK(LeaveTracker[[#This Row],[Employee Name]]),"-----",VLOOKUP(LeaveTracker[[#This Row],[Employee Name]],Employees[[Employee Name]:[Office]],6))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1792</v>
      </c>
      <c r="E6787" s="19" t="str">
        <f>IF(ISBLANK(LeaveTracker[[#This Row],[Employee Name]]),"-----",VLOOKUP(LeaveTracker[[#This Row],[Employee Name]],Employees[[Employee Name]:[Office]],7))</f>
        <v>CENRO</v>
      </c>
      <c r="F6787" s="50" t="str">
        <f>IF(ISBLANK(LeaveTracker[[#This Row],[Employee Name]]),"-----",VLOOKUP(LeaveTracker[[#This Row],[Employee Name]],Employees[[Employee Name]:[Office]],6))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1792</v>
      </c>
      <c r="E6788" s="19" t="str">
        <f>IF(ISBLANK(LeaveTracker[[#This Row],[Employee Name]]),"-----",VLOOKUP(LeaveTracker[[#This Row],[Employee Name]],Employees[[Employee Name]:[Office]],7))</f>
        <v>CENRO</v>
      </c>
      <c r="F6788" s="50" t="str">
        <f>IF(ISBLANK(LeaveTracker[[#This Row],[Employee Name]]),"-----",VLOOKUP(LeaveTracker[[#This Row],[Employee Name]],Employees[[Employee Name]:[Office]],6))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1962</v>
      </c>
      <c r="E6789" s="19" t="str">
        <f>IF(ISBLANK(LeaveTracker[[#This Row],[Employee Name]]),"-----",VLOOKUP(LeaveTracker[[#This Row],[Employee Name]],Employees[[Employee Name]:[Office]],7))</f>
        <v>CENRO</v>
      </c>
      <c r="F6789" s="50" t="str">
        <f>IF(ISBLANK(LeaveTracker[[#This Row],[Employee Name]]),"-----",VLOOKUP(LeaveTracker[[#This Row],[Employee Name]],Employees[[Employee Name]:[Office]],6))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1777</v>
      </c>
      <c r="E6790" s="19" t="str">
        <f>IF(ISBLANK(LeaveTracker[[#This Row],[Employee Name]]),"-----",VLOOKUP(LeaveTracker[[#This Row],[Employee Name]],Employees[[Employee Name]:[Office]],7))</f>
        <v>MAHOGANY MARKET</v>
      </c>
      <c r="F6790" s="50" t="str">
        <f>IF(ISBLANK(LeaveTracker[[#This Row],[Employee Name]]),"-----",VLOOKUP(LeaveTracker[[#This Row],[Employee Name]],Employees[[Employee Name]:[Office]],6))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1916</v>
      </c>
      <c r="E6791" s="19" t="str">
        <f>IF(ISBLANK(LeaveTracker[[#This Row],[Employee Name]]),"-----",VLOOKUP(LeaveTracker[[#This Row],[Employee Name]],Employees[[Employee Name]:[Office]],7))</f>
        <v>INTERNAL</v>
      </c>
      <c r="F6791" s="50" t="str">
        <f>IF(ISBLANK(LeaveTracker[[#This Row],[Employee Name]]),"-----",VLOOKUP(LeaveTracker[[#This Row],[Employee Name]],Employees[[Employee Name]:[Office]],6))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1916</v>
      </c>
      <c r="E6792" s="19" t="str">
        <f>IF(ISBLANK(LeaveTracker[[#This Row],[Employee Name]]),"-----",VLOOKUP(LeaveTracker[[#This Row],[Employee Name]],Employees[[Employee Name]:[Office]],7))</f>
        <v>INTERNAL</v>
      </c>
      <c r="F6792" s="50" t="str">
        <f>IF(ISBLANK(LeaveTracker[[#This Row],[Employee Name]]),"-----",VLOOKUP(LeaveTracker[[#This Row],[Employee Name]],Employees[[Employee Name]:[Office]],6))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1834</v>
      </c>
      <c r="E6793" s="19" t="str">
        <f>IF(ISBLANK(LeaveTracker[[#This Row],[Employee Name]]),"-----",VLOOKUP(LeaveTracker[[#This Row],[Employee Name]],Employees[[Employee Name]:[Office]],7))</f>
        <v>EEO/CITY MARKET</v>
      </c>
      <c r="F6793" s="50" t="str">
        <f>IF(ISBLANK(LeaveTracker[[#This Row],[Employee Name]]),"-----",VLOOKUP(LeaveTracker[[#This Row],[Employee Name]],Employees[[Employee Name]:[Office]],6))</f>
        <v>CASUAL</v>
      </c>
      <c r="G6793" s="24">
        <v>45124</v>
      </c>
      <c r="H6793" s="24">
        <v>45124</v>
      </c>
      <c r="I6793" s="20" t="s">
        <v>298</v>
      </c>
      <c r="J6793" s="42" t="s">
        <v>1003</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1834</v>
      </c>
      <c r="E6794" s="19" t="str">
        <f>IF(ISBLANK(LeaveTracker[[#This Row],[Employee Name]]),"-----",VLOOKUP(LeaveTracker[[#This Row],[Employee Name]],Employees[[Employee Name]:[Office]],7))</f>
        <v>EEO/CITY MARKET</v>
      </c>
      <c r="F6794" s="50" t="str">
        <f>IF(ISBLANK(LeaveTracker[[#This Row],[Employee Name]]),"-----",VLOOKUP(LeaveTracker[[#This Row],[Employee Name]],Employees[[Employee Name]:[Office]],6))</f>
        <v>CASUAL</v>
      </c>
      <c r="G6794" s="24">
        <v>45126</v>
      </c>
      <c r="H6794" s="24">
        <v>45126</v>
      </c>
      <c r="I6794" s="20" t="s">
        <v>298</v>
      </c>
      <c r="J6794" s="42" t="s">
        <v>1003</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626</v>
      </c>
      <c r="E6795" s="19" t="str">
        <f>IF(ISBLANK(LeaveTracker[[#This Row],[Employee Name]]),"-----",VLOOKUP(LeaveTracker[[#This Row],[Employee Name]],Employees[[Employee Name]:[Office]],7))</f>
        <v>EEO/ CITY MARKET</v>
      </c>
      <c r="F6795" s="50" t="str">
        <f>IF(ISBLANK(LeaveTracker[[#This Row],[Employee Name]]),"-----",VLOOKUP(LeaveTracker[[#This Row],[Employee Name]],Employees[[Employee Name]:[Office]],6))</f>
        <v>PERMANENT</v>
      </c>
      <c r="G6795" s="24">
        <v>45125</v>
      </c>
      <c r="H6795" s="24">
        <v>45125</v>
      </c>
      <c r="I6795" s="20" t="s">
        <v>298</v>
      </c>
      <c r="J6795" s="42" t="s">
        <v>1003</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1824</v>
      </c>
      <c r="E6796" s="19" t="str">
        <f>IF(ISBLANK(LeaveTracker[[#This Row],[Employee Name]]),"-----",VLOOKUP(LeaveTracker[[#This Row],[Employee Name]],Employees[[Employee Name]:[Office]],7))</f>
        <v>EEO/CITY MARKET</v>
      </c>
      <c r="F6796" s="50" t="str">
        <f>IF(ISBLANK(LeaveTracker[[#This Row],[Employee Name]]),"-----",VLOOKUP(LeaveTracker[[#This Row],[Employee Name]],Employees[[Employee Name]:[Office]],6))</f>
        <v>CASUAL</v>
      </c>
      <c r="G6796" s="24">
        <v>45123</v>
      </c>
      <c r="H6796" s="24">
        <v>45124</v>
      </c>
      <c r="I6796" s="20" t="s">
        <v>298</v>
      </c>
      <c r="J6796" s="42" t="s">
        <v>1003</v>
      </c>
      <c r="K6796" s="57" t="str">
        <f>LeaveTracker[[#This Row],[Days]]&amp;" "&amp;LeaveTracker[[#This Row],[Type of Leave]]</f>
        <v>2 OTHER</v>
      </c>
      <c r="L6796" s="23">
        <v>2</v>
      </c>
      <c r="M6796" s="27"/>
    </row>
    <row r="6797" spans="1:13" ht="30" customHeight="1" x14ac:dyDescent="0.3">
      <c r="A6797" s="27">
        <v>3079</v>
      </c>
      <c r="B6797" s="31">
        <v>45134</v>
      </c>
      <c r="C6797" s="31">
        <v>45125</v>
      </c>
      <c r="D6797" s="19" t="s">
        <v>1830</v>
      </c>
      <c r="E6797" s="19" t="str">
        <f>IF(ISBLANK(LeaveTracker[[#This Row],[Employee Name]]),"-----",VLOOKUP(LeaveTracker[[#This Row],[Employee Name]],Employees[[Employee Name]:[Office]],7))</f>
        <v>ONT</v>
      </c>
      <c r="F6797" s="50" t="str">
        <f>IF(ISBLANK(LeaveTracker[[#This Row],[Employee Name]]),"-----",VLOOKUP(LeaveTracker[[#This Row],[Employee Name]],Employees[[Employee Name]:[Office]],6))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1830</v>
      </c>
      <c r="E6798" s="19" t="str">
        <f>IF(ISBLANK(LeaveTracker[[#This Row],[Employee Name]]),"-----",VLOOKUP(LeaveTracker[[#This Row],[Employee Name]],Employees[[Employee Name]:[Office]],7))</f>
        <v>ONT</v>
      </c>
      <c r="F6798" s="50" t="str">
        <f>IF(ISBLANK(LeaveTracker[[#This Row],[Employee Name]]),"-----",VLOOKUP(LeaveTracker[[#This Row],[Employee Name]],Employees[[Employee Name]:[Office]],6))</f>
        <v>CASUAL</v>
      </c>
      <c r="G6798" s="24">
        <v>45185</v>
      </c>
      <c r="H6798" s="24">
        <v>45185</v>
      </c>
      <c r="I6798" s="20" t="s">
        <v>298</v>
      </c>
      <c r="J6798" s="42" t="s">
        <v>1003</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1765</v>
      </c>
      <c r="E6799" s="19" t="str">
        <f>IF(ISBLANK(LeaveTracker[[#This Row],[Employee Name]]),"-----",VLOOKUP(LeaveTracker[[#This Row],[Employee Name]],Employees[[Employee Name]:[Office]],7))</f>
        <v>GSO</v>
      </c>
      <c r="F6799" s="50" t="str">
        <f>IF(ISBLANK(LeaveTracker[[#This Row],[Employee Name]]),"-----",VLOOKUP(LeaveTracker[[#This Row],[Employee Name]],Employees[[Employee Name]:[Office]],6))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2028</v>
      </c>
      <c r="E6800" s="19" t="str">
        <f>IF(ISBLANK(LeaveTracker[[#This Row],[Employee Name]]),"-----",VLOOKUP(LeaveTracker[[#This Row],[Employee Name]],Employees[[Employee Name]:[Office]],7))</f>
        <v>INTERNAL</v>
      </c>
      <c r="F6800" s="50" t="str">
        <f>IF(ISBLANK(LeaveTracker[[#This Row],[Employee Name]]),"-----",VLOOKUP(LeaveTracker[[#This Row],[Employee Name]],Employees[[Employee Name]:[Office]],6))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2003</v>
      </c>
      <c r="E6801" s="19" t="str">
        <f>IF(ISBLANK(LeaveTracker[[#This Row],[Employee Name]]),"-----",VLOOKUP(LeaveTracker[[#This Row],[Employee Name]],Employees[[Employee Name]:[Office]],7))</f>
        <v>HRMO</v>
      </c>
      <c r="F6801" s="50" t="str">
        <f>IF(ISBLANK(LeaveTracker[[#This Row],[Employee Name]]),"-----",VLOOKUP(LeaveTracker[[#This Row],[Employee Name]],Employees[[Employee Name]:[Office]],6))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1757</v>
      </c>
      <c r="E6802" s="19" t="str">
        <f>IF(ISBLANK(LeaveTracker[[#This Row],[Employee Name]]),"-----",VLOOKUP(LeaveTracker[[#This Row],[Employee Name]],Employees[[Employee Name]:[Office]],7))</f>
        <v>SP</v>
      </c>
      <c r="F6802" s="50" t="str">
        <f>IF(ISBLANK(LeaveTracker[[#This Row],[Employee Name]]),"-----",VLOOKUP(LeaveTracker[[#This Row],[Employee Name]],Employees[[Employee Name]:[Office]],6))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1757</v>
      </c>
      <c r="E6803" s="19" t="str">
        <f>IF(ISBLANK(LeaveTracker[[#This Row],[Employee Name]]),"-----",VLOOKUP(LeaveTracker[[#This Row],[Employee Name]],Employees[[Employee Name]:[Office]],7))</f>
        <v>SP</v>
      </c>
      <c r="F6803" s="50" t="str">
        <f>IF(ISBLANK(LeaveTracker[[#This Row],[Employee Name]]),"-----",VLOOKUP(LeaveTracker[[#This Row],[Employee Name]],Employees[[Employee Name]:[Office]],6))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1757</v>
      </c>
      <c r="E6804" s="19" t="str">
        <f>IF(ISBLANK(LeaveTracker[[#This Row],[Employee Name]]),"-----",VLOOKUP(LeaveTracker[[#This Row],[Employee Name]],Employees[[Employee Name]:[Office]],7))</f>
        <v>SP</v>
      </c>
      <c r="F6804" s="50" t="str">
        <f>IF(ISBLANK(LeaveTracker[[#This Row],[Employee Name]]),"-----",VLOOKUP(LeaveTracker[[#This Row],[Employee Name]],Employees[[Employee Name]:[Office]],6))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2332</v>
      </c>
      <c r="E6805" s="19" t="str">
        <f>IF(ISBLANK(LeaveTracker[[#This Row],[Employee Name]]),"-----",VLOOKUP(LeaveTracker[[#This Row],[Employee Name]],Employees[[Employee Name]:[Office]],7))</f>
        <v>SP</v>
      </c>
      <c r="F6805" s="50" t="str">
        <f>IF(ISBLANK(LeaveTracker[[#This Row],[Employee Name]]),"-----",VLOOKUP(LeaveTracker[[#This Row],[Employee Name]],Employees[[Employee Name]:[Office]],6))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1827</v>
      </c>
      <c r="E6806" s="19" t="str">
        <f>IF(ISBLANK(LeaveTracker[[#This Row],[Employee Name]]),"-----",VLOOKUP(LeaveTracker[[#This Row],[Employee Name]],Employees[[Employee Name]:[Office]],7))</f>
        <v>SP</v>
      </c>
      <c r="F6806" s="50" t="str">
        <f>IF(ISBLANK(LeaveTracker[[#This Row],[Employee Name]]),"-----",VLOOKUP(LeaveTracker[[#This Row],[Employee Name]],Employees[[Employee Name]:[Office]],6))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1726</v>
      </c>
      <c r="E6807" s="19" t="str">
        <f>IF(ISBLANK(LeaveTracker[[#This Row],[Employee Name]]),"-----",VLOOKUP(LeaveTracker[[#This Row],[Employee Name]],Employees[[Employee Name]:[Office]],7))</f>
        <v>TCIS</v>
      </c>
      <c r="F6807" s="50" t="str">
        <f>IF(ISBLANK(LeaveTracker[[#This Row],[Employee Name]]),"-----",VLOOKUP(LeaveTracker[[#This Row],[Employee Name]],Employees[[Employee Name]:[Office]],6))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1929</v>
      </c>
      <c r="E6808" s="19" t="str">
        <f>IF(ISBLANK(LeaveTracker[[#This Row],[Employee Name]]),"-----",VLOOKUP(LeaveTracker[[#This Row],[Employee Name]],Employees[[Employee Name]:[Office]],7))</f>
        <v>TCIS</v>
      </c>
      <c r="F6808" s="50" t="str">
        <f>IF(ISBLANK(LeaveTracker[[#This Row],[Employee Name]]),"-----",VLOOKUP(LeaveTracker[[#This Row],[Employee Name]],Employees[[Employee Name]:[Office]],6))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2435</v>
      </c>
      <c r="E6809" s="19" t="str">
        <f>IF(ISBLANK(LeaveTracker[[#This Row],[Employee Name]]),"-----",VLOOKUP(LeaveTracker[[#This Row],[Employee Name]],Employees[[Employee Name]:[Office]],7))</f>
        <v>CSWDO</v>
      </c>
      <c r="F6809" s="50" t="str">
        <f>IF(ISBLANK(LeaveTracker[[#This Row],[Employee Name]]),"-----",VLOOKUP(LeaveTracker[[#This Row],[Employee Name]],Employees[[Employee Name]:[Office]],6))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2435</v>
      </c>
      <c r="E6810" s="19" t="str">
        <f>IF(ISBLANK(LeaveTracker[[#This Row],[Employee Name]]),"-----",VLOOKUP(LeaveTracker[[#This Row],[Employee Name]],Employees[[Employee Name]:[Office]],7))</f>
        <v>CSWDO</v>
      </c>
      <c r="F6810" s="50" t="str">
        <f>IF(ISBLANK(LeaveTracker[[#This Row],[Employee Name]]),"-----",VLOOKUP(LeaveTracker[[#This Row],[Employee Name]],Employees[[Employee Name]:[Office]],6))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2328</v>
      </c>
      <c r="E6811" s="19" t="str">
        <f>IF(ISBLANK(LeaveTracker[[#This Row],[Employee Name]]),"-----",VLOOKUP(LeaveTracker[[#This Row],[Employee Name]],Employees[[Employee Name]:[Office]],7))</f>
        <v>CTO</v>
      </c>
      <c r="F6811" s="50" t="str">
        <f>IF(ISBLANK(LeaveTracker[[#This Row],[Employee Name]]),"-----",VLOOKUP(LeaveTracker[[#This Row],[Employee Name]],Employees[[Employee Name]:[Office]],6))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624</v>
      </c>
      <c r="E6812" s="19" t="str">
        <f>IF(ISBLANK(LeaveTracker[[#This Row],[Employee Name]]),"-----",VLOOKUP(LeaveTracker[[#This Row],[Employee Name]],Employees[[Employee Name]:[Office]],7))</f>
        <v>CTO</v>
      </c>
      <c r="F6812" s="50" t="str">
        <f>IF(ISBLANK(LeaveTracker[[#This Row],[Employee Name]]),"-----",VLOOKUP(LeaveTracker[[#This Row],[Employee Name]],Employees[[Employee Name]:[Office]],6))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252</v>
      </c>
      <c r="E6813" s="19" t="str">
        <f>IF(ISBLANK(LeaveTracker[[#This Row],[Employee Name]]),"-----",VLOOKUP(LeaveTracker[[#This Row],[Employee Name]],Employees[[Employee Name]:[Office]],7))</f>
        <v>TCCH/TICC</v>
      </c>
      <c r="F6813" s="50" t="str">
        <f>IF(ISBLANK(LeaveTracker[[#This Row],[Employee Name]]),"-----",VLOOKUP(LeaveTracker[[#This Row],[Employee Name]],Employees[[Employee Name]:[Office]],6))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683</v>
      </c>
      <c r="E6814" s="19" t="str">
        <f>IF(ISBLANK(LeaveTracker[[#This Row],[Employee Name]]),"-----",VLOOKUP(LeaveTracker[[#This Row],[Employee Name]],Employees[[Employee Name]:[Office]],7))</f>
        <v>CEO</v>
      </c>
      <c r="F6814" s="50" t="str">
        <f>IF(ISBLANK(LeaveTracker[[#This Row],[Employee Name]]),"-----",VLOOKUP(LeaveTracker[[#This Row],[Employee Name]],Employees[[Employee Name]:[Office]],6))</f>
        <v>PERMANENT</v>
      </c>
      <c r="G6814" s="24">
        <v>45128</v>
      </c>
      <c r="H6814" s="24">
        <v>45128</v>
      </c>
      <c r="I6814" s="20" t="s">
        <v>298</v>
      </c>
      <c r="J6814" s="42" t="s">
        <v>1003</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2114</v>
      </c>
      <c r="E6815" s="19" t="str">
        <f>IF(ISBLANK(LeaveTracker[[#This Row],[Employee Name]]),"-----",VLOOKUP(LeaveTracker[[#This Row],[Employee Name]],Employees[[Employee Name]:[Office]],7))</f>
        <v>CEO</v>
      </c>
      <c r="F6815" s="50" t="str">
        <f>IF(ISBLANK(LeaveTracker[[#This Row],[Employee Name]]),"-----",VLOOKUP(LeaveTracker[[#This Row],[Employee Name]],Employees[[Employee Name]:[Office]],6))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323</v>
      </c>
      <c r="E6816" s="19" t="str">
        <f>IF(ISBLANK(LeaveTracker[[#This Row],[Employee Name]]),"-----",VLOOKUP(LeaveTracker[[#This Row],[Employee Name]],Employees[[Employee Name]:[Office]],7))</f>
        <v>CEO</v>
      </c>
      <c r="F6816" s="50" t="str">
        <f>IF(ISBLANK(LeaveTracker[[#This Row],[Employee Name]]),"-----",VLOOKUP(LeaveTracker[[#This Row],[Employee Name]],Employees[[Employee Name]:[Office]],6))</f>
        <v>PERMANENT</v>
      </c>
      <c r="G6816" s="24">
        <v>45133</v>
      </c>
      <c r="H6816" s="24">
        <v>45133</v>
      </c>
      <c r="I6816" s="20" t="s">
        <v>298</v>
      </c>
      <c r="J6816" s="42" t="s">
        <v>1003</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435</v>
      </c>
      <c r="E6817" s="19" t="str">
        <f>IF(ISBLANK(LeaveTracker[[#This Row],[Employee Name]]),"-----",VLOOKUP(LeaveTracker[[#This Row],[Employee Name]],Employees[[Employee Name]:[Office]],7))</f>
        <v>INTERNAL</v>
      </c>
      <c r="F6817" s="50" t="str">
        <f>IF(ISBLANK(LeaveTracker[[#This Row],[Employee Name]]),"-----",VLOOKUP(LeaveTracker[[#This Row],[Employee Name]],Employees[[Employee Name]:[Office]],6))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435</v>
      </c>
      <c r="E6818" s="19" t="str">
        <f>IF(ISBLANK(LeaveTracker[[#This Row],[Employee Name]]),"-----",VLOOKUP(LeaveTracker[[#This Row],[Employee Name]],Employees[[Employee Name]:[Office]],7))</f>
        <v>INTERNAL</v>
      </c>
      <c r="F6818" s="50" t="str">
        <f>IF(ISBLANK(LeaveTracker[[#This Row],[Employee Name]]),"-----",VLOOKUP(LeaveTracker[[#This Row],[Employee Name]],Employees[[Employee Name]:[Office]],6))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840</v>
      </c>
      <c r="E6819" s="19" t="str">
        <f>IF(ISBLANK(LeaveTracker[[#This Row],[Employee Name]]),"-----",VLOOKUP(LeaveTracker[[#This Row],[Employee Name]],Employees[[Employee Name]:[Office]],7))</f>
        <v>CEO</v>
      </c>
      <c r="F6819" s="50" t="str">
        <f>IF(ISBLANK(LeaveTracker[[#This Row],[Employee Name]]),"-----",VLOOKUP(LeaveTracker[[#This Row],[Employee Name]],Employees[[Employee Name]:[Office]],6))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699</v>
      </c>
      <c r="E6820" s="19" t="str">
        <f>IF(ISBLANK(LeaveTracker[[#This Row],[Employee Name]]),"-----",VLOOKUP(LeaveTracker[[#This Row],[Employee Name]],Employees[[Employee Name]:[Office]],7))</f>
        <v>CEO</v>
      </c>
      <c r="F6820" s="50" t="str">
        <f>IF(ISBLANK(LeaveTracker[[#This Row],[Employee Name]]),"-----",VLOOKUP(LeaveTracker[[#This Row],[Employee Name]],Employees[[Employee Name]:[Office]],6))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855</v>
      </c>
      <c r="E6821" s="19" t="str">
        <f>IF(ISBLANK(LeaveTracker[[#This Row],[Employee Name]]),"-----",VLOOKUP(LeaveTracker[[#This Row],[Employee Name]],Employees[[Employee Name]:[Office]],7))</f>
        <v>LCR</v>
      </c>
      <c r="F6821" s="50" t="str">
        <f>IF(ISBLANK(LeaveTracker[[#This Row],[Employee Name]]),"-----",VLOOKUP(LeaveTracker[[#This Row],[Employee Name]],Employees[[Employee Name]:[Office]],6))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855</v>
      </c>
      <c r="E6822" s="19" t="str">
        <f>IF(ISBLANK(LeaveTracker[[#This Row],[Employee Name]]),"-----",VLOOKUP(LeaveTracker[[#This Row],[Employee Name]],Employees[[Employee Name]:[Office]],7))</f>
        <v>LCR</v>
      </c>
      <c r="F6822" s="50" t="str">
        <f>IF(ISBLANK(LeaveTracker[[#This Row],[Employee Name]]),"-----",VLOOKUP(LeaveTracker[[#This Row],[Employee Name]],Employees[[Employee Name]:[Office]],6))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1840</v>
      </c>
      <c r="E6823" s="19" t="str">
        <f>IF(ISBLANK(LeaveTracker[[#This Row],[Employee Name]]),"-----",VLOOKUP(LeaveTracker[[#This Row],[Employee Name]],Employees[[Employee Name]:[Office]],7))</f>
        <v>BIR</v>
      </c>
      <c r="F6823" s="50" t="str">
        <f>IF(ISBLANK(LeaveTracker[[#This Row],[Employee Name]]),"-----",VLOOKUP(LeaveTracker[[#This Row],[Employee Name]],Employees[[Employee Name]:[Office]],6))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2332</v>
      </c>
      <c r="E6824" s="19" t="str">
        <f>IF(ISBLANK(LeaveTracker[[#This Row],[Employee Name]]),"-----",VLOOKUP(LeaveTracker[[#This Row],[Employee Name]],Employees[[Employee Name]:[Office]],7))</f>
        <v>SP</v>
      </c>
      <c r="F6824" s="50" t="str">
        <f>IF(ISBLANK(LeaveTracker[[#This Row],[Employee Name]]),"-----",VLOOKUP(LeaveTracker[[#This Row],[Employee Name]],Employees[[Employee Name]:[Office]],6))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1741</v>
      </c>
      <c r="E6825" s="19" t="str">
        <f>IF(ISBLANK(LeaveTracker[[#This Row],[Employee Name]]),"-----",VLOOKUP(LeaveTracker[[#This Row],[Employee Name]],Employees[[Employee Name]:[Office]],7))</f>
        <v>ONT</v>
      </c>
      <c r="F6825" s="50" t="str">
        <f>IF(ISBLANK(LeaveTracker[[#This Row],[Employee Name]]),"-----",VLOOKUP(LeaveTracker[[#This Row],[Employee Name]],Employees[[Employee Name]:[Office]],6))</f>
        <v>PERMANENT</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1741</v>
      </c>
      <c r="E6826" s="19" t="str">
        <f>IF(ISBLANK(LeaveTracker[[#This Row],[Employee Name]]),"-----",VLOOKUP(LeaveTracker[[#This Row],[Employee Name]],Employees[[Employee Name]:[Office]],7))</f>
        <v>ONT</v>
      </c>
      <c r="F6826" s="50" t="str">
        <f>IF(ISBLANK(LeaveTracker[[#This Row],[Employee Name]]),"-----",VLOOKUP(LeaveTracker[[#This Row],[Employee Name]],Employees[[Employee Name]:[Office]],6))</f>
        <v>PERMANENT</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1900</v>
      </c>
      <c r="E6827" s="19" t="str">
        <f>IF(ISBLANK(LeaveTracker[[#This Row],[Employee Name]]),"-----",VLOOKUP(LeaveTracker[[#This Row],[Employee Name]],Employees[[Employee Name]:[Office]],7))</f>
        <v>PICNIC GROVE</v>
      </c>
      <c r="F6827" s="50" t="str">
        <f>IF(ISBLANK(LeaveTracker[[#This Row],[Employee Name]]),"-----",VLOOKUP(LeaveTracker[[#This Row],[Employee Name]],Employees[[Employee Name]:[Office]],6))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1880</v>
      </c>
      <c r="E6828" s="19" t="str">
        <f>IF(ISBLANK(LeaveTracker[[#This Row],[Employee Name]]),"-----",VLOOKUP(LeaveTracker[[#This Row],[Employee Name]],Employees[[Employee Name]:[Office]],7))</f>
        <v>PICNIC GROVE</v>
      </c>
      <c r="F6828" s="50" t="str">
        <f>IF(ISBLANK(LeaveTracker[[#This Row],[Employee Name]]),"-----",VLOOKUP(LeaveTracker[[#This Row],[Employee Name]],Employees[[Employee Name]:[Office]],6))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688</v>
      </c>
      <c r="E6829" s="19" t="str">
        <f>IF(ISBLANK(LeaveTracker[[#This Row],[Employee Name]]),"-----",VLOOKUP(LeaveTracker[[#This Row],[Employee Name]],Employees[[Employee Name]:[Office]],7))</f>
        <v>CITY HEALTH OFFICE</v>
      </c>
      <c r="F6829" s="50" t="str">
        <f>IF(ISBLANK(LeaveTracker[[#This Row],[Employee Name]]),"-----",VLOOKUP(LeaveTracker[[#This Row],[Employee Name]],Employees[[Employee Name]:[Office]],6))</f>
        <v>PERMANENT</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513</v>
      </c>
      <c r="E6830" s="19" t="str">
        <f>IF(ISBLANK(LeaveTracker[[#This Row],[Employee Name]]),"-----",VLOOKUP(LeaveTracker[[#This Row],[Employee Name]],Employees[[Employee Name]:[Office]],7))</f>
        <v>ONT</v>
      </c>
      <c r="F6830" s="50" t="str">
        <f>IF(ISBLANK(LeaveTracker[[#This Row],[Employee Name]]),"-----",VLOOKUP(LeaveTracker[[#This Row],[Employee Name]],Employees[[Employee Name]:[Office]],6))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513</v>
      </c>
      <c r="E6831" s="19" t="str">
        <f>IF(ISBLANK(LeaveTracker[[#This Row],[Employee Name]]),"-----",VLOOKUP(LeaveTracker[[#This Row],[Employee Name]],Employees[[Employee Name]:[Office]],7))</f>
        <v>ONT</v>
      </c>
      <c r="F6831" s="50" t="str">
        <f>IF(ISBLANK(LeaveTracker[[#This Row],[Employee Name]]),"-----",VLOOKUP(LeaveTracker[[#This Row],[Employee Name]],Employees[[Employee Name]:[Office]],6))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1008</v>
      </c>
      <c r="E6832" s="19" t="str">
        <f>IF(ISBLANK(LeaveTracker[[#This Row],[Employee Name]]),"-----",VLOOKUP(LeaveTracker[[#This Row],[Employee Name]],Employees[[Employee Name]:[Office]],7))</f>
        <v>ACCOUNTING</v>
      </c>
      <c r="F6832" s="50" t="str">
        <f>IF(ISBLANK(LeaveTracker[[#This Row],[Employee Name]]),"-----",VLOOKUP(LeaveTracker[[#This Row],[Employee Name]],Employees[[Employee Name]:[Office]],6))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1835</v>
      </c>
      <c r="E6833" s="19" t="str">
        <f>IF(ISBLANK(LeaveTracker[[#This Row],[Employee Name]]),"-----",VLOOKUP(LeaveTracker[[#This Row],[Employee Name]],Employees[[Employee Name]:[Office]],7))</f>
        <v>ACCOUNTING</v>
      </c>
      <c r="F6833" s="50" t="str">
        <f>IF(ISBLANK(LeaveTracker[[#This Row],[Employee Name]]),"-----",VLOOKUP(LeaveTracker[[#This Row],[Employee Name]],Employees[[Employee Name]:[Office]],6))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1835</v>
      </c>
      <c r="E6834" s="19" t="str">
        <f>IF(ISBLANK(LeaveTracker[[#This Row],[Employee Name]]),"-----",VLOOKUP(LeaveTracker[[#This Row],[Employee Name]],Employees[[Employee Name]:[Office]],7))</f>
        <v>ACCOUNTING</v>
      </c>
      <c r="F6834" s="50" t="str">
        <f>IF(ISBLANK(LeaveTracker[[#This Row],[Employee Name]]),"-----",VLOOKUP(LeaveTracker[[#This Row],[Employee Name]],Employees[[Employee Name]:[Office]],6))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950</v>
      </c>
      <c r="E6835" s="19" t="str">
        <f>IF(ISBLANK(LeaveTracker[[#This Row],[Employee Name]]),"-----",VLOOKUP(LeaveTracker[[#This Row],[Employee Name]],Employees[[Employee Name]:[Office]],7))</f>
        <v>ACCOUNTING</v>
      </c>
      <c r="F6835" s="50" t="str">
        <f>IF(ISBLANK(LeaveTracker[[#This Row],[Employee Name]]),"-----",VLOOKUP(LeaveTracker[[#This Row],[Employee Name]],Employees[[Employee Name]:[Office]],6))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1835</v>
      </c>
      <c r="E6836" s="19" t="str">
        <f>IF(ISBLANK(LeaveTracker[[#This Row],[Employee Name]]),"-----",VLOOKUP(LeaveTracker[[#This Row],[Employee Name]],Employees[[Employee Name]:[Office]],7))</f>
        <v>ACCOUNTING</v>
      </c>
      <c r="F6836" s="50" t="str">
        <f>IF(ISBLANK(LeaveTracker[[#This Row],[Employee Name]]),"-----",VLOOKUP(LeaveTracker[[#This Row],[Employee Name]],Employees[[Employee Name]:[Office]],6))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1010</v>
      </c>
      <c r="E6837" s="19" t="str">
        <f>IF(ISBLANK(LeaveTracker[[#This Row],[Employee Name]]),"-----",VLOOKUP(LeaveTracker[[#This Row],[Employee Name]],Employees[[Employee Name]:[Office]],7))</f>
        <v>ACCOUNTING</v>
      </c>
      <c r="F6837" s="50" t="str">
        <f>IF(ISBLANK(LeaveTracker[[#This Row],[Employee Name]]),"-----",VLOOKUP(LeaveTracker[[#This Row],[Employee Name]],Employees[[Employee Name]:[Office]],6))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1772</v>
      </c>
      <c r="E6838" s="19" t="str">
        <f>IF(ISBLANK(LeaveTracker[[#This Row],[Employee Name]]),"-----",VLOOKUP(LeaveTracker[[#This Row],[Employee Name]],Employees[[Employee Name]:[Office]],7))</f>
        <v>CHO</v>
      </c>
      <c r="F6838" s="50" t="str">
        <f>IF(ISBLANK(LeaveTracker[[#This Row],[Employee Name]]),"-----",VLOOKUP(LeaveTracker[[#This Row],[Employee Name]],Employees[[Employee Name]:[Office]],6))</f>
        <v>CASUAL</v>
      </c>
      <c r="G6838" s="24">
        <v>45139</v>
      </c>
      <c r="H6838" s="24">
        <v>45139</v>
      </c>
      <c r="I6838" s="20" t="s">
        <v>298</v>
      </c>
      <c r="J6838" s="42" t="s">
        <v>1003</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1799</v>
      </c>
      <c r="E6839" s="19" t="str">
        <f>IF(ISBLANK(LeaveTracker[[#This Row],[Employee Name]]),"-----",VLOOKUP(LeaveTracker[[#This Row],[Employee Name]],Employees[[Employee Name]:[Office]],7))</f>
        <v>CENRO</v>
      </c>
      <c r="F6839" s="50" t="str">
        <f>IF(ISBLANK(LeaveTracker[[#This Row],[Employee Name]]),"-----",VLOOKUP(LeaveTracker[[#This Row],[Employee Name]],Employees[[Employee Name]:[Office]],6))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1856</v>
      </c>
      <c r="E6840" s="19" t="str">
        <f>IF(ISBLANK(LeaveTracker[[#This Row],[Employee Name]]),"-----",VLOOKUP(LeaveTracker[[#This Row],[Employee Name]],Employees[[Employee Name]:[Office]],7))</f>
        <v>TCSNHS-ISHS</v>
      </c>
      <c r="F6840" s="50" t="str">
        <f>IF(ISBLANK(LeaveTracker[[#This Row],[Employee Name]]),"-----",VLOOKUP(LeaveTracker[[#This Row],[Employee Name]],Employees[[Employee Name]:[Office]],6))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1834</v>
      </c>
      <c r="E6841" s="19" t="str">
        <f>IF(ISBLANK(LeaveTracker[[#This Row],[Employee Name]]),"-----",VLOOKUP(LeaveTracker[[#This Row],[Employee Name]],Employees[[Employee Name]:[Office]],7))</f>
        <v>EEO/CITY MARKET</v>
      </c>
      <c r="F6841" s="50" t="str">
        <f>IF(ISBLANK(LeaveTracker[[#This Row],[Employee Name]]),"-----",VLOOKUP(LeaveTracker[[#This Row],[Employee Name]],Employees[[Employee Name]:[Office]],6))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1856</v>
      </c>
      <c r="E6842" s="19" t="str">
        <f>IF(ISBLANK(LeaveTracker[[#This Row],[Employee Name]]),"-----",VLOOKUP(LeaveTracker[[#This Row],[Employee Name]],Employees[[Employee Name]:[Office]],7))</f>
        <v>TCSNHS-ISHS</v>
      </c>
      <c r="F6842" s="50" t="str">
        <f>IF(ISBLANK(LeaveTracker[[#This Row],[Employee Name]]),"-----",VLOOKUP(LeaveTracker[[#This Row],[Employee Name]],Employees[[Employee Name]:[Office]],6))</f>
        <v>CASUAL</v>
      </c>
      <c r="G6842" s="24">
        <v>45132</v>
      </c>
      <c r="H6842" s="24">
        <v>45132</v>
      </c>
      <c r="I6842" s="20" t="s">
        <v>298</v>
      </c>
      <c r="J6842" s="42" t="s">
        <v>1003</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1959</v>
      </c>
      <c r="E6843" s="19" t="str">
        <f>IF(ISBLANK(LeaveTracker[[#This Row],[Employee Name]]),"-----",VLOOKUP(LeaveTracker[[#This Row],[Employee Name]],Employees[[Employee Name]:[Office]],7))</f>
        <v>EEO/CITY MARKET</v>
      </c>
      <c r="F6843" s="50" t="str">
        <f>IF(ISBLANK(LeaveTracker[[#This Row],[Employee Name]]),"-----",VLOOKUP(LeaveTracker[[#This Row],[Employee Name]],Employees[[Employee Name]:[Office]],6))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1046</v>
      </c>
      <c r="E6844" s="19" t="str">
        <f>IF(ISBLANK(LeaveTracker[[#This Row],[Employee Name]]),"-----",VLOOKUP(LeaveTracker[[#This Row],[Employee Name]],Employees[[Employee Name]:[Office]],7))</f>
        <v>CENRO</v>
      </c>
      <c r="F6844" s="50" t="str">
        <f>IF(ISBLANK(LeaveTracker[[#This Row],[Employee Name]]),"-----",VLOOKUP(LeaveTracker[[#This Row],[Employee Name]],Employees[[Employee Name]:[Office]],6))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722</v>
      </c>
      <c r="E6845" s="19" t="str">
        <f>IF(ISBLANK(LeaveTracker[[#This Row],[Employee Name]]),"-----",VLOOKUP(LeaveTracker[[#This Row],[Employee Name]],Employees[[Employee Name]:[Office]],7))</f>
        <v>LCR</v>
      </c>
      <c r="F6845" s="50" t="str">
        <f>IF(ISBLANK(LeaveTracker[[#This Row],[Employee Name]]),"-----",VLOOKUP(LeaveTracker[[#This Row],[Employee Name]],Employees[[Employee Name]:[Office]],6))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722</v>
      </c>
      <c r="E6846" s="19" t="str">
        <f>IF(ISBLANK(LeaveTracker[[#This Row],[Employee Name]]),"-----",VLOOKUP(LeaveTracker[[#This Row],[Employee Name]],Employees[[Employee Name]:[Office]],7))</f>
        <v>LCR</v>
      </c>
      <c r="F6846" s="50" t="str">
        <f>IF(ISBLANK(LeaveTracker[[#This Row],[Employee Name]]),"-----",VLOOKUP(LeaveTracker[[#This Row],[Employee Name]],Employees[[Employee Name]:[Office]],6))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19" t="str">
        <f>IF(ISBLANK(LeaveTracker[[#This Row],[Employee Name]]),"-----",VLOOKUP(LeaveTracker[[#This Row],[Employee Name]],Employees[[Employee Name]:[Office]],7))</f>
        <v>DEPED</v>
      </c>
      <c r="F6847" s="50" t="str">
        <f>IF(ISBLANK(LeaveTracker[[#This Row],[Employee Name]]),"-----",VLOOKUP(LeaveTracker[[#This Row],[Employee Name]],Employees[[Employee Name]:[Office]],6))</f>
        <v>CASUAL</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2367</v>
      </c>
      <c r="E6848" s="19" t="str">
        <f>IF(ISBLANK(LeaveTracker[[#This Row],[Employee Name]]),"-----",VLOOKUP(LeaveTracker[[#This Row],[Employee Name]],Employees[[Employee Name]:[Office]],7))</f>
        <v>CSWDO</v>
      </c>
      <c r="F6848" s="50" t="str">
        <f>IF(ISBLANK(LeaveTracker[[#This Row],[Employee Name]]),"-----",VLOOKUP(LeaveTracker[[#This Row],[Employee Name]],Employees[[Employee Name]:[Office]],6))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595</v>
      </c>
      <c r="E6849" s="19" t="str">
        <f>IF(ISBLANK(LeaveTracker[[#This Row],[Employee Name]]),"-----",VLOOKUP(LeaveTracker[[#This Row],[Employee Name]],Employees[[Employee Name]:[Office]],7))</f>
        <v>MAHOGANY MARKET</v>
      </c>
      <c r="F6849" s="50" t="str">
        <f>IF(ISBLANK(LeaveTracker[[#This Row],[Employee Name]]),"-----",VLOOKUP(LeaveTracker[[#This Row],[Employee Name]],Employees[[Employee Name]:[Office]],6))</f>
        <v>PERMANENT</v>
      </c>
      <c r="G6849" s="24">
        <v>45131</v>
      </c>
      <c r="H6849" s="24">
        <v>45131</v>
      </c>
      <c r="I6849" s="20" t="s">
        <v>298</v>
      </c>
      <c r="J6849" s="42" t="s">
        <v>1003</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396</v>
      </c>
      <c r="E6850" s="19" t="str">
        <f>IF(ISBLANK(LeaveTracker[[#This Row],[Employee Name]]),"-----",VLOOKUP(LeaveTracker[[#This Row],[Employee Name]],Employees[[Employee Name]:[Office]],7))</f>
        <v>CTO</v>
      </c>
      <c r="F6850" s="50" t="str">
        <f>IF(ISBLANK(LeaveTracker[[#This Row],[Employee Name]]),"-----",VLOOKUP(LeaveTracker[[#This Row],[Employee Name]],Employees[[Employee Name]:[Office]],6))</f>
        <v>PERMANENT</v>
      </c>
      <c r="G6850" s="24">
        <v>45131</v>
      </c>
      <c r="H6850" s="24">
        <v>45131</v>
      </c>
      <c r="I6850" s="20" t="s">
        <v>298</v>
      </c>
      <c r="J6850" s="42" t="s">
        <v>1003</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396</v>
      </c>
      <c r="E6851" s="19" t="str">
        <f>IF(ISBLANK(LeaveTracker[[#This Row],[Employee Name]]),"-----",VLOOKUP(LeaveTracker[[#This Row],[Employee Name]],Employees[[Employee Name]:[Office]],7))</f>
        <v>CTO</v>
      </c>
      <c r="F6851" s="50" t="str">
        <f>IF(ISBLANK(LeaveTracker[[#This Row],[Employee Name]]),"-----",VLOOKUP(LeaveTracker[[#This Row],[Employee Name]],Employees[[Employee Name]:[Office]],6))</f>
        <v>PERMANENT</v>
      </c>
      <c r="G6851" s="24">
        <v>45126</v>
      </c>
      <c r="H6851" s="24">
        <v>45126</v>
      </c>
      <c r="I6851" s="20" t="s">
        <v>298</v>
      </c>
      <c r="J6851" s="42" t="s">
        <v>1003</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1900</v>
      </c>
      <c r="E6852" s="19" t="str">
        <f>IF(ISBLANK(LeaveTracker[[#This Row],[Employee Name]]),"-----",VLOOKUP(LeaveTracker[[#This Row],[Employee Name]],Employees[[Employee Name]:[Office]],7))</f>
        <v>PICNIC GROVE</v>
      </c>
      <c r="F6852" s="50" t="str">
        <f>IF(ISBLANK(LeaveTracker[[#This Row],[Employee Name]]),"-----",VLOOKUP(LeaveTracker[[#This Row],[Employee Name]],Employees[[Employee Name]:[Office]],6))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2348</v>
      </c>
      <c r="E6853" s="19">
        <f>IF(ISBLANK(LeaveTracker[[#This Row],[Employee Name]]),"-----",VLOOKUP(LeaveTracker[[#This Row],[Employee Name]],Employees[[Employee Name]:[Office]],7))</f>
        <v>0</v>
      </c>
      <c r="F6853" s="50" t="str">
        <f>IF(ISBLANK(LeaveTracker[[#This Row],[Employee Name]]),"-----",VLOOKUP(LeaveTracker[[#This Row],[Employee Name]],Employees[[Employee Name]:[Office]],6))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1722</v>
      </c>
      <c r="E6854" s="19" t="str">
        <f>IF(ISBLANK(LeaveTracker[[#This Row],[Employee Name]]),"-----",VLOOKUP(LeaveTracker[[#This Row],[Employee Name]],Employees[[Employee Name]:[Office]],7))</f>
        <v>LEGAL</v>
      </c>
      <c r="F6854" s="50" t="str">
        <f>IF(ISBLANK(LeaveTracker[[#This Row],[Employee Name]]),"-----",VLOOKUP(LeaveTracker[[#This Row],[Employee Name]],Employees[[Employee Name]:[Office]],6))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1941</v>
      </c>
      <c r="E6855" s="19" t="str">
        <f>IF(ISBLANK(LeaveTracker[[#This Row],[Employee Name]]),"-----",VLOOKUP(LeaveTracker[[#This Row],[Employee Name]],Employees[[Employee Name]:[Office]],7))</f>
        <v>CSWDO</v>
      </c>
      <c r="F6855" s="50" t="str">
        <f>IF(ISBLANK(LeaveTracker[[#This Row],[Employee Name]]),"-----",VLOOKUP(LeaveTracker[[#This Row],[Employee Name]],Employees[[Employee Name]:[Office]],6))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1941</v>
      </c>
      <c r="E6856" s="19" t="str">
        <f>IF(ISBLANK(LeaveTracker[[#This Row],[Employee Name]]),"-----",VLOOKUP(LeaveTracker[[#This Row],[Employee Name]],Employees[[Employee Name]:[Office]],7))</f>
        <v>CSWDO</v>
      </c>
      <c r="F6856" s="50" t="str">
        <f>IF(ISBLANK(LeaveTracker[[#This Row],[Employee Name]]),"-----",VLOOKUP(LeaveTracker[[#This Row],[Employee Name]],Employees[[Employee Name]:[Office]],6))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224</v>
      </c>
      <c r="E6857" s="19" t="str">
        <f>IF(ISBLANK(LeaveTracker[[#This Row],[Employee Name]]),"-----",VLOOKUP(LeaveTracker[[#This Row],[Employee Name]],Employees[[Employee Name]:[Office]],7))</f>
        <v>CSWDO</v>
      </c>
      <c r="F6857" s="50" t="str">
        <f>IF(ISBLANK(LeaveTracker[[#This Row],[Employee Name]]),"-----",VLOOKUP(LeaveTracker[[#This Row],[Employee Name]],Employees[[Employee Name]:[Office]],6))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2053</v>
      </c>
      <c r="E6858" s="19" t="str">
        <f>IF(ISBLANK(LeaveTracker[[#This Row],[Employee Name]]),"-----",VLOOKUP(LeaveTracker[[#This Row],[Employee Name]],Employees[[Employee Name]:[Office]],7))</f>
        <v>CSWDO</v>
      </c>
      <c r="F6858" s="50" t="str">
        <f>IF(ISBLANK(LeaveTracker[[#This Row],[Employee Name]]),"-----",VLOOKUP(LeaveTracker[[#This Row],[Employee Name]],Employees[[Employee Name]:[Office]],6))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1039</v>
      </c>
      <c r="E6859" s="19" t="str">
        <f>IF(ISBLANK(LeaveTracker[[#This Row],[Employee Name]]),"-----",VLOOKUP(LeaveTracker[[#This Row],[Employee Name]],Employees[[Employee Name]:[Office]],7))</f>
        <v>ONT</v>
      </c>
      <c r="F6859" s="50" t="str">
        <f>IF(ISBLANK(LeaveTracker[[#This Row],[Employee Name]]),"-----",VLOOKUP(LeaveTracker[[#This Row],[Employee Name]],Employees[[Employee Name]:[Office]],6))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1305</v>
      </c>
      <c r="E6860" s="19" t="str">
        <f>IF(ISBLANK(LeaveTracker[[#This Row],[Employee Name]]),"-----",VLOOKUP(LeaveTracker[[#This Row],[Employee Name]],Employees[[Employee Name]:[Office]],7))</f>
        <v>ONT</v>
      </c>
      <c r="F6860" s="50" t="str">
        <f>IF(ISBLANK(LeaveTracker[[#This Row],[Employee Name]]),"-----",VLOOKUP(LeaveTracker[[#This Row],[Employee Name]],Employees[[Employee Name]:[Office]],6))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1044</v>
      </c>
      <c r="E6861" s="19" t="str">
        <f>IF(ISBLANK(LeaveTracker[[#This Row],[Employee Name]]),"-----",VLOOKUP(LeaveTracker[[#This Row],[Employee Name]],Employees[[Employee Name]:[Office]],7))</f>
        <v>ONT</v>
      </c>
      <c r="F6861" s="50" t="str">
        <f>IF(ISBLANK(LeaveTracker[[#This Row],[Employee Name]]),"-----",VLOOKUP(LeaveTracker[[#This Row],[Employee Name]],Employees[[Employee Name]:[Office]],6))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1078</v>
      </c>
      <c r="E6862" s="19" t="str">
        <f>IF(ISBLANK(LeaveTracker[[#This Row],[Employee Name]]),"-----",VLOOKUP(LeaveTracker[[#This Row],[Employee Name]],Employees[[Employee Name]:[Office]],7))</f>
        <v>CTO</v>
      </c>
      <c r="F6862" s="50" t="str">
        <f>IF(ISBLANK(LeaveTracker[[#This Row],[Employee Name]]),"-----",VLOOKUP(LeaveTracker[[#This Row],[Employee Name]],Employees[[Employee Name]:[Office]],6))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762</v>
      </c>
      <c r="E6863" s="19" t="str">
        <f>IF(ISBLANK(LeaveTracker[[#This Row],[Employee Name]]),"-----",VLOOKUP(LeaveTracker[[#This Row],[Employee Name]],Employees[[Employee Name]:[Office]],7))</f>
        <v>CTO</v>
      </c>
      <c r="F6863" s="50" t="str">
        <f>IF(ISBLANK(LeaveTracker[[#This Row],[Employee Name]]),"-----",VLOOKUP(LeaveTracker[[#This Row],[Employee Name]],Employees[[Employee Name]:[Office]],6))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660</v>
      </c>
      <c r="E6864" s="19" t="str">
        <f>IF(ISBLANK(LeaveTracker[[#This Row],[Employee Name]]),"-----",VLOOKUP(LeaveTracker[[#This Row],[Employee Name]],Employees[[Employee Name]:[Office]],7))</f>
        <v>CTO</v>
      </c>
      <c r="F6864" s="50" t="str">
        <f>IF(ISBLANK(LeaveTracker[[#This Row],[Employee Name]]),"-----",VLOOKUP(LeaveTracker[[#This Row],[Employee Name]],Employees[[Employee Name]:[Office]],6))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660</v>
      </c>
      <c r="E6865" s="19" t="str">
        <f>IF(ISBLANK(LeaveTracker[[#This Row],[Employee Name]]),"-----",VLOOKUP(LeaveTracker[[#This Row],[Employee Name]],Employees[[Employee Name]:[Office]],7))</f>
        <v>CTO</v>
      </c>
      <c r="F6865" s="50" t="str">
        <f>IF(ISBLANK(LeaveTracker[[#This Row],[Employee Name]]),"-----",VLOOKUP(LeaveTracker[[#This Row],[Employee Name]],Employees[[Employee Name]:[Office]],6))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1285</v>
      </c>
      <c r="E6866" s="19" t="str">
        <f>IF(ISBLANK(LeaveTracker[[#This Row],[Employee Name]]),"-----",VLOOKUP(LeaveTracker[[#This Row],[Employee Name]],Employees[[Employee Name]:[Office]],7))</f>
        <v>CTO</v>
      </c>
      <c r="F6866" s="50" t="str">
        <f>IF(ISBLANK(LeaveTracker[[#This Row],[Employee Name]]),"-----",VLOOKUP(LeaveTracker[[#This Row],[Employee Name]],Employees[[Employee Name]:[Office]],6))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714</v>
      </c>
      <c r="E6867" s="19" t="str">
        <f>IF(ISBLANK(LeaveTracker[[#This Row],[Employee Name]]),"-----",VLOOKUP(LeaveTracker[[#This Row],[Employee Name]],Employees[[Employee Name]:[Office]],7))</f>
        <v>CBO</v>
      </c>
      <c r="F6867" s="50" t="str">
        <f>IF(ISBLANK(LeaveTracker[[#This Row],[Employee Name]]),"-----",VLOOKUP(LeaveTracker[[#This Row],[Employee Name]],Employees[[Employee Name]:[Office]],6))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443</v>
      </c>
      <c r="E6868" s="19" t="str">
        <f>IF(ISBLANK(LeaveTracker[[#This Row],[Employee Name]]),"-----",VLOOKUP(LeaveTracker[[#This Row],[Employee Name]],Employees[[Employee Name]:[Office]],7))</f>
        <v>GSO</v>
      </c>
      <c r="F6868" s="50" t="str">
        <f>IF(ISBLANK(LeaveTracker[[#This Row],[Employee Name]]),"-----",VLOOKUP(LeaveTracker[[#This Row],[Employee Name]],Employees[[Employee Name]:[Office]],6))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2437</v>
      </c>
      <c r="E6869" s="19" t="str">
        <f>IF(ISBLANK(LeaveTracker[[#This Row],[Employee Name]]),"-----",VLOOKUP(LeaveTracker[[#This Row],[Employee Name]],Employees[[Employee Name]:[Office]],7))</f>
        <v>PEOPLE'S PARK</v>
      </c>
      <c r="F6869" s="50" t="str">
        <f>IF(ISBLANK(LeaveTracker[[#This Row],[Employee Name]]),"-----",VLOOKUP(LeaveTracker[[#This Row],[Employee Name]],Employees[[Employee Name]:[Office]],6))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2439</v>
      </c>
      <c r="E6870" s="19" t="str">
        <f>IF(ISBLANK(LeaveTracker[[#This Row],[Employee Name]]),"-----",VLOOKUP(LeaveTracker[[#This Row],[Employee Name]],Employees[[Employee Name]:[Office]],7))</f>
        <v>MAHARLIKA ELEM SCH.</v>
      </c>
      <c r="F6870" s="50" t="str">
        <f>IF(ISBLANK(LeaveTracker[[#This Row],[Employee Name]]),"-----",VLOOKUP(LeaveTracker[[#This Row],[Employee Name]],Employees[[Employee Name]:[Office]],6))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2440</v>
      </c>
      <c r="E6871" s="19" t="str">
        <f>IF(ISBLANK(LeaveTracker[[#This Row],[Employee Name]]),"-----",VLOOKUP(LeaveTracker[[#This Row],[Employee Name]],Employees[[Employee Name]:[Office]],7))</f>
        <v>CHO</v>
      </c>
      <c r="F6871" s="50" t="str">
        <f>IF(ISBLANK(LeaveTracker[[#This Row],[Employee Name]]),"-----",VLOOKUP(LeaveTracker[[#This Row],[Employee Name]],Employees[[Employee Name]:[Office]],6))</f>
        <v>JOBCON</v>
      </c>
      <c r="G6871" s="24">
        <v>45141</v>
      </c>
      <c r="H6871" s="24">
        <v>45145</v>
      </c>
      <c r="I6871" s="19" t="s">
        <v>82</v>
      </c>
      <c r="J6871" s="42" t="s">
        <v>2390</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1804</v>
      </c>
      <c r="E6872" s="19" t="str">
        <f>IF(ISBLANK(LeaveTracker[[#This Row],[Employee Name]]),"-----",VLOOKUP(LeaveTracker[[#This Row],[Employee Name]],Employees[[Employee Name]:[Office]],7))</f>
        <v>HOUSING</v>
      </c>
      <c r="F6872" s="50" t="str">
        <f>IF(ISBLANK(LeaveTracker[[#This Row],[Employee Name]]),"-----",VLOOKUP(LeaveTracker[[#This Row],[Employee Name]],Employees[[Employee Name]:[Office]],6))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1769</v>
      </c>
      <c r="E6873" s="19" t="str">
        <f>IF(ISBLANK(LeaveTracker[[#This Row],[Employee Name]]),"-----",VLOOKUP(LeaveTracker[[#This Row],[Employee Name]],Employees[[Employee Name]:[Office]],7))</f>
        <v>ONT</v>
      </c>
      <c r="F6873" s="50" t="str">
        <f>IF(ISBLANK(LeaveTracker[[#This Row],[Employee Name]]),"-----",VLOOKUP(LeaveTracker[[#This Row],[Employee Name]],Employees[[Employee Name]:[Office]],6))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1756</v>
      </c>
      <c r="E6874" s="19" t="str">
        <f>IF(ISBLANK(LeaveTracker[[#This Row],[Employee Name]]),"-----",VLOOKUP(LeaveTracker[[#This Row],[Employee Name]],Employees[[Employee Name]:[Office]],7))</f>
        <v>PICNIC GROVE</v>
      </c>
      <c r="F6874" s="50" t="str">
        <f>IF(ISBLANK(LeaveTracker[[#This Row],[Employee Name]]),"-----",VLOOKUP(LeaveTracker[[#This Row],[Employee Name]],Employees[[Employee Name]:[Office]],6))</f>
        <v>PERMANENT</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1783</v>
      </c>
      <c r="E6875" s="19" t="str">
        <f>IF(ISBLANK(LeaveTracker[[#This Row],[Employee Name]]),"-----",VLOOKUP(LeaveTracker[[#This Row],[Employee Name]],Employees[[Employee Name]:[Office]],7))</f>
        <v>ONT</v>
      </c>
      <c r="F6875" s="50" t="str">
        <f>IF(ISBLANK(LeaveTracker[[#This Row],[Employee Name]]),"-----",VLOOKUP(LeaveTracker[[#This Row],[Employee Name]],Employees[[Employee Name]:[Office]],6))</f>
        <v>PERMANENT</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1783</v>
      </c>
      <c r="E6876" s="19" t="str">
        <f>IF(ISBLANK(LeaveTracker[[#This Row],[Employee Name]]),"-----",VLOOKUP(LeaveTracker[[#This Row],[Employee Name]],Employees[[Employee Name]:[Office]],7))</f>
        <v>ONT</v>
      </c>
      <c r="F6876" s="50" t="str">
        <f>IF(ISBLANK(LeaveTracker[[#This Row],[Employee Name]]),"-----",VLOOKUP(LeaveTracker[[#This Row],[Employee Name]],Employees[[Employee Name]:[Office]],6))</f>
        <v>PERMANENT</v>
      </c>
      <c r="G6876" s="21" t="s">
        <v>2441</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1927</v>
      </c>
      <c r="E6877" s="19" t="str">
        <f>IF(ISBLANK(LeaveTracker[[#This Row],[Employee Name]]),"-----",VLOOKUP(LeaveTracker[[#This Row],[Employee Name]],Employees[[Employee Name]:[Office]],7))</f>
        <v>HOUSING</v>
      </c>
      <c r="F6877" s="50" t="str">
        <f>IF(ISBLANK(LeaveTracker[[#This Row],[Employee Name]]),"-----",VLOOKUP(LeaveTracker[[#This Row],[Employee Name]],Employees[[Employee Name]:[Office]],6))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1927</v>
      </c>
      <c r="E6878" s="19" t="str">
        <f>IF(ISBLANK(LeaveTracker[[#This Row],[Employee Name]]),"-----",VLOOKUP(LeaveTracker[[#This Row],[Employee Name]],Employees[[Employee Name]:[Office]],7))</f>
        <v>HOUSING</v>
      </c>
      <c r="F6878" s="50" t="str">
        <f>IF(ISBLANK(LeaveTracker[[#This Row],[Employee Name]]),"-----",VLOOKUP(LeaveTracker[[#This Row],[Employee Name]],Employees[[Employee Name]:[Office]],6))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2272</v>
      </c>
      <c r="E6879" s="19" t="str">
        <f>IF(ISBLANK(LeaveTracker[[#This Row],[Employee Name]]),"-----",VLOOKUP(LeaveTracker[[#This Row],[Employee Name]],Employees[[Employee Name]:[Office]],7))</f>
        <v>PICNIC GROVE</v>
      </c>
      <c r="F6879" s="50" t="str">
        <f>IF(ISBLANK(LeaveTracker[[#This Row],[Employee Name]]),"-----",VLOOKUP(LeaveTracker[[#This Row],[Employee Name]],Employees[[Employee Name]:[Office]],6))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2294</v>
      </c>
      <c r="E6880" s="19" t="str">
        <f>IF(ISBLANK(LeaveTracker[[#This Row],[Employee Name]]),"-----",VLOOKUP(LeaveTracker[[#This Row],[Employee Name]],Employees[[Employee Name]:[Office]],7))</f>
        <v>OSPITAL NG TAGAYTAY</v>
      </c>
      <c r="F6880" s="50" t="str">
        <f>IF(ISBLANK(LeaveTracker[[#This Row],[Employee Name]]),"-----",VLOOKUP(LeaveTracker[[#This Row],[Employee Name]],Employees[[Employee Name]:[Office]],6))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1876</v>
      </c>
      <c r="E6881" s="19" t="str">
        <f>IF(ISBLANK(LeaveTracker[[#This Row],[Employee Name]]),"-----",VLOOKUP(LeaveTracker[[#This Row],[Employee Name]],Employees[[Employee Name]:[Office]],7))</f>
        <v>GSO</v>
      </c>
      <c r="F6881" s="50" t="str">
        <f>IF(ISBLANK(LeaveTracker[[#This Row],[Employee Name]]),"-----",VLOOKUP(LeaveTracker[[#This Row],[Employee Name]],Employees[[Employee Name]:[Office]],6))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1804</v>
      </c>
      <c r="E6882" s="19" t="str">
        <f>IF(ISBLANK(LeaveTracker[[#This Row],[Employee Name]]),"-----",VLOOKUP(LeaveTracker[[#This Row],[Employee Name]],Employees[[Employee Name]:[Office]],7))</f>
        <v>HOUSING</v>
      </c>
      <c r="F6882" s="50" t="str">
        <f>IF(ISBLANK(LeaveTracker[[#This Row],[Employee Name]]),"-----",VLOOKUP(LeaveTracker[[#This Row],[Employee Name]],Employees[[Employee Name]:[Office]],6))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1770</v>
      </c>
      <c r="E6883" s="19" t="str">
        <f>IF(ISBLANK(LeaveTracker[[#This Row],[Employee Name]]),"-----",VLOOKUP(LeaveTracker[[#This Row],[Employee Name]],Employees[[Employee Name]:[Office]],7))</f>
        <v>GSO</v>
      </c>
      <c r="F6883" s="50" t="str">
        <f>IF(ISBLANK(LeaveTracker[[#This Row],[Employee Name]]),"-----",VLOOKUP(LeaveTracker[[#This Row],[Employee Name]],Employees[[Employee Name]:[Office]],6))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2330</v>
      </c>
      <c r="E6884" s="19" t="str">
        <f>IF(ISBLANK(LeaveTracker[[#This Row],[Employee Name]]),"-----",VLOOKUP(LeaveTracker[[#This Row],[Employee Name]],Employees[[Employee Name]:[Office]],7))</f>
        <v>CEO</v>
      </c>
      <c r="F6884" s="50" t="str">
        <f>IF(ISBLANK(LeaveTracker[[#This Row],[Employee Name]]),"-----",VLOOKUP(LeaveTracker[[#This Row],[Employee Name]],Employees[[Employee Name]:[Office]],6))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2082</v>
      </c>
      <c r="E6885" s="19" t="str">
        <f>IF(ISBLANK(LeaveTracker[[#This Row],[Employee Name]]),"-----",VLOOKUP(LeaveTracker[[#This Row],[Employee Name]],Employees[[Employee Name]:[Office]],7))</f>
        <v>LEGAL OFFICE</v>
      </c>
      <c r="F6885" s="50" t="str">
        <f>IF(ISBLANK(LeaveTracker[[#This Row],[Employee Name]]),"-----",VLOOKUP(LeaveTracker[[#This Row],[Employee Name]],Employees[[Employee Name]:[Office]],6))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2082</v>
      </c>
      <c r="E6886" s="19" t="str">
        <f>IF(ISBLANK(LeaveTracker[[#This Row],[Employee Name]]),"-----",VLOOKUP(LeaveTracker[[#This Row],[Employee Name]],Employees[[Employee Name]:[Office]],7))</f>
        <v>LEGAL OFFICE</v>
      </c>
      <c r="F6886" s="50" t="str">
        <f>IF(ISBLANK(LeaveTracker[[#This Row],[Employee Name]]),"-----",VLOOKUP(LeaveTracker[[#This Row],[Employee Name]],Employees[[Employee Name]:[Office]],6))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2082</v>
      </c>
      <c r="E6887" s="19" t="str">
        <f>IF(ISBLANK(LeaveTracker[[#This Row],[Employee Name]]),"-----",VLOOKUP(LeaveTracker[[#This Row],[Employee Name]],Employees[[Employee Name]:[Office]],7))</f>
        <v>LEGAL OFFICE</v>
      </c>
      <c r="F6887" s="50" t="str">
        <f>IF(ISBLANK(LeaveTracker[[#This Row],[Employee Name]]),"-----",VLOOKUP(LeaveTracker[[#This Row],[Employee Name]],Employees[[Employee Name]:[Office]],6))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855</v>
      </c>
      <c r="E6888" s="19" t="str">
        <f>IF(ISBLANK(LeaveTracker[[#This Row],[Employee Name]]),"-----",VLOOKUP(LeaveTracker[[#This Row],[Employee Name]],Employees[[Employee Name]:[Office]],7))</f>
        <v>LCR</v>
      </c>
      <c r="F6888" s="50" t="str">
        <f>IF(ISBLANK(LeaveTracker[[#This Row],[Employee Name]]),"-----",VLOOKUP(LeaveTracker[[#This Row],[Employee Name]],Employees[[Employee Name]:[Office]],6))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671</v>
      </c>
      <c r="E6889" s="19" t="str">
        <f>IF(ISBLANK(LeaveTracker[[#This Row],[Employee Name]]),"-----",VLOOKUP(LeaveTracker[[#This Row],[Employee Name]],Employees[[Employee Name]:[Office]],7))</f>
        <v>SP</v>
      </c>
      <c r="F6889" s="50" t="str">
        <f>IF(ISBLANK(LeaveTracker[[#This Row],[Employee Name]]),"-----",VLOOKUP(LeaveTracker[[#This Row],[Employee Name]],Employees[[Employee Name]:[Office]],6))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1010</v>
      </c>
      <c r="E6890" s="19" t="str">
        <f>IF(ISBLANK(LeaveTracker[[#This Row],[Employee Name]]),"-----",VLOOKUP(LeaveTracker[[#This Row],[Employee Name]],Employees[[Employee Name]:[Office]],7))</f>
        <v>ACCOUNTING</v>
      </c>
      <c r="F6890" s="50" t="str">
        <f>IF(ISBLANK(LeaveTracker[[#This Row],[Employee Name]]),"-----",VLOOKUP(LeaveTracker[[#This Row],[Employee Name]],Employees[[Employee Name]:[Office]],6))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863</v>
      </c>
      <c r="E6891" s="19" t="str">
        <f>IF(ISBLANK(LeaveTracker[[#This Row],[Employee Name]]),"-----",VLOOKUP(LeaveTracker[[#This Row],[Employee Name]],Employees[[Employee Name]:[Office]],7))</f>
        <v>ACCOUNTING</v>
      </c>
      <c r="F6891" s="50" t="str">
        <f>IF(ISBLANK(LeaveTracker[[#This Row],[Employee Name]]),"-----",VLOOKUP(LeaveTracker[[#This Row],[Employee Name]],Employees[[Employee Name]:[Office]],6))</f>
        <v>PERMANENT</v>
      </c>
      <c r="G6891" s="24">
        <v>45097</v>
      </c>
      <c r="H6891" s="24">
        <v>45158</v>
      </c>
      <c r="I6891" s="19" t="s">
        <v>298</v>
      </c>
      <c r="J6891" s="42" t="s">
        <v>2442</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341</v>
      </c>
      <c r="E6892" s="19" t="str">
        <f>IF(ISBLANK(LeaveTracker[[#This Row],[Employee Name]]),"-----",VLOOKUP(LeaveTracker[[#This Row],[Employee Name]],Employees[[Employee Name]:[Office]],7))</f>
        <v>MO</v>
      </c>
      <c r="F6892" s="50" t="str">
        <f>IF(ISBLANK(LeaveTracker[[#This Row],[Employee Name]]),"-----",VLOOKUP(LeaveTracker[[#This Row],[Employee Name]],Employees[[Employee Name]:[Office]],6))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559</v>
      </c>
      <c r="E6893" s="19" t="str">
        <f>IF(ISBLANK(LeaveTracker[[#This Row],[Employee Name]]),"-----",VLOOKUP(LeaveTracker[[#This Row],[Employee Name]],Employees[[Employee Name]:[Office]],7))</f>
        <v>CENRO</v>
      </c>
      <c r="F6893" s="50" t="str">
        <f>IF(ISBLANK(LeaveTracker[[#This Row],[Employee Name]]),"-----",VLOOKUP(LeaveTracker[[#This Row],[Employee Name]],Employees[[Employee Name]:[Office]],6))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553</v>
      </c>
      <c r="E6894" s="19" t="str">
        <f>IF(ISBLANK(LeaveTracker[[#This Row],[Employee Name]]),"-----",VLOOKUP(LeaveTracker[[#This Row],[Employee Name]],Employees[[Employee Name]:[Office]],7))</f>
        <v>CENRO</v>
      </c>
      <c r="F6894" s="50" t="str">
        <f>IF(ISBLANK(LeaveTracker[[#This Row],[Employee Name]]),"-----",VLOOKUP(LeaveTracker[[#This Row],[Employee Name]],Employees[[Employee Name]:[Office]],6))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371</v>
      </c>
      <c r="E6895" s="19" t="str">
        <f>IF(ISBLANK(LeaveTracker[[#This Row],[Employee Name]]),"-----",VLOOKUP(LeaveTracker[[#This Row],[Employee Name]],Employees[[Employee Name]:[Office]],7))</f>
        <v>LIBRARY</v>
      </c>
      <c r="F6895" s="50" t="str">
        <f>IF(ISBLANK(LeaveTracker[[#This Row],[Employee Name]]),"-----",VLOOKUP(LeaveTracker[[#This Row],[Employee Name]],Employees[[Employee Name]:[Office]],6))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730</v>
      </c>
      <c r="E6896" s="19" t="str">
        <f>IF(ISBLANK(LeaveTracker[[#This Row],[Employee Name]]),"-----",VLOOKUP(LeaveTracker[[#This Row],[Employee Name]],Employees[[Employee Name]:[Office]],7))</f>
        <v>SP</v>
      </c>
      <c r="F6896" s="50" t="str">
        <f>IF(ISBLANK(LeaveTracker[[#This Row],[Employee Name]]),"-----",VLOOKUP(LeaveTracker[[#This Row],[Employee Name]],Employees[[Employee Name]:[Office]],6))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506</v>
      </c>
      <c r="E6897" s="19" t="str">
        <f>IF(ISBLANK(LeaveTracker[[#This Row],[Employee Name]]),"-----",VLOOKUP(LeaveTracker[[#This Row],[Employee Name]],Employees[[Employee Name]:[Office]],7))</f>
        <v>ACCOUNTING</v>
      </c>
      <c r="F6897" s="50" t="str">
        <f>IF(ISBLANK(LeaveTracker[[#This Row],[Employee Name]]),"-----",VLOOKUP(LeaveTracker[[#This Row],[Employee Name]],Employees[[Employee Name]:[Office]],6))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506</v>
      </c>
      <c r="E6898" s="19" t="str">
        <f>IF(ISBLANK(LeaveTracker[[#This Row],[Employee Name]]),"-----",VLOOKUP(LeaveTracker[[#This Row],[Employee Name]],Employees[[Employee Name]:[Office]],7))</f>
        <v>ACCOUNTING</v>
      </c>
      <c r="F6898" s="50" t="str">
        <f>IF(ISBLANK(LeaveTracker[[#This Row],[Employee Name]]),"-----",VLOOKUP(LeaveTracker[[#This Row],[Employee Name]],Employees[[Employee Name]:[Office]],6))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520</v>
      </c>
      <c r="E6899" s="19" t="str">
        <f>IF(ISBLANK(LeaveTracker[[#This Row],[Employee Name]]),"-----",VLOOKUP(LeaveTracker[[#This Row],[Employee Name]],Employees[[Employee Name]:[Office]],7))</f>
        <v>ACCOUNTING</v>
      </c>
      <c r="F6899" s="50" t="str">
        <f>IF(ISBLANK(LeaveTracker[[#This Row],[Employee Name]]),"-----",VLOOKUP(LeaveTracker[[#This Row],[Employee Name]],Employees[[Employee Name]:[Office]],6))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520</v>
      </c>
      <c r="E6900" s="19" t="str">
        <f>IF(ISBLANK(LeaveTracker[[#This Row],[Employee Name]]),"-----",VLOOKUP(LeaveTracker[[#This Row],[Employee Name]],Employees[[Employee Name]:[Office]],7))</f>
        <v>ACCOUNTING</v>
      </c>
      <c r="F6900" s="50" t="str">
        <f>IF(ISBLANK(LeaveTracker[[#This Row],[Employee Name]]),"-----",VLOOKUP(LeaveTracker[[#This Row],[Employee Name]],Employees[[Employee Name]:[Office]],6))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2385</v>
      </c>
      <c r="E6901" s="19" t="str">
        <f>IF(ISBLANK(LeaveTracker[[#This Row],[Employee Name]]),"-----",VLOOKUP(LeaveTracker[[#This Row],[Employee Name]],Employees[[Employee Name]:[Office]],7))</f>
        <v>LCR</v>
      </c>
      <c r="F6901" s="50" t="str">
        <f>IF(ISBLANK(LeaveTracker[[#This Row],[Employee Name]]),"-----",VLOOKUP(LeaveTracker[[#This Row],[Employee Name]],Employees[[Employee Name]:[Office]],6))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595</v>
      </c>
      <c r="E6902" s="19" t="str">
        <f>IF(ISBLANK(LeaveTracker[[#This Row],[Employee Name]]),"-----",VLOOKUP(LeaveTracker[[#This Row],[Employee Name]],Employees[[Employee Name]:[Office]],7))</f>
        <v>MAHOGANY MARKET</v>
      </c>
      <c r="F6902" s="50" t="str">
        <f>IF(ISBLANK(LeaveTracker[[#This Row],[Employee Name]]),"-----",VLOOKUP(LeaveTracker[[#This Row],[Employee Name]],Employees[[Employee Name]:[Office]],6))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2402</v>
      </c>
      <c r="E6903" s="19">
        <f>IF(ISBLANK(LeaveTracker[[#This Row],[Employee Name]]),"-----",VLOOKUP(LeaveTracker[[#This Row],[Employee Name]],Employees[[Employee Name]:[Office]],7))</f>
        <v>0</v>
      </c>
      <c r="F6903" s="50" t="str">
        <f>IF(ISBLANK(LeaveTracker[[#This Row],[Employee Name]]),"-----",VLOOKUP(LeaveTracker[[#This Row],[Employee Name]],Employees[[Employee Name]:[Office]],6))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826</v>
      </c>
      <c r="E6904" s="19" t="str">
        <f>IF(ISBLANK(LeaveTracker[[#This Row],[Employee Name]]),"-----",VLOOKUP(LeaveTracker[[#This Row],[Employee Name]],Employees[[Employee Name]:[Office]],7))</f>
        <v>CHO</v>
      </c>
      <c r="F6904" s="50" t="str">
        <f>IF(ISBLANK(LeaveTracker[[#This Row],[Employee Name]]),"-----",VLOOKUP(LeaveTracker[[#This Row],[Employee Name]],Employees[[Employee Name]:[Office]],6))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530</v>
      </c>
      <c r="E6905" s="19" t="str">
        <f>IF(ISBLANK(LeaveTracker[[#This Row],[Employee Name]]),"-----",VLOOKUP(LeaveTracker[[#This Row],[Employee Name]],Employees[[Employee Name]:[Office]],7))</f>
        <v>GSO</v>
      </c>
      <c r="F6905" s="50" t="str">
        <f>IF(ISBLANK(LeaveTracker[[#This Row],[Employee Name]]),"-----",VLOOKUP(LeaveTracker[[#This Row],[Employee Name]],Employees[[Employee Name]:[Office]],6))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1267</v>
      </c>
      <c r="E6906" s="19" t="str">
        <f>IF(ISBLANK(LeaveTracker[[#This Row],[Employee Name]]),"-----",VLOOKUP(LeaveTracker[[#This Row],[Employee Name]],Employees[[Employee Name]:[Office]],7))</f>
        <v>CHO</v>
      </c>
      <c r="F6906" s="50" t="str">
        <f>IF(ISBLANK(LeaveTracker[[#This Row],[Employee Name]]),"-----",VLOOKUP(LeaveTracker[[#This Row],[Employee Name]],Employees[[Employee Name]:[Office]],6))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772</v>
      </c>
      <c r="E6907" s="19" t="str">
        <f>IF(ISBLANK(LeaveTracker[[#This Row],[Employee Name]]),"-----",VLOOKUP(LeaveTracker[[#This Row],[Employee Name]],Employees[[Employee Name]:[Office]],7))</f>
        <v>ONT</v>
      </c>
      <c r="F6907" s="50" t="str">
        <f>IF(ISBLANK(LeaveTracker[[#This Row],[Employee Name]]),"-----",VLOOKUP(LeaveTracker[[#This Row],[Employee Name]],Employees[[Employee Name]:[Office]],6))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19" t="str">
        <f>IF(ISBLANK(LeaveTracker[[#This Row],[Employee Name]]),"-----",VLOOKUP(LeaveTracker[[#This Row],[Employee Name]],Employees[[Employee Name]:[Office]],7))</f>
        <v>ONT</v>
      </c>
      <c r="F6908" s="50" t="str">
        <f>IF(ISBLANK(LeaveTracker[[#This Row],[Employee Name]]),"-----",VLOOKUP(LeaveTracker[[#This Row],[Employee Name]],Employees[[Employee Name]:[Office]],6))</f>
        <v>PERMANENT</v>
      </c>
      <c r="G6908" s="21" t="s">
        <v>2443</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1953</v>
      </c>
      <c r="E6909" s="19" t="str">
        <f>IF(ISBLANK(LeaveTracker[[#This Row],[Employee Name]]),"-----",VLOOKUP(LeaveTracker[[#This Row],[Employee Name]],Employees[[Employee Name]:[Office]],7))</f>
        <v>ONT</v>
      </c>
      <c r="F6909" s="50" t="str">
        <f>IF(ISBLANK(LeaveTracker[[#This Row],[Employee Name]]),"-----",VLOOKUP(LeaveTracker[[#This Row],[Employee Name]],Employees[[Employee Name]:[Office]],6))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1953</v>
      </c>
      <c r="E6910" s="19" t="str">
        <f>IF(ISBLANK(LeaveTracker[[#This Row],[Employee Name]]),"-----",VLOOKUP(LeaveTracker[[#This Row],[Employee Name]],Employees[[Employee Name]:[Office]],7))</f>
        <v>ONT</v>
      </c>
      <c r="F6910" s="50" t="str">
        <f>IF(ISBLANK(LeaveTracker[[#This Row],[Employee Name]]),"-----",VLOOKUP(LeaveTracker[[#This Row],[Employee Name]],Employees[[Employee Name]:[Office]],6))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1953</v>
      </c>
      <c r="E6911" s="19" t="str">
        <f>IF(ISBLANK(LeaveTracker[[#This Row],[Employee Name]]),"-----",VLOOKUP(LeaveTracker[[#This Row],[Employee Name]],Employees[[Employee Name]:[Office]],7))</f>
        <v>ONT</v>
      </c>
      <c r="F6911" s="50" t="str">
        <f>IF(ISBLANK(LeaveTracker[[#This Row],[Employee Name]]),"-----",VLOOKUP(LeaveTracker[[#This Row],[Employee Name]],Employees[[Employee Name]:[Office]],6))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1223</v>
      </c>
      <c r="E6912" s="19" t="str">
        <f>IF(ISBLANK(LeaveTracker[[#This Row],[Employee Name]]),"-----",VLOOKUP(LeaveTracker[[#This Row],[Employee Name]],Employees[[Employee Name]:[Office]],7))</f>
        <v>PICNIC GROVE</v>
      </c>
      <c r="F6912" s="50" t="str">
        <f>IF(ISBLANK(LeaveTracker[[#This Row],[Employee Name]]),"-----",VLOOKUP(LeaveTracker[[#This Row],[Employee Name]],Employees[[Employee Name]:[Office]],6))</f>
        <v>PERMANENT</v>
      </c>
      <c r="G6912" s="24">
        <v>45145</v>
      </c>
      <c r="H6912" s="24">
        <v>45146</v>
      </c>
      <c r="I6912" s="20" t="s">
        <v>298</v>
      </c>
      <c r="J6912" s="42" t="s">
        <v>1003</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1759</v>
      </c>
      <c r="E6913" s="19" t="str">
        <f>IF(ISBLANK(LeaveTracker[[#This Row],[Employee Name]]),"-----",VLOOKUP(LeaveTracker[[#This Row],[Employee Name]],Employees[[Employee Name]:[Office]],7))</f>
        <v>GSO</v>
      </c>
      <c r="F6913" s="50" t="str">
        <f>IF(ISBLANK(LeaveTracker[[#This Row],[Employee Name]]),"-----",VLOOKUP(LeaveTracker[[#This Row],[Employee Name]],Employees[[Employee Name]:[Office]],6))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2140</v>
      </c>
      <c r="E6914" s="19" t="str">
        <f>IF(ISBLANK(LeaveTracker[[#This Row],[Employee Name]]),"-----",VLOOKUP(LeaveTracker[[#This Row],[Employee Name]],Employees[[Employee Name]:[Office]],7))</f>
        <v>GSO</v>
      </c>
      <c r="F6914" s="50" t="str">
        <f>IF(ISBLANK(LeaveTracker[[#This Row],[Employee Name]]),"-----",VLOOKUP(LeaveTracker[[#This Row],[Employee Name]],Employees[[Employee Name]:[Office]],6))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530</v>
      </c>
      <c r="E6915" s="19" t="str">
        <f>IF(ISBLANK(LeaveTracker[[#This Row],[Employee Name]]),"-----",VLOOKUP(LeaveTracker[[#This Row],[Employee Name]],Employees[[Employee Name]:[Office]],7))</f>
        <v>GSO</v>
      </c>
      <c r="F6915" s="50" t="str">
        <f>IF(ISBLANK(LeaveTracker[[#This Row],[Employee Name]]),"-----",VLOOKUP(LeaveTracker[[#This Row],[Employee Name]],Employees[[Employee Name]:[Office]],6))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19" t="str">
        <f>IF(ISBLANK(LeaveTracker[[#This Row],[Employee Name]]),"-----",VLOOKUP(LeaveTracker[[#This Row],[Employee Name]],Employees[[Employee Name]:[Office]],7))</f>
        <v>INTEGRATED CENTRAL TERMINAL</v>
      </c>
      <c r="F6916" s="50" t="str">
        <f>IF(ISBLANK(LeaveTracker[[#This Row],[Employee Name]]),"-----",VLOOKUP(LeaveTracker[[#This Row],[Employee Name]],Employees[[Employee Name]:[Office]],6))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826</v>
      </c>
      <c r="E6917" s="19" t="str">
        <f>IF(ISBLANK(LeaveTracker[[#This Row],[Employee Name]]),"-----",VLOOKUP(LeaveTracker[[#This Row],[Employee Name]],Employees[[Employee Name]:[Office]],7))</f>
        <v>CHO</v>
      </c>
      <c r="F6917" s="50" t="str">
        <f>IF(ISBLANK(LeaveTracker[[#This Row],[Employee Name]]),"-----",VLOOKUP(LeaveTracker[[#This Row],[Employee Name]],Employees[[Employee Name]:[Office]],6))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402</v>
      </c>
      <c r="E6918" s="19" t="str">
        <f>IF(ISBLANK(LeaveTracker[[#This Row],[Employee Name]]),"-----",VLOOKUP(LeaveTracker[[#This Row],[Employee Name]],Employees[[Employee Name]:[Office]],7))</f>
        <v>CTO</v>
      </c>
      <c r="F6918" s="50" t="str">
        <f>IF(ISBLANK(LeaveTracker[[#This Row],[Employee Name]]),"-----",VLOOKUP(LeaveTracker[[#This Row],[Employee Name]],Employees[[Employee Name]:[Office]],6))</f>
        <v>PERMANENT</v>
      </c>
      <c r="G6918" s="24">
        <v>45143</v>
      </c>
      <c r="H6918" s="24">
        <v>45143</v>
      </c>
      <c r="I6918" s="20" t="s">
        <v>298</v>
      </c>
      <c r="J6918" s="42" t="s">
        <v>1003</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418</v>
      </c>
      <c r="E6919" s="19" t="str">
        <f>IF(ISBLANK(LeaveTracker[[#This Row],[Employee Name]]),"-----",VLOOKUP(LeaveTracker[[#This Row],[Employee Name]],Employees[[Employee Name]:[Office]],7))</f>
        <v>CTO</v>
      </c>
      <c r="F6919" s="50" t="str">
        <f>IF(ISBLANK(LeaveTracker[[#This Row],[Employee Name]]),"-----",VLOOKUP(LeaveTracker[[#This Row],[Employee Name]],Employees[[Employee Name]:[Office]],6))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2445</v>
      </c>
      <c r="E6920" s="19" t="str">
        <f>IF(ISBLANK(LeaveTracker[[#This Row],[Employee Name]]),"-----",VLOOKUP(LeaveTracker[[#This Row],[Employee Name]],Employees[[Employee Name]:[Office]],7))</f>
        <v>CSWDO</v>
      </c>
      <c r="F6920" s="50" t="str">
        <f>IF(ISBLANK(LeaveTracker[[#This Row],[Employee Name]]),"-----",VLOOKUP(LeaveTracker[[#This Row],[Employee Name]],Employees[[Employee Name]:[Office]],6))</f>
        <v>PERMANENT</v>
      </c>
      <c r="G6920" s="24">
        <v>45140</v>
      </c>
      <c r="H6920" s="24">
        <v>45141</v>
      </c>
      <c r="I6920" s="20" t="s">
        <v>298</v>
      </c>
      <c r="J6920" s="42" t="s">
        <v>2446</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443</v>
      </c>
      <c r="E6921" s="19" t="str">
        <f>IF(ISBLANK(LeaveTracker[[#This Row],[Employee Name]]),"-----",VLOOKUP(LeaveTracker[[#This Row],[Employee Name]],Employees[[Employee Name]:[Office]],7))</f>
        <v>GSO</v>
      </c>
      <c r="F6921" s="50" t="str">
        <f>IF(ISBLANK(LeaveTracker[[#This Row],[Employee Name]]),"-----",VLOOKUP(LeaveTracker[[#This Row],[Employee Name]],Employees[[Employee Name]:[Office]],6))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304</v>
      </c>
      <c r="E6922" s="19" t="str">
        <f>IF(ISBLANK(LeaveTracker[[#This Row],[Employee Name]]),"-----",VLOOKUP(LeaveTracker[[#This Row],[Employee Name]],Employees[[Employee Name]:[Office]],7))</f>
        <v>TOPS (ADMIN CSU)</v>
      </c>
      <c r="F6922" s="50" t="str">
        <f>IF(ISBLANK(LeaveTracker[[#This Row],[Employee Name]]),"-----",VLOOKUP(LeaveTracker[[#This Row],[Employee Name]],Employees[[Employee Name]:[Office]],6))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1851</v>
      </c>
      <c r="E6923" s="19" t="str">
        <f>IF(ISBLANK(LeaveTracker[[#This Row],[Employee Name]]),"-----",VLOOKUP(LeaveTracker[[#This Row],[Employee Name]],Employees[[Employee Name]:[Office]],7))</f>
        <v>ONT</v>
      </c>
      <c r="F6923" s="50" t="str">
        <f>IF(ISBLANK(LeaveTracker[[#This Row],[Employee Name]]),"-----",VLOOKUP(LeaveTracker[[#This Row],[Employee Name]],Employees[[Employee Name]:[Office]],6))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779</v>
      </c>
      <c r="E6924" s="19" t="str">
        <f>IF(ISBLANK(LeaveTracker[[#This Row],[Employee Name]]),"-----",VLOOKUP(LeaveTracker[[#This Row],[Employee Name]],Employees[[Employee Name]:[Office]],7))</f>
        <v>AGRICULTURE OFFICE</v>
      </c>
      <c r="F6924" s="50" t="str">
        <f>IF(ISBLANK(LeaveTracker[[#This Row],[Employee Name]]),"-----",VLOOKUP(LeaveTracker[[#This Row],[Employee Name]],Employees[[Employee Name]:[Office]],6))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488</v>
      </c>
      <c r="E6925" s="19" t="str">
        <f>IF(ISBLANK(LeaveTracker[[#This Row],[Employee Name]]),"-----",VLOOKUP(LeaveTracker[[#This Row],[Employee Name]],Employees[[Employee Name]:[Office]],7))</f>
        <v>THRDC</v>
      </c>
      <c r="F6925" s="50" t="str">
        <f>IF(ISBLANK(LeaveTracker[[#This Row],[Employee Name]]),"-----",VLOOKUP(LeaveTracker[[#This Row],[Employee Name]],Employees[[Employee Name]:[Office]],6))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488</v>
      </c>
      <c r="E6926" s="19" t="str">
        <f>IF(ISBLANK(LeaveTracker[[#This Row],[Employee Name]]),"-----",VLOOKUP(LeaveTracker[[#This Row],[Employee Name]],Employees[[Employee Name]:[Office]],7))</f>
        <v>THRDC</v>
      </c>
      <c r="F6926" s="50" t="str">
        <f>IF(ISBLANK(LeaveTracker[[#This Row],[Employee Name]]),"-----",VLOOKUP(LeaveTracker[[#This Row],[Employee Name]],Employees[[Employee Name]:[Office]],6))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1861</v>
      </c>
      <c r="E6927" s="19" t="str">
        <f>IF(ISBLANK(LeaveTracker[[#This Row],[Employee Name]]),"-----",VLOOKUP(LeaveTracker[[#This Row],[Employee Name]],Employees[[Employee Name]:[Office]],7))</f>
        <v>BPLO</v>
      </c>
      <c r="F6927" s="50" t="str">
        <f>IF(ISBLANK(LeaveTracker[[#This Row],[Employee Name]]),"-----",VLOOKUP(LeaveTracker[[#This Row],[Employee Name]],Employees[[Employee Name]:[Office]],6))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1861</v>
      </c>
      <c r="E6928" s="19" t="str">
        <f>IF(ISBLANK(LeaveTracker[[#This Row],[Employee Name]]),"-----",VLOOKUP(LeaveTracker[[#This Row],[Employee Name]],Employees[[Employee Name]:[Office]],7))</f>
        <v>BPLO</v>
      </c>
      <c r="F6928" s="50" t="str">
        <f>IF(ISBLANK(LeaveTracker[[#This Row],[Employee Name]]),"-----",VLOOKUP(LeaveTracker[[#This Row],[Employee Name]],Employees[[Employee Name]:[Office]],6))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382</v>
      </c>
      <c r="E6929" s="19" t="str">
        <f>IF(ISBLANK(LeaveTracker[[#This Row],[Employee Name]]),"-----",VLOOKUP(LeaveTracker[[#This Row],[Employee Name]],Employees[[Employee Name]:[Office]],7))</f>
        <v>ONT</v>
      </c>
      <c r="F6929" s="50" t="str">
        <f>IF(ISBLANK(LeaveTracker[[#This Row],[Employee Name]]),"-----",VLOOKUP(LeaveTracker[[#This Row],[Employee Name]],Employees[[Employee Name]:[Office]],6))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1076</v>
      </c>
      <c r="E6930" s="19" t="str">
        <f>IF(ISBLANK(LeaveTracker[[#This Row],[Employee Name]]),"-----",VLOOKUP(LeaveTracker[[#This Row],[Employee Name]],Employees[[Employee Name]:[Office]],7))</f>
        <v>CSWDO</v>
      </c>
      <c r="F6930" s="50" t="str">
        <f>IF(ISBLANK(LeaveTracker[[#This Row],[Employee Name]]),"-----",VLOOKUP(LeaveTracker[[#This Row],[Employee Name]],Employees[[Employee Name]:[Office]],6))</f>
        <v>PERMANENT</v>
      </c>
      <c r="G6930" s="24">
        <v>45138</v>
      </c>
      <c r="H6930" s="24">
        <v>45138</v>
      </c>
      <c r="I6930" s="20" t="s">
        <v>298</v>
      </c>
      <c r="J6930" s="42" t="s">
        <v>1003</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1014</v>
      </c>
      <c r="E6931" s="19" t="str">
        <f>IF(ISBLANK(LeaveTracker[[#This Row],[Employee Name]]),"-----",VLOOKUP(LeaveTracker[[#This Row],[Employee Name]],Employees[[Employee Name]:[Office]],7))</f>
        <v>CSWDO</v>
      </c>
      <c r="F6931" s="50" t="str">
        <f>IF(ISBLANK(LeaveTracker[[#This Row],[Employee Name]]),"-----",VLOOKUP(LeaveTracker[[#This Row],[Employee Name]],Employees[[Employee Name]:[Office]],6))</f>
        <v>PERMANENT</v>
      </c>
      <c r="G6931" s="24">
        <v>45139</v>
      </c>
      <c r="H6931" s="24">
        <v>45139</v>
      </c>
      <c r="I6931" s="20" t="s">
        <v>298</v>
      </c>
      <c r="J6931" s="42" t="s">
        <v>1003</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1014</v>
      </c>
      <c r="E6932" s="19" t="str">
        <f>IF(ISBLANK(LeaveTracker[[#This Row],[Employee Name]]),"-----",VLOOKUP(LeaveTracker[[#This Row],[Employee Name]],Employees[[Employee Name]:[Office]],7))</f>
        <v>CSWDO</v>
      </c>
      <c r="F6932" s="50" t="str">
        <f>IF(ISBLANK(LeaveTracker[[#This Row],[Employee Name]]),"-----",VLOOKUP(LeaveTracker[[#This Row],[Employee Name]],Employees[[Employee Name]:[Office]],6))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2114</v>
      </c>
      <c r="E6933" s="19" t="str">
        <f>IF(ISBLANK(LeaveTracker[[#This Row],[Employee Name]]),"-----",VLOOKUP(LeaveTracker[[#This Row],[Employee Name]],Employees[[Employee Name]:[Office]],7))</f>
        <v>CEO</v>
      </c>
      <c r="F6933" s="50" t="str">
        <f>IF(ISBLANK(LeaveTracker[[#This Row],[Employee Name]]),"-----",VLOOKUP(LeaveTracker[[#This Row],[Employee Name]],Employees[[Employee Name]:[Office]],6))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547</v>
      </c>
      <c r="E6934" s="19" t="str">
        <f>IF(ISBLANK(LeaveTracker[[#This Row],[Employee Name]]),"-----",VLOOKUP(LeaveTracker[[#This Row],[Employee Name]],Employees[[Employee Name]:[Office]],7))</f>
        <v>ONT</v>
      </c>
      <c r="F6934" s="50" t="str">
        <f>IF(ISBLANK(LeaveTracker[[#This Row],[Employee Name]]),"-----",VLOOKUP(LeaveTracker[[#This Row],[Employee Name]],Employees[[Employee Name]:[Office]],6))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878</v>
      </c>
      <c r="E6935" s="19" t="str">
        <f>IF(ISBLANK(LeaveTracker[[#This Row],[Employee Name]]),"-----",VLOOKUP(LeaveTracker[[#This Row],[Employee Name]],Employees[[Employee Name]:[Office]],7))</f>
        <v>ONT</v>
      </c>
      <c r="F6935" s="50" t="str">
        <f>IF(ISBLANK(LeaveTracker[[#This Row],[Employee Name]]),"-----",VLOOKUP(LeaveTracker[[#This Row],[Employee Name]],Employees[[Employee Name]:[Office]],6))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1282</v>
      </c>
      <c r="E6936" s="19" t="str">
        <f>IF(ISBLANK(LeaveTracker[[#This Row],[Employee Name]]),"-----",VLOOKUP(LeaveTracker[[#This Row],[Employee Name]],Employees[[Employee Name]:[Office]],7))</f>
        <v>MO</v>
      </c>
      <c r="F6936" s="50" t="str">
        <f>IF(ISBLANK(LeaveTracker[[#This Row],[Employee Name]]),"-----",VLOOKUP(LeaveTracker[[#This Row],[Employee Name]],Employees[[Employee Name]:[Office]],6))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1935</v>
      </c>
      <c r="E6937" s="19" t="str">
        <f>IF(ISBLANK(LeaveTracker[[#This Row],[Employee Name]]),"-----",VLOOKUP(LeaveTracker[[#This Row],[Employee Name]],Employees[[Employee Name]:[Office]],7))</f>
        <v>CTO</v>
      </c>
      <c r="F6937" s="50" t="str">
        <f>IF(ISBLANK(LeaveTracker[[#This Row],[Employee Name]]),"-----",VLOOKUP(LeaveTracker[[#This Row],[Employee Name]],Employees[[Employee Name]:[Office]],6))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1935</v>
      </c>
      <c r="E6938" s="19" t="str">
        <f>IF(ISBLANK(LeaveTracker[[#This Row],[Employee Name]]),"-----",VLOOKUP(LeaveTracker[[#This Row],[Employee Name]],Employees[[Employee Name]:[Office]],7))</f>
        <v>CTO</v>
      </c>
      <c r="F6938" s="50" t="str">
        <f>IF(ISBLANK(LeaveTracker[[#This Row],[Employee Name]]),"-----",VLOOKUP(LeaveTracker[[#This Row],[Employee Name]],Employees[[Employee Name]:[Office]],6))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1935</v>
      </c>
      <c r="E6939" s="19" t="str">
        <f>IF(ISBLANK(LeaveTracker[[#This Row],[Employee Name]]),"-----",VLOOKUP(LeaveTracker[[#This Row],[Employee Name]],Employees[[Employee Name]:[Office]],7))</f>
        <v>CTO</v>
      </c>
      <c r="F6939" s="50" t="str">
        <f>IF(ISBLANK(LeaveTracker[[#This Row],[Employee Name]]),"-----",VLOOKUP(LeaveTracker[[#This Row],[Employee Name]],Employees[[Employee Name]:[Office]],6))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1935</v>
      </c>
      <c r="E6940" s="19" t="str">
        <f>IF(ISBLANK(LeaveTracker[[#This Row],[Employee Name]]),"-----",VLOOKUP(LeaveTracker[[#This Row],[Employee Name]],Employees[[Employee Name]:[Office]],7))</f>
        <v>CTO</v>
      </c>
      <c r="F6940" s="50" t="str">
        <f>IF(ISBLANK(LeaveTracker[[#This Row],[Employee Name]]),"-----",VLOOKUP(LeaveTracker[[#This Row],[Employee Name]],Employees[[Employee Name]:[Office]],6))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1935</v>
      </c>
      <c r="E6941" s="19" t="str">
        <f>IF(ISBLANK(LeaveTracker[[#This Row],[Employee Name]]),"-----",VLOOKUP(LeaveTracker[[#This Row],[Employee Name]],Employees[[Employee Name]:[Office]],7))</f>
        <v>CTO</v>
      </c>
      <c r="F6941" s="50" t="str">
        <f>IF(ISBLANK(LeaveTracker[[#This Row],[Employee Name]]),"-----",VLOOKUP(LeaveTracker[[#This Row],[Employee Name]],Employees[[Employee Name]:[Office]],6))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1935</v>
      </c>
      <c r="E6942" s="19" t="str">
        <f>IF(ISBLANK(LeaveTracker[[#This Row],[Employee Name]]),"-----",VLOOKUP(LeaveTracker[[#This Row],[Employee Name]],Employees[[Employee Name]:[Office]],7))</f>
        <v>CTO</v>
      </c>
      <c r="F6942" s="50" t="str">
        <f>IF(ISBLANK(LeaveTracker[[#This Row],[Employee Name]]),"-----",VLOOKUP(LeaveTracker[[#This Row],[Employee Name]],Employees[[Employee Name]:[Office]],6))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1799</v>
      </c>
      <c r="E6943" s="19" t="str">
        <f>IF(ISBLANK(LeaveTracker[[#This Row],[Employee Name]]),"-----",VLOOKUP(LeaveTracker[[#This Row],[Employee Name]],Employees[[Employee Name]:[Office]],7))</f>
        <v>CENRO</v>
      </c>
      <c r="F6943" s="50" t="str">
        <f>IF(ISBLANK(LeaveTracker[[#This Row],[Employee Name]]),"-----",VLOOKUP(LeaveTracker[[#This Row],[Employee Name]],Employees[[Employee Name]:[Office]],6))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1792</v>
      </c>
      <c r="E6944" s="19" t="str">
        <f>IF(ISBLANK(LeaveTracker[[#This Row],[Employee Name]]),"-----",VLOOKUP(LeaveTracker[[#This Row],[Employee Name]],Employees[[Employee Name]:[Office]],7))</f>
        <v>CENRO</v>
      </c>
      <c r="F6944" s="50" t="str">
        <f>IF(ISBLANK(LeaveTracker[[#This Row],[Employee Name]]),"-----",VLOOKUP(LeaveTracker[[#This Row],[Employee Name]],Employees[[Employee Name]:[Office]],6))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1792</v>
      </c>
      <c r="E6945" s="19" t="str">
        <f>IF(ISBLANK(LeaveTracker[[#This Row],[Employee Name]]),"-----",VLOOKUP(LeaveTracker[[#This Row],[Employee Name]],Employees[[Employee Name]:[Office]],7))</f>
        <v>CENRO</v>
      </c>
      <c r="F6945" s="50" t="str">
        <f>IF(ISBLANK(LeaveTracker[[#This Row],[Employee Name]]),"-----",VLOOKUP(LeaveTracker[[#This Row],[Employee Name]],Employees[[Employee Name]:[Office]],6))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597</v>
      </c>
      <c r="E6946" s="19" t="str">
        <f>IF(ISBLANK(LeaveTracker[[#This Row],[Employee Name]]),"-----",VLOOKUP(LeaveTracker[[#This Row],[Employee Name]],Employees[[Employee Name]:[Office]],7))</f>
        <v>MAHOGANY MARKET</v>
      </c>
      <c r="F6946" s="50" t="str">
        <f>IF(ISBLANK(LeaveTracker[[#This Row],[Employee Name]]),"-----",VLOOKUP(LeaveTracker[[#This Row],[Employee Name]],Employees[[Employee Name]:[Office]],6))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1749</v>
      </c>
      <c r="E6947" s="19" t="str">
        <f>IF(ISBLANK(LeaveTracker[[#This Row],[Employee Name]]),"-----",VLOOKUP(LeaveTracker[[#This Row],[Employee Name]],Employees[[Employee Name]:[Office]],7))</f>
        <v>PICNIC GROVE</v>
      </c>
      <c r="F6947" s="50" t="str">
        <f>IF(ISBLANK(LeaveTracker[[#This Row],[Employee Name]]),"-----",VLOOKUP(LeaveTracker[[#This Row],[Employee Name]],Employees[[Employee Name]:[Office]],6))</f>
        <v>PERMANENT</v>
      </c>
      <c r="G6947" s="24">
        <v>45140</v>
      </c>
      <c r="H6947" s="24">
        <v>45140</v>
      </c>
      <c r="I6947" s="20" t="s">
        <v>298</v>
      </c>
      <c r="J6947" s="42" t="s">
        <v>1003</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528</v>
      </c>
      <c r="E6948" s="19" t="str">
        <f>IF(ISBLANK(LeaveTracker[[#This Row],[Employee Name]]),"-----",VLOOKUP(LeaveTracker[[#This Row],[Employee Name]],Employees[[Employee Name]:[Office]],7))</f>
        <v>TIPID IMPOK</v>
      </c>
      <c r="F6948" s="50" t="str">
        <f>IF(ISBLANK(LeaveTracker[[#This Row],[Employee Name]]),"-----",VLOOKUP(LeaveTracker[[#This Row],[Employee Name]],Employees[[Employee Name]:[Office]],6))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1854</v>
      </c>
      <c r="E6949" s="19" t="str">
        <f>IF(ISBLANK(LeaveTracker[[#This Row],[Employee Name]]),"-----",VLOOKUP(LeaveTracker[[#This Row],[Employee Name]],Employees[[Employee Name]:[Office]],7))</f>
        <v>TICC</v>
      </c>
      <c r="F6949" s="50" t="str">
        <f>IF(ISBLANK(LeaveTracker[[#This Row],[Employee Name]]),"-----",VLOOKUP(LeaveTracker[[#This Row],[Employee Name]],Employees[[Employee Name]:[Office]],6))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1890</v>
      </c>
      <c r="E6950" s="19" t="str">
        <f>IF(ISBLANK(LeaveTracker[[#This Row],[Employee Name]]),"-----",VLOOKUP(LeaveTracker[[#This Row],[Employee Name]],Employees[[Employee Name]:[Office]],7))</f>
        <v>TICC</v>
      </c>
      <c r="F6950" s="50" t="str">
        <f>IF(ISBLANK(LeaveTracker[[#This Row],[Employee Name]]),"-----",VLOOKUP(LeaveTracker[[#This Row],[Employee Name]],Employees[[Employee Name]:[Office]],6))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1749</v>
      </c>
      <c r="E6951" s="19" t="str">
        <f>IF(ISBLANK(LeaveTracker[[#This Row],[Employee Name]]),"-----",VLOOKUP(LeaveTracker[[#This Row],[Employee Name]],Employees[[Employee Name]:[Office]],7))</f>
        <v>PICNIC GROVE</v>
      </c>
      <c r="F6951" s="50" t="str">
        <f>IF(ISBLANK(LeaveTracker[[#This Row],[Employee Name]]),"-----",VLOOKUP(LeaveTracker[[#This Row],[Employee Name]],Employees[[Employee Name]:[Office]],6))</f>
        <v>PERMANENT</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1753</v>
      </c>
      <c r="E6952" s="19" t="str">
        <f>IF(ISBLANK(LeaveTracker[[#This Row],[Employee Name]]),"-----",VLOOKUP(LeaveTracker[[#This Row],[Employee Name]],Employees[[Employee Name]:[Office]],7))</f>
        <v>TCIS</v>
      </c>
      <c r="F6952" s="50" t="str">
        <f>IF(ISBLANK(LeaveTracker[[#This Row],[Employee Name]]),"-----",VLOOKUP(LeaveTracker[[#This Row],[Employee Name]],Employees[[Employee Name]:[Office]],6))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1929</v>
      </c>
      <c r="E6953" s="19" t="str">
        <f>IF(ISBLANK(LeaveTracker[[#This Row],[Employee Name]]),"-----",VLOOKUP(LeaveTracker[[#This Row],[Employee Name]],Employees[[Employee Name]:[Office]],7))</f>
        <v>TCIS</v>
      </c>
      <c r="F6953" s="50" t="str">
        <f>IF(ISBLANK(LeaveTracker[[#This Row],[Employee Name]]),"-----",VLOOKUP(LeaveTracker[[#This Row],[Employee Name]],Employees[[Employee Name]:[Office]],6))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2049</v>
      </c>
      <c r="E6954" s="19" t="str">
        <f>IF(ISBLANK(LeaveTracker[[#This Row],[Employee Name]]),"-----",VLOOKUP(LeaveTracker[[#This Row],[Employee Name]],Employees[[Employee Name]:[Office]],7))</f>
        <v>DEPED</v>
      </c>
      <c r="F6954" s="50" t="str">
        <f>IF(ISBLANK(LeaveTracker[[#This Row],[Employee Name]]),"-----",VLOOKUP(LeaveTracker[[#This Row],[Employee Name]],Employees[[Employee Name]:[Office]],6))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2049</v>
      </c>
      <c r="E6955" s="19" t="str">
        <f>IF(ISBLANK(LeaveTracker[[#This Row],[Employee Name]]),"-----",VLOOKUP(LeaveTracker[[#This Row],[Employee Name]],Employees[[Employee Name]:[Office]],7))</f>
        <v>DEPED</v>
      </c>
      <c r="F6955" s="50" t="str">
        <f>IF(ISBLANK(LeaveTracker[[#This Row],[Employee Name]]),"-----",VLOOKUP(LeaveTracker[[#This Row],[Employee Name]],Employees[[Employee Name]:[Office]],6))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632</v>
      </c>
      <c r="E6956" s="19" t="str">
        <f>IF(ISBLANK(LeaveTracker[[#This Row],[Employee Name]]),"-----",VLOOKUP(LeaveTracker[[#This Row],[Employee Name]],Employees[[Employee Name]:[Office]],7))</f>
        <v>LIBRARY</v>
      </c>
      <c r="F6956" s="50" t="str">
        <f>IF(ISBLANK(LeaveTracker[[#This Row],[Employee Name]]),"-----",VLOOKUP(LeaveTracker[[#This Row],[Employee Name]],Employees[[Employee Name]:[Office]],6))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632</v>
      </c>
      <c r="E6957" s="19" t="str">
        <f>IF(ISBLANK(LeaveTracker[[#This Row],[Employee Name]]),"-----",VLOOKUP(LeaveTracker[[#This Row],[Employee Name]],Employees[[Employee Name]:[Office]],7))</f>
        <v>LIBRARY</v>
      </c>
      <c r="F6957" s="50" t="str">
        <f>IF(ISBLANK(LeaveTracker[[#This Row],[Employee Name]]),"-----",VLOOKUP(LeaveTracker[[#This Row],[Employee Name]],Employees[[Employee Name]:[Office]],6))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632</v>
      </c>
      <c r="E6958" s="19" t="str">
        <f>IF(ISBLANK(LeaveTracker[[#This Row],[Employee Name]]),"-----",VLOOKUP(LeaveTracker[[#This Row],[Employee Name]],Employees[[Employee Name]:[Office]],7))</f>
        <v>LIBRARY</v>
      </c>
      <c r="F6958" s="50" t="str">
        <f>IF(ISBLANK(LeaveTracker[[#This Row],[Employee Name]]),"-----",VLOOKUP(LeaveTracker[[#This Row],[Employee Name]],Employees[[Employee Name]:[Office]],6))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1755</v>
      </c>
      <c r="E6959" s="19" t="str">
        <f>IF(ISBLANK(LeaveTracker[[#This Row],[Employee Name]]),"-----",VLOOKUP(LeaveTracker[[#This Row],[Employee Name]],Employees[[Employee Name]:[Office]],7))</f>
        <v>SP</v>
      </c>
      <c r="F6959" s="50" t="str">
        <f>IF(ISBLANK(LeaveTracker[[#This Row],[Employee Name]]),"-----",VLOOKUP(LeaveTracker[[#This Row],[Employee Name]],Employees[[Employee Name]:[Office]],6))</f>
        <v>CASUAL</v>
      </c>
      <c r="G6959" s="24">
        <v>45146</v>
      </c>
      <c r="H6959" s="24">
        <v>45148</v>
      </c>
      <c r="I6959" s="20" t="s">
        <v>298</v>
      </c>
      <c r="J6959" s="42" t="s">
        <v>1003</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2230</v>
      </c>
      <c r="E6960" s="19" t="str">
        <f>IF(ISBLANK(LeaveTracker[[#This Row],[Employee Name]]),"-----",VLOOKUP(LeaveTracker[[#This Row],[Employee Name]],Employees[[Employee Name]:[Office]],7))</f>
        <v>SANGGUNIANG PANLUNGSOD</v>
      </c>
      <c r="F6960" s="50" t="str">
        <f>IF(ISBLANK(LeaveTracker[[#This Row],[Employee Name]]),"-----",VLOOKUP(LeaveTracker[[#This Row],[Employee Name]],Employees[[Employee Name]:[Office]],6))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2230</v>
      </c>
      <c r="E6961" s="19" t="str">
        <f>IF(ISBLANK(LeaveTracker[[#This Row],[Employee Name]]),"-----",VLOOKUP(LeaveTracker[[#This Row],[Employee Name]],Employees[[Employee Name]:[Office]],7))</f>
        <v>SANGGUNIANG PANLUNGSOD</v>
      </c>
      <c r="F6961" s="50" t="str">
        <f>IF(ISBLANK(LeaveTracker[[#This Row],[Employee Name]]),"-----",VLOOKUP(LeaveTracker[[#This Row],[Employee Name]],Employees[[Employee Name]:[Office]],6))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2451</v>
      </c>
      <c r="E6962" s="19" t="str">
        <f>IF(ISBLANK(LeaveTracker[[#This Row],[Employee Name]]),"-----",VLOOKUP(LeaveTracker[[#This Row],[Employee Name]],Employees[[Employee Name]:[Office]],7))</f>
        <v>LSB</v>
      </c>
      <c r="F6962" s="50" t="str">
        <f>IF(ISBLANK(LeaveTracker[[#This Row],[Employee Name]]),"-----",VLOOKUP(LeaveTracker[[#This Row],[Employee Name]],Employees[[Employee Name]:[Office]],6))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2451</v>
      </c>
      <c r="E6963" s="19" t="str">
        <f>IF(ISBLANK(LeaveTracker[[#This Row],[Employee Name]]),"-----",VLOOKUP(LeaveTracker[[#This Row],[Employee Name]],Employees[[Employee Name]:[Office]],7))</f>
        <v>LSB</v>
      </c>
      <c r="F6963" s="50" t="str">
        <f>IF(ISBLANK(LeaveTracker[[#This Row],[Employee Name]]),"-----",VLOOKUP(LeaveTracker[[#This Row],[Employee Name]],Employees[[Employee Name]:[Office]],6))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2451</v>
      </c>
      <c r="E6964" s="19" t="str">
        <f>IF(ISBLANK(LeaveTracker[[#This Row],[Employee Name]]),"-----",VLOOKUP(LeaveTracker[[#This Row],[Employee Name]],Employees[[Employee Name]:[Office]],7))</f>
        <v>LSB</v>
      </c>
      <c r="F6964" s="50" t="str">
        <f>IF(ISBLANK(LeaveTracker[[#This Row],[Employee Name]]),"-----",VLOOKUP(LeaveTracker[[#This Row],[Employee Name]],Employees[[Employee Name]:[Office]],6))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2451</v>
      </c>
      <c r="E6965" s="19" t="str">
        <f>IF(ISBLANK(LeaveTracker[[#This Row],[Employee Name]]),"-----",VLOOKUP(LeaveTracker[[#This Row],[Employee Name]],Employees[[Employee Name]:[Office]],7))</f>
        <v>LSB</v>
      </c>
      <c r="F6965" s="50" t="str">
        <f>IF(ISBLANK(LeaveTracker[[#This Row],[Employee Name]]),"-----",VLOOKUP(LeaveTracker[[#This Row],[Employee Name]],Employees[[Employee Name]:[Office]],6))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1944</v>
      </c>
      <c r="E6966" s="19" t="str">
        <f>IF(ISBLANK(LeaveTracker[[#This Row],[Employee Name]]),"-----",VLOOKUP(LeaveTracker[[#This Row],[Employee Name]],Employees[[Employee Name]:[Office]],7))</f>
        <v>BPLO</v>
      </c>
      <c r="F6966" s="50" t="str">
        <f>IF(ISBLANK(LeaveTracker[[#This Row],[Employee Name]]),"-----",VLOOKUP(LeaveTracker[[#This Row],[Employee Name]],Employees[[Employee Name]:[Office]],6))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1898</v>
      </c>
      <c r="E6967" s="19" t="str">
        <f>IF(ISBLANK(LeaveTracker[[#This Row],[Employee Name]]),"-----",VLOOKUP(LeaveTracker[[#This Row],[Employee Name]],Employees[[Employee Name]:[Office]],7))</f>
        <v>EEO/CITY MARKET</v>
      </c>
      <c r="F6967" s="50" t="str">
        <f>IF(ISBLANK(LeaveTracker[[#This Row],[Employee Name]]),"-----",VLOOKUP(LeaveTracker[[#This Row],[Employee Name]],Employees[[Employee Name]:[Office]],6))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2455</v>
      </c>
      <c r="E6968" s="19" t="str">
        <f>IF(ISBLANK(LeaveTracker[[#This Row],[Employee Name]]),"-----",VLOOKUP(LeaveTracker[[#This Row],[Employee Name]],Employees[[Employee Name]:[Office]],7))</f>
        <v>TCDO</v>
      </c>
      <c r="F6968" s="50" t="str">
        <f>IF(ISBLANK(LeaveTracker[[#This Row],[Employee Name]]),"-----",VLOOKUP(LeaveTracker[[#This Row],[Employee Name]],Employees[[Employee Name]:[Office]],6))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1916</v>
      </c>
      <c r="E6969" s="19" t="str">
        <f>IF(ISBLANK(LeaveTracker[[#This Row],[Employee Name]]),"-----",VLOOKUP(LeaveTracker[[#This Row],[Employee Name]],Employees[[Employee Name]:[Office]],7))</f>
        <v>INTERNAL</v>
      </c>
      <c r="F6969" s="50" t="str">
        <f>IF(ISBLANK(LeaveTracker[[#This Row],[Employee Name]]),"-----",VLOOKUP(LeaveTracker[[#This Row],[Employee Name]],Employees[[Employee Name]:[Office]],6))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726</v>
      </c>
      <c r="E6970" s="19" t="str">
        <f>IF(ISBLANK(LeaveTracker[[#This Row],[Employee Name]]),"-----",VLOOKUP(LeaveTracker[[#This Row],[Employee Name]],Employees[[Employee Name]:[Office]],7))</f>
        <v>SP</v>
      </c>
      <c r="F6970" s="50" t="str">
        <f>IF(ISBLANK(LeaveTracker[[#This Row],[Employee Name]]),"-----",VLOOKUP(LeaveTracker[[#This Row],[Employee Name]],Employees[[Employee Name]:[Office]],6))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1757</v>
      </c>
      <c r="E6971" s="19" t="str">
        <f>IF(ISBLANK(LeaveTracker[[#This Row],[Employee Name]]),"-----",VLOOKUP(LeaveTracker[[#This Row],[Employee Name]],Employees[[Employee Name]:[Office]],7))</f>
        <v>SP</v>
      </c>
      <c r="F6971" s="50" t="str">
        <f>IF(ISBLANK(LeaveTracker[[#This Row],[Employee Name]]),"-----",VLOOKUP(LeaveTracker[[#This Row],[Employee Name]],Employees[[Employee Name]:[Office]],6))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1757</v>
      </c>
      <c r="E6972" s="19" t="str">
        <f>IF(ISBLANK(LeaveTracker[[#This Row],[Employee Name]]),"-----",VLOOKUP(LeaveTracker[[#This Row],[Employee Name]],Employees[[Employee Name]:[Office]],7))</f>
        <v>SP</v>
      </c>
      <c r="F6972" s="50" t="str">
        <f>IF(ISBLANK(LeaveTracker[[#This Row],[Employee Name]]),"-----",VLOOKUP(LeaveTracker[[#This Row],[Employee Name]],Employees[[Employee Name]:[Office]],6))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1757</v>
      </c>
      <c r="E6973" s="19" t="str">
        <f>IF(ISBLANK(LeaveTracker[[#This Row],[Employee Name]]),"-----",VLOOKUP(LeaveTracker[[#This Row],[Employee Name]],Employees[[Employee Name]:[Office]],7))</f>
        <v>SP</v>
      </c>
      <c r="F6973" s="50" t="str">
        <f>IF(ISBLANK(LeaveTracker[[#This Row],[Employee Name]]),"-----",VLOOKUP(LeaveTracker[[#This Row],[Employee Name]],Employees[[Employee Name]:[Office]],6))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1757</v>
      </c>
      <c r="E6974" s="19" t="str">
        <f>IF(ISBLANK(LeaveTracker[[#This Row],[Employee Name]]),"-----",VLOOKUP(LeaveTracker[[#This Row],[Employee Name]],Employees[[Employee Name]:[Office]],7))</f>
        <v>SP</v>
      </c>
      <c r="F6974" s="50" t="str">
        <f>IF(ISBLANK(LeaveTracker[[#This Row],[Employee Name]]),"-----",VLOOKUP(LeaveTracker[[#This Row],[Employee Name]],Employees[[Employee Name]:[Office]],6))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1757</v>
      </c>
      <c r="E6975" s="19" t="str">
        <f>IF(ISBLANK(LeaveTracker[[#This Row],[Employee Name]]),"-----",VLOOKUP(LeaveTracker[[#This Row],[Employee Name]],Employees[[Employee Name]:[Office]],7))</f>
        <v>SP</v>
      </c>
      <c r="F6975" s="50" t="str">
        <f>IF(ISBLANK(LeaveTracker[[#This Row],[Employee Name]]),"-----",VLOOKUP(LeaveTracker[[#This Row],[Employee Name]],Employees[[Employee Name]:[Office]],6))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1757</v>
      </c>
      <c r="E6976" s="19" t="str">
        <f>IF(ISBLANK(LeaveTracker[[#This Row],[Employee Name]]),"-----",VLOOKUP(LeaveTracker[[#This Row],[Employee Name]],Employees[[Employee Name]:[Office]],7))</f>
        <v>SP</v>
      </c>
      <c r="F6976" s="50" t="str">
        <f>IF(ISBLANK(LeaveTracker[[#This Row],[Employee Name]]),"-----",VLOOKUP(LeaveTracker[[#This Row],[Employee Name]],Employees[[Employee Name]:[Office]],6))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1757</v>
      </c>
      <c r="E6977" s="19" t="str">
        <f>IF(ISBLANK(LeaveTracker[[#This Row],[Employee Name]]),"-----",VLOOKUP(LeaveTracker[[#This Row],[Employee Name]],Employees[[Employee Name]:[Office]],7))</f>
        <v>SP</v>
      </c>
      <c r="F6977" s="50" t="str">
        <f>IF(ISBLANK(LeaveTracker[[#This Row],[Employee Name]]),"-----",VLOOKUP(LeaveTracker[[#This Row],[Employee Name]],Employees[[Employee Name]:[Office]],6))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1757</v>
      </c>
      <c r="E6978" s="19" t="str">
        <f>IF(ISBLANK(LeaveTracker[[#This Row],[Employee Name]]),"-----",VLOOKUP(LeaveTracker[[#This Row],[Employee Name]],Employees[[Employee Name]:[Office]],7))</f>
        <v>SP</v>
      </c>
      <c r="F6978" s="50" t="str">
        <f>IF(ISBLANK(LeaveTracker[[#This Row],[Employee Name]]),"-----",VLOOKUP(LeaveTracker[[#This Row],[Employee Name]],Employees[[Employee Name]:[Office]],6))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1757</v>
      </c>
      <c r="E6979" s="19" t="str">
        <f>IF(ISBLANK(LeaveTracker[[#This Row],[Employee Name]]),"-----",VLOOKUP(LeaveTracker[[#This Row],[Employee Name]],Employees[[Employee Name]:[Office]],7))</f>
        <v>SP</v>
      </c>
      <c r="F6979" s="50" t="str">
        <f>IF(ISBLANK(LeaveTracker[[#This Row],[Employee Name]]),"-----",VLOOKUP(LeaveTracker[[#This Row],[Employee Name]],Employees[[Employee Name]:[Office]],6))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1757</v>
      </c>
      <c r="E6980" s="19" t="str">
        <f>IF(ISBLANK(LeaveTracker[[#This Row],[Employee Name]]),"-----",VLOOKUP(LeaveTracker[[#This Row],[Employee Name]],Employees[[Employee Name]:[Office]],7))</f>
        <v>SP</v>
      </c>
      <c r="F6980" s="50" t="str">
        <f>IF(ISBLANK(LeaveTracker[[#This Row],[Employee Name]]),"-----",VLOOKUP(LeaveTracker[[#This Row],[Employee Name]],Employees[[Employee Name]:[Office]],6))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1827</v>
      </c>
      <c r="E6981" s="19" t="str">
        <f>IF(ISBLANK(LeaveTracker[[#This Row],[Employee Name]]),"-----",VLOOKUP(LeaveTracker[[#This Row],[Employee Name]],Employees[[Employee Name]:[Office]],7))</f>
        <v>SP</v>
      </c>
      <c r="F6981" s="50" t="str">
        <f>IF(ISBLANK(LeaveTracker[[#This Row],[Employee Name]]),"-----",VLOOKUP(LeaveTracker[[#This Row],[Employee Name]],Employees[[Employee Name]:[Office]],6))</f>
        <v>CASUAL</v>
      </c>
      <c r="G6981" s="24">
        <v>45134</v>
      </c>
      <c r="H6981" s="24">
        <v>45135</v>
      </c>
      <c r="I6981" s="20" t="s">
        <v>298</v>
      </c>
      <c r="J6981" s="42" t="s">
        <v>1003</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1095</v>
      </c>
      <c r="E6982" s="19" t="str">
        <f>IF(ISBLANK(LeaveTracker[[#This Row],[Employee Name]]),"-----",VLOOKUP(LeaveTracker[[#This Row],[Employee Name]],Employees[[Employee Name]:[Office]],7))</f>
        <v>VMO</v>
      </c>
      <c r="F6982" s="50" t="str">
        <f>IF(ISBLANK(LeaveTracker[[#This Row],[Employee Name]]),"-----",VLOOKUP(LeaveTracker[[#This Row],[Employee Name]],Employees[[Employee Name]:[Office]],6))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362</v>
      </c>
      <c r="E6983" s="19" t="str">
        <f>IF(ISBLANK(LeaveTracker[[#This Row],[Employee Name]]),"-----",VLOOKUP(LeaveTracker[[#This Row],[Employee Name]],Employees[[Employee Name]:[Office]],7))</f>
        <v>SP</v>
      </c>
      <c r="F6983" s="50" t="str">
        <f>IF(ISBLANK(LeaveTracker[[#This Row],[Employee Name]]),"-----",VLOOKUP(LeaveTracker[[#This Row],[Employee Name]],Employees[[Employee Name]:[Office]],6))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1775</v>
      </c>
      <c r="E6984" s="19" t="str">
        <f>IF(ISBLANK(LeaveTracker[[#This Row],[Employee Name]]),"-----",VLOOKUP(LeaveTracker[[#This Row],[Employee Name]],Employees[[Employee Name]:[Office]],7))</f>
        <v>SP</v>
      </c>
      <c r="F6984" s="50" t="str">
        <f>IF(ISBLANK(LeaveTracker[[#This Row],[Employee Name]]),"-----",VLOOKUP(LeaveTracker[[#This Row],[Employee Name]],Employees[[Employee Name]:[Office]],6))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1755</v>
      </c>
      <c r="E6985" s="19" t="str">
        <f>IF(ISBLANK(LeaveTracker[[#This Row],[Employee Name]]),"-----",VLOOKUP(LeaveTracker[[#This Row],[Employee Name]],Employees[[Employee Name]:[Office]],7))</f>
        <v>SP</v>
      </c>
      <c r="F6985" s="50" t="str">
        <f>IF(ISBLANK(LeaveTracker[[#This Row],[Employee Name]]),"-----",VLOOKUP(LeaveTracker[[#This Row],[Employee Name]],Employees[[Employee Name]:[Office]],6))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1078</v>
      </c>
      <c r="E6986" s="19" t="str">
        <f>IF(ISBLANK(LeaveTracker[[#This Row],[Employee Name]]),"-----",VLOOKUP(LeaveTracker[[#This Row],[Employee Name]],Employees[[Employee Name]:[Office]],7))</f>
        <v>CTO</v>
      </c>
      <c r="F6986" s="50" t="str">
        <f>IF(ISBLANK(LeaveTracker[[#This Row],[Employee Name]]),"-----",VLOOKUP(LeaveTracker[[#This Row],[Employee Name]],Employees[[Employee Name]:[Office]],6))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1751</v>
      </c>
      <c r="E6987" s="19" t="str">
        <f>IF(ISBLANK(LeaveTracker[[#This Row],[Employee Name]]),"-----",VLOOKUP(LeaveTracker[[#This Row],[Employee Name]],Employees[[Employee Name]:[Office]],7))</f>
        <v>BPLO</v>
      </c>
      <c r="F6987" s="50" t="str">
        <f>IF(ISBLANK(LeaveTracker[[#This Row],[Employee Name]]),"-----",VLOOKUP(LeaveTracker[[#This Row],[Employee Name]],Employees[[Employee Name]:[Office]],6))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2459</v>
      </c>
      <c r="E6988" s="19" t="str">
        <f>IF(ISBLANK(LeaveTracker[[#This Row],[Employee Name]]),"-----",VLOOKUP(LeaveTracker[[#This Row],[Employee Name]],Employees[[Employee Name]:[Office]],7))</f>
        <v>LSB</v>
      </c>
      <c r="F6988" s="50" t="str">
        <f>IF(ISBLANK(LeaveTracker[[#This Row],[Employee Name]]),"-----",VLOOKUP(LeaveTracker[[#This Row],[Employee Name]],Employees[[Employee Name]:[Office]],6))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2459</v>
      </c>
      <c r="E6989" s="19" t="str">
        <f>IF(ISBLANK(LeaveTracker[[#This Row],[Employee Name]]),"-----",VLOOKUP(LeaveTracker[[#This Row],[Employee Name]],Employees[[Employee Name]:[Office]],7))</f>
        <v>LSB</v>
      </c>
      <c r="F6989" s="50" t="str">
        <f>IF(ISBLANK(LeaveTracker[[#This Row],[Employee Name]]),"-----",VLOOKUP(LeaveTracker[[#This Row],[Employee Name]],Employees[[Employee Name]:[Office]],6))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2459</v>
      </c>
      <c r="E6990" s="19" t="str">
        <f>IF(ISBLANK(LeaveTracker[[#This Row],[Employee Name]]),"-----",VLOOKUP(LeaveTracker[[#This Row],[Employee Name]],Employees[[Employee Name]:[Office]],7))</f>
        <v>LSB</v>
      </c>
      <c r="F6990" s="50" t="str">
        <f>IF(ISBLANK(LeaveTracker[[#This Row],[Employee Name]]),"-----",VLOOKUP(LeaveTracker[[#This Row],[Employee Name]],Employees[[Employee Name]:[Office]],6))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1017</v>
      </c>
      <c r="E6991" s="19" t="str">
        <f>IF(ISBLANK(LeaveTracker[[#This Row],[Employee Name]]),"-----",VLOOKUP(LeaveTracker[[#This Row],[Employee Name]],Employees[[Employee Name]:[Office]],7))</f>
        <v>LANDTAX</v>
      </c>
      <c r="F6991" s="50" t="str">
        <f>IF(ISBLANK(LeaveTracker[[#This Row],[Employee Name]]),"-----",VLOOKUP(LeaveTracker[[#This Row],[Employee Name]],Employees[[Employee Name]:[Office]],6))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1017</v>
      </c>
      <c r="E6992" s="19" t="str">
        <f>IF(ISBLANK(LeaveTracker[[#This Row],[Employee Name]]),"-----",VLOOKUP(LeaveTracker[[#This Row],[Employee Name]],Employees[[Employee Name]:[Office]],7))</f>
        <v>LANDTAX</v>
      </c>
      <c r="F6992" s="50" t="str">
        <f>IF(ISBLANK(LeaveTracker[[#This Row],[Employee Name]]),"-----",VLOOKUP(LeaveTracker[[#This Row],[Employee Name]],Employees[[Employee Name]:[Office]],6))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779</v>
      </c>
      <c r="E6993" s="19" t="str">
        <f>IF(ISBLANK(LeaveTracker[[#This Row],[Employee Name]]),"-----",VLOOKUP(LeaveTracker[[#This Row],[Employee Name]],Employees[[Employee Name]:[Office]],7))</f>
        <v>AGRICULTURE OFFICE</v>
      </c>
      <c r="F6993" s="50" t="str">
        <f>IF(ISBLANK(LeaveTracker[[#This Row],[Employee Name]]),"-----",VLOOKUP(LeaveTracker[[#This Row],[Employee Name]],Employees[[Employee Name]:[Office]],6))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624</v>
      </c>
      <c r="E6994" s="19" t="str">
        <f>IF(ISBLANK(LeaveTracker[[#This Row],[Employee Name]]),"-----",VLOOKUP(LeaveTracker[[#This Row],[Employee Name]],Employees[[Employee Name]:[Office]],7))</f>
        <v>CTO</v>
      </c>
      <c r="F6994" s="50" t="str">
        <f>IF(ISBLANK(LeaveTracker[[#This Row],[Employee Name]]),"-----",VLOOKUP(LeaveTracker[[#This Row],[Employee Name]],Employees[[Employee Name]:[Office]],6))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268</v>
      </c>
      <c r="E6995" s="19" t="str">
        <f>IF(ISBLANK(LeaveTracker[[#This Row],[Employee Name]]),"-----",VLOOKUP(LeaveTracker[[#This Row],[Employee Name]],Employees[[Employee Name]:[Office]],7))</f>
        <v>PICNIC GROVE</v>
      </c>
      <c r="F6995" s="50" t="str">
        <f>IF(ISBLANK(LeaveTracker[[#This Row],[Employee Name]]),"-----",VLOOKUP(LeaveTracker[[#This Row],[Employee Name]],Employees[[Employee Name]:[Office]],6))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1002</v>
      </c>
      <c r="E6996" s="19" t="str">
        <f>IF(ISBLANK(LeaveTracker[[#This Row],[Employee Name]]),"-----",VLOOKUP(LeaveTracker[[#This Row],[Employee Name]],Employees[[Employee Name]:[Office]],7))</f>
        <v>CEO</v>
      </c>
      <c r="F6996" s="50" t="str">
        <f>IF(ISBLANK(LeaveTracker[[#This Row],[Employee Name]]),"-----",VLOOKUP(LeaveTracker[[#This Row],[Employee Name]],Employees[[Employee Name]:[Office]],6))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1307</v>
      </c>
      <c r="E6997" s="19" t="str">
        <f>IF(ISBLANK(LeaveTracker[[#This Row],[Employee Name]]),"-----",VLOOKUP(LeaveTracker[[#This Row],[Employee Name]],Employees[[Employee Name]:[Office]],7))</f>
        <v>CTO</v>
      </c>
      <c r="F6997" s="50" t="str">
        <f>IF(ISBLANK(LeaveTracker[[#This Row],[Employee Name]]),"-----",VLOOKUP(LeaveTracker[[#This Row],[Employee Name]],Employees[[Employee Name]:[Office]],6))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422</v>
      </c>
      <c r="E6998" s="19" t="str">
        <f>IF(ISBLANK(LeaveTracker[[#This Row],[Employee Name]]),"-----",VLOOKUP(LeaveTracker[[#This Row],[Employee Name]],Employees[[Employee Name]:[Office]],7))</f>
        <v>INTEGRATED CENTRAL TERMINAL</v>
      </c>
      <c r="F6998" s="50" t="str">
        <f>IF(ISBLANK(LeaveTracker[[#This Row],[Employee Name]]),"-----",VLOOKUP(LeaveTracker[[#This Row],[Employee Name]],Employees[[Employee Name]:[Office]],6))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960</v>
      </c>
      <c r="E6999" s="19" t="str">
        <f>IF(ISBLANK(LeaveTracker[[#This Row],[Employee Name]]),"-----",VLOOKUP(LeaveTracker[[#This Row],[Employee Name]],Employees[[Employee Name]:[Office]],7))</f>
        <v>ONT</v>
      </c>
      <c r="F6999" s="50" t="str">
        <f>IF(ISBLANK(LeaveTracker[[#This Row],[Employee Name]]),"-----",VLOOKUP(LeaveTracker[[#This Row],[Employee Name]],Employees[[Employee Name]:[Office]],6))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960</v>
      </c>
      <c r="E7000" s="19" t="str">
        <f>IF(ISBLANK(LeaveTracker[[#This Row],[Employee Name]]),"-----",VLOOKUP(LeaveTracker[[#This Row],[Employee Name]],Employees[[Employee Name]:[Office]],7))</f>
        <v>ONT</v>
      </c>
      <c r="F7000" s="50" t="str">
        <f>IF(ISBLANK(LeaveTracker[[#This Row],[Employee Name]]),"-----",VLOOKUP(LeaveTracker[[#This Row],[Employee Name]],Employees[[Employee Name]:[Office]],6))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960</v>
      </c>
      <c r="E7001" s="19" t="str">
        <f>IF(ISBLANK(LeaveTracker[[#This Row],[Employee Name]]),"-----",VLOOKUP(LeaveTracker[[#This Row],[Employee Name]],Employees[[Employee Name]:[Office]],7))</f>
        <v>ONT</v>
      </c>
      <c r="F7001" s="50" t="str">
        <f>IF(ISBLANK(LeaveTracker[[#This Row],[Employee Name]]),"-----",VLOOKUP(LeaveTracker[[#This Row],[Employee Name]],Employees[[Employee Name]:[Office]],6))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693</v>
      </c>
      <c r="E7002" s="19" t="str">
        <f>IF(ISBLANK(LeaveTracker[[#This Row],[Employee Name]]),"-----",VLOOKUP(LeaveTracker[[#This Row],[Employee Name]],Employees[[Employee Name]:[Office]],7))</f>
        <v>VMO</v>
      </c>
      <c r="F7002" s="50" t="str">
        <f>IF(ISBLANK(LeaveTracker[[#This Row],[Employee Name]]),"-----",VLOOKUP(LeaveTracker[[#This Row],[Employee Name]],Employees[[Employee Name]:[Office]],6))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693</v>
      </c>
      <c r="E7003" s="19" t="str">
        <f>IF(ISBLANK(LeaveTracker[[#This Row],[Employee Name]]),"-----",VLOOKUP(LeaveTracker[[#This Row],[Employee Name]],Employees[[Employee Name]:[Office]],7))</f>
        <v>VMO</v>
      </c>
      <c r="F7003" s="50" t="str">
        <f>IF(ISBLANK(LeaveTracker[[#This Row],[Employee Name]]),"-----",VLOOKUP(LeaveTracker[[#This Row],[Employee Name]],Employees[[Employee Name]:[Office]],6))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19" t="str">
        <f>IF(ISBLANK(LeaveTracker[[#This Row],[Employee Name]]),"-----",VLOOKUP(LeaveTracker[[#This Row],[Employee Name]],Employees[[Employee Name]:[Office]],7))</f>
        <v>ADMIN OFFICE</v>
      </c>
      <c r="F7004" s="50" t="str">
        <f>IF(ISBLANK(LeaveTracker[[#This Row],[Employee Name]]),"-----",VLOOKUP(LeaveTracker[[#This Row],[Employee Name]],Employees[[Employee Name]:[Office]],6))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833</v>
      </c>
      <c r="E7005" s="19" t="str">
        <f>IF(ISBLANK(LeaveTracker[[#This Row],[Employee Name]]),"-----",VLOOKUP(LeaveTracker[[#This Row],[Employee Name]],Employees[[Employee Name]:[Office]],7))</f>
        <v>CTO</v>
      </c>
      <c r="F7005" s="50" t="str">
        <f>IF(ISBLANK(LeaveTracker[[#This Row],[Employee Name]]),"-----",VLOOKUP(LeaveTracker[[#This Row],[Employee Name]],Employees[[Employee Name]:[Office]],6))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2287</v>
      </c>
      <c r="E7006" s="19" t="str">
        <f>IF(ISBLANK(LeaveTracker[[#This Row],[Employee Name]]),"-----",VLOOKUP(LeaveTracker[[#This Row],[Employee Name]],Employees[[Employee Name]:[Office]],7))</f>
        <v>ONT</v>
      </c>
      <c r="F7006" s="50" t="str">
        <f>IF(ISBLANK(LeaveTracker[[#This Row],[Employee Name]]),"-----",VLOOKUP(LeaveTracker[[#This Row],[Employee Name]],Employees[[Employee Name]:[Office]],6))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530</v>
      </c>
      <c r="E7007" s="19" t="str">
        <f>IF(ISBLANK(LeaveTracker[[#This Row],[Employee Name]]),"-----",VLOOKUP(LeaveTracker[[#This Row],[Employee Name]],Employees[[Employee Name]:[Office]],7))</f>
        <v>GSO</v>
      </c>
      <c r="F7007" s="50" t="str">
        <f>IF(ISBLANK(LeaveTracker[[#This Row],[Employee Name]]),"-----",VLOOKUP(LeaveTracker[[#This Row],[Employee Name]],Employees[[Employee Name]:[Office]],6))</f>
        <v>PERMANENT</v>
      </c>
      <c r="G7007" s="24">
        <v>45140</v>
      </c>
      <c r="H7007" s="24">
        <v>45140</v>
      </c>
      <c r="I7007" s="20" t="s">
        <v>298</v>
      </c>
      <c r="J7007" s="42" t="s">
        <v>1003</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394</v>
      </c>
      <c r="E7008" s="19" t="str">
        <f>IF(ISBLANK(LeaveTracker[[#This Row],[Employee Name]]),"-----",VLOOKUP(LeaveTracker[[#This Row],[Employee Name]],Employees[[Employee Name]:[Office]],7))</f>
        <v>CTO</v>
      </c>
      <c r="F7008" s="50" t="str">
        <f>IF(ISBLANK(LeaveTracker[[#This Row],[Employee Name]]),"-----",VLOOKUP(LeaveTracker[[#This Row],[Employee Name]],Employees[[Employee Name]:[Office]],6))</f>
        <v>PERMANENT</v>
      </c>
      <c r="G7008" s="24">
        <v>45135</v>
      </c>
      <c r="H7008" s="24">
        <v>45135</v>
      </c>
      <c r="I7008" s="20" t="s">
        <v>298</v>
      </c>
      <c r="J7008" s="42" t="s">
        <v>1003</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380</v>
      </c>
      <c r="E7009" s="19" t="str">
        <f>IF(ISBLANK(LeaveTracker[[#This Row],[Employee Name]]),"-----",VLOOKUP(LeaveTracker[[#This Row],[Employee Name]],Employees[[Employee Name]:[Office]],7))</f>
        <v>CCT</v>
      </c>
      <c r="F7009" s="50" t="str">
        <f>IF(ISBLANK(LeaveTracker[[#This Row],[Employee Name]]),"-----",VLOOKUP(LeaveTracker[[#This Row],[Employee Name]],Employees[[Employee Name]:[Office]],6))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380</v>
      </c>
      <c r="E7010" s="19" t="str">
        <f>IF(ISBLANK(LeaveTracker[[#This Row],[Employee Name]]),"-----",VLOOKUP(LeaveTracker[[#This Row],[Employee Name]],Employees[[Employee Name]:[Office]],7))</f>
        <v>CCT</v>
      </c>
      <c r="F7010" s="50" t="str">
        <f>IF(ISBLANK(LeaveTracker[[#This Row],[Employee Name]]),"-----",VLOOKUP(LeaveTracker[[#This Row],[Employee Name]],Employees[[Employee Name]:[Office]],6))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737</v>
      </c>
      <c r="E7011" s="19" t="str">
        <f>IF(ISBLANK(LeaveTracker[[#This Row],[Employee Name]]),"-----",VLOOKUP(LeaveTracker[[#This Row],[Employee Name]],Employees[[Employee Name]:[Office]],7))</f>
        <v>CSWDO</v>
      </c>
      <c r="F7011" s="50" t="str">
        <f>IF(ISBLANK(LeaveTracker[[#This Row],[Employee Name]]),"-----",VLOOKUP(LeaveTracker[[#This Row],[Employee Name]],Employees[[Employee Name]:[Office]],6))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740</v>
      </c>
      <c r="E7012" s="19" t="str">
        <f>IF(ISBLANK(LeaveTracker[[#This Row],[Employee Name]]),"-----",VLOOKUP(LeaveTracker[[#This Row],[Employee Name]],Employees[[Employee Name]:[Office]],7))</f>
        <v>CSWDO</v>
      </c>
      <c r="F7012" s="50" t="str">
        <f>IF(ISBLANK(LeaveTracker[[#This Row],[Employee Name]]),"-----",VLOOKUP(LeaveTracker[[#This Row],[Employee Name]],Employees[[Employee Name]:[Office]],6))</f>
        <v>PERMANENT</v>
      </c>
      <c r="G7012" s="24">
        <v>45148</v>
      </c>
      <c r="H7012" s="24">
        <v>45149</v>
      </c>
      <c r="I7012" s="20" t="s">
        <v>298</v>
      </c>
      <c r="J7012" s="42" t="s">
        <v>1003</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904</v>
      </c>
      <c r="E7013" s="19" t="str">
        <f>IF(ISBLANK(LeaveTracker[[#This Row],[Employee Name]]),"-----",VLOOKUP(LeaveTracker[[#This Row],[Employee Name]],Employees[[Employee Name]:[Office]],7))</f>
        <v>ONT</v>
      </c>
      <c r="F7013" s="50" t="str">
        <f>IF(ISBLANK(LeaveTracker[[#This Row],[Employee Name]]),"-----",VLOOKUP(LeaveTracker[[#This Row],[Employee Name]],Employees[[Employee Name]:[Office]],6))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840</v>
      </c>
      <c r="E7014" s="19" t="str">
        <f>IF(ISBLANK(LeaveTracker[[#This Row],[Employee Name]]),"-----",VLOOKUP(LeaveTracker[[#This Row],[Employee Name]],Employees[[Employee Name]:[Office]],7))</f>
        <v>CEO</v>
      </c>
      <c r="F7014" s="50" t="str">
        <f>IF(ISBLANK(LeaveTracker[[#This Row],[Employee Name]]),"-----",VLOOKUP(LeaveTracker[[#This Row],[Employee Name]],Employees[[Employee Name]:[Office]],6))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1078</v>
      </c>
      <c r="E7015" s="19" t="str">
        <f>IF(ISBLANK(LeaveTracker[[#This Row],[Employee Name]]),"-----",VLOOKUP(LeaveTracker[[#This Row],[Employee Name]],Employees[[Employee Name]:[Office]],7))</f>
        <v>CTO</v>
      </c>
      <c r="F7015" s="50" t="str">
        <f>IF(ISBLANK(LeaveTracker[[#This Row],[Employee Name]]),"-----",VLOOKUP(LeaveTracker[[#This Row],[Employee Name]],Employees[[Employee Name]:[Office]],6))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676</v>
      </c>
      <c r="E7016" s="19" t="str">
        <f>IF(ISBLANK(LeaveTracker[[#This Row],[Employee Name]]),"-----",VLOOKUP(LeaveTracker[[#This Row],[Employee Name]],Employees[[Employee Name]:[Office]],7))</f>
        <v>ONT</v>
      </c>
      <c r="F7016" s="50" t="str">
        <f>IF(ISBLANK(LeaveTracker[[#This Row],[Employee Name]]),"-----",VLOOKUP(LeaveTracker[[#This Row],[Employee Name]],Employees[[Employee Name]:[Office]],6))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1944</v>
      </c>
      <c r="E7017" s="19" t="str">
        <f>IF(ISBLANK(LeaveTracker[[#This Row],[Employee Name]]),"-----",VLOOKUP(LeaveTracker[[#This Row],[Employee Name]],Employees[[Employee Name]:[Office]],7))</f>
        <v>BPLO</v>
      </c>
      <c r="F7017" s="50" t="str">
        <f>IF(ISBLANK(LeaveTracker[[#This Row],[Employee Name]]),"-----",VLOOKUP(LeaveTracker[[#This Row],[Employee Name]],Employees[[Employee Name]:[Office]],6))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2462</v>
      </c>
      <c r="E7018" s="19" t="str">
        <f>IF(ISBLANK(LeaveTracker[[#This Row],[Employee Name]]),"-----",VLOOKUP(LeaveTracker[[#This Row],[Employee Name]],Employees[[Employee Name]:[Office]],7))</f>
        <v>CITY HEALTH OFFICE</v>
      </c>
      <c r="F7018" s="50" t="str">
        <f>IF(ISBLANK(LeaveTracker[[#This Row],[Employee Name]]),"-----",VLOOKUP(LeaveTracker[[#This Row],[Employee Name]],Employees[[Employee Name]:[Office]],6))</f>
        <v>CASUAL</v>
      </c>
      <c r="G7018" s="24">
        <v>45138</v>
      </c>
      <c r="H7018" s="24">
        <v>45139</v>
      </c>
      <c r="I7018" s="20" t="s">
        <v>298</v>
      </c>
      <c r="J7018" s="42" t="s">
        <v>2463</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1885</v>
      </c>
      <c r="E7019" s="19" t="str">
        <f>IF(ISBLANK(LeaveTracker[[#This Row],[Employee Name]]),"-----",VLOOKUP(LeaveTracker[[#This Row],[Employee Name]],Employees[[Employee Name]:[Office]],7))</f>
        <v>CTO</v>
      </c>
      <c r="F7019" s="50" t="str">
        <f>IF(ISBLANK(LeaveTracker[[#This Row],[Employee Name]]),"-----",VLOOKUP(LeaveTracker[[#This Row],[Employee Name]],Employees[[Employee Name]:[Office]],6))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1885</v>
      </c>
      <c r="E7020" s="19" t="str">
        <f>IF(ISBLANK(LeaveTracker[[#This Row],[Employee Name]]),"-----",VLOOKUP(LeaveTracker[[#This Row],[Employee Name]],Employees[[Employee Name]:[Office]],7))</f>
        <v>CTO</v>
      </c>
      <c r="F7020" s="50" t="str">
        <f>IF(ISBLANK(LeaveTracker[[#This Row],[Employee Name]]),"-----",VLOOKUP(LeaveTracker[[#This Row],[Employee Name]],Employees[[Employee Name]:[Office]],6))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405</v>
      </c>
      <c r="E7021" s="19" t="str">
        <f>IF(ISBLANK(LeaveTracker[[#This Row],[Employee Name]]),"-----",VLOOKUP(LeaveTracker[[#This Row],[Employee Name]],Employees[[Employee Name]:[Office]],7))</f>
        <v>CTO</v>
      </c>
      <c r="F7021" s="50" t="str">
        <f>IF(ISBLANK(LeaveTracker[[#This Row],[Employee Name]]),"-----",VLOOKUP(LeaveTracker[[#This Row],[Employee Name]],Employees[[Employee Name]:[Office]],6))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1959</v>
      </c>
      <c r="E7022" s="19" t="str">
        <f>IF(ISBLANK(LeaveTracker[[#This Row],[Employee Name]]),"-----",VLOOKUP(LeaveTracker[[#This Row],[Employee Name]],Employees[[Employee Name]:[Office]],7))</f>
        <v>EEO/CITY MARKET</v>
      </c>
      <c r="F7022" s="50" t="str">
        <f>IF(ISBLANK(LeaveTracker[[#This Row],[Employee Name]]),"-----",VLOOKUP(LeaveTracker[[#This Row],[Employee Name]],Employees[[Employee Name]:[Office]],6))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1959</v>
      </c>
      <c r="E7023" s="19" t="str">
        <f>IF(ISBLANK(LeaveTracker[[#This Row],[Employee Name]]),"-----",VLOOKUP(LeaveTracker[[#This Row],[Employee Name]],Employees[[Employee Name]:[Office]],7))</f>
        <v>EEO/CITY MARKET</v>
      </c>
      <c r="F7023" s="50" t="str">
        <f>IF(ISBLANK(LeaveTracker[[#This Row],[Employee Name]]),"-----",VLOOKUP(LeaveTracker[[#This Row],[Employee Name]],Employees[[Employee Name]:[Office]],6))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1962</v>
      </c>
      <c r="E7024" s="19" t="str">
        <f>IF(ISBLANK(LeaveTracker[[#This Row],[Employee Name]]),"-----",VLOOKUP(LeaveTracker[[#This Row],[Employee Name]],Employees[[Employee Name]:[Office]],7))</f>
        <v>CENRO</v>
      </c>
      <c r="F7024" s="50" t="str">
        <f>IF(ISBLANK(LeaveTracker[[#This Row],[Employee Name]]),"-----",VLOOKUP(LeaveTracker[[#This Row],[Employee Name]],Employees[[Employee Name]:[Office]],6))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1962</v>
      </c>
      <c r="E7025" s="19" t="str">
        <f>IF(ISBLANK(LeaveTracker[[#This Row],[Employee Name]]),"-----",VLOOKUP(LeaveTracker[[#This Row],[Employee Name]],Employees[[Employee Name]:[Office]],7))</f>
        <v>CENRO</v>
      </c>
      <c r="F7025" s="50" t="str">
        <f>IF(ISBLANK(LeaveTracker[[#This Row],[Employee Name]]),"-----",VLOOKUP(LeaveTracker[[#This Row],[Employee Name]],Employees[[Employee Name]:[Office]],6))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1804</v>
      </c>
      <c r="E7026" s="19" t="str">
        <f>IF(ISBLANK(LeaveTracker[[#This Row],[Employee Name]]),"-----",VLOOKUP(LeaveTracker[[#This Row],[Employee Name]],Employees[[Employee Name]:[Office]],7))</f>
        <v>HOUSING</v>
      </c>
      <c r="F7026" s="50" t="str">
        <f>IF(ISBLANK(LeaveTracker[[#This Row],[Employee Name]]),"-----",VLOOKUP(LeaveTracker[[#This Row],[Employee Name]],Employees[[Employee Name]:[Office]],6))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1804</v>
      </c>
      <c r="E7027" s="19" t="str">
        <f>IF(ISBLANK(LeaveTracker[[#This Row],[Employee Name]]),"-----",VLOOKUP(LeaveTracker[[#This Row],[Employee Name]],Employees[[Employee Name]:[Office]],7))</f>
        <v>HOUSING</v>
      </c>
      <c r="F7027" s="50" t="str">
        <f>IF(ISBLANK(LeaveTracker[[#This Row],[Employee Name]]),"-----",VLOOKUP(LeaveTracker[[#This Row],[Employee Name]],Employees[[Employee Name]:[Office]],6))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1880</v>
      </c>
      <c r="E7028" s="19" t="str">
        <f>IF(ISBLANK(LeaveTracker[[#This Row],[Employee Name]]),"-----",VLOOKUP(LeaveTracker[[#This Row],[Employee Name]],Employees[[Employee Name]:[Office]],7))</f>
        <v>PICNIC GROVE</v>
      </c>
      <c r="F7028" s="50" t="str">
        <f>IF(ISBLANK(LeaveTracker[[#This Row],[Employee Name]]),"-----",VLOOKUP(LeaveTracker[[#This Row],[Employee Name]],Employees[[Employee Name]:[Office]],6))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1880</v>
      </c>
      <c r="E7029" s="19" t="str">
        <f>IF(ISBLANK(LeaveTracker[[#This Row],[Employee Name]]),"-----",VLOOKUP(LeaveTracker[[#This Row],[Employee Name]],Employees[[Employee Name]:[Office]],7))</f>
        <v>PICNIC GROVE</v>
      </c>
      <c r="F7029" s="50" t="str">
        <f>IF(ISBLANK(LeaveTracker[[#This Row],[Employee Name]]),"-----",VLOOKUP(LeaveTracker[[#This Row],[Employee Name]],Employees[[Employee Name]:[Office]],6))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1880</v>
      </c>
      <c r="E7030" s="19" t="str">
        <f>IF(ISBLANK(LeaveTracker[[#This Row],[Employee Name]]),"-----",VLOOKUP(LeaveTracker[[#This Row],[Employee Name]],Employees[[Employee Name]:[Office]],7))</f>
        <v>PICNIC GROVE</v>
      </c>
      <c r="F7030" s="50" t="str">
        <f>IF(ISBLANK(LeaveTracker[[#This Row],[Employee Name]]),"-----",VLOOKUP(LeaveTracker[[#This Row],[Employee Name]],Employees[[Employee Name]:[Office]],6))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1880</v>
      </c>
      <c r="E7031" s="19" t="str">
        <f>IF(ISBLANK(LeaveTracker[[#This Row],[Employee Name]]),"-----",VLOOKUP(LeaveTracker[[#This Row],[Employee Name]],Employees[[Employee Name]:[Office]],7))</f>
        <v>PICNIC GROVE</v>
      </c>
      <c r="F7031" s="50" t="str">
        <f>IF(ISBLANK(LeaveTracker[[#This Row],[Employee Name]]),"-----",VLOOKUP(LeaveTracker[[#This Row],[Employee Name]],Employees[[Employee Name]:[Office]],6))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2466</v>
      </c>
      <c r="E7032" s="19" t="str">
        <f>IF(ISBLANK(LeaveTracker[[#This Row],[Employee Name]]),"-----",VLOOKUP(LeaveTracker[[#This Row],[Employee Name]],Employees[[Employee Name]:[Office]],7))</f>
        <v>RTC BRANCA</v>
      </c>
      <c r="F7032" s="50" t="str">
        <f>IF(ISBLANK(LeaveTracker[[#This Row],[Employee Name]]),"-----",VLOOKUP(LeaveTracker[[#This Row],[Employee Name]],Employees[[Employee Name]:[Office]],6))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1823</v>
      </c>
      <c r="E7033" s="19" t="str">
        <f>IF(ISBLANK(LeaveTracker[[#This Row],[Employee Name]]),"-----",VLOOKUP(LeaveTracker[[#This Row],[Employee Name]],Employees[[Employee Name]:[Office]],7))</f>
        <v>EEO/CITY MARKET</v>
      </c>
      <c r="F7033" s="50" t="str">
        <f>IF(ISBLANK(LeaveTracker[[#This Row],[Employee Name]]),"-----",VLOOKUP(LeaveTracker[[#This Row],[Employee Name]],Employees[[Employee Name]:[Office]],6))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1756</v>
      </c>
      <c r="E7034" s="19" t="str">
        <f>IF(ISBLANK(LeaveTracker[[#This Row],[Employee Name]]),"-----",VLOOKUP(LeaveTracker[[#This Row],[Employee Name]],Employees[[Employee Name]:[Office]],7))</f>
        <v>PICNIC GROVE</v>
      </c>
      <c r="F7034" s="50" t="str">
        <f>IF(ISBLANK(LeaveTracker[[#This Row],[Employee Name]]),"-----",VLOOKUP(LeaveTracker[[#This Row],[Employee Name]],Employees[[Employee Name]:[Office]],6))</f>
        <v>PERMANENT</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1916</v>
      </c>
      <c r="E7035" s="19" t="str">
        <f>IF(ISBLANK(LeaveTracker[[#This Row],[Employee Name]]),"-----",VLOOKUP(LeaveTracker[[#This Row],[Employee Name]],Employees[[Employee Name]:[Office]],7))</f>
        <v>INTERNAL</v>
      </c>
      <c r="F7035" s="50" t="str">
        <f>IF(ISBLANK(LeaveTracker[[#This Row],[Employee Name]]),"-----",VLOOKUP(LeaveTracker[[#This Row],[Employee Name]],Employees[[Employee Name]:[Office]],6))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1794</v>
      </c>
      <c r="E7036" s="19" t="str">
        <f>IF(ISBLANK(LeaveTracker[[#This Row],[Employee Name]]),"-----",VLOOKUP(LeaveTracker[[#This Row],[Employee Name]],Employees[[Employee Name]:[Office]],7))</f>
        <v>CENRO</v>
      </c>
      <c r="F7036" s="50" t="str">
        <f>IF(ISBLANK(LeaveTracker[[#This Row],[Employee Name]]),"-----",VLOOKUP(LeaveTracker[[#This Row],[Employee Name]],Employees[[Employee Name]:[Office]],6))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2210</v>
      </c>
      <c r="E7037" s="19" t="str">
        <f>IF(ISBLANK(LeaveTracker[[#This Row],[Employee Name]]),"-----",VLOOKUP(LeaveTracker[[#This Row],[Employee Name]],Employees[[Employee Name]:[Office]],7))</f>
        <v>CENRO</v>
      </c>
      <c r="F7037" s="50" t="str">
        <f>IF(ISBLANK(LeaveTracker[[#This Row],[Employee Name]]),"-----",VLOOKUP(LeaveTracker[[#This Row],[Employee Name]],Employees[[Employee Name]:[Office]],6))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2210</v>
      </c>
      <c r="E7038" s="19" t="str">
        <f>IF(ISBLANK(LeaveTracker[[#This Row],[Employee Name]]),"-----",VLOOKUP(LeaveTracker[[#This Row],[Employee Name]],Employees[[Employee Name]:[Office]],7))</f>
        <v>CENRO</v>
      </c>
      <c r="F7038" s="50" t="str">
        <f>IF(ISBLANK(LeaveTracker[[#This Row],[Employee Name]]),"-----",VLOOKUP(LeaveTracker[[#This Row],[Employee Name]],Employees[[Employee Name]:[Office]],6))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2210</v>
      </c>
      <c r="E7039" s="19" t="str">
        <f>IF(ISBLANK(LeaveTracker[[#This Row],[Employee Name]]),"-----",VLOOKUP(LeaveTracker[[#This Row],[Employee Name]],Employees[[Employee Name]:[Office]],7))</f>
        <v>CENRO</v>
      </c>
      <c r="F7039" s="50" t="str">
        <f>IF(ISBLANK(LeaveTracker[[#This Row],[Employee Name]]),"-----",VLOOKUP(LeaveTracker[[#This Row],[Employee Name]],Employees[[Employee Name]:[Office]],6))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2210</v>
      </c>
      <c r="E7040" s="19" t="str">
        <f>IF(ISBLANK(LeaveTracker[[#This Row],[Employee Name]]),"-----",VLOOKUP(LeaveTracker[[#This Row],[Employee Name]],Employees[[Employee Name]:[Office]],7))</f>
        <v>CENRO</v>
      </c>
      <c r="F7040" s="50" t="str">
        <f>IF(ISBLANK(LeaveTracker[[#This Row],[Employee Name]]),"-----",VLOOKUP(LeaveTracker[[#This Row],[Employee Name]],Employees[[Employee Name]:[Office]],6))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2210</v>
      </c>
      <c r="E7041" s="19" t="str">
        <f>IF(ISBLANK(LeaveTracker[[#This Row],[Employee Name]]),"-----",VLOOKUP(LeaveTracker[[#This Row],[Employee Name]],Employees[[Employee Name]:[Office]],7))</f>
        <v>CENRO</v>
      </c>
      <c r="F7041" s="50" t="str">
        <f>IF(ISBLANK(LeaveTracker[[#This Row],[Employee Name]]),"-----",VLOOKUP(LeaveTracker[[#This Row],[Employee Name]],Employees[[Employee Name]:[Office]],6))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2210</v>
      </c>
      <c r="E7042" s="19" t="str">
        <f>IF(ISBLANK(LeaveTracker[[#This Row],[Employee Name]]),"-----",VLOOKUP(LeaveTracker[[#This Row],[Employee Name]],Employees[[Employee Name]:[Office]],7))</f>
        <v>CENRO</v>
      </c>
      <c r="F7042" s="50" t="str">
        <f>IF(ISBLANK(LeaveTracker[[#This Row],[Employee Name]]),"-----",VLOOKUP(LeaveTracker[[#This Row],[Employee Name]],Employees[[Employee Name]:[Office]],6))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2210</v>
      </c>
      <c r="E7043" s="19" t="str">
        <f>IF(ISBLANK(LeaveTracker[[#This Row],[Employee Name]]),"-----",VLOOKUP(LeaveTracker[[#This Row],[Employee Name]],Employees[[Employee Name]:[Office]],7))</f>
        <v>CENRO</v>
      </c>
      <c r="F7043" s="50" t="str">
        <f>IF(ISBLANK(LeaveTracker[[#This Row],[Employee Name]]),"-----",VLOOKUP(LeaveTracker[[#This Row],[Employee Name]],Employees[[Employee Name]:[Office]],6))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2210</v>
      </c>
      <c r="E7044" s="19" t="str">
        <f>IF(ISBLANK(LeaveTracker[[#This Row],[Employee Name]]),"-----",VLOOKUP(LeaveTracker[[#This Row],[Employee Name]],Employees[[Employee Name]:[Office]],7))</f>
        <v>CENRO</v>
      </c>
      <c r="F7044" s="50" t="str">
        <f>IF(ISBLANK(LeaveTracker[[#This Row],[Employee Name]]),"-----",VLOOKUP(LeaveTracker[[#This Row],[Employee Name]],Employees[[Employee Name]:[Office]],6))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2210</v>
      </c>
      <c r="E7045" s="19" t="str">
        <f>IF(ISBLANK(LeaveTracker[[#This Row],[Employee Name]]),"-----",VLOOKUP(LeaveTracker[[#This Row],[Employee Name]],Employees[[Employee Name]:[Office]],7))</f>
        <v>CENRO</v>
      </c>
      <c r="F7045" s="50" t="str">
        <f>IF(ISBLANK(LeaveTracker[[#This Row],[Employee Name]]),"-----",VLOOKUP(LeaveTracker[[#This Row],[Employee Name]],Employees[[Employee Name]:[Office]],6))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1884</v>
      </c>
      <c r="E7046" s="19" t="str">
        <f>IF(ISBLANK(LeaveTracker[[#This Row],[Employee Name]]),"-----",VLOOKUP(LeaveTracker[[#This Row],[Employee Name]],Employees[[Employee Name]:[Office]],7))</f>
        <v>CTO-LICENSE</v>
      </c>
      <c r="F7046" s="50" t="str">
        <f>IF(ISBLANK(LeaveTracker[[#This Row],[Employee Name]]),"-----",VLOOKUP(LeaveTracker[[#This Row],[Employee Name]],Employees[[Employee Name]:[Office]],6))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1884</v>
      </c>
      <c r="E7047" s="19" t="str">
        <f>IF(ISBLANK(LeaveTracker[[#This Row],[Employee Name]]),"-----",VLOOKUP(LeaveTracker[[#This Row],[Employee Name]],Employees[[Employee Name]:[Office]],7))</f>
        <v>CTO-LICENSE</v>
      </c>
      <c r="F7047" s="50" t="str">
        <f>IF(ISBLANK(LeaveTracker[[#This Row],[Employee Name]]),"-----",VLOOKUP(LeaveTracker[[#This Row],[Employee Name]],Employees[[Employee Name]:[Office]],6))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1884</v>
      </c>
      <c r="E7048" s="19" t="str">
        <f>IF(ISBLANK(LeaveTracker[[#This Row],[Employee Name]]),"-----",VLOOKUP(LeaveTracker[[#This Row],[Employee Name]],Employees[[Employee Name]:[Office]],7))</f>
        <v>CTO-LICENSE</v>
      </c>
      <c r="F7048" s="50" t="str">
        <f>IF(ISBLANK(LeaveTracker[[#This Row],[Employee Name]]),"-----",VLOOKUP(LeaveTracker[[#This Row],[Employee Name]],Employees[[Employee Name]:[Office]],6))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1884</v>
      </c>
      <c r="E7049" s="19" t="str">
        <f>IF(ISBLANK(LeaveTracker[[#This Row],[Employee Name]]),"-----",VLOOKUP(LeaveTracker[[#This Row],[Employee Name]],Employees[[Employee Name]:[Office]],7))</f>
        <v>CTO-LICENSE</v>
      </c>
      <c r="F7049" s="50" t="str">
        <f>IF(ISBLANK(LeaveTracker[[#This Row],[Employee Name]]),"-----",VLOOKUP(LeaveTracker[[#This Row],[Employee Name]],Employees[[Employee Name]:[Office]],6))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1884</v>
      </c>
      <c r="E7050" s="19" t="str">
        <f>IF(ISBLANK(LeaveTracker[[#This Row],[Employee Name]]),"-----",VLOOKUP(LeaveTracker[[#This Row],[Employee Name]],Employees[[Employee Name]:[Office]],7))</f>
        <v>CTO-LICENSE</v>
      </c>
      <c r="F7050" s="50" t="str">
        <f>IF(ISBLANK(LeaveTracker[[#This Row],[Employee Name]]),"-----",VLOOKUP(LeaveTracker[[#This Row],[Employee Name]],Employees[[Employee Name]:[Office]],6))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1884</v>
      </c>
      <c r="E7051" s="19" t="str">
        <f>IF(ISBLANK(LeaveTracker[[#This Row],[Employee Name]]),"-----",VLOOKUP(LeaveTracker[[#This Row],[Employee Name]],Employees[[Employee Name]:[Office]],7))</f>
        <v>CTO-LICENSE</v>
      </c>
      <c r="F7051" s="50" t="str">
        <f>IF(ISBLANK(LeaveTracker[[#This Row],[Employee Name]]),"-----",VLOOKUP(LeaveTracker[[#This Row],[Employee Name]],Employees[[Employee Name]:[Office]],6))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398</v>
      </c>
      <c r="E7052" s="19" t="str">
        <f>IF(ISBLANK(LeaveTracker[[#This Row],[Employee Name]]),"-----",VLOOKUP(LeaveTracker[[#This Row],[Employee Name]],Employees[[Employee Name]:[Office]],7))</f>
        <v>CTO</v>
      </c>
      <c r="F7052" s="50" t="str">
        <f>IF(ISBLANK(LeaveTracker[[#This Row],[Employee Name]]),"-----",VLOOKUP(LeaveTracker[[#This Row],[Employee Name]],Employees[[Employee Name]:[Office]],6))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19" t="str">
        <f>IF(ISBLANK(LeaveTracker[[#This Row],[Employee Name]]),"-----",VLOOKUP(LeaveTracker[[#This Row],[Employee Name]],Employees[[Employee Name]:[Office]],7))</f>
        <v>CTO</v>
      </c>
      <c r="F7053" s="50" t="str">
        <f>IF(ISBLANK(LeaveTracker[[#This Row],[Employee Name]]),"-----",VLOOKUP(LeaveTracker[[#This Row],[Employee Name]],Employees[[Employee Name]:[Office]],6))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860</v>
      </c>
      <c r="E7054" s="19" t="str">
        <f>IF(ISBLANK(LeaveTracker[[#This Row],[Employee Name]]),"-----",VLOOKUP(LeaveTracker[[#This Row],[Employee Name]],Employees[[Employee Name]:[Office]],7))</f>
        <v>ONT</v>
      </c>
      <c r="F7054" s="50" t="str">
        <f>IF(ISBLANK(LeaveTracker[[#This Row],[Employee Name]]),"-----",VLOOKUP(LeaveTracker[[#This Row],[Employee Name]],Employees[[Employee Name]:[Office]],6))</f>
        <v>PERMANENT</v>
      </c>
      <c r="G7054" s="24">
        <v>45160</v>
      </c>
      <c r="H7054" s="24">
        <v>45160</v>
      </c>
      <c r="I7054" s="20" t="s">
        <v>298</v>
      </c>
      <c r="J7054" s="42" t="s">
        <v>1003</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224</v>
      </c>
      <c r="E7055" s="19" t="str">
        <f>IF(ISBLANK(LeaveTracker[[#This Row],[Employee Name]]),"-----",VLOOKUP(LeaveTracker[[#This Row],[Employee Name]],Employees[[Employee Name]:[Office]],7))</f>
        <v>CSWDO</v>
      </c>
      <c r="F7055" s="50" t="str">
        <f>IF(ISBLANK(LeaveTracker[[#This Row],[Employee Name]]),"-----",VLOOKUP(LeaveTracker[[#This Row],[Employee Name]],Employees[[Employee Name]:[Office]],6))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231</v>
      </c>
      <c r="E7056" s="19" t="str">
        <f>IF(ISBLANK(LeaveTracker[[#This Row],[Employee Name]]),"-----",VLOOKUP(LeaveTracker[[#This Row],[Employee Name]],Employees[[Employee Name]:[Office]],7))</f>
        <v>CSWDO</v>
      </c>
      <c r="F7056" s="50" t="str">
        <f>IF(ISBLANK(LeaveTracker[[#This Row],[Employee Name]]),"-----",VLOOKUP(LeaveTracker[[#This Row],[Employee Name]],Employees[[Employee Name]:[Office]],6))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1790</v>
      </c>
      <c r="E7057" s="19" t="str">
        <f>IF(ISBLANK(LeaveTracker[[#This Row],[Employee Name]]),"-----",VLOOKUP(LeaveTracker[[#This Row],[Employee Name]],Employees[[Employee Name]:[Office]],7))</f>
        <v>GSO</v>
      </c>
      <c r="F7057" s="50" t="str">
        <f>IF(ISBLANK(LeaveTracker[[#This Row],[Employee Name]]),"-----",VLOOKUP(LeaveTracker[[#This Row],[Employee Name]],Employees[[Employee Name]:[Office]],6))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1827</v>
      </c>
      <c r="E7058" s="19" t="str">
        <f>IF(ISBLANK(LeaveTracker[[#This Row],[Employee Name]]),"-----",VLOOKUP(LeaveTracker[[#This Row],[Employee Name]],Employees[[Employee Name]:[Office]],7))</f>
        <v>SP</v>
      </c>
      <c r="F7058" s="50" t="str">
        <f>IF(ISBLANK(LeaveTracker[[#This Row],[Employee Name]]),"-----",VLOOKUP(LeaveTracker[[#This Row],[Employee Name]],Employees[[Employee Name]:[Office]],6))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1745</v>
      </c>
      <c r="E7059" s="19" t="str">
        <f>IF(ISBLANK(LeaveTracker[[#This Row],[Employee Name]]),"-----",VLOOKUP(LeaveTracker[[#This Row],[Employee Name]],Employees[[Employee Name]:[Office]],7))</f>
        <v>ACCOUNTING</v>
      </c>
      <c r="F7059" s="50" t="str">
        <f>IF(ISBLANK(LeaveTracker[[#This Row],[Employee Name]]),"-----",VLOOKUP(LeaveTracker[[#This Row],[Employee Name]],Employees[[Employee Name]:[Office]],6))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1756</v>
      </c>
      <c r="E7060" s="19" t="str">
        <f>IF(ISBLANK(LeaveTracker[[#This Row],[Employee Name]]),"-----",VLOOKUP(LeaveTracker[[#This Row],[Employee Name]],Employees[[Employee Name]:[Office]],7))</f>
        <v>PICNIC GROVE</v>
      </c>
      <c r="F7060" s="50" t="str">
        <f>IF(ISBLANK(LeaveTracker[[#This Row],[Employee Name]]),"-----",VLOOKUP(LeaveTracker[[#This Row],[Employee Name]],Employees[[Employee Name]:[Office]],6))</f>
        <v>PERMANENT</v>
      </c>
      <c r="G7060" s="24">
        <v>45159</v>
      </c>
      <c r="H7060" s="24">
        <v>45159</v>
      </c>
      <c r="I7060" s="20" t="s">
        <v>298</v>
      </c>
      <c r="J7060" s="42" t="s">
        <v>2446</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630</v>
      </c>
      <c r="E7061" s="19" t="str">
        <f>IF(ISBLANK(LeaveTracker[[#This Row],[Employee Name]]),"-----",VLOOKUP(LeaveTracker[[#This Row],[Employee Name]],Employees[[Employee Name]:[Office]],7))</f>
        <v>CCT</v>
      </c>
      <c r="F7061" s="50" t="str">
        <f>IF(ISBLANK(LeaveTracker[[#This Row],[Employee Name]]),"-----",VLOOKUP(LeaveTracker[[#This Row],[Employee Name]],Employees[[Employee Name]:[Office]],6))</f>
        <v>PERMANENT</v>
      </c>
      <c r="G7061" s="24">
        <v>45155</v>
      </c>
      <c r="H7061" s="24">
        <v>45155</v>
      </c>
      <c r="I7061" s="20" t="s">
        <v>298</v>
      </c>
      <c r="J7061" s="42" t="s">
        <v>2446</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464</v>
      </c>
      <c r="E7062" s="19" t="str">
        <f>IF(ISBLANK(LeaveTracker[[#This Row],[Employee Name]]),"-----",VLOOKUP(LeaveTracker[[#This Row],[Employee Name]],Employees[[Employee Name]:[Office]],7))</f>
        <v>ASSESSORS OFFICE</v>
      </c>
      <c r="F7062" s="50" t="str">
        <f>IF(ISBLANK(LeaveTracker[[#This Row],[Employee Name]]),"-----",VLOOKUP(LeaveTracker[[#This Row],[Employee Name]],Employees[[Employee Name]:[Office]],6))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671</v>
      </c>
      <c r="E7063" s="19" t="str">
        <f>IF(ISBLANK(LeaveTracker[[#This Row],[Employee Name]]),"-----",VLOOKUP(LeaveTracker[[#This Row],[Employee Name]],Employees[[Employee Name]:[Office]],7))</f>
        <v>SP</v>
      </c>
      <c r="F7063" s="50" t="str">
        <f>IF(ISBLANK(LeaveTracker[[#This Row],[Employee Name]]),"-----",VLOOKUP(LeaveTracker[[#This Row],[Employee Name]],Employees[[Employee Name]:[Office]],6))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730</v>
      </c>
      <c r="E7064" s="19" t="str">
        <f>IF(ISBLANK(LeaveTracker[[#This Row],[Employee Name]]),"-----",VLOOKUP(LeaveTracker[[#This Row],[Employee Name]],Employees[[Employee Name]:[Office]],7))</f>
        <v>SP</v>
      </c>
      <c r="F7064" s="50" t="str">
        <f>IF(ISBLANK(LeaveTracker[[#This Row],[Employee Name]]),"-----",VLOOKUP(LeaveTracker[[#This Row],[Employee Name]],Employees[[Employee Name]:[Office]],6))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1056</v>
      </c>
      <c r="E7065" s="19" t="str">
        <f>IF(ISBLANK(LeaveTracker[[#This Row],[Employee Name]]),"-----",VLOOKUP(LeaveTracker[[#This Row],[Employee Name]],Employees[[Employee Name]:[Office]],7))</f>
        <v>ONT</v>
      </c>
      <c r="F7065" s="50" t="str">
        <f>IF(ISBLANK(LeaveTracker[[#This Row],[Employee Name]]),"-----",VLOOKUP(LeaveTracker[[#This Row],[Employee Name]],Employees[[Employee Name]:[Office]],6))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735</v>
      </c>
      <c r="E7066" s="19" t="str">
        <f>IF(ISBLANK(LeaveTracker[[#This Row],[Employee Name]]),"-----",VLOOKUP(LeaveTracker[[#This Row],[Employee Name]],Employees[[Employee Name]:[Office]],7))</f>
        <v>SP</v>
      </c>
      <c r="F7066" s="50" t="str">
        <f>IF(ISBLANK(LeaveTracker[[#This Row],[Employee Name]]),"-----",VLOOKUP(LeaveTracker[[#This Row],[Employee Name]],Employees[[Employee Name]:[Office]],6))</f>
        <v>PERMANENT</v>
      </c>
      <c r="G7066" s="24">
        <v>45153</v>
      </c>
      <c r="H7066" s="24">
        <v>45154</v>
      </c>
      <c r="I7066" s="20" t="s">
        <v>298</v>
      </c>
      <c r="J7066" s="42" t="s">
        <v>1003</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538</v>
      </c>
      <c r="E7067" s="19" t="str">
        <f>IF(ISBLANK(LeaveTracker[[#This Row],[Employee Name]]),"-----",VLOOKUP(LeaveTracker[[#This Row],[Employee Name]],Employees[[Employee Name]:[Office]],7))</f>
        <v>LCR</v>
      </c>
      <c r="F7067" s="50" t="str">
        <f>IF(ISBLANK(LeaveTracker[[#This Row],[Employee Name]]),"-----",VLOOKUP(LeaveTracker[[#This Row],[Employee Name]],Employees[[Employee Name]:[Office]],6))</f>
        <v>PERMANENT</v>
      </c>
      <c r="G7067" s="24">
        <v>45152</v>
      </c>
      <c r="H7067" s="24">
        <v>45152</v>
      </c>
      <c r="I7067" s="20" t="s">
        <v>298</v>
      </c>
      <c r="J7067" s="42" t="s">
        <v>1003</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210</v>
      </c>
      <c r="E7068" s="19" t="str">
        <f>IF(ISBLANK(LeaveTracker[[#This Row],[Employee Name]]),"-----",VLOOKUP(LeaveTracker[[#This Row],[Employee Name]],Employees[[Employee Name]:[Office]],7))</f>
        <v>PDAO</v>
      </c>
      <c r="F7068" s="50" t="str">
        <f>IF(ISBLANK(LeaveTracker[[#This Row],[Employee Name]]),"-----",VLOOKUP(LeaveTracker[[#This Row],[Employee Name]],Employees[[Employee Name]:[Office]],6))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2414</v>
      </c>
      <c r="E7069" s="19" t="str">
        <f>IF(ISBLANK(LeaveTracker[[#This Row],[Employee Name]]),"-----",VLOOKUP(LeaveTracker[[#This Row],[Employee Name]],Employees[[Employee Name]:[Office]],7))</f>
        <v>CSWDO</v>
      </c>
      <c r="F7069" s="50" t="str">
        <f>IF(ISBLANK(LeaveTracker[[#This Row],[Employee Name]]),"-----",VLOOKUP(LeaveTracker[[#This Row],[Employee Name]],Employees[[Employee Name]:[Office]],6))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210</v>
      </c>
      <c r="E7070" s="19" t="str">
        <f>IF(ISBLANK(LeaveTracker[[#This Row],[Employee Name]]),"-----",VLOOKUP(LeaveTracker[[#This Row],[Employee Name]],Employees[[Employee Name]:[Office]],7))</f>
        <v>PDAO</v>
      </c>
      <c r="F7070" s="50" t="str">
        <f>IF(ISBLANK(LeaveTracker[[#This Row],[Employee Name]]),"-----",VLOOKUP(LeaveTracker[[#This Row],[Employee Name]],Employees[[Employee Name]:[Office]],6))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210</v>
      </c>
      <c r="E7071" s="19" t="str">
        <f>IF(ISBLANK(LeaveTracker[[#This Row],[Employee Name]]),"-----",VLOOKUP(LeaveTracker[[#This Row],[Employee Name]],Employees[[Employee Name]:[Office]],7))</f>
        <v>PDAO</v>
      </c>
      <c r="F7071" s="50" t="str">
        <f>IF(ISBLANK(LeaveTracker[[#This Row],[Employee Name]]),"-----",VLOOKUP(LeaveTracker[[#This Row],[Employee Name]],Employees[[Employee Name]:[Office]],6))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2140</v>
      </c>
      <c r="E7072" s="19" t="str">
        <f>IF(ISBLANK(LeaveTracker[[#This Row],[Employee Name]]),"-----",VLOOKUP(LeaveTracker[[#This Row],[Employee Name]],Employees[[Employee Name]:[Office]],7))</f>
        <v>GSO</v>
      </c>
      <c r="F7072" s="50" t="str">
        <f>IF(ISBLANK(LeaveTracker[[#This Row],[Employee Name]]),"-----",VLOOKUP(LeaveTracker[[#This Row],[Employee Name]],Employees[[Employee Name]:[Office]],6))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759</v>
      </c>
      <c r="E7073" s="19" t="str">
        <f>IF(ISBLANK(LeaveTracker[[#This Row],[Employee Name]]),"-----",VLOOKUP(LeaveTracker[[#This Row],[Employee Name]],Employees[[Employee Name]:[Office]],7))</f>
        <v>CTO</v>
      </c>
      <c r="F7073" s="50" t="str">
        <f>IF(ISBLANK(LeaveTracker[[#This Row],[Employee Name]]),"-----",VLOOKUP(LeaveTracker[[#This Row],[Employee Name]],Employees[[Employee Name]:[Office]],6))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809</v>
      </c>
      <c r="E7074" s="19" t="str">
        <f>IF(ISBLANK(LeaveTracker[[#This Row],[Employee Name]]),"-----",VLOOKUP(LeaveTracker[[#This Row],[Employee Name]],Employees[[Employee Name]:[Office]],7))</f>
        <v>CHO</v>
      </c>
      <c r="F7074" s="50" t="str">
        <f>IF(ISBLANK(LeaveTracker[[#This Row],[Employee Name]]),"-----",VLOOKUP(LeaveTracker[[#This Row],[Employee Name]],Employees[[Employee Name]:[Office]],6))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509</v>
      </c>
      <c r="E7075" s="19" t="str">
        <f>IF(ISBLANK(LeaveTracker[[#This Row],[Employee Name]]),"-----",VLOOKUP(LeaveTracker[[#This Row],[Employee Name]],Employees[[Employee Name]:[Office]],7))</f>
        <v>ACCOUNTING</v>
      </c>
      <c r="F7075" s="50" t="str">
        <f>IF(ISBLANK(LeaveTracker[[#This Row],[Employee Name]]),"-----",VLOOKUP(LeaveTracker[[#This Row],[Employee Name]],Employees[[Employee Name]:[Office]],6))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871</v>
      </c>
      <c r="E7076" s="19" t="str">
        <f>IF(ISBLANK(LeaveTracker[[#This Row],[Employee Name]]),"-----",VLOOKUP(LeaveTracker[[#This Row],[Employee Name]],Employees[[Employee Name]:[Office]],7))</f>
        <v>ACCOUNTING</v>
      </c>
      <c r="F7076" s="50" t="str">
        <f>IF(ISBLANK(LeaveTracker[[#This Row],[Employee Name]]),"-----",VLOOKUP(LeaveTracker[[#This Row],[Employee Name]],Employees[[Employee Name]:[Office]],6))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1010</v>
      </c>
      <c r="E7077" s="19" t="str">
        <f>IF(ISBLANK(LeaveTracker[[#This Row],[Employee Name]]),"-----",VLOOKUP(LeaveTracker[[#This Row],[Employee Name]],Employees[[Employee Name]:[Office]],7))</f>
        <v>ACCOUNTING</v>
      </c>
      <c r="F7077" s="50" t="str">
        <f>IF(ISBLANK(LeaveTracker[[#This Row],[Employee Name]]),"-----",VLOOKUP(LeaveTracker[[#This Row],[Employee Name]],Employees[[Employee Name]:[Office]],6))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1092</v>
      </c>
      <c r="E7078" s="19" t="str">
        <f>IF(ISBLANK(LeaveTracker[[#This Row],[Employee Name]]),"-----",VLOOKUP(LeaveTracker[[#This Row],[Employee Name]],Employees[[Employee Name]:[Office]],7))</f>
        <v>ACCOUNTING</v>
      </c>
      <c r="F7078" s="50" t="str">
        <f>IF(ISBLANK(LeaveTracker[[#This Row],[Employee Name]]),"-----",VLOOKUP(LeaveTracker[[#This Row],[Employee Name]],Employees[[Employee Name]:[Office]],6))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950</v>
      </c>
      <c r="E7079" s="19" t="str">
        <f>IF(ISBLANK(LeaveTracker[[#This Row],[Employee Name]]),"-----",VLOOKUP(LeaveTracker[[#This Row],[Employee Name]],Employees[[Employee Name]:[Office]],7))</f>
        <v>ACCOUNTING</v>
      </c>
      <c r="F7079" s="50" t="str">
        <f>IF(ISBLANK(LeaveTracker[[#This Row],[Employee Name]]),"-----",VLOOKUP(LeaveTracker[[#This Row],[Employee Name]],Employees[[Employee Name]:[Office]],6))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297</v>
      </c>
      <c r="E7080" s="19" t="str">
        <f>IF(ISBLANK(LeaveTracker[[#This Row],[Employee Name]]),"-----",VLOOKUP(LeaveTracker[[#This Row],[Employee Name]],Employees[[Employee Name]:[Office]],7))</f>
        <v>TOPS (ADMIN CSU)</v>
      </c>
      <c r="F7080" s="50" t="str">
        <f>IF(ISBLANK(LeaveTracker[[#This Row],[Employee Name]]),"-----",VLOOKUP(LeaveTracker[[#This Row],[Employee Name]],Employees[[Employee Name]:[Office]],6))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2385</v>
      </c>
      <c r="E7081" s="19" t="str">
        <f>IF(ISBLANK(LeaveTracker[[#This Row],[Employee Name]]),"-----",VLOOKUP(LeaveTracker[[#This Row],[Employee Name]],Employees[[Employee Name]:[Office]],7))</f>
        <v>LCR</v>
      </c>
      <c r="F7081" s="50" t="str">
        <f>IF(ISBLANK(LeaveTracker[[#This Row],[Employee Name]]),"-----",VLOOKUP(LeaveTracker[[#This Row],[Employee Name]],Employees[[Employee Name]:[Office]],6))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2385</v>
      </c>
      <c r="E7082" s="19" t="str">
        <f>IF(ISBLANK(LeaveTracker[[#This Row],[Employee Name]]),"-----",VLOOKUP(LeaveTracker[[#This Row],[Employee Name]],Employees[[Employee Name]:[Office]],7))</f>
        <v>LCR</v>
      </c>
      <c r="F7082" s="50" t="str">
        <f>IF(ISBLANK(LeaveTracker[[#This Row],[Employee Name]]),"-----",VLOOKUP(LeaveTracker[[#This Row],[Employee Name]],Employees[[Employee Name]:[Office]],6))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1866</v>
      </c>
      <c r="E7083" s="19" t="str">
        <f>IF(ISBLANK(LeaveTracker[[#This Row],[Employee Name]]),"-----",VLOOKUP(LeaveTracker[[#This Row],[Employee Name]],Employees[[Employee Name]:[Office]],7))</f>
        <v>TICC</v>
      </c>
      <c r="F7083" s="50" t="str">
        <f>IF(ISBLANK(LeaveTracker[[#This Row],[Employee Name]]),"-----",VLOOKUP(LeaveTracker[[#This Row],[Employee Name]],Employees[[Employee Name]:[Office]],6))</f>
        <v>CASUAL</v>
      </c>
      <c r="G7083" s="24">
        <v>45154</v>
      </c>
      <c r="H7083" s="24">
        <v>45154</v>
      </c>
      <c r="I7083" s="20" t="s">
        <v>298</v>
      </c>
      <c r="J7083" s="42" t="s">
        <v>1003</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1762</v>
      </c>
      <c r="E7084" s="19" t="str">
        <f>IF(ISBLANK(LeaveTracker[[#This Row],[Employee Name]]),"-----",VLOOKUP(LeaveTracker[[#This Row],[Employee Name]],Employees[[Employee Name]:[Office]],7))</f>
        <v>LIBRARY</v>
      </c>
      <c r="F7084" s="50" t="str">
        <f>IF(ISBLANK(LeaveTracker[[#This Row],[Employee Name]]),"-----",VLOOKUP(LeaveTracker[[#This Row],[Employee Name]],Employees[[Employee Name]:[Office]],6))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1762</v>
      </c>
      <c r="E7085" s="19" t="str">
        <f>IF(ISBLANK(LeaveTracker[[#This Row],[Employee Name]]),"-----",VLOOKUP(LeaveTracker[[#This Row],[Employee Name]],Employees[[Employee Name]:[Office]],7))</f>
        <v>LIBRARY</v>
      </c>
      <c r="F7085" s="50" t="str">
        <f>IF(ISBLANK(LeaveTracker[[#This Row],[Employee Name]]),"-----",VLOOKUP(LeaveTracker[[#This Row],[Employee Name]],Employees[[Employee Name]:[Office]],6))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1964</v>
      </c>
      <c r="E7086" s="19" t="str">
        <f>IF(ISBLANK(LeaveTracker[[#This Row],[Employee Name]]),"-----",VLOOKUP(LeaveTracker[[#This Row],[Employee Name]],Employees[[Employee Name]:[Office]],7))</f>
        <v>TERMINAL</v>
      </c>
      <c r="F7086" s="50" t="str">
        <f>IF(ISBLANK(LeaveTracker[[#This Row],[Employee Name]]),"-----",VLOOKUP(LeaveTracker[[#This Row],[Employee Name]],Employees[[Employee Name]:[Office]],6))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2186</v>
      </c>
      <c r="E7087" s="19" t="str">
        <f>IF(ISBLANK(LeaveTracker[[#This Row],[Employee Name]]),"-----",VLOOKUP(LeaveTracker[[#This Row],[Employee Name]],Employees[[Employee Name]:[Office]],7))</f>
        <v>HALL OF JUSTICE</v>
      </c>
      <c r="F7087" s="50" t="str">
        <f>IF(ISBLANK(LeaveTracker[[#This Row],[Employee Name]]),"-----",VLOOKUP(LeaveTracker[[#This Row],[Employee Name]],Employees[[Employee Name]:[Office]],6))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1840</v>
      </c>
      <c r="E7088" s="19" t="str">
        <f>IF(ISBLANK(LeaveTracker[[#This Row],[Employee Name]]),"-----",VLOOKUP(LeaveTracker[[#This Row],[Employee Name]],Employees[[Employee Name]:[Office]],7))</f>
        <v>BIR</v>
      </c>
      <c r="F7088" s="50" t="str">
        <f>IF(ISBLANK(LeaveTracker[[#This Row],[Employee Name]]),"-----",VLOOKUP(LeaveTracker[[#This Row],[Employee Name]],Employees[[Employee Name]:[Office]],6))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1876</v>
      </c>
      <c r="E7089" s="19" t="str">
        <f>IF(ISBLANK(LeaveTracker[[#This Row],[Employee Name]]),"-----",VLOOKUP(LeaveTracker[[#This Row],[Employee Name]],Employees[[Employee Name]:[Office]],7))</f>
        <v>GSO</v>
      </c>
      <c r="F7089" s="50" t="str">
        <f>IF(ISBLANK(LeaveTracker[[#This Row],[Employee Name]]),"-----",VLOOKUP(LeaveTracker[[#This Row],[Employee Name]],Employees[[Employee Name]:[Office]],6))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1876</v>
      </c>
      <c r="E7090" s="19" t="str">
        <f>IF(ISBLANK(LeaveTracker[[#This Row],[Employee Name]]),"-----",VLOOKUP(LeaveTracker[[#This Row],[Employee Name]],Employees[[Employee Name]:[Office]],7))</f>
        <v>GSO</v>
      </c>
      <c r="F7090" s="50" t="str">
        <f>IF(ISBLANK(LeaveTracker[[#This Row],[Employee Name]]),"-----",VLOOKUP(LeaveTracker[[#This Row],[Employee Name]],Employees[[Employee Name]:[Office]],6))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1765</v>
      </c>
      <c r="E7091" s="19" t="str">
        <f>IF(ISBLANK(LeaveTracker[[#This Row],[Employee Name]]),"-----",VLOOKUP(LeaveTracker[[#This Row],[Employee Name]],Employees[[Employee Name]:[Office]],7))</f>
        <v>GSO</v>
      </c>
      <c r="F7091" s="50" t="str">
        <f>IF(ISBLANK(LeaveTracker[[#This Row],[Employee Name]]),"-----",VLOOKUP(LeaveTracker[[#This Row],[Employee Name]],Employees[[Employee Name]:[Office]],6))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1765</v>
      </c>
      <c r="E7092" s="19" t="str">
        <f>IF(ISBLANK(LeaveTracker[[#This Row],[Employee Name]]),"-----",VLOOKUP(LeaveTracker[[#This Row],[Employee Name]],Employees[[Employee Name]:[Office]],7))</f>
        <v>GSO</v>
      </c>
      <c r="F7092" s="50" t="str">
        <f>IF(ISBLANK(LeaveTracker[[#This Row],[Employee Name]]),"-----",VLOOKUP(LeaveTracker[[#This Row],[Employee Name]],Employees[[Employee Name]:[Office]],6))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1884</v>
      </c>
      <c r="E7093" s="19" t="str">
        <f>IF(ISBLANK(LeaveTracker[[#This Row],[Employee Name]]),"-----",VLOOKUP(LeaveTracker[[#This Row],[Employee Name]],Employees[[Employee Name]:[Office]],7))</f>
        <v>CTO-LICENSE</v>
      </c>
      <c r="F7093" s="50" t="str">
        <f>IF(ISBLANK(LeaveTracker[[#This Row],[Employee Name]]),"-----",VLOOKUP(LeaveTracker[[#This Row],[Employee Name]],Employees[[Employee Name]:[Office]],6))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396</v>
      </c>
      <c r="E7094" s="19" t="str">
        <f>IF(ISBLANK(LeaveTracker[[#This Row],[Employee Name]]),"-----",VLOOKUP(LeaveTracker[[#This Row],[Employee Name]],Employees[[Employee Name]:[Office]],7))</f>
        <v>CTO</v>
      </c>
      <c r="F7094" s="50" t="str">
        <f>IF(ISBLANK(LeaveTracker[[#This Row],[Employee Name]]),"-----",VLOOKUP(LeaveTracker[[#This Row],[Employee Name]],Employees[[Employee Name]:[Office]],6))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224</v>
      </c>
      <c r="E7095" s="19" t="str">
        <f>IF(ISBLANK(LeaveTracker[[#This Row],[Employee Name]]),"-----",VLOOKUP(LeaveTracker[[#This Row],[Employee Name]],Employees[[Employee Name]:[Office]],7))</f>
        <v>CSWDO</v>
      </c>
      <c r="F7095" s="50" t="str">
        <f>IF(ISBLANK(LeaveTracker[[#This Row],[Employee Name]]),"-----",VLOOKUP(LeaveTracker[[#This Row],[Employee Name]],Employees[[Employee Name]:[Office]],6))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2266</v>
      </c>
      <c r="E7096" s="19" t="str">
        <f>IF(ISBLANK(LeaveTracker[[#This Row],[Employee Name]]),"-----",VLOOKUP(LeaveTracker[[#This Row],[Employee Name]],Employees[[Employee Name]:[Office]],7))</f>
        <v>OSP</v>
      </c>
      <c r="F7096" s="50" t="str">
        <f>IF(ISBLANK(LeaveTracker[[#This Row],[Employee Name]]),"-----",VLOOKUP(LeaveTracker[[#This Row],[Employee Name]],Employees[[Employee Name]:[Office]],6))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2470</v>
      </c>
      <c r="E7097" s="19" t="str">
        <f>IF(ISBLANK(LeaveTracker[[#This Row],[Employee Name]]),"-----",VLOOKUP(LeaveTracker[[#This Row],[Employee Name]],Employees[[Employee Name]:[Office]],7))</f>
        <v>BAC OFFICE</v>
      </c>
      <c r="F7097" s="50" t="str">
        <f>IF(ISBLANK(LeaveTracker[[#This Row],[Employee Name]]),"-----",VLOOKUP(LeaveTracker[[#This Row],[Employee Name]],Employees[[Employee Name]:[Office]],6))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504</v>
      </c>
      <c r="E7098" s="19" t="str">
        <f>IF(ISBLANK(LeaveTracker[[#This Row],[Employee Name]]),"-----",VLOOKUP(LeaveTracker[[#This Row],[Employee Name]],Employees[[Employee Name]:[Office]],7))</f>
        <v>THRDC</v>
      </c>
      <c r="F7098" s="50" t="str">
        <f>IF(ISBLANK(LeaveTracker[[#This Row],[Employee Name]]),"-----",VLOOKUP(LeaveTracker[[#This Row],[Employee Name]],Employees[[Employee Name]:[Office]],6))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1741</v>
      </c>
      <c r="E7099" s="19" t="str">
        <f>IF(ISBLANK(LeaveTracker[[#This Row],[Employee Name]]),"-----",VLOOKUP(LeaveTracker[[#This Row],[Employee Name]],Employees[[Employee Name]:[Office]],7))</f>
        <v>ONT</v>
      </c>
      <c r="F7099" s="50" t="str">
        <f>IF(ISBLANK(LeaveTracker[[#This Row],[Employee Name]]),"-----",VLOOKUP(LeaveTracker[[#This Row],[Employee Name]],Employees[[Employee Name]:[Office]],6))</f>
        <v>PERMANENT</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1741</v>
      </c>
      <c r="E7100" s="19" t="str">
        <f>IF(ISBLANK(LeaveTracker[[#This Row],[Employee Name]]),"-----",VLOOKUP(LeaveTracker[[#This Row],[Employee Name]],Employees[[Employee Name]:[Office]],7))</f>
        <v>ONT</v>
      </c>
      <c r="F7100" s="50" t="str">
        <f>IF(ISBLANK(LeaveTracker[[#This Row],[Employee Name]]),"-----",VLOOKUP(LeaveTracker[[#This Row],[Employee Name]],Employees[[Employee Name]:[Office]],6))</f>
        <v>PERMANENT</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1741</v>
      </c>
      <c r="E7101" s="19" t="str">
        <f>IF(ISBLANK(LeaveTracker[[#This Row],[Employee Name]]),"-----",VLOOKUP(LeaveTracker[[#This Row],[Employee Name]],Employees[[Employee Name]:[Office]],7))</f>
        <v>ONT</v>
      </c>
      <c r="F7101" s="50" t="str">
        <f>IF(ISBLANK(LeaveTracker[[#This Row],[Employee Name]]),"-----",VLOOKUP(LeaveTracker[[#This Row],[Employee Name]],Employees[[Employee Name]:[Office]],6))</f>
        <v>PERMANENT</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1741</v>
      </c>
      <c r="E7102" s="19" t="str">
        <f>IF(ISBLANK(LeaveTracker[[#This Row],[Employee Name]]),"-----",VLOOKUP(LeaveTracker[[#This Row],[Employee Name]],Employees[[Employee Name]:[Office]],7))</f>
        <v>ONT</v>
      </c>
      <c r="F7102" s="50" t="str">
        <f>IF(ISBLANK(LeaveTracker[[#This Row],[Employee Name]]),"-----",VLOOKUP(LeaveTracker[[#This Row],[Employee Name]],Employees[[Employee Name]:[Office]],6))</f>
        <v>PERMANENT</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1890</v>
      </c>
      <c r="E7103" s="19" t="str">
        <f>IF(ISBLANK(LeaveTracker[[#This Row],[Employee Name]]),"-----",VLOOKUP(LeaveTracker[[#This Row],[Employee Name]],Employees[[Employee Name]:[Office]],7))</f>
        <v>TICC</v>
      </c>
      <c r="F7103" s="50" t="str">
        <f>IF(ISBLANK(LeaveTracker[[#This Row],[Employee Name]]),"-----",VLOOKUP(LeaveTracker[[#This Row],[Employee Name]],Employees[[Employee Name]:[Office]],6))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1890</v>
      </c>
      <c r="E7104" s="19" t="str">
        <f>IF(ISBLANK(LeaveTracker[[#This Row],[Employee Name]]),"-----",VLOOKUP(LeaveTracker[[#This Row],[Employee Name]],Employees[[Employee Name]:[Office]],7))</f>
        <v>TICC</v>
      </c>
      <c r="F7104" s="50" t="str">
        <f>IF(ISBLANK(LeaveTracker[[#This Row],[Employee Name]]),"-----",VLOOKUP(LeaveTracker[[#This Row],[Employee Name]],Employees[[Employee Name]:[Office]],6))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1792</v>
      </c>
      <c r="E7105" s="19" t="str">
        <f>IF(ISBLANK(LeaveTracker[[#This Row],[Employee Name]]),"-----",VLOOKUP(LeaveTracker[[#This Row],[Employee Name]],Employees[[Employee Name]:[Office]],7))</f>
        <v>CENRO</v>
      </c>
      <c r="F7105" s="50" t="str">
        <f>IF(ISBLANK(LeaveTracker[[#This Row],[Employee Name]]),"-----",VLOOKUP(LeaveTracker[[#This Row],[Employee Name]],Employees[[Employee Name]:[Office]],6))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2199</v>
      </c>
      <c r="E7106" s="19" t="str">
        <f>IF(ISBLANK(LeaveTracker[[#This Row],[Employee Name]]),"-----",VLOOKUP(LeaveTracker[[#This Row],[Employee Name]],Employees[[Employee Name]:[Office]],7))</f>
        <v>ONT</v>
      </c>
      <c r="F7106" s="50" t="str">
        <f>IF(ISBLANK(LeaveTracker[[#This Row],[Employee Name]]),"-----",VLOOKUP(LeaveTracker[[#This Row],[Employee Name]],Employees[[Employee Name]:[Office]],6))</f>
        <v>PERMANENT</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2190</v>
      </c>
      <c r="E7107" s="19" t="str">
        <f>IF(ISBLANK(LeaveTracker[[#This Row],[Employee Name]]),"-----",VLOOKUP(LeaveTracker[[#This Row],[Employee Name]],Employees[[Employee Name]:[Office]],7))</f>
        <v>ONT</v>
      </c>
      <c r="F7107" s="50" t="str">
        <f>IF(ISBLANK(LeaveTracker[[#This Row],[Employee Name]]),"-----",VLOOKUP(LeaveTracker[[#This Row],[Employee Name]],Employees[[Employee Name]:[Office]],6))</f>
        <v>PERMANENT</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1791</v>
      </c>
      <c r="E7108" s="19" t="str">
        <f>IF(ISBLANK(LeaveTracker[[#This Row],[Employee Name]]),"-----",VLOOKUP(LeaveTracker[[#This Row],[Employee Name]],Employees[[Employee Name]:[Office]],7))</f>
        <v>CENRO</v>
      </c>
      <c r="F7108" s="50" t="str">
        <f>IF(ISBLANK(LeaveTracker[[#This Row],[Employee Name]]),"-----",VLOOKUP(LeaveTracker[[#This Row],[Employee Name]],Employees[[Employee Name]:[Office]],6))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1878</v>
      </c>
      <c r="E7109" s="19" t="str">
        <f>IF(ISBLANK(LeaveTracker[[#This Row],[Employee Name]]),"-----",VLOOKUP(LeaveTracker[[#This Row],[Employee Name]],Employees[[Employee Name]:[Office]],7))</f>
        <v>CENRO</v>
      </c>
      <c r="F7109" s="50" t="str">
        <f>IF(ISBLANK(LeaveTracker[[#This Row],[Employee Name]]),"-----",VLOOKUP(LeaveTracker[[#This Row],[Employee Name]],Employees[[Employee Name]:[Office]],6))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1820</v>
      </c>
      <c r="E7110" s="19" t="str">
        <f>IF(ISBLANK(LeaveTracker[[#This Row],[Employee Name]]),"-----",VLOOKUP(LeaveTracker[[#This Row],[Employee Name]],Employees[[Employee Name]:[Office]],7))</f>
        <v>CENRO</v>
      </c>
      <c r="F7110" s="50" t="str">
        <f>IF(ISBLANK(LeaveTracker[[#This Row],[Employee Name]]),"-----",VLOOKUP(LeaveTracker[[#This Row],[Employee Name]],Employees[[Employee Name]:[Office]],6))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1916</v>
      </c>
      <c r="E7111" s="19" t="str">
        <f>IF(ISBLANK(LeaveTracker[[#This Row],[Employee Name]]),"-----",VLOOKUP(LeaveTracker[[#This Row],[Employee Name]],Employees[[Employee Name]:[Office]],7))</f>
        <v>INTERNAL</v>
      </c>
      <c r="F7111" s="50" t="str">
        <f>IF(ISBLANK(LeaveTracker[[#This Row],[Employee Name]]),"-----",VLOOKUP(LeaveTracker[[#This Row],[Employee Name]],Employees[[Employee Name]:[Office]],6))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1916</v>
      </c>
      <c r="E7112" s="19" t="str">
        <f>IF(ISBLANK(LeaveTracker[[#This Row],[Employee Name]]),"-----",VLOOKUP(LeaveTracker[[#This Row],[Employee Name]],Employees[[Employee Name]:[Office]],7))</f>
        <v>INTERNAL</v>
      </c>
      <c r="F7112" s="50" t="str">
        <f>IF(ISBLANK(LeaveTracker[[#This Row],[Employee Name]]),"-----",VLOOKUP(LeaveTracker[[#This Row],[Employee Name]],Employees[[Employee Name]:[Office]],6))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1981</v>
      </c>
      <c r="E7113" s="19" t="str">
        <f>IF(ISBLANK(LeaveTracker[[#This Row],[Employee Name]]),"-----",VLOOKUP(LeaveTracker[[#This Row],[Employee Name]],Employees[[Employee Name]:[Office]],7))</f>
        <v>CHO</v>
      </c>
      <c r="F7113" s="50" t="str">
        <f>IF(ISBLANK(LeaveTracker[[#This Row],[Employee Name]]),"-----",VLOOKUP(LeaveTracker[[#This Row],[Employee Name]],Employees[[Employee Name]:[Office]],6))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1822</v>
      </c>
      <c r="E7114" s="19" t="str">
        <f>IF(ISBLANK(LeaveTracker[[#This Row],[Employee Name]]),"-----",VLOOKUP(LeaveTracker[[#This Row],[Employee Name]],Employees[[Employee Name]:[Office]],7))</f>
        <v>CHO</v>
      </c>
      <c r="F7114" s="50" t="str">
        <f>IF(ISBLANK(LeaveTracker[[#This Row],[Employee Name]]),"-----",VLOOKUP(LeaveTracker[[#This Row],[Employee Name]],Employees[[Employee Name]:[Office]],6))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2385</v>
      </c>
      <c r="E7115" s="19" t="str">
        <f>IF(ISBLANK(LeaveTracker[[#This Row],[Employee Name]]),"-----",VLOOKUP(LeaveTracker[[#This Row],[Employee Name]],Employees[[Employee Name]:[Office]],7))</f>
        <v>LCR</v>
      </c>
      <c r="F7115" s="50" t="str">
        <f>IF(ISBLANK(LeaveTracker[[#This Row],[Employee Name]]),"-----",VLOOKUP(LeaveTracker[[#This Row],[Employee Name]],Employees[[Employee Name]:[Office]],6))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1877</v>
      </c>
      <c r="E7116" s="19" t="str">
        <f>IF(ISBLANK(LeaveTracker[[#This Row],[Employee Name]]),"-----",VLOOKUP(LeaveTracker[[#This Row],[Employee Name]],Employees[[Employee Name]:[Office]],7))</f>
        <v>CHO</v>
      </c>
      <c r="F7116" s="50" t="str">
        <f>IF(ISBLANK(LeaveTracker[[#This Row],[Employee Name]]),"-----",VLOOKUP(LeaveTracker[[#This Row],[Employee Name]],Employees[[Employee Name]:[Office]],6))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2272</v>
      </c>
      <c r="E7117" s="19" t="str">
        <f>IF(ISBLANK(LeaveTracker[[#This Row],[Employee Name]]),"-----",VLOOKUP(LeaveTracker[[#This Row],[Employee Name]],Employees[[Employee Name]:[Office]],7))</f>
        <v>PICNIC GROVE</v>
      </c>
      <c r="F7117" s="50" t="str">
        <f>IF(ISBLANK(LeaveTracker[[#This Row],[Employee Name]]),"-----",VLOOKUP(LeaveTracker[[#This Row],[Employee Name]],Employees[[Employee Name]:[Office]],6))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1825</v>
      </c>
      <c r="E7118" s="19" t="str">
        <f>IF(ISBLANK(LeaveTracker[[#This Row],[Employee Name]]),"-----",VLOOKUP(LeaveTracker[[#This Row],[Employee Name]],Employees[[Employee Name]:[Office]],7))</f>
        <v>GSO</v>
      </c>
      <c r="F7118" s="50" t="str">
        <f>IF(ISBLANK(LeaveTracker[[#This Row],[Employee Name]]),"-----",VLOOKUP(LeaveTracker[[#This Row],[Employee Name]],Employees[[Employee Name]:[Office]],6))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1825</v>
      </c>
      <c r="E7119" s="19" t="str">
        <f>IF(ISBLANK(LeaveTracker[[#This Row],[Employee Name]]),"-----",VLOOKUP(LeaveTracker[[#This Row],[Employee Name]],Employees[[Employee Name]:[Office]],7))</f>
        <v>GSO</v>
      </c>
      <c r="F7119" s="50" t="str">
        <f>IF(ISBLANK(LeaveTracker[[#This Row],[Employee Name]]),"-----",VLOOKUP(LeaveTracker[[#This Row],[Employee Name]],Employees[[Employee Name]:[Office]],6))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1825</v>
      </c>
      <c r="E7120" s="19" t="str">
        <f>IF(ISBLANK(LeaveTracker[[#This Row],[Employee Name]]),"-----",VLOOKUP(LeaveTracker[[#This Row],[Employee Name]],Employees[[Employee Name]:[Office]],7))</f>
        <v>GSO</v>
      </c>
      <c r="F7120" s="50" t="str">
        <f>IF(ISBLANK(LeaveTracker[[#This Row],[Employee Name]]),"-----",VLOOKUP(LeaveTracker[[#This Row],[Employee Name]],Employees[[Employee Name]:[Office]],6))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1825</v>
      </c>
      <c r="E7121" s="19" t="str">
        <f>IF(ISBLANK(LeaveTracker[[#This Row],[Employee Name]]),"-----",VLOOKUP(LeaveTracker[[#This Row],[Employee Name]],Employees[[Employee Name]:[Office]],7))</f>
        <v>GSO</v>
      </c>
      <c r="F7121" s="50" t="str">
        <f>IF(ISBLANK(LeaveTracker[[#This Row],[Employee Name]]),"-----",VLOOKUP(LeaveTracker[[#This Row],[Employee Name]],Employees[[Employee Name]:[Office]],6))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1796</v>
      </c>
      <c r="E7122" s="19" t="str">
        <f>IF(ISBLANK(LeaveTracker[[#This Row],[Employee Name]]),"-----",VLOOKUP(LeaveTracker[[#This Row],[Employee Name]],Employees[[Employee Name]:[Office]],7))</f>
        <v>CENRO</v>
      </c>
      <c r="F7122" s="50" t="str">
        <f>IF(ISBLANK(LeaveTracker[[#This Row],[Employee Name]]),"-----",VLOOKUP(LeaveTracker[[#This Row],[Employee Name]],Employees[[Employee Name]:[Office]],6))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564</v>
      </c>
      <c r="E7123" s="19" t="str">
        <f>IF(ISBLANK(LeaveTracker[[#This Row],[Employee Name]]),"-----",VLOOKUP(LeaveTracker[[#This Row],[Employee Name]],Employees[[Employee Name]:[Office]],7))</f>
        <v>CENRO</v>
      </c>
      <c r="F7123" s="50" t="str">
        <f>IF(ISBLANK(LeaveTracker[[#This Row],[Employee Name]]),"-----",VLOOKUP(LeaveTracker[[#This Row],[Employee Name]],Employees[[Employee Name]:[Office]],6))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564</v>
      </c>
      <c r="E7124" s="19" t="str">
        <f>IF(ISBLANK(LeaveTracker[[#This Row],[Employee Name]]),"-----",VLOOKUP(LeaveTracker[[#This Row],[Employee Name]],Employees[[Employee Name]:[Office]],7))</f>
        <v>CENRO</v>
      </c>
      <c r="F7124" s="50" t="str">
        <f>IF(ISBLANK(LeaveTracker[[#This Row],[Employee Name]]),"-----",VLOOKUP(LeaveTracker[[#This Row],[Employee Name]],Employees[[Employee Name]:[Office]],6))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2472</v>
      </c>
      <c r="E7125" s="19" t="str">
        <f>IF(ISBLANK(LeaveTracker[[#This Row],[Employee Name]]),"-----",VLOOKUP(LeaveTracker[[#This Row],[Employee Name]],Employees[[Employee Name]:[Office]],7))</f>
        <v>CCT</v>
      </c>
      <c r="F7125" s="50" t="str">
        <f>IF(ISBLANK(LeaveTracker[[#This Row],[Employee Name]]),"-----",VLOOKUP(LeaveTracker[[#This Row],[Employee Name]],Employees[[Employee Name]:[Office]],6))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1756</v>
      </c>
      <c r="E7126" s="19" t="str">
        <f>IF(ISBLANK(LeaveTracker[[#This Row],[Employee Name]]),"-----",VLOOKUP(LeaveTracker[[#This Row],[Employee Name]],Employees[[Employee Name]:[Office]],7))</f>
        <v>PICNIC GROVE</v>
      </c>
      <c r="F7126" s="50" t="str">
        <f>IF(ISBLANK(LeaveTracker[[#This Row],[Employee Name]]),"-----",VLOOKUP(LeaveTracker[[#This Row],[Employee Name]],Employees[[Employee Name]:[Office]],6))</f>
        <v>PERMANENT</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1756</v>
      </c>
      <c r="E7127" s="19" t="str">
        <f>IF(ISBLANK(LeaveTracker[[#This Row],[Employee Name]]),"-----",VLOOKUP(LeaveTracker[[#This Row],[Employee Name]],Employees[[Employee Name]:[Office]],7))</f>
        <v>PICNIC GROVE</v>
      </c>
      <c r="F7127" s="50" t="str">
        <f>IF(ISBLANK(LeaveTracker[[#This Row],[Employee Name]]),"-----",VLOOKUP(LeaveTracker[[#This Row],[Employee Name]],Employees[[Employee Name]:[Office]],6))</f>
        <v>PERMANENT</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1834</v>
      </c>
      <c r="E7128" s="19" t="str">
        <f>IF(ISBLANK(LeaveTracker[[#This Row],[Employee Name]]),"-----",VLOOKUP(LeaveTracker[[#This Row],[Employee Name]],Employees[[Employee Name]:[Office]],7))</f>
        <v>EEO/CITY MARKET</v>
      </c>
      <c r="F7128" s="50" t="str">
        <f>IF(ISBLANK(LeaveTracker[[#This Row],[Employee Name]]),"-----",VLOOKUP(LeaveTracker[[#This Row],[Employee Name]],Employees[[Employee Name]:[Office]],6))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1834</v>
      </c>
      <c r="E7129" s="19" t="str">
        <f>IF(ISBLANK(LeaveTracker[[#This Row],[Employee Name]]),"-----",VLOOKUP(LeaveTracker[[#This Row],[Employee Name]],Employees[[Employee Name]:[Office]],7))</f>
        <v>EEO/CITY MARKET</v>
      </c>
      <c r="F7129" s="50" t="str">
        <f>IF(ISBLANK(LeaveTracker[[#This Row],[Employee Name]]),"-----",VLOOKUP(LeaveTracker[[#This Row],[Employee Name]],Employees[[Employee Name]:[Office]],6))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1834</v>
      </c>
      <c r="E7130" s="19" t="str">
        <f>IF(ISBLANK(LeaveTracker[[#This Row],[Employee Name]]),"-----",VLOOKUP(LeaveTracker[[#This Row],[Employee Name]],Employees[[Employee Name]:[Office]],7))</f>
        <v>EEO/CITY MARKET</v>
      </c>
      <c r="F7130" s="50" t="str">
        <f>IF(ISBLANK(LeaveTracker[[#This Row],[Employee Name]]),"-----",VLOOKUP(LeaveTracker[[#This Row],[Employee Name]],Employees[[Employee Name]:[Office]],6))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402</v>
      </c>
      <c r="E7131" s="19" t="str">
        <f>IF(ISBLANK(LeaveTracker[[#This Row],[Employee Name]]),"-----",VLOOKUP(LeaveTracker[[#This Row],[Employee Name]],Employees[[Employee Name]:[Office]],7))</f>
        <v>CTO</v>
      </c>
      <c r="F7131" s="50" t="str">
        <f>IF(ISBLANK(LeaveTracker[[#This Row],[Employee Name]]),"-----",VLOOKUP(LeaveTracker[[#This Row],[Employee Name]],Employees[[Employee Name]:[Office]],6))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1783</v>
      </c>
      <c r="E7132" s="19" t="str">
        <f>IF(ISBLANK(LeaveTracker[[#This Row],[Employee Name]]),"-----",VLOOKUP(LeaveTracker[[#This Row],[Employee Name]],Employees[[Employee Name]:[Office]],7))</f>
        <v>ONT</v>
      </c>
      <c r="F7132" s="50" t="str">
        <f>IF(ISBLANK(LeaveTracker[[#This Row],[Employee Name]]),"-----",VLOOKUP(LeaveTracker[[#This Row],[Employee Name]],Employees[[Employee Name]:[Office]],6))</f>
        <v>PERMANENT</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1890</v>
      </c>
      <c r="E7133" s="19" t="str">
        <f>IF(ISBLANK(LeaveTracker[[#This Row],[Employee Name]]),"-----",VLOOKUP(LeaveTracker[[#This Row],[Employee Name]],Employees[[Employee Name]:[Office]],7))</f>
        <v>TICC</v>
      </c>
      <c r="F7133" s="50" t="str">
        <f>IF(ISBLANK(LeaveTracker[[#This Row],[Employee Name]]),"-----",VLOOKUP(LeaveTracker[[#This Row],[Employee Name]],Employees[[Employee Name]:[Office]],6))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2377</v>
      </c>
      <c r="E7134" s="19" t="str">
        <f>IF(ISBLANK(LeaveTracker[[#This Row],[Employee Name]]),"-----",VLOOKUP(LeaveTracker[[#This Row],[Employee Name]],Employees[[Employee Name]:[Office]],7))</f>
        <v xml:space="preserve">OFFICE OF THE SANGGUNIANG PANLUNGSOD </v>
      </c>
      <c r="F7134" s="50" t="str">
        <f>IF(ISBLANK(LeaveTracker[[#This Row],[Employee Name]]),"-----",VLOOKUP(LeaveTracker[[#This Row],[Employee Name]],Employees[[Employee Name]:[Office]],6))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528</v>
      </c>
      <c r="E7135" s="19" t="str">
        <f>IF(ISBLANK(LeaveTracker[[#This Row],[Employee Name]]),"-----",VLOOKUP(LeaveTracker[[#This Row],[Employee Name]],Employees[[Employee Name]:[Office]],7))</f>
        <v>TIPID IMPOK</v>
      </c>
      <c r="F7135" s="50" t="str">
        <f>IF(ISBLANK(LeaveTracker[[#This Row],[Employee Name]]),"-----",VLOOKUP(LeaveTracker[[#This Row],[Employee Name]],Employees[[Employee Name]:[Office]],6))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371</v>
      </c>
      <c r="E7136" s="19" t="str">
        <f>IF(ISBLANK(LeaveTracker[[#This Row],[Employee Name]]),"-----",VLOOKUP(LeaveTracker[[#This Row],[Employee Name]],Employees[[Employee Name]:[Office]],7))</f>
        <v>LIBRARY</v>
      </c>
      <c r="F7136" s="50" t="str">
        <f>IF(ISBLANK(LeaveTracker[[#This Row],[Employee Name]]),"-----",VLOOKUP(LeaveTracker[[#This Row],[Employee Name]],Employees[[Employee Name]:[Office]],6))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1759</v>
      </c>
      <c r="E7137" s="19" t="str">
        <f>IF(ISBLANK(LeaveTracker[[#This Row],[Employee Name]]),"-----",VLOOKUP(LeaveTracker[[#This Row],[Employee Name]],Employees[[Employee Name]:[Office]],7))</f>
        <v>GSO</v>
      </c>
      <c r="F7137" s="50" t="str">
        <f>IF(ISBLANK(LeaveTracker[[#This Row],[Employee Name]]),"-----",VLOOKUP(LeaveTracker[[#This Row],[Employee Name]],Employees[[Employee Name]:[Office]],6))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186</v>
      </c>
      <c r="E7138" s="19" t="str">
        <f>IF(ISBLANK(LeaveTracker[[#This Row],[Employee Name]]),"-----",VLOOKUP(LeaveTracker[[#This Row],[Employee Name]],Employees[[Employee Name]:[Office]],7))</f>
        <v>CBO</v>
      </c>
      <c r="F7138" s="50" t="str">
        <f>IF(ISBLANK(LeaveTracker[[#This Row],[Employee Name]]),"-----",VLOOKUP(LeaveTracker[[#This Row],[Employee Name]],Employees[[Employee Name]:[Office]],6))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612</v>
      </c>
      <c r="E7139" s="19" t="str">
        <f>IF(ISBLANK(LeaveTracker[[#This Row],[Employee Name]]),"-----",VLOOKUP(LeaveTracker[[#This Row],[Employee Name]],Employees[[Employee Name]:[Office]],7))</f>
        <v>CBO</v>
      </c>
      <c r="F7139" s="50" t="str">
        <f>IF(ISBLANK(LeaveTracker[[#This Row],[Employee Name]]),"-----",VLOOKUP(LeaveTracker[[#This Row],[Employee Name]],Employees[[Employee Name]:[Office]],6))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714</v>
      </c>
      <c r="E7140" s="19" t="str">
        <f>IF(ISBLANK(LeaveTracker[[#This Row],[Employee Name]]),"-----",VLOOKUP(LeaveTracker[[#This Row],[Employee Name]],Employees[[Employee Name]:[Office]],7))</f>
        <v>CBO</v>
      </c>
      <c r="F7140" s="50" t="str">
        <f>IF(ISBLANK(LeaveTracker[[#This Row],[Employee Name]]),"-----",VLOOKUP(LeaveTracker[[#This Row],[Employee Name]],Employees[[Employee Name]:[Office]],6))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615</v>
      </c>
      <c r="E7141" s="19" t="str">
        <f>IF(ISBLANK(LeaveTracker[[#This Row],[Employee Name]]),"-----",VLOOKUP(LeaveTracker[[#This Row],[Employee Name]],Employees[[Employee Name]:[Office]],7))</f>
        <v>CBO</v>
      </c>
      <c r="F7141" s="50" t="str">
        <f>IF(ISBLANK(LeaveTracker[[#This Row],[Employee Name]]),"-----",VLOOKUP(LeaveTracker[[#This Row],[Employee Name]],Employees[[Employee Name]:[Office]],6))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671</v>
      </c>
      <c r="E7142" s="19" t="str">
        <f>IF(ISBLANK(LeaveTracker[[#This Row],[Employee Name]]),"-----",VLOOKUP(LeaveTracker[[#This Row],[Employee Name]],Employees[[Employee Name]:[Office]],7))</f>
        <v>SP</v>
      </c>
      <c r="F7142" s="50" t="str">
        <f>IF(ISBLANK(LeaveTracker[[#This Row],[Employee Name]]),"-----",VLOOKUP(LeaveTracker[[#This Row],[Employee Name]],Employees[[Employee Name]:[Office]],6))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504</v>
      </c>
      <c r="E7143" s="19" t="str">
        <f>IF(ISBLANK(LeaveTracker[[#This Row],[Employee Name]]),"-----",VLOOKUP(LeaveTracker[[#This Row],[Employee Name]],Employees[[Employee Name]:[Office]],7))</f>
        <v>THRDC</v>
      </c>
      <c r="F7143" s="50" t="str">
        <f>IF(ISBLANK(LeaveTracker[[#This Row],[Employee Name]]),"-----",VLOOKUP(LeaveTracker[[#This Row],[Employee Name]],Employees[[Employee Name]:[Office]],6))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1733</v>
      </c>
      <c r="E7144" s="19" t="str">
        <f>IF(ISBLANK(LeaveTracker[[#This Row],[Employee Name]]),"-----",VLOOKUP(LeaveTracker[[#This Row],[Employee Name]],Employees[[Employee Name]:[Office]],7))</f>
        <v>ASSESSOR</v>
      </c>
      <c r="F7144" s="50" t="str">
        <f>IF(ISBLANK(LeaveTracker[[#This Row],[Employee Name]]),"-----",VLOOKUP(LeaveTracker[[#This Row],[Employee Name]],Employees[[Employee Name]:[Office]],6))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655</v>
      </c>
      <c r="E7145" s="19" t="str">
        <f>IF(ISBLANK(LeaveTracker[[#This Row],[Employee Name]]),"-----",VLOOKUP(LeaveTracker[[#This Row],[Employee Name]],Employees[[Employee Name]:[Office]],7))</f>
        <v>CHO</v>
      </c>
      <c r="F7145" s="50" t="str">
        <f>IF(ISBLANK(LeaveTracker[[#This Row],[Employee Name]]),"-----",VLOOKUP(LeaveTracker[[#This Row],[Employee Name]],Employees[[Employee Name]:[Office]],6))</f>
        <v>PERMANENT</v>
      </c>
      <c r="G7145" s="24">
        <v>45155</v>
      </c>
      <c r="H7145" s="24">
        <v>45155</v>
      </c>
      <c r="I7145" s="20" t="s">
        <v>298</v>
      </c>
      <c r="J7145" s="42" t="s">
        <v>1003</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468</v>
      </c>
      <c r="E7146" s="19" t="str">
        <f>IF(ISBLANK(LeaveTracker[[#This Row],[Employee Name]]),"-----",VLOOKUP(LeaveTracker[[#This Row],[Employee Name]],Employees[[Employee Name]:[Office]],7))</f>
        <v>ASSESSORS OFFICE</v>
      </c>
      <c r="F7146" s="50" t="str">
        <f>IF(ISBLANK(LeaveTracker[[#This Row],[Employee Name]]),"-----",VLOOKUP(LeaveTracker[[#This Row],[Employee Name]],Employees[[Employee Name]:[Office]],6))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541</v>
      </c>
      <c r="E7147" s="19" t="str">
        <f>IF(ISBLANK(LeaveTracker[[#This Row],[Employee Name]]),"-----",VLOOKUP(LeaveTracker[[#This Row],[Employee Name]],Employees[[Employee Name]:[Office]],7))</f>
        <v>ONT</v>
      </c>
      <c r="F7147" s="50" t="str">
        <f>IF(ISBLANK(LeaveTracker[[#This Row],[Employee Name]]),"-----",VLOOKUP(LeaveTracker[[#This Row],[Employee Name]],Employees[[Employee Name]:[Office]],6))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1260</v>
      </c>
      <c r="E7148" s="19" t="str">
        <f>IF(ISBLANK(LeaveTracker[[#This Row],[Employee Name]]),"-----",VLOOKUP(LeaveTracker[[#This Row],[Employee Name]],Employees[[Employee Name]:[Office]],7))</f>
        <v>CHO</v>
      </c>
      <c r="F7148" s="50" t="str">
        <f>IF(ISBLANK(LeaveTracker[[#This Row],[Employee Name]]),"-----",VLOOKUP(LeaveTracker[[#This Row],[Employee Name]],Employees[[Employee Name]:[Office]],6))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1260</v>
      </c>
      <c r="E7149" s="19" t="str">
        <f>IF(ISBLANK(LeaveTracker[[#This Row],[Employee Name]]),"-----",VLOOKUP(LeaveTracker[[#This Row],[Employee Name]],Employees[[Employee Name]:[Office]],7))</f>
        <v>CHO</v>
      </c>
      <c r="F7149" s="50" t="str">
        <f>IF(ISBLANK(LeaveTracker[[#This Row],[Employee Name]]),"-----",VLOOKUP(LeaveTracker[[#This Row],[Employee Name]],Employees[[Employee Name]:[Office]],6))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680</v>
      </c>
      <c r="E7150" s="19" t="str">
        <f>IF(ISBLANK(LeaveTracker[[#This Row],[Employee Name]]),"-----",VLOOKUP(LeaveTracker[[#This Row],[Employee Name]],Employees[[Employee Name]:[Office]],7))</f>
        <v>PICNIC GROVE</v>
      </c>
      <c r="F7150" s="50" t="str">
        <f>IF(ISBLANK(LeaveTracker[[#This Row],[Employee Name]]),"-----",VLOOKUP(LeaveTracker[[#This Row],[Employee Name]],Employees[[Employee Name]:[Office]],6))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547</v>
      </c>
      <c r="E7151" s="19" t="str">
        <f>IF(ISBLANK(LeaveTracker[[#This Row],[Employee Name]]),"-----",VLOOKUP(LeaveTracker[[#This Row],[Employee Name]],Employees[[Employee Name]:[Office]],7))</f>
        <v>ONT</v>
      </c>
      <c r="F7151" s="50" t="str">
        <f>IF(ISBLANK(LeaveTracker[[#This Row],[Employee Name]]),"-----",VLOOKUP(LeaveTracker[[#This Row],[Employee Name]],Employees[[Employee Name]:[Office]],6))</f>
        <v>PERMANENT</v>
      </c>
      <c r="G7151" s="24">
        <v>45169</v>
      </c>
      <c r="H7151" s="24">
        <v>45169</v>
      </c>
      <c r="I7151" s="20" t="s">
        <v>298</v>
      </c>
      <c r="J7151" s="42" t="s">
        <v>1003</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530</v>
      </c>
      <c r="E7152" s="19" t="str">
        <f>IF(ISBLANK(LeaveTracker[[#This Row],[Employee Name]]),"-----",VLOOKUP(LeaveTracker[[#This Row],[Employee Name]],Employees[[Employee Name]:[Office]],7))</f>
        <v>GSO</v>
      </c>
      <c r="F7152" s="50" t="str">
        <f>IF(ISBLANK(LeaveTracker[[#This Row],[Employee Name]]),"-----",VLOOKUP(LeaveTracker[[#This Row],[Employee Name]],Employees[[Employee Name]:[Office]],6))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19" t="str">
        <f>IF(ISBLANK(LeaveTracker[[#This Row],[Employee Name]]),"-----",VLOOKUP(LeaveTracker[[#This Row],[Employee Name]],Employees[[Employee Name]:[Office]],7))</f>
        <v>CHARACTER OFFICE</v>
      </c>
      <c r="F7153" s="50" t="str">
        <f>IF(ISBLANK(LeaveTracker[[#This Row],[Employee Name]]),"-----",VLOOKUP(LeaveTracker[[#This Row],[Employee Name]],Employees[[Employee Name]:[Office]],6))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618</v>
      </c>
      <c r="E7154" s="19" t="str">
        <f>IF(ISBLANK(LeaveTracker[[#This Row],[Employee Name]]),"-----",VLOOKUP(LeaveTracker[[#This Row],[Employee Name]],Employees[[Employee Name]:[Office]],7))</f>
        <v>EEO/ CITY MARKET</v>
      </c>
      <c r="F7154" s="50" t="str">
        <f>IF(ISBLANK(LeaveTracker[[#This Row],[Employee Name]]),"-----",VLOOKUP(LeaveTracker[[#This Row],[Employee Name]],Employees[[Employee Name]:[Office]],6))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1091</v>
      </c>
      <c r="E7155" s="19" t="str">
        <f>IF(ISBLANK(LeaveTracker[[#This Row],[Employee Name]]),"-----",VLOOKUP(LeaveTracker[[#This Row],[Employee Name]],Employees[[Employee Name]:[Office]],7))</f>
        <v>ACCOUNTING</v>
      </c>
      <c r="F7155" s="50" t="str">
        <f>IF(ISBLANK(LeaveTracker[[#This Row],[Employee Name]]),"-----",VLOOKUP(LeaveTracker[[#This Row],[Employee Name]],Employees[[Employee Name]:[Office]],6))</f>
        <v>PERMANENT</v>
      </c>
      <c r="G7155" s="24">
        <v>45168</v>
      </c>
      <c r="H7155" s="24">
        <v>45168</v>
      </c>
      <c r="I7155" s="20" t="s">
        <v>298</v>
      </c>
      <c r="J7155" s="42" t="s">
        <v>1003</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2186</v>
      </c>
      <c r="E7156" s="19" t="str">
        <f>IF(ISBLANK(LeaveTracker[[#This Row],[Employee Name]]),"-----",VLOOKUP(LeaveTracker[[#This Row],[Employee Name]],Employees[[Employee Name]:[Office]],7))</f>
        <v>HALL OF JUSTICE</v>
      </c>
      <c r="F7156" s="50" t="str">
        <f>IF(ISBLANK(LeaveTracker[[#This Row],[Employee Name]]),"-----",VLOOKUP(LeaveTracker[[#This Row],[Employee Name]],Employees[[Employee Name]:[Office]],6))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2186</v>
      </c>
      <c r="E7157" s="19" t="str">
        <f>IF(ISBLANK(LeaveTracker[[#This Row],[Employee Name]]),"-----",VLOOKUP(LeaveTracker[[#This Row],[Employee Name]],Employees[[Employee Name]:[Office]],7))</f>
        <v>HALL OF JUSTICE</v>
      </c>
      <c r="F7157" s="50" t="str">
        <f>IF(ISBLANK(LeaveTracker[[#This Row],[Employee Name]]),"-----",VLOOKUP(LeaveTracker[[#This Row],[Employee Name]],Employees[[Employee Name]:[Office]],6))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1876</v>
      </c>
      <c r="E7158" s="19" t="str">
        <f>IF(ISBLANK(LeaveTracker[[#This Row],[Employee Name]]),"-----",VLOOKUP(LeaveTracker[[#This Row],[Employee Name]],Employees[[Employee Name]:[Office]],7))</f>
        <v>GSO</v>
      </c>
      <c r="F7158" s="50" t="str">
        <f>IF(ISBLANK(LeaveTracker[[#This Row],[Employee Name]]),"-----",VLOOKUP(LeaveTracker[[#This Row],[Employee Name]],Employees[[Employee Name]:[Office]],6))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1790</v>
      </c>
      <c r="E7159" s="19" t="str">
        <f>IF(ISBLANK(LeaveTracker[[#This Row],[Employee Name]]),"-----",VLOOKUP(LeaveTracker[[#This Row],[Employee Name]],Employees[[Employee Name]:[Office]],7))</f>
        <v>GSO</v>
      </c>
      <c r="F7159" s="50" t="str">
        <f>IF(ISBLANK(LeaveTracker[[#This Row],[Employee Name]]),"-----",VLOOKUP(LeaveTracker[[#This Row],[Employee Name]],Employees[[Employee Name]:[Office]],6))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1821</v>
      </c>
      <c r="E7160" s="19" t="str">
        <f>IF(ISBLANK(LeaveTracker[[#This Row],[Employee Name]]),"-----",VLOOKUP(LeaveTracker[[#This Row],[Employee Name]],Employees[[Employee Name]:[Office]],7))</f>
        <v>DSWDO</v>
      </c>
      <c r="F7160" s="50" t="str">
        <f>IF(ISBLANK(LeaveTracker[[#This Row],[Employee Name]]),"-----",VLOOKUP(LeaveTracker[[#This Row],[Employee Name]],Employees[[Employee Name]:[Office]],6))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1296</v>
      </c>
      <c r="E7161" s="19" t="str">
        <f>IF(ISBLANK(LeaveTracker[[#This Row],[Employee Name]]),"-----",VLOOKUP(LeaveTracker[[#This Row],[Employee Name]],Employees[[Employee Name]:[Office]],7))</f>
        <v>CTO</v>
      </c>
      <c r="F7161" s="50" t="str">
        <f>IF(ISBLANK(LeaveTracker[[#This Row],[Employee Name]]),"-----",VLOOKUP(LeaveTracker[[#This Row],[Employee Name]],Employees[[Employee Name]:[Office]],6))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367</v>
      </c>
      <c r="E7162" s="19" t="str">
        <f>IF(ISBLANK(LeaveTracker[[#This Row],[Employee Name]]),"-----",VLOOKUP(LeaveTracker[[#This Row],[Employee Name]],Employees[[Employee Name]:[Office]],7))</f>
        <v>CCT</v>
      </c>
      <c r="F7162" s="50" t="str">
        <f>IF(ISBLANK(LeaveTracker[[#This Row],[Employee Name]]),"-----",VLOOKUP(LeaveTracker[[#This Row],[Employee Name]],Employees[[Employee Name]:[Office]],6))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367</v>
      </c>
      <c r="E7163" s="19" t="str">
        <f>IF(ISBLANK(LeaveTracker[[#This Row],[Employee Name]]),"-----",VLOOKUP(LeaveTracker[[#This Row],[Employee Name]],Employees[[Employee Name]:[Office]],7))</f>
        <v>CCT</v>
      </c>
      <c r="F7163" s="50" t="str">
        <f>IF(ISBLANK(LeaveTracker[[#This Row],[Employee Name]]),"-----",VLOOKUP(LeaveTracker[[#This Row],[Employee Name]],Employees[[Employee Name]:[Office]],6))</f>
        <v>PERMANENT</v>
      </c>
      <c r="G7163" s="24">
        <v>45155</v>
      </c>
      <c r="H7163" s="24">
        <v>45155</v>
      </c>
      <c r="I7163" s="20" t="s">
        <v>298</v>
      </c>
      <c r="J7163" s="42" t="s">
        <v>1003</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1831</v>
      </c>
      <c r="E7164" s="19" t="str">
        <f>IF(ISBLANK(LeaveTracker[[#This Row],[Employee Name]]),"-----",VLOOKUP(LeaveTracker[[#This Row],[Employee Name]],Employees[[Employee Name]:[Office]],7))</f>
        <v>CPDO</v>
      </c>
      <c r="F7164" s="50" t="str">
        <f>IF(ISBLANK(LeaveTracker[[#This Row],[Employee Name]]),"-----",VLOOKUP(LeaveTracker[[#This Row],[Employee Name]],Employees[[Employee Name]:[Office]],6))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375</v>
      </c>
      <c r="E7165" s="19" t="str">
        <f>IF(ISBLANK(LeaveTracker[[#This Row],[Employee Name]]),"-----",VLOOKUP(LeaveTracker[[#This Row],[Employee Name]],Employees[[Employee Name]:[Office]],7))</f>
        <v>CCT</v>
      </c>
      <c r="F7165" s="50" t="str">
        <f>IF(ISBLANK(LeaveTracker[[#This Row],[Employee Name]]),"-----",VLOOKUP(LeaveTracker[[#This Row],[Employee Name]],Employees[[Employee Name]:[Office]],6))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473</v>
      </c>
      <c r="E7166" s="19" t="str">
        <f>IF(ISBLANK(LeaveTracker[[#This Row],[Employee Name]]),"-----",VLOOKUP(LeaveTracker[[#This Row],[Employee Name]],Employees[[Employee Name]:[Office]],7))</f>
        <v>ONT</v>
      </c>
      <c r="F7166" s="50" t="str">
        <f>IF(ISBLANK(LeaveTracker[[#This Row],[Employee Name]]),"-----",VLOOKUP(LeaveTracker[[#This Row],[Employee Name]],Employees[[Employee Name]:[Office]],6))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1091</v>
      </c>
      <c r="E7167" s="19" t="str">
        <f>IF(ISBLANK(LeaveTracker[[#This Row],[Employee Name]]),"-----",VLOOKUP(LeaveTracker[[#This Row],[Employee Name]],Employees[[Employee Name]:[Office]],7))</f>
        <v>ACCOUNTING</v>
      </c>
      <c r="F7167" s="50" t="str">
        <f>IF(ISBLANK(LeaveTracker[[#This Row],[Employee Name]]),"-----",VLOOKUP(LeaveTracker[[#This Row],[Employee Name]],Employees[[Employee Name]:[Office]],6))</f>
        <v>PERMANENT</v>
      </c>
      <c r="G7167" s="24">
        <v>45168</v>
      </c>
      <c r="H7167" s="24">
        <v>45168</v>
      </c>
      <c r="I7167" s="20" t="s">
        <v>298</v>
      </c>
      <c r="J7167" s="42" t="s">
        <v>1003</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1925</v>
      </c>
      <c r="E7168" s="19" t="str">
        <f>IF(ISBLANK(LeaveTracker[[#This Row],[Employee Name]]),"-----",VLOOKUP(LeaveTracker[[#This Row],[Employee Name]],Employees[[Employee Name]:[Office]],7))</f>
        <v>ONT</v>
      </c>
      <c r="F7168" s="50" t="str">
        <f>IF(ISBLANK(LeaveTracker[[#This Row],[Employee Name]]),"-----",VLOOKUP(LeaveTracker[[#This Row],[Employee Name]],Employees[[Employee Name]:[Office]],6))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206</v>
      </c>
      <c r="E7169" s="19" t="str">
        <f>IF(ISBLANK(LeaveTracker[[#This Row],[Employee Name]]),"-----",VLOOKUP(LeaveTracker[[#This Row],[Employee Name]],Employees[[Employee Name]:[Office]],7))</f>
        <v>ONT</v>
      </c>
      <c r="F7169" s="50" t="str">
        <f>IF(ISBLANK(LeaveTracker[[#This Row],[Employee Name]]),"-----",VLOOKUP(LeaveTracker[[#This Row],[Employee Name]],Employees[[Employee Name]:[Office]],6))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626</v>
      </c>
      <c r="E7170" s="19" t="str">
        <f>IF(ISBLANK(LeaveTracker[[#This Row],[Employee Name]]),"-----",VLOOKUP(LeaveTracker[[#This Row],[Employee Name]],Employees[[Employee Name]:[Office]],7))</f>
        <v>EEO/ CITY MARKET</v>
      </c>
      <c r="F7170" s="50" t="str">
        <f>IF(ISBLANK(LeaveTracker[[#This Row],[Employee Name]]),"-----",VLOOKUP(LeaveTracker[[#This Row],[Employee Name]],Employees[[Employee Name]:[Office]],6))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626</v>
      </c>
      <c r="E7171" s="19" t="str">
        <f>IF(ISBLANK(LeaveTracker[[#This Row],[Employee Name]]),"-----",VLOOKUP(LeaveTracker[[#This Row],[Employee Name]],Employees[[Employee Name]:[Office]],7))</f>
        <v>EEO/ CITY MARKET</v>
      </c>
      <c r="F7171" s="50" t="str">
        <f>IF(ISBLANK(LeaveTracker[[#This Row],[Employee Name]]),"-----",VLOOKUP(LeaveTracker[[#This Row],[Employee Name]],Employees[[Employee Name]:[Office]],6))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1831</v>
      </c>
      <c r="E7172" s="19" t="str">
        <f>IF(ISBLANK(LeaveTracker[[#This Row],[Employee Name]]),"-----",VLOOKUP(LeaveTracker[[#This Row],[Employee Name]],Employees[[Employee Name]:[Office]],7))</f>
        <v>CPDO</v>
      </c>
      <c r="F7172" s="50" t="str">
        <f>IF(ISBLANK(LeaveTracker[[#This Row],[Employee Name]]),"-----",VLOOKUP(LeaveTracker[[#This Row],[Employee Name]],Employees[[Employee Name]:[Office]],6))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19" t="str">
        <f>IF(ISBLANK(LeaveTracker[[#This Row],[Employee Name]]),"-----",VLOOKUP(LeaveTracker[[#This Row],[Employee Name]],Employees[[Employee Name]:[Office]],7))</f>
        <v>ADMIN OFFICE</v>
      </c>
      <c r="F7173" s="50" t="str">
        <f>IF(ISBLANK(LeaveTracker[[#This Row],[Employee Name]]),"-----",VLOOKUP(LeaveTracker[[#This Row],[Employee Name]],Employees[[Employee Name]:[Office]],6))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19" t="str">
        <f>IF(ISBLANK(LeaveTracker[[#This Row],[Employee Name]]),"-----",VLOOKUP(LeaveTracker[[#This Row],[Employee Name]],Employees[[Employee Name]:[Office]],7))</f>
        <v>CTO</v>
      </c>
      <c r="F7174" s="50" t="str">
        <f>IF(ISBLANK(LeaveTracker[[#This Row],[Employee Name]]),"-----",VLOOKUP(LeaveTracker[[#This Row],[Employee Name]],Employees[[Employee Name]:[Office]],6))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778</v>
      </c>
      <c r="E7175" s="19" t="str">
        <f>IF(ISBLANK(LeaveTracker[[#This Row],[Employee Name]]),"-----",VLOOKUP(LeaveTracker[[#This Row],[Employee Name]],Employees[[Employee Name]:[Office]],7))</f>
        <v>HRMO</v>
      </c>
      <c r="F7175" s="50" t="str">
        <f>IF(ISBLANK(LeaveTracker[[#This Row],[Employee Name]]),"-----",VLOOKUP(LeaveTracker[[#This Row],[Employee Name]],Employees[[Employee Name]:[Office]],6))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904</v>
      </c>
      <c r="E7176" s="19" t="str">
        <f>IF(ISBLANK(LeaveTracker[[#This Row],[Employee Name]]),"-----",VLOOKUP(LeaveTracker[[#This Row],[Employee Name]],Employees[[Employee Name]:[Office]],7))</f>
        <v>ONT</v>
      </c>
      <c r="F7176" s="50" t="str">
        <f>IF(ISBLANK(LeaveTracker[[#This Row],[Employee Name]]),"-----",VLOOKUP(LeaveTracker[[#This Row],[Employee Name]],Employees[[Employee Name]:[Office]],6))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19" t="str">
        <f>IF(ISBLANK(LeaveTracker[[#This Row],[Employee Name]]),"-----",VLOOKUP(LeaveTracker[[#This Row],[Employee Name]],Employees[[Employee Name]:[Office]],7))</f>
        <v>HRMO</v>
      </c>
      <c r="F7177" s="50" t="str">
        <f>IF(ISBLANK(LeaveTracker[[#This Row],[Employee Name]]),"-----",VLOOKUP(LeaveTracker[[#This Row],[Employee Name]],Employees[[Employee Name]:[Office]],6))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19" t="str">
        <f>IF(ISBLANK(LeaveTracker[[#This Row],[Employee Name]]),"-----",VLOOKUP(LeaveTracker[[#This Row],[Employee Name]],Employees[[Employee Name]:[Office]],7))</f>
        <v>HRMO</v>
      </c>
      <c r="F7178" s="50" t="str">
        <f>IF(ISBLANK(LeaveTracker[[#This Row],[Employee Name]]),"-----",VLOOKUP(LeaveTracker[[#This Row],[Employee Name]],Employees[[Employee Name]:[Office]],6))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217</v>
      </c>
      <c r="E7179" s="19" t="str">
        <f>IF(ISBLANK(LeaveTracker[[#This Row],[Employee Name]]),"-----",VLOOKUP(LeaveTracker[[#This Row],[Employee Name]],Employees[[Employee Name]:[Office]],7))</f>
        <v>CSWDO</v>
      </c>
      <c r="F7179" s="50" t="str">
        <f>IF(ISBLANK(LeaveTracker[[#This Row],[Employee Name]]),"-----",VLOOKUP(LeaveTracker[[#This Row],[Employee Name]],Employees[[Employee Name]:[Office]],6))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217</v>
      </c>
      <c r="E7180" s="19" t="str">
        <f>IF(ISBLANK(LeaveTracker[[#This Row],[Employee Name]]),"-----",VLOOKUP(LeaveTracker[[#This Row],[Employee Name]],Employees[[Employee Name]:[Office]],7))</f>
        <v>CSWDO</v>
      </c>
      <c r="F7180" s="50" t="str">
        <f>IF(ISBLANK(LeaveTracker[[#This Row],[Employee Name]]),"-----",VLOOKUP(LeaveTracker[[#This Row],[Employee Name]],Employees[[Employee Name]:[Office]],6))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950</v>
      </c>
      <c r="E7181" s="19" t="str">
        <f>IF(ISBLANK(LeaveTracker[[#This Row],[Employee Name]]),"-----",VLOOKUP(LeaveTracker[[#This Row],[Employee Name]],Employees[[Employee Name]:[Office]],7))</f>
        <v>ACCOUNTING</v>
      </c>
      <c r="F7181" s="50" t="str">
        <f>IF(ISBLANK(LeaveTracker[[#This Row],[Employee Name]]),"-----",VLOOKUP(LeaveTracker[[#This Row],[Employee Name]],Employees[[Employee Name]:[Office]],6))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950</v>
      </c>
      <c r="E7182" s="19" t="str">
        <f>IF(ISBLANK(LeaveTracker[[#This Row],[Employee Name]]),"-----",VLOOKUP(LeaveTracker[[#This Row],[Employee Name]],Employees[[Employee Name]:[Office]],7))</f>
        <v>ACCOUNTING</v>
      </c>
      <c r="F7182" s="50" t="str">
        <f>IF(ISBLANK(LeaveTracker[[#This Row],[Employee Name]]),"-----",VLOOKUP(LeaveTracker[[#This Row],[Employee Name]],Employees[[Employee Name]:[Office]],6))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1790</v>
      </c>
      <c r="E7183" s="19" t="str">
        <f>IF(ISBLANK(LeaveTracker[[#This Row],[Employee Name]]),"-----",VLOOKUP(LeaveTracker[[#This Row],[Employee Name]],Employees[[Employee Name]:[Office]],7))</f>
        <v>GSO</v>
      </c>
      <c r="F7183" s="50" t="str">
        <f>IF(ISBLANK(LeaveTracker[[#This Row],[Employee Name]]),"-----",VLOOKUP(LeaveTracker[[#This Row],[Employee Name]],Employees[[Employee Name]:[Office]],6))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362</v>
      </c>
      <c r="E7184" s="19" t="str">
        <f>IF(ISBLANK(LeaveTracker[[#This Row],[Employee Name]]),"-----",VLOOKUP(LeaveTracker[[#This Row],[Employee Name]],Employees[[Employee Name]:[Office]],7))</f>
        <v>SP</v>
      </c>
      <c r="F7184" s="50" t="str">
        <f>IF(ISBLANK(LeaveTracker[[#This Row],[Employee Name]]),"-----",VLOOKUP(LeaveTracker[[#This Row],[Employee Name]],Employees[[Employee Name]:[Office]],6))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762</v>
      </c>
      <c r="E7185" s="19" t="str">
        <f>IF(ISBLANK(LeaveTracker[[#This Row],[Employee Name]]),"-----",VLOOKUP(LeaveTracker[[#This Row],[Employee Name]],Employees[[Employee Name]:[Office]],7))</f>
        <v>CTO</v>
      </c>
      <c r="F7185" s="50" t="str">
        <f>IF(ISBLANK(LeaveTracker[[#This Row],[Employee Name]]),"-----",VLOOKUP(LeaveTracker[[#This Row],[Employee Name]],Employees[[Employee Name]:[Office]],6))</f>
        <v>PERMANENT</v>
      </c>
      <c r="G7185" s="24">
        <v>45163</v>
      </c>
      <c r="H7185" s="24">
        <v>45163</v>
      </c>
      <c r="I7185" s="20" t="s">
        <v>298</v>
      </c>
      <c r="J7185" s="42" t="s">
        <v>1003</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762</v>
      </c>
      <c r="E7186" s="19" t="str">
        <f>IF(ISBLANK(LeaveTracker[[#This Row],[Employee Name]]),"-----",VLOOKUP(LeaveTracker[[#This Row],[Employee Name]],Employees[[Employee Name]:[Office]],7))</f>
        <v>CTO</v>
      </c>
      <c r="F7186" s="50" t="str">
        <f>IF(ISBLANK(LeaveTracker[[#This Row],[Employee Name]]),"-----",VLOOKUP(LeaveTracker[[#This Row],[Employee Name]],Employees[[Employee Name]:[Office]],6))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762</v>
      </c>
      <c r="E7187" s="19" t="str">
        <f>IF(ISBLANK(LeaveTracker[[#This Row],[Employee Name]]),"-----",VLOOKUP(LeaveTracker[[#This Row],[Employee Name]],Employees[[Employee Name]:[Office]],7))</f>
        <v>CTO</v>
      </c>
      <c r="F7187" s="50" t="str">
        <f>IF(ISBLANK(LeaveTracker[[#This Row],[Employee Name]]),"-----",VLOOKUP(LeaveTracker[[#This Row],[Employee Name]],Employees[[Employee Name]:[Office]],6))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471</v>
      </c>
      <c r="E7188" s="19" t="str">
        <f>IF(ISBLANK(LeaveTracker[[#This Row],[Employee Name]]),"-----",VLOOKUP(LeaveTracker[[#This Row],[Employee Name]],Employees[[Employee Name]:[Office]],7))</f>
        <v>PIO</v>
      </c>
      <c r="F7188" s="50" t="str">
        <f>IF(ISBLANK(LeaveTracker[[#This Row],[Employee Name]]),"-----",VLOOKUP(LeaveTracker[[#This Row],[Employee Name]],Employees[[Employee Name]:[Office]],6))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1070</v>
      </c>
      <c r="E7189" s="19" t="str">
        <f>IF(ISBLANK(LeaveTracker[[#This Row],[Employee Name]]),"-----",VLOOKUP(LeaveTracker[[#This Row],[Employee Name]],Employees[[Employee Name]:[Office]],7))</f>
        <v>PIO</v>
      </c>
      <c r="F7189" s="50" t="str">
        <f>IF(ISBLANK(LeaveTracker[[#This Row],[Employee Name]]),"-----",VLOOKUP(LeaveTracker[[#This Row],[Employee Name]],Employees[[Employee Name]:[Office]],6))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1070</v>
      </c>
      <c r="E7190" s="19" t="str">
        <f>IF(ISBLANK(LeaveTracker[[#This Row],[Employee Name]]),"-----",VLOOKUP(LeaveTracker[[#This Row],[Employee Name]],Employees[[Employee Name]:[Office]],7))</f>
        <v>PIO</v>
      </c>
      <c r="F7190" s="50" t="str">
        <f>IF(ISBLANK(LeaveTracker[[#This Row],[Employee Name]]),"-----",VLOOKUP(LeaveTracker[[#This Row],[Employee Name]],Employees[[Employee Name]:[Office]],6))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1804</v>
      </c>
      <c r="E7191" s="19" t="str">
        <f>IF(ISBLANK(LeaveTracker[[#This Row],[Employee Name]]),"-----",VLOOKUP(LeaveTracker[[#This Row],[Employee Name]],Employees[[Employee Name]:[Office]],7))</f>
        <v>HOUSING</v>
      </c>
      <c r="F7191" s="50" t="str">
        <f>IF(ISBLANK(LeaveTracker[[#This Row],[Employee Name]]),"-----",VLOOKUP(LeaveTracker[[#This Row],[Employee Name]],Employees[[Employee Name]:[Office]],6))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336</v>
      </c>
      <c r="E7192" s="19" t="str">
        <f>IF(ISBLANK(LeaveTracker[[#This Row],[Employee Name]]),"-----",VLOOKUP(LeaveTracker[[#This Row],[Employee Name]],Employees[[Employee Name]:[Office]],7))</f>
        <v>COMELEC</v>
      </c>
      <c r="F7192" s="50" t="str">
        <f>IF(ISBLANK(LeaveTracker[[#This Row],[Employee Name]]),"-----",VLOOKUP(LeaveTracker[[#This Row],[Employee Name]],Employees[[Employee Name]:[Office]],6))</f>
        <v>PERMANENT</v>
      </c>
      <c r="G7192" s="24">
        <v>45167</v>
      </c>
      <c r="H7192" s="24">
        <v>45167</v>
      </c>
      <c r="I7192" s="20" t="s">
        <v>298</v>
      </c>
      <c r="J7192" s="42" t="s">
        <v>1003</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2476</v>
      </c>
      <c r="E7193" s="19" t="str">
        <f>IF(ISBLANK(LeaveTracker[[#This Row],[Employee Name]]),"-----",VLOOKUP(LeaveTracker[[#This Row],[Employee Name]],Employees[[Employee Name]:[Office]],7))</f>
        <v>PNP</v>
      </c>
      <c r="F7193" s="50" t="str">
        <f>IF(ISBLANK(LeaveTracker[[#This Row],[Employee Name]]),"-----",VLOOKUP(LeaveTracker[[#This Row],[Employee Name]],Employees[[Employee Name]:[Office]],6))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1804</v>
      </c>
      <c r="E7194" s="19" t="str">
        <f>IF(ISBLANK(LeaveTracker[[#This Row],[Employee Name]]),"-----",VLOOKUP(LeaveTracker[[#This Row],[Employee Name]],Employees[[Employee Name]:[Office]],7))</f>
        <v>HOUSING</v>
      </c>
      <c r="F7194" s="50" t="str">
        <f>IF(ISBLANK(LeaveTracker[[#This Row],[Employee Name]]),"-----",VLOOKUP(LeaveTracker[[#This Row],[Employee Name]],Employees[[Employee Name]:[Office]],6))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1941</v>
      </c>
      <c r="E7195" s="19" t="str">
        <f>IF(ISBLANK(LeaveTracker[[#This Row],[Employee Name]]),"-----",VLOOKUP(LeaveTracker[[#This Row],[Employee Name]],Employees[[Employee Name]:[Office]],7))</f>
        <v>CSWDO</v>
      </c>
      <c r="F7195" s="50" t="str">
        <f>IF(ISBLANK(LeaveTracker[[#This Row],[Employee Name]]),"-----",VLOOKUP(LeaveTracker[[#This Row],[Employee Name]],Employees[[Employee Name]:[Office]],6))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1927</v>
      </c>
      <c r="E7196" s="19" t="str">
        <f>IF(ISBLANK(LeaveTracker[[#This Row],[Employee Name]]),"-----",VLOOKUP(LeaveTracker[[#This Row],[Employee Name]],Employees[[Employee Name]:[Office]],7))</f>
        <v>HOUSING</v>
      </c>
      <c r="F7196" s="50" t="str">
        <f>IF(ISBLANK(LeaveTracker[[#This Row],[Employee Name]]),"-----",VLOOKUP(LeaveTracker[[#This Row],[Employee Name]],Employees[[Employee Name]:[Office]],6))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1927</v>
      </c>
      <c r="E7197" s="19" t="str">
        <f>IF(ISBLANK(LeaveTracker[[#This Row],[Employee Name]]),"-----",VLOOKUP(LeaveTracker[[#This Row],[Employee Name]],Employees[[Employee Name]:[Office]],7))</f>
        <v>HOUSING</v>
      </c>
      <c r="F7197" s="50" t="str">
        <f>IF(ISBLANK(LeaveTracker[[#This Row],[Employee Name]]),"-----",VLOOKUP(LeaveTracker[[#This Row],[Employee Name]],Employees[[Employee Name]:[Office]],6))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1900</v>
      </c>
      <c r="E7198" s="19" t="str">
        <f>IF(ISBLANK(LeaveTracker[[#This Row],[Employee Name]]),"-----",VLOOKUP(LeaveTracker[[#This Row],[Employee Name]],Employees[[Employee Name]:[Office]],7))</f>
        <v>PICNIC GROVE</v>
      </c>
      <c r="F7198" s="50" t="str">
        <f>IF(ISBLANK(LeaveTracker[[#This Row],[Employee Name]]),"-----",VLOOKUP(LeaveTracker[[#This Row],[Employee Name]],Employees[[Employee Name]:[Office]],6))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1834</v>
      </c>
      <c r="E7199" s="19" t="str">
        <f>IF(ISBLANK(LeaveTracker[[#This Row],[Employee Name]]),"-----",VLOOKUP(LeaveTracker[[#This Row],[Employee Name]],Employees[[Employee Name]:[Office]],7))</f>
        <v>EEO/CITY MARKET</v>
      </c>
      <c r="F7199" s="50" t="str">
        <f>IF(ISBLANK(LeaveTracker[[#This Row],[Employee Name]]),"-----",VLOOKUP(LeaveTracker[[#This Row],[Employee Name]],Employees[[Employee Name]:[Office]],6))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1834</v>
      </c>
      <c r="E7200" s="19" t="str">
        <f>IF(ISBLANK(LeaveTracker[[#This Row],[Employee Name]]),"-----",VLOOKUP(LeaveTracker[[#This Row],[Employee Name]],Employees[[Employee Name]:[Office]],7))</f>
        <v>EEO/CITY MARKET</v>
      </c>
      <c r="F7200" s="50" t="str">
        <f>IF(ISBLANK(LeaveTracker[[#This Row],[Employee Name]]),"-----",VLOOKUP(LeaveTracker[[#This Row],[Employee Name]],Employees[[Employee Name]:[Office]],6))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1959</v>
      </c>
      <c r="E7201" s="19" t="str">
        <f>IF(ISBLANK(LeaveTracker[[#This Row],[Employee Name]]),"-----",VLOOKUP(LeaveTracker[[#This Row],[Employee Name]],Employees[[Employee Name]:[Office]],7))</f>
        <v>EEO/CITY MARKET</v>
      </c>
      <c r="F7201" s="50" t="str">
        <f>IF(ISBLANK(LeaveTracker[[#This Row],[Employee Name]]),"-----",VLOOKUP(LeaveTracker[[#This Row],[Employee Name]],Employees[[Employee Name]:[Office]],6))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1959</v>
      </c>
      <c r="E7202" s="19" t="str">
        <f>IF(ISBLANK(LeaveTracker[[#This Row],[Employee Name]]),"-----",VLOOKUP(LeaveTracker[[#This Row],[Employee Name]],Employees[[Employee Name]:[Office]],7))</f>
        <v>EEO/CITY MARKET</v>
      </c>
      <c r="F7202" s="50" t="str">
        <f>IF(ISBLANK(LeaveTracker[[#This Row],[Employee Name]]),"-----",VLOOKUP(LeaveTracker[[#This Row],[Employee Name]],Employees[[Employee Name]:[Office]],6))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1189</v>
      </c>
      <c r="E7203" s="19" t="str">
        <f>IF(ISBLANK(LeaveTracker[[#This Row],[Employee Name]]),"-----",VLOOKUP(LeaveTracker[[#This Row],[Employee Name]],Employees[[Employee Name]:[Office]],7))</f>
        <v>ONT</v>
      </c>
      <c r="F7203" s="50" t="str">
        <f>IF(ISBLANK(LeaveTracker[[#This Row],[Employee Name]]),"-----",VLOOKUP(LeaveTracker[[#This Row],[Employee Name]],Employees[[Employee Name]:[Office]],6))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1189</v>
      </c>
      <c r="E7204" s="19" t="str">
        <f>IF(ISBLANK(LeaveTracker[[#This Row],[Employee Name]]),"-----",VLOOKUP(LeaveTracker[[#This Row],[Employee Name]],Employees[[Employee Name]:[Office]],7))</f>
        <v>ONT</v>
      </c>
      <c r="F7204" s="50" t="str">
        <f>IF(ISBLANK(LeaveTracker[[#This Row],[Employee Name]]),"-----",VLOOKUP(LeaveTracker[[#This Row],[Employee Name]],Employees[[Employee Name]:[Office]],6))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1034</v>
      </c>
      <c r="E7205" s="19" t="str">
        <f>IF(ISBLANK(LeaveTracker[[#This Row],[Employee Name]]),"-----",VLOOKUP(LeaveTracker[[#This Row],[Employee Name]],Employees[[Employee Name]:[Office]],7))</f>
        <v>ONT</v>
      </c>
      <c r="F7205" s="50" t="str">
        <f>IF(ISBLANK(LeaveTracker[[#This Row],[Employee Name]]),"-----",VLOOKUP(LeaveTracker[[#This Row],[Employee Name]],Employees[[Employee Name]:[Office]],6))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538</v>
      </c>
      <c r="E7206" s="19" t="str">
        <f>IF(ISBLANK(LeaveTracker[[#This Row],[Employee Name]]),"-----",VLOOKUP(LeaveTracker[[#This Row],[Employee Name]],Employees[[Employee Name]:[Office]],7))</f>
        <v>LCR</v>
      </c>
      <c r="F7206" s="50" t="str">
        <f>IF(ISBLANK(LeaveTracker[[#This Row],[Employee Name]]),"-----",VLOOKUP(LeaveTracker[[#This Row],[Employee Name]],Employees[[Employee Name]:[Office]],6))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717</v>
      </c>
      <c r="E7207" s="19" t="str">
        <f>IF(ISBLANK(LeaveTracker[[#This Row],[Employee Name]]),"-----",VLOOKUP(LeaveTracker[[#This Row],[Employee Name]],Employees[[Employee Name]:[Office]],7))</f>
        <v>LCR</v>
      </c>
      <c r="F7207" s="50" t="str">
        <f>IF(ISBLANK(LeaveTracker[[#This Row],[Employee Name]]),"-----",VLOOKUP(LeaveTracker[[#This Row],[Employee Name]],Employees[[Employee Name]:[Office]],6))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2479</v>
      </c>
      <c r="E7208" s="19" t="str">
        <f>IF(ISBLANK(LeaveTracker[[#This Row],[Employee Name]]),"-----",VLOOKUP(LeaveTracker[[#This Row],[Employee Name]],Employees[[Employee Name]:[Office]],7))</f>
        <v>CSWDO</v>
      </c>
      <c r="F7208" s="50" t="str">
        <f>IF(ISBLANK(LeaveTracker[[#This Row],[Employee Name]]),"-----",VLOOKUP(LeaveTracker[[#This Row],[Employee Name]],Employees[[Employee Name]:[Office]],6))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2482</v>
      </c>
      <c r="E7209" s="19" t="str">
        <f>IF(ISBLANK(LeaveTracker[[#This Row],[Employee Name]]),"-----",VLOOKUP(LeaveTracker[[#This Row],[Employee Name]],Employees[[Employee Name]:[Office]],7))</f>
        <v>CSWDO</v>
      </c>
      <c r="F7209" s="50" t="str">
        <f>IF(ISBLANK(LeaveTracker[[#This Row],[Employee Name]]),"-----",VLOOKUP(LeaveTracker[[#This Row],[Employee Name]],Employees[[Employee Name]:[Office]],6))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2482</v>
      </c>
      <c r="E7210" s="19" t="str">
        <f>IF(ISBLANK(LeaveTracker[[#This Row],[Employee Name]]),"-----",VLOOKUP(LeaveTracker[[#This Row],[Employee Name]],Employees[[Employee Name]:[Office]],7))</f>
        <v>CSWDO</v>
      </c>
      <c r="F7210" s="50" t="str">
        <f>IF(ISBLANK(LeaveTracker[[#This Row],[Employee Name]]),"-----",VLOOKUP(LeaveTracker[[#This Row],[Employee Name]],Employees[[Employee Name]:[Office]],6))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1755</v>
      </c>
      <c r="E7211" s="19" t="str">
        <f>IF(ISBLANK(LeaveTracker[[#This Row],[Employee Name]]),"-----",VLOOKUP(LeaveTracker[[#This Row],[Employee Name]],Employees[[Employee Name]:[Office]],7))</f>
        <v>SP</v>
      </c>
      <c r="F7211" s="50" t="str">
        <f>IF(ISBLANK(LeaveTracker[[#This Row],[Employee Name]]),"-----",VLOOKUP(LeaveTracker[[#This Row],[Employee Name]],Employees[[Employee Name]:[Office]],6))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1757</v>
      </c>
      <c r="E7212" s="19" t="str">
        <f>IF(ISBLANK(LeaveTracker[[#This Row],[Employee Name]]),"-----",VLOOKUP(LeaveTracker[[#This Row],[Employee Name]],Employees[[Employee Name]:[Office]],7))</f>
        <v>SP</v>
      </c>
      <c r="F7212" s="50" t="str">
        <f>IF(ISBLANK(LeaveTracker[[#This Row],[Employee Name]]),"-----",VLOOKUP(LeaveTracker[[#This Row],[Employee Name]],Employees[[Employee Name]:[Office]],6))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509</v>
      </c>
      <c r="E7213" s="19" t="str">
        <f>IF(ISBLANK(LeaveTracker[[#This Row],[Employee Name]]),"-----",VLOOKUP(LeaveTracker[[#This Row],[Employee Name]],Employees[[Employee Name]:[Office]],7))</f>
        <v>ACCOUNTING</v>
      </c>
      <c r="F7213" s="50" t="str">
        <f>IF(ISBLANK(LeaveTracker[[#This Row],[Employee Name]]),"-----",VLOOKUP(LeaveTracker[[#This Row],[Employee Name]],Employees[[Employee Name]:[Office]],6))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2263</v>
      </c>
      <c r="E7214" s="19" t="str">
        <f>IF(ISBLANK(LeaveTracker[[#This Row],[Employee Name]]),"-----",VLOOKUP(LeaveTracker[[#This Row],[Employee Name]],Employees[[Employee Name]:[Office]],7))</f>
        <v>CHO</v>
      </c>
      <c r="F7214" s="50" t="str">
        <f>IF(ISBLANK(LeaveTracker[[#This Row],[Employee Name]]),"-----",VLOOKUP(LeaveTracker[[#This Row],[Employee Name]],Employees[[Employee Name]:[Office]],6))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2263</v>
      </c>
      <c r="E7215" s="19" t="str">
        <f>IF(ISBLANK(LeaveTracker[[#This Row],[Employee Name]]),"-----",VLOOKUP(LeaveTracker[[#This Row],[Employee Name]],Employees[[Employee Name]:[Office]],7))</f>
        <v>CHO</v>
      </c>
      <c r="F7215" s="50" t="str">
        <f>IF(ISBLANK(LeaveTracker[[#This Row],[Employee Name]]),"-----",VLOOKUP(LeaveTracker[[#This Row],[Employee Name]],Employees[[Employee Name]:[Office]],6))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1922</v>
      </c>
      <c r="E7216" s="19" t="str">
        <f>IF(ISBLANK(LeaveTracker[[#This Row],[Employee Name]]),"-----",VLOOKUP(LeaveTracker[[#This Row],[Employee Name]],Employees[[Employee Name]:[Office]],7))</f>
        <v>CHO</v>
      </c>
      <c r="F7216" s="50" t="str">
        <f>IF(ISBLANK(LeaveTracker[[#This Row],[Employee Name]]),"-----",VLOOKUP(LeaveTracker[[#This Row],[Employee Name]],Employees[[Employee Name]:[Office]],6))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2310</v>
      </c>
      <c r="E7217" s="19" t="str">
        <f>IF(ISBLANK(LeaveTracker[[#This Row],[Employee Name]]),"-----",VLOOKUP(LeaveTracker[[#This Row],[Employee Name]],Employees[[Employee Name]:[Office]],7))</f>
        <v>CHO</v>
      </c>
      <c r="F7217" s="50" t="str">
        <f>IF(ISBLANK(LeaveTracker[[#This Row],[Employee Name]]),"-----",VLOOKUP(LeaveTracker[[#This Row],[Employee Name]],Employees[[Employee Name]:[Office]],6))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1044</v>
      </c>
      <c r="E7218" s="19" t="str">
        <f>IF(ISBLANK(LeaveTracker[[#This Row],[Employee Name]]),"-----",VLOOKUP(LeaveTracker[[#This Row],[Employee Name]],Employees[[Employee Name]:[Office]],7))</f>
        <v>ONT</v>
      </c>
      <c r="F7218" s="50" t="str">
        <f>IF(ISBLANK(LeaveTracker[[#This Row],[Employee Name]]),"-----",VLOOKUP(LeaveTracker[[#This Row],[Employee Name]],Employees[[Employee Name]:[Office]],6))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1973</v>
      </c>
      <c r="E7219" s="19" t="str">
        <f>IF(ISBLANK(LeaveTracker[[#This Row],[Employee Name]]),"-----",VLOOKUP(LeaveTracker[[#This Row],[Employee Name]],Employees[[Employee Name]:[Office]],7))</f>
        <v>ONT</v>
      </c>
      <c r="F7219" s="50" t="str">
        <f>IF(ISBLANK(LeaveTracker[[#This Row],[Employee Name]]),"-----",VLOOKUP(LeaveTracker[[#This Row],[Employee Name]],Employees[[Employee Name]:[Office]],6))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1305</v>
      </c>
      <c r="E7220" s="19" t="str">
        <f>IF(ISBLANK(LeaveTracker[[#This Row],[Employee Name]]),"-----",VLOOKUP(LeaveTracker[[#This Row],[Employee Name]],Employees[[Employee Name]:[Office]],7))</f>
        <v>ONT</v>
      </c>
      <c r="F7220" s="50" t="str">
        <f>IF(ISBLANK(LeaveTracker[[#This Row],[Employee Name]]),"-----",VLOOKUP(LeaveTracker[[#This Row],[Employee Name]],Employees[[Employee Name]:[Office]],6))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1305</v>
      </c>
      <c r="E7221" s="19" t="str">
        <f>IF(ISBLANK(LeaveTracker[[#This Row],[Employee Name]]),"-----",VLOOKUP(LeaveTracker[[#This Row],[Employee Name]],Employees[[Employee Name]:[Office]],7))</f>
        <v>ONT</v>
      </c>
      <c r="F7221" s="50" t="str">
        <f>IF(ISBLANK(LeaveTracker[[#This Row],[Employee Name]]),"-----",VLOOKUP(LeaveTracker[[#This Row],[Employee Name]],Employees[[Employee Name]:[Office]],6))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798</v>
      </c>
      <c r="E7222" s="19" t="str">
        <f>IF(ISBLANK(LeaveTracker[[#This Row],[Employee Name]]),"-----",VLOOKUP(LeaveTracker[[#This Row],[Employee Name]],Employees[[Employee Name]:[Office]],7))</f>
        <v>ONT</v>
      </c>
      <c r="F7222" s="50" t="str">
        <f>IF(ISBLANK(LeaveTracker[[#This Row],[Employee Name]]),"-----",VLOOKUP(LeaveTracker[[#This Row],[Employee Name]],Employees[[Employee Name]:[Office]],6))</f>
        <v>PERMANENT</v>
      </c>
      <c r="G7222" s="24">
        <v>45167</v>
      </c>
      <c r="H7222" s="24">
        <v>45167</v>
      </c>
      <c r="I7222" s="20" t="s">
        <v>298</v>
      </c>
      <c r="J7222" s="42" t="s">
        <v>1003</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1757</v>
      </c>
      <c r="E7223" s="19" t="str">
        <f>IF(ISBLANK(LeaveTracker[[#This Row],[Employee Name]]),"-----",VLOOKUP(LeaveTracker[[#This Row],[Employee Name]],Employees[[Employee Name]:[Office]],7))</f>
        <v>SP</v>
      </c>
      <c r="F7223" s="50" t="str">
        <f>IF(ISBLANK(LeaveTracker[[#This Row],[Employee Name]]),"-----",VLOOKUP(LeaveTracker[[#This Row],[Employee Name]],Employees[[Employee Name]:[Office]],6))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1755</v>
      </c>
      <c r="E7224" s="19" t="str">
        <f>IF(ISBLANK(LeaveTracker[[#This Row],[Employee Name]]),"-----",VLOOKUP(LeaveTracker[[#This Row],[Employee Name]],Employees[[Employee Name]:[Office]],7))</f>
        <v>SP</v>
      </c>
      <c r="F7224" s="50" t="str">
        <f>IF(ISBLANK(LeaveTracker[[#This Row],[Employee Name]]),"-----",VLOOKUP(LeaveTracker[[#This Row],[Employee Name]],Employees[[Employee Name]:[Office]],6))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1755</v>
      </c>
      <c r="E7225" s="19" t="str">
        <f>IF(ISBLANK(LeaveTracker[[#This Row],[Employee Name]]),"-----",VLOOKUP(LeaveTracker[[#This Row],[Employee Name]],Employees[[Employee Name]:[Office]],7))</f>
        <v>SP</v>
      </c>
      <c r="F7225" s="50" t="str">
        <f>IF(ISBLANK(LeaveTracker[[#This Row],[Employee Name]]),"-----",VLOOKUP(LeaveTracker[[#This Row],[Employee Name]],Employees[[Employee Name]:[Office]],6))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19" t="str">
        <f>IF(ISBLANK(LeaveTracker[[#This Row],[Employee Name]]),"-----",VLOOKUP(LeaveTracker[[#This Row],[Employee Name]],Employees[[Employee Name]:[Office]],7))</f>
        <v>ADMIN OFFICE</v>
      </c>
      <c r="F7226" s="50" t="str">
        <f>IF(ISBLANK(LeaveTracker[[#This Row],[Employee Name]]),"-----",VLOOKUP(LeaveTracker[[#This Row],[Employee Name]],Employees[[Employee Name]:[Office]],6))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362</v>
      </c>
      <c r="E7227" s="19" t="str">
        <f>IF(ISBLANK(LeaveTracker[[#This Row],[Employee Name]]),"-----",VLOOKUP(LeaveTracker[[#This Row],[Employee Name]],Employees[[Employee Name]:[Office]],7))</f>
        <v>SP</v>
      </c>
      <c r="F7227" s="50" t="str">
        <f>IF(ISBLANK(LeaveTracker[[#This Row],[Employee Name]]),"-----",VLOOKUP(LeaveTracker[[#This Row],[Employee Name]],Employees[[Employee Name]:[Office]],6))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473</v>
      </c>
      <c r="E7228" s="19" t="str">
        <f>IF(ISBLANK(LeaveTracker[[#This Row],[Employee Name]]),"-----",VLOOKUP(LeaveTracker[[#This Row],[Employee Name]],Employees[[Employee Name]:[Office]],7))</f>
        <v>ONT</v>
      </c>
      <c r="F7228" s="50" t="str">
        <f>IF(ISBLANK(LeaveTracker[[#This Row],[Employee Name]]),"-----",VLOOKUP(LeaveTracker[[#This Row],[Employee Name]],Employees[[Employee Name]:[Office]],6))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473</v>
      </c>
      <c r="E7229" s="19" t="str">
        <f>IF(ISBLANK(LeaveTracker[[#This Row],[Employee Name]]),"-----",VLOOKUP(LeaveTracker[[#This Row],[Employee Name]],Employees[[Employee Name]:[Office]],7))</f>
        <v>ONT</v>
      </c>
      <c r="F7229" s="50" t="str">
        <f>IF(ISBLANK(LeaveTracker[[#This Row],[Employee Name]]),"-----",VLOOKUP(LeaveTracker[[#This Row],[Employee Name]],Employees[[Employee Name]:[Office]],6))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1890</v>
      </c>
      <c r="E7230" s="19" t="str">
        <f>IF(ISBLANK(LeaveTracker[[#This Row],[Employee Name]]),"-----",VLOOKUP(LeaveTracker[[#This Row],[Employee Name]],Employees[[Employee Name]:[Office]],7))</f>
        <v>TICC</v>
      </c>
      <c r="F7230" s="50" t="str">
        <f>IF(ISBLANK(LeaveTracker[[#This Row],[Employee Name]]),"-----",VLOOKUP(LeaveTracker[[#This Row],[Employee Name]],Employees[[Employee Name]:[Office]],6))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1775</v>
      </c>
      <c r="E7231" s="19" t="str">
        <f>IF(ISBLANK(LeaveTracker[[#This Row],[Employee Name]]),"-----",VLOOKUP(LeaveTracker[[#This Row],[Employee Name]],Employees[[Employee Name]:[Office]],7))</f>
        <v>SP</v>
      </c>
      <c r="F7231" s="50" t="str">
        <f>IF(ISBLANK(LeaveTracker[[#This Row],[Employee Name]]),"-----",VLOOKUP(LeaveTracker[[#This Row],[Employee Name]],Employees[[Employee Name]:[Office]],6))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2377</v>
      </c>
      <c r="E7232" s="19" t="str">
        <f>IF(ISBLANK(LeaveTracker[[#This Row],[Employee Name]]),"-----",VLOOKUP(LeaveTracker[[#This Row],[Employee Name]],Employees[[Employee Name]:[Office]],7))</f>
        <v xml:space="preserve">OFFICE OF THE SANGGUNIANG PANLUNGSOD </v>
      </c>
      <c r="F7232" s="50" t="str">
        <f>IF(ISBLANK(LeaveTracker[[#This Row],[Employee Name]]),"-----",VLOOKUP(LeaveTracker[[#This Row],[Employee Name]],Employees[[Employee Name]:[Office]],6))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1826</v>
      </c>
      <c r="E7233" s="19" t="str">
        <f>IF(ISBLANK(LeaveTracker[[#This Row],[Employee Name]]),"-----",VLOOKUP(LeaveTracker[[#This Row],[Employee Name]],Employees[[Employee Name]:[Office]],7))</f>
        <v>SP</v>
      </c>
      <c r="F7233" s="50" t="str">
        <f>IF(ISBLANK(LeaveTracker[[#This Row],[Employee Name]]),"-----",VLOOKUP(LeaveTracker[[#This Row],[Employee Name]],Employees[[Employee Name]:[Office]],6))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1775</v>
      </c>
      <c r="E7234" s="19" t="str">
        <f>IF(ISBLANK(LeaveTracker[[#This Row],[Employee Name]]),"-----",VLOOKUP(LeaveTracker[[#This Row],[Employee Name]],Employees[[Employee Name]:[Office]],7))</f>
        <v>SP</v>
      </c>
      <c r="F7234" s="50" t="str">
        <f>IF(ISBLANK(LeaveTracker[[#This Row],[Employee Name]]),"-----",VLOOKUP(LeaveTracker[[#This Row],[Employee Name]],Employees[[Employee Name]:[Office]],6))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726</v>
      </c>
      <c r="E7235" s="19" t="str">
        <f>IF(ISBLANK(LeaveTracker[[#This Row],[Employee Name]]),"-----",VLOOKUP(LeaveTracker[[#This Row],[Employee Name]],Employees[[Employee Name]:[Office]],7))</f>
        <v>SP</v>
      </c>
      <c r="F7235" s="50" t="str">
        <f>IF(ISBLANK(LeaveTracker[[#This Row],[Employee Name]]),"-----",VLOOKUP(LeaveTracker[[#This Row],[Employee Name]],Employees[[Employee Name]:[Office]],6))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302</v>
      </c>
      <c r="E7236" s="19" t="str">
        <f>IF(ISBLANK(LeaveTracker[[#This Row],[Employee Name]]),"-----",VLOOKUP(LeaveTracker[[#This Row],[Employee Name]],Employees[[Employee Name]:[Office]],7))</f>
        <v>TOPS (ADMIN CSU)</v>
      </c>
      <c r="F7236" s="50" t="str">
        <f>IF(ISBLANK(LeaveTracker[[#This Row],[Employee Name]]),"-----",VLOOKUP(LeaveTracker[[#This Row],[Employee Name]],Employees[[Employee Name]:[Office]],6))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744</v>
      </c>
      <c r="E7237" s="19" t="str">
        <f>IF(ISBLANK(LeaveTracker[[#This Row],[Employee Name]]),"-----",VLOOKUP(LeaveTracker[[#This Row],[Employee Name]],Employees[[Employee Name]:[Office]],7))</f>
        <v>CSWDO</v>
      </c>
      <c r="F7237" s="50" t="str">
        <f>IF(ISBLANK(LeaveTracker[[#This Row],[Employee Name]]),"-----",VLOOKUP(LeaveTracker[[#This Row],[Employee Name]],Employees[[Employee Name]:[Office]],6))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1810</v>
      </c>
      <c r="E7238" s="19" t="str">
        <f>IF(ISBLANK(LeaveTracker[[#This Row],[Employee Name]]),"-----",VLOOKUP(LeaveTracker[[#This Row],[Employee Name]],Employees[[Employee Name]:[Office]],7))</f>
        <v>TICC/TCCH</v>
      </c>
      <c r="F7238" s="50" t="str">
        <f>IF(ISBLANK(LeaveTracker[[#This Row],[Employee Name]]),"-----",VLOOKUP(LeaveTracker[[#This Row],[Employee Name]],Employees[[Employee Name]:[Office]],6))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1810</v>
      </c>
      <c r="E7239" s="19" t="str">
        <f>IF(ISBLANK(LeaveTracker[[#This Row],[Employee Name]]),"-----",VLOOKUP(LeaveTracker[[#This Row],[Employee Name]],Employees[[Employee Name]:[Office]],7))</f>
        <v>TICC/TCCH</v>
      </c>
      <c r="F7239" s="50" t="str">
        <f>IF(ISBLANK(LeaveTracker[[#This Row],[Employee Name]]),"-----",VLOOKUP(LeaveTracker[[#This Row],[Employee Name]],Employees[[Employee Name]:[Office]],6))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2220</v>
      </c>
      <c r="E7240" s="19" t="str">
        <f>IF(ISBLANK(LeaveTracker[[#This Row],[Employee Name]]),"-----",VLOOKUP(LeaveTracker[[#This Row],[Employee Name]],Employees[[Employee Name]:[Office]],7))</f>
        <v>ONT</v>
      </c>
      <c r="F7240" s="50" t="str">
        <f>IF(ISBLANK(LeaveTracker[[#This Row],[Employee Name]]),"-----",VLOOKUP(LeaveTracker[[#This Row],[Employee Name]],Employees[[Employee Name]:[Office]],6))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371</v>
      </c>
      <c r="E7241" s="19" t="str">
        <f>IF(ISBLANK(LeaveTracker[[#This Row],[Employee Name]]),"-----",VLOOKUP(LeaveTracker[[#This Row],[Employee Name]],Employees[[Employee Name]:[Office]],7))</f>
        <v>LIBRARY</v>
      </c>
      <c r="F7241" s="50" t="str">
        <f>IF(ISBLANK(LeaveTracker[[#This Row],[Employee Name]]),"-----",VLOOKUP(LeaveTracker[[#This Row],[Employee Name]],Employees[[Employee Name]:[Office]],6))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1078</v>
      </c>
      <c r="E7242" s="19" t="str">
        <f>IF(ISBLANK(LeaveTracker[[#This Row],[Employee Name]]),"-----",VLOOKUP(LeaveTracker[[#This Row],[Employee Name]],Employees[[Employee Name]:[Office]],7))</f>
        <v>CTO</v>
      </c>
      <c r="F7242" s="50" t="str">
        <f>IF(ISBLANK(LeaveTracker[[#This Row],[Employee Name]]),"-----",VLOOKUP(LeaveTracker[[#This Row],[Employee Name]],Employees[[Employee Name]:[Office]],6))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1827</v>
      </c>
      <c r="E7243" s="19" t="str">
        <f>IF(ISBLANK(LeaveTracker[[#This Row],[Employee Name]]),"-----",VLOOKUP(LeaveTracker[[#This Row],[Employee Name]],Employees[[Employee Name]:[Office]],7))</f>
        <v>SP</v>
      </c>
      <c r="F7243" s="50" t="str">
        <f>IF(ISBLANK(LeaveTracker[[#This Row],[Employee Name]]),"-----",VLOOKUP(LeaveTracker[[#This Row],[Employee Name]],Employees[[Employee Name]:[Office]],6))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1810</v>
      </c>
      <c r="E7244" s="19" t="str">
        <f>IF(ISBLANK(LeaveTracker[[#This Row],[Employee Name]]),"-----",VLOOKUP(LeaveTracker[[#This Row],[Employee Name]],Employees[[Employee Name]:[Office]],7))</f>
        <v>TICC/TCCH</v>
      </c>
      <c r="F7244" s="50" t="str">
        <f>IF(ISBLANK(LeaveTracker[[#This Row],[Employee Name]]),"-----",VLOOKUP(LeaveTracker[[#This Row],[Employee Name]],Employees[[Employee Name]:[Office]],6))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1827</v>
      </c>
      <c r="E7245" s="19" t="str">
        <f>IF(ISBLANK(LeaveTracker[[#This Row],[Employee Name]]),"-----",VLOOKUP(LeaveTracker[[#This Row],[Employee Name]],Employees[[Employee Name]:[Office]],7))</f>
        <v>SP</v>
      </c>
      <c r="F7245" s="50" t="str">
        <f>IF(ISBLANK(LeaveTracker[[#This Row],[Employee Name]]),"-----",VLOOKUP(LeaveTracker[[#This Row],[Employee Name]],Employees[[Employee Name]:[Office]],6))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1827</v>
      </c>
      <c r="E7246" s="19" t="str">
        <f>IF(ISBLANK(LeaveTracker[[#This Row],[Employee Name]]),"-----",VLOOKUP(LeaveTracker[[#This Row],[Employee Name]],Employees[[Employee Name]:[Office]],7))</f>
        <v>SP</v>
      </c>
      <c r="F7246" s="50" t="str">
        <f>IF(ISBLANK(LeaveTracker[[#This Row],[Employee Name]]),"-----",VLOOKUP(LeaveTracker[[#This Row],[Employee Name]],Employees[[Employee Name]:[Office]],6))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1889</v>
      </c>
      <c r="E7247" s="19" t="str">
        <f>IF(ISBLANK(LeaveTracker[[#This Row],[Employee Name]]),"-----",VLOOKUP(LeaveTracker[[#This Row],[Employee Name]],Employees[[Employee Name]:[Office]],7))</f>
        <v>TICC</v>
      </c>
      <c r="F7247" s="50" t="str">
        <f>IF(ISBLANK(LeaveTracker[[#This Row],[Employee Name]]),"-----",VLOOKUP(LeaveTracker[[#This Row],[Employee Name]],Employees[[Employee Name]:[Office]],6))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482</v>
      </c>
      <c r="E7248" s="19" t="str">
        <f>IF(ISBLANK(LeaveTracker[[#This Row],[Employee Name]]),"-----",VLOOKUP(LeaveTracker[[#This Row],[Employee Name]],Employees[[Employee Name]:[Office]],7))</f>
        <v>COOPERATIVE OFFICE</v>
      </c>
      <c r="F7248" s="50" t="str">
        <f>IF(ISBLANK(LeaveTracker[[#This Row],[Employee Name]]),"-----",VLOOKUP(LeaveTracker[[#This Row],[Employee Name]],Employees[[Employee Name]:[Office]],6))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2227</v>
      </c>
      <c r="E7249" s="19" t="str">
        <f>IF(ISBLANK(LeaveTracker[[#This Row],[Employee Name]]),"-----",VLOOKUP(LeaveTracker[[#This Row],[Employee Name]],Employees[[Employee Name]:[Office]],7))</f>
        <v>PICNIC GROVE</v>
      </c>
      <c r="F7249" s="50" t="str">
        <f>IF(ISBLANK(LeaveTracker[[#This Row],[Employee Name]]),"-----",VLOOKUP(LeaveTracker[[#This Row],[Employee Name]],Employees[[Employee Name]:[Office]],6))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1884</v>
      </c>
      <c r="E7250" s="19" t="str">
        <f>IF(ISBLANK(LeaveTracker[[#This Row],[Employee Name]]),"-----",VLOOKUP(LeaveTracker[[#This Row],[Employee Name]],Employees[[Employee Name]:[Office]],7))</f>
        <v>CTO-LICENSE</v>
      </c>
      <c r="F7250" s="50" t="str">
        <f>IF(ISBLANK(LeaveTracker[[#This Row],[Employee Name]]),"-----",VLOOKUP(LeaveTracker[[#This Row],[Employee Name]],Employees[[Employee Name]:[Office]],6))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1830</v>
      </c>
      <c r="E7251" s="19" t="str">
        <f>IF(ISBLANK(LeaveTracker[[#This Row],[Employee Name]]),"-----",VLOOKUP(LeaveTracker[[#This Row],[Employee Name]],Employees[[Employee Name]:[Office]],7))</f>
        <v>ONT</v>
      </c>
      <c r="F7251" s="50" t="str">
        <f>IF(ISBLANK(LeaveTracker[[#This Row],[Employee Name]]),"-----",VLOOKUP(LeaveTracker[[#This Row],[Employee Name]],Employees[[Employee Name]:[Office]],6))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2272</v>
      </c>
      <c r="E7252" s="19" t="str">
        <f>IF(ISBLANK(LeaveTracker[[#This Row],[Employee Name]]),"-----",VLOOKUP(LeaveTracker[[#This Row],[Employee Name]],Employees[[Employee Name]:[Office]],7))</f>
        <v>PICNIC GROVE</v>
      </c>
      <c r="F7252" s="50" t="str">
        <f>IF(ISBLANK(LeaveTracker[[#This Row],[Employee Name]]),"-----",VLOOKUP(LeaveTracker[[#This Row],[Employee Name]],Employees[[Employee Name]:[Office]],6))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2272</v>
      </c>
      <c r="E7253" s="19" t="str">
        <f>IF(ISBLANK(LeaveTracker[[#This Row],[Employee Name]]),"-----",VLOOKUP(LeaveTracker[[#This Row],[Employee Name]],Employees[[Employee Name]:[Office]],7))</f>
        <v>PICNIC GROVE</v>
      </c>
      <c r="F7253" s="50" t="str">
        <f>IF(ISBLANK(LeaveTracker[[#This Row],[Employee Name]]),"-----",VLOOKUP(LeaveTracker[[#This Row],[Employee Name]],Employees[[Employee Name]:[Office]],6))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2016</v>
      </c>
      <c r="E7254" s="19" t="str">
        <f>IF(ISBLANK(LeaveTracker[[#This Row],[Employee Name]]),"-----",VLOOKUP(LeaveTracker[[#This Row],[Employee Name]],Employees[[Employee Name]:[Office]],7))</f>
        <v>ONT</v>
      </c>
      <c r="F7254" s="50" t="str">
        <f>IF(ISBLANK(LeaveTracker[[#This Row],[Employee Name]]),"-----",VLOOKUP(LeaveTracker[[#This Row],[Employee Name]],Employees[[Employee Name]:[Office]],6))</f>
        <v>PERMANENT</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1825</v>
      </c>
      <c r="E7255" s="19" t="str">
        <f>IF(ISBLANK(LeaveTracker[[#This Row],[Employee Name]]),"-----",VLOOKUP(LeaveTracker[[#This Row],[Employee Name]],Employees[[Employee Name]:[Office]],7))</f>
        <v>GSO</v>
      </c>
      <c r="F7255" s="50" t="str">
        <f>IF(ISBLANK(LeaveTracker[[#This Row],[Employee Name]]),"-----",VLOOKUP(LeaveTracker[[#This Row],[Employee Name]],Employees[[Employee Name]:[Office]],6))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1889</v>
      </c>
      <c r="E7256" s="19" t="str">
        <f>IF(ISBLANK(LeaveTracker[[#This Row],[Employee Name]]),"-----",VLOOKUP(LeaveTracker[[#This Row],[Employee Name]],Employees[[Employee Name]:[Office]],7))</f>
        <v>TICC</v>
      </c>
      <c r="F7256" s="50" t="str">
        <f>IF(ISBLANK(LeaveTracker[[#This Row],[Employee Name]]),"-----",VLOOKUP(LeaveTracker[[#This Row],[Employee Name]],Employees[[Employee Name]:[Office]],6))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1889</v>
      </c>
      <c r="E7257" s="19" t="str">
        <f>IF(ISBLANK(LeaveTracker[[#This Row],[Employee Name]]),"-----",VLOOKUP(LeaveTracker[[#This Row],[Employee Name]],Employees[[Employee Name]:[Office]],7))</f>
        <v>TICC</v>
      </c>
      <c r="F7257" s="50" t="str">
        <f>IF(ISBLANK(LeaveTracker[[#This Row],[Employee Name]]),"-----",VLOOKUP(LeaveTracker[[#This Row],[Employee Name]],Employees[[Employee Name]:[Office]],6))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1889</v>
      </c>
      <c r="E7258" s="19" t="str">
        <f>IF(ISBLANK(LeaveTracker[[#This Row],[Employee Name]]),"-----",VLOOKUP(LeaveTracker[[#This Row],[Employee Name]],Employees[[Employee Name]:[Office]],7))</f>
        <v>TICC</v>
      </c>
      <c r="F7258" s="50" t="str">
        <f>IF(ISBLANK(LeaveTracker[[#This Row],[Employee Name]]),"-----",VLOOKUP(LeaveTracker[[#This Row],[Employee Name]],Employees[[Employee Name]:[Office]],6))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1967</v>
      </c>
      <c r="E7259" s="19" t="str">
        <f>IF(ISBLANK(LeaveTracker[[#This Row],[Employee Name]]),"-----",VLOOKUP(LeaveTracker[[#This Row],[Employee Name]],Employees[[Employee Name]:[Office]],7))</f>
        <v>CENRO</v>
      </c>
      <c r="F7259" s="50" t="str">
        <f>IF(ISBLANK(LeaveTracker[[#This Row],[Employee Name]]),"-----",VLOOKUP(LeaveTracker[[#This Row],[Employee Name]],Employees[[Employee Name]:[Office]],6))</f>
        <v>CASUAL</v>
      </c>
      <c r="G7259" s="24">
        <v>45161</v>
      </c>
      <c r="H7259" s="24">
        <v>45162</v>
      </c>
      <c r="I7259" s="20" t="s">
        <v>298</v>
      </c>
      <c r="J7259" s="42" t="s">
        <v>1003</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1840</v>
      </c>
      <c r="E7260" s="19" t="str">
        <f>IF(ISBLANK(LeaveTracker[[#This Row],[Employee Name]]),"-----",VLOOKUP(LeaveTracker[[#This Row],[Employee Name]],Employees[[Employee Name]:[Office]],7))</f>
        <v>BIR</v>
      </c>
      <c r="F7260" s="50" t="str">
        <f>IF(ISBLANK(LeaveTracker[[#This Row],[Employee Name]]),"-----",VLOOKUP(LeaveTracker[[#This Row],[Employee Name]],Employees[[Employee Name]:[Office]],6))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1840</v>
      </c>
      <c r="E7261" s="19" t="str">
        <f>IF(ISBLANK(LeaveTracker[[#This Row],[Employee Name]]),"-----",VLOOKUP(LeaveTracker[[#This Row],[Employee Name]],Employees[[Employee Name]:[Office]],7))</f>
        <v>BIR</v>
      </c>
      <c r="F7261" s="50" t="str">
        <f>IF(ISBLANK(LeaveTracker[[#This Row],[Employee Name]]),"-----",VLOOKUP(LeaveTracker[[#This Row],[Employee Name]],Employees[[Employee Name]:[Office]],6))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1797</v>
      </c>
      <c r="E7262" s="19" t="str">
        <f>IF(ISBLANK(LeaveTracker[[#This Row],[Employee Name]]),"-----",VLOOKUP(LeaveTracker[[#This Row],[Employee Name]],Employees[[Employee Name]:[Office]],7))</f>
        <v>CENRO</v>
      </c>
      <c r="F7262" s="50" t="str">
        <f>IF(ISBLANK(LeaveTracker[[#This Row],[Employee Name]]),"-----",VLOOKUP(LeaveTracker[[#This Row],[Employee Name]],Employees[[Employee Name]:[Office]],6))</f>
        <v>CASUAL</v>
      </c>
      <c r="G7262" s="24">
        <v>45163</v>
      </c>
      <c r="H7262" s="24">
        <v>45165</v>
      </c>
      <c r="I7262" s="20" t="s">
        <v>298</v>
      </c>
      <c r="J7262" s="42" t="s">
        <v>1003</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1839</v>
      </c>
      <c r="E7263" s="19" t="str">
        <f>IF(ISBLANK(LeaveTracker[[#This Row],[Employee Name]]),"-----",VLOOKUP(LeaveTracker[[#This Row],[Employee Name]],Employees[[Employee Name]:[Office]],7))</f>
        <v>CENRO</v>
      </c>
      <c r="F7263" s="50" t="str">
        <f>IF(ISBLANK(LeaveTracker[[#This Row],[Employee Name]]),"-----",VLOOKUP(LeaveTracker[[#This Row],[Employee Name]],Employees[[Employee Name]:[Office]],6))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1839</v>
      </c>
      <c r="E7264" s="19" t="str">
        <f>IF(ISBLANK(LeaveTracker[[#This Row],[Employee Name]]),"-----",VLOOKUP(LeaveTracker[[#This Row],[Employee Name]],Employees[[Employee Name]:[Office]],7))</f>
        <v>CENRO</v>
      </c>
      <c r="F7264" s="50" t="str">
        <f>IF(ISBLANK(LeaveTracker[[#This Row],[Employee Name]]),"-----",VLOOKUP(LeaveTracker[[#This Row],[Employee Name]],Employees[[Employee Name]:[Office]],6))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1964</v>
      </c>
      <c r="E7265" s="19" t="str">
        <f>IF(ISBLANK(LeaveTracker[[#This Row],[Employee Name]]),"-----",VLOOKUP(LeaveTracker[[#This Row],[Employee Name]],Employees[[Employee Name]:[Office]],7))</f>
        <v>TERMINAL</v>
      </c>
      <c r="F7265" s="50" t="str">
        <f>IF(ISBLANK(LeaveTracker[[#This Row],[Employee Name]]),"-----",VLOOKUP(LeaveTracker[[#This Row],[Employee Name]],Employees[[Employee Name]:[Office]],6))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1964</v>
      </c>
      <c r="E7266" s="19" t="str">
        <f>IF(ISBLANK(LeaveTracker[[#This Row],[Employee Name]]),"-----",VLOOKUP(LeaveTracker[[#This Row],[Employee Name]],Employees[[Employee Name]:[Office]],7))</f>
        <v>TERMINAL</v>
      </c>
      <c r="F7266" s="50" t="str">
        <f>IF(ISBLANK(LeaveTracker[[#This Row],[Employee Name]]),"-----",VLOOKUP(LeaveTracker[[#This Row],[Employee Name]],Employees[[Employee Name]:[Office]],6))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1921</v>
      </c>
      <c r="E7267" s="19" t="str">
        <f>IF(ISBLANK(LeaveTracker[[#This Row],[Employee Name]]),"-----",VLOOKUP(LeaveTracker[[#This Row],[Employee Name]],Employees[[Employee Name]:[Office]],7))</f>
        <v>PICNIC GROVE</v>
      </c>
      <c r="F7267" s="50" t="str">
        <f>IF(ISBLANK(LeaveTracker[[#This Row],[Employee Name]]),"-----",VLOOKUP(LeaveTracker[[#This Row],[Employee Name]],Employees[[Employee Name]:[Office]],6))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1750</v>
      </c>
      <c r="E7268" s="19" t="str">
        <f>IF(ISBLANK(LeaveTracker[[#This Row],[Employee Name]]),"-----",VLOOKUP(LeaveTracker[[#This Row],[Employee Name]],Employees[[Employee Name]:[Office]],7))</f>
        <v>AGRICULTURE OFFICE</v>
      </c>
      <c r="F7268" s="50" t="str">
        <f>IF(ISBLANK(LeaveTracker[[#This Row],[Employee Name]]),"-----",VLOOKUP(LeaveTracker[[#This Row],[Employee Name]],Employees[[Employee Name]:[Office]],6))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2330</v>
      </c>
      <c r="E7269" s="19" t="str">
        <f>IF(ISBLANK(LeaveTracker[[#This Row],[Employee Name]]),"-----",VLOOKUP(LeaveTracker[[#This Row],[Employee Name]],Employees[[Employee Name]:[Office]],7))</f>
        <v>CEO</v>
      </c>
      <c r="F7269" s="50" t="str">
        <f>IF(ISBLANK(LeaveTracker[[#This Row],[Employee Name]]),"-----",VLOOKUP(LeaveTracker[[#This Row],[Employee Name]],Employees[[Employee Name]:[Office]],6))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1756</v>
      </c>
      <c r="E7270" s="19" t="str">
        <f>IF(ISBLANK(LeaveTracker[[#This Row],[Employee Name]]),"-----",VLOOKUP(LeaveTracker[[#This Row],[Employee Name]],Employees[[Employee Name]:[Office]],7))</f>
        <v>PICNIC GROVE</v>
      </c>
      <c r="F7270" s="50" t="str">
        <f>IF(ISBLANK(LeaveTracker[[#This Row],[Employee Name]]),"-----",VLOOKUP(LeaveTracker[[#This Row],[Employee Name]],Employees[[Employee Name]:[Office]],6))</f>
        <v>PERMANENT</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1876</v>
      </c>
      <c r="E7271" s="19" t="str">
        <f>IF(ISBLANK(LeaveTracker[[#This Row],[Employee Name]]),"-----",VLOOKUP(LeaveTracker[[#This Row],[Employee Name]],Employees[[Employee Name]:[Office]],7))</f>
        <v>GSO</v>
      </c>
      <c r="F7271" s="50" t="str">
        <f>IF(ISBLANK(LeaveTracker[[#This Row],[Employee Name]]),"-----",VLOOKUP(LeaveTracker[[#This Row],[Employee Name]],Employees[[Employee Name]:[Office]],6))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1789</v>
      </c>
      <c r="E7272" s="19" t="str">
        <f>IF(ISBLANK(LeaveTracker[[#This Row],[Employee Name]]),"-----",VLOOKUP(LeaveTracker[[#This Row],[Employee Name]],Employees[[Employee Name]:[Office]],7))</f>
        <v>CENRO</v>
      </c>
      <c r="F7272" s="50" t="str">
        <f>IF(ISBLANK(LeaveTracker[[#This Row],[Employee Name]]),"-----",VLOOKUP(LeaveTracker[[#This Row],[Employee Name]],Employees[[Employee Name]:[Office]],6))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1919</v>
      </c>
      <c r="E7273" s="19" t="str">
        <f>IF(ISBLANK(LeaveTracker[[#This Row],[Employee Name]]),"-----",VLOOKUP(LeaveTracker[[#This Row],[Employee Name]],Employees[[Employee Name]:[Office]],7))</f>
        <v>CENRO</v>
      </c>
      <c r="F7273" s="50" t="str">
        <f>IF(ISBLANK(LeaveTracker[[#This Row],[Employee Name]]),"-----",VLOOKUP(LeaveTracker[[#This Row],[Employee Name]],Employees[[Employee Name]:[Office]],6))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1916</v>
      </c>
      <c r="E7274" s="19" t="str">
        <f>IF(ISBLANK(LeaveTracker[[#This Row],[Employee Name]]),"-----",VLOOKUP(LeaveTracker[[#This Row],[Employee Name]],Employees[[Employee Name]:[Office]],7))</f>
        <v>INTERNAL</v>
      </c>
      <c r="F7274" s="50" t="str">
        <f>IF(ISBLANK(LeaveTracker[[#This Row],[Employee Name]]),"-----",VLOOKUP(LeaveTracker[[#This Row],[Employee Name]],Employees[[Employee Name]:[Office]],6))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1941</v>
      </c>
      <c r="E7275" s="19" t="str">
        <f>IF(ISBLANK(LeaveTracker[[#This Row],[Employee Name]]),"-----",VLOOKUP(LeaveTracker[[#This Row],[Employee Name]],Employees[[Employee Name]:[Office]],7))</f>
        <v>CSWDO</v>
      </c>
      <c r="F7275" s="50" t="str">
        <f>IF(ISBLANK(LeaveTracker[[#This Row],[Employee Name]]),"-----",VLOOKUP(LeaveTracker[[#This Row],[Employee Name]],Employees[[Employee Name]:[Office]],6))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1790</v>
      </c>
      <c r="E7276" s="19" t="str">
        <f>IF(ISBLANK(LeaveTracker[[#This Row],[Employee Name]]),"-----",VLOOKUP(LeaveTracker[[#This Row],[Employee Name]],Employees[[Employee Name]:[Office]],7))</f>
        <v>GSO</v>
      </c>
      <c r="F7276" s="50" t="str">
        <f>IF(ISBLANK(LeaveTracker[[#This Row],[Employee Name]]),"-----",VLOOKUP(LeaveTracker[[#This Row],[Employee Name]],Employees[[Employee Name]:[Office]],6))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1821</v>
      </c>
      <c r="E7277" s="19" t="str">
        <f>IF(ISBLANK(LeaveTracker[[#This Row],[Employee Name]]),"-----",VLOOKUP(LeaveTracker[[#This Row],[Employee Name]],Employees[[Employee Name]:[Office]],7))</f>
        <v>DSWDO</v>
      </c>
      <c r="F7277" s="50" t="str">
        <f>IF(ISBLANK(LeaveTracker[[#This Row],[Employee Name]]),"-----",VLOOKUP(LeaveTracker[[#This Row],[Employee Name]],Employees[[Employee Name]:[Office]],6))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583</v>
      </c>
      <c r="E7278" s="19" t="str">
        <f>IF(ISBLANK(LeaveTracker[[#This Row],[Employee Name]]),"-----",VLOOKUP(LeaveTracker[[#This Row],[Employee Name]],Employees[[Employee Name]:[Office]],7))</f>
        <v>CCT</v>
      </c>
      <c r="F7278" s="50" t="str">
        <f>IF(ISBLANK(LeaveTracker[[#This Row],[Employee Name]]),"-----",VLOOKUP(LeaveTracker[[#This Row],[Employee Name]],Employees[[Employee Name]:[Office]],6))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473</v>
      </c>
      <c r="E7279" s="19" t="str">
        <f>IF(ISBLANK(LeaveTracker[[#This Row],[Employee Name]]),"-----",VLOOKUP(LeaveTracker[[#This Row],[Employee Name]],Employees[[Employee Name]:[Office]],7))</f>
        <v>ONT</v>
      </c>
      <c r="F7279" s="50" t="str">
        <f>IF(ISBLANK(LeaveTracker[[#This Row],[Employee Name]]),"-----",VLOOKUP(LeaveTracker[[#This Row],[Employee Name]],Employees[[Employee Name]:[Office]],6))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2003</v>
      </c>
      <c r="E7280" s="19" t="str">
        <f>IF(ISBLANK(LeaveTracker[[#This Row],[Employee Name]]),"-----",VLOOKUP(LeaveTracker[[#This Row],[Employee Name]],Employees[[Employee Name]:[Office]],7))</f>
        <v>HRMO</v>
      </c>
      <c r="F7280" s="50" t="str">
        <f>IF(ISBLANK(LeaveTracker[[#This Row],[Employee Name]]),"-----",VLOOKUP(LeaveTracker[[#This Row],[Employee Name]],Employees[[Employee Name]:[Office]],6))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1722</v>
      </c>
      <c r="E7281" s="19" t="str">
        <f>IF(ISBLANK(LeaveTracker[[#This Row],[Employee Name]]),"-----",VLOOKUP(LeaveTracker[[#This Row],[Employee Name]],Employees[[Employee Name]:[Office]],7))</f>
        <v>LEGAL</v>
      </c>
      <c r="F7281" s="50" t="str">
        <f>IF(ISBLANK(LeaveTracker[[#This Row],[Employee Name]]),"-----",VLOOKUP(LeaveTracker[[#This Row],[Employee Name]],Employees[[Employee Name]:[Office]],6))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1722</v>
      </c>
      <c r="E7282" s="19" t="str">
        <f>IF(ISBLANK(LeaveTracker[[#This Row],[Employee Name]]),"-----",VLOOKUP(LeaveTracker[[#This Row],[Employee Name]],Employees[[Employee Name]:[Office]],7))</f>
        <v>LEGAL</v>
      </c>
      <c r="F7282" s="50" t="str">
        <f>IF(ISBLANK(LeaveTracker[[#This Row],[Employee Name]]),"-----",VLOOKUP(LeaveTracker[[#This Row],[Employee Name]],Employees[[Employee Name]:[Office]],6))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186</v>
      </c>
      <c r="E7283" s="19" t="str">
        <f>IF(ISBLANK(LeaveTracker[[#This Row],[Employee Name]]),"-----",VLOOKUP(LeaveTracker[[#This Row],[Employee Name]],Employees[[Employee Name]:[Office]],7))</f>
        <v>CBO</v>
      </c>
      <c r="F7283" s="50" t="str">
        <f>IF(ISBLANK(LeaveTracker[[#This Row],[Employee Name]]),"-----",VLOOKUP(LeaveTracker[[#This Row],[Employee Name]],Employees[[Employee Name]:[Office]],6))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612</v>
      </c>
      <c r="E7284" s="19" t="str">
        <f>IF(ISBLANK(LeaveTracker[[#This Row],[Employee Name]]),"-----",VLOOKUP(LeaveTracker[[#This Row],[Employee Name]],Employees[[Employee Name]:[Office]],7))</f>
        <v>CBO</v>
      </c>
      <c r="F7284" s="50" t="str">
        <f>IF(ISBLANK(LeaveTracker[[#This Row],[Employee Name]]),"-----",VLOOKUP(LeaveTracker[[#This Row],[Employee Name]],Employees[[Employee Name]:[Office]],6))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2114</v>
      </c>
      <c r="E7285" s="19" t="str">
        <f>IF(ISBLANK(LeaveTracker[[#This Row],[Employee Name]]),"-----",VLOOKUP(LeaveTracker[[#This Row],[Employee Name]],Employees[[Employee Name]:[Office]],7))</f>
        <v>CEO</v>
      </c>
      <c r="F7285" s="50" t="str">
        <f>IF(ISBLANK(LeaveTracker[[#This Row],[Employee Name]]),"-----",VLOOKUP(LeaveTracker[[#This Row],[Employee Name]],Employees[[Employee Name]:[Office]],6))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1871</v>
      </c>
      <c r="E7286" s="19" t="str">
        <f>IF(ISBLANK(LeaveTracker[[#This Row],[Employee Name]]),"-----",VLOOKUP(LeaveTracker[[#This Row],[Employee Name]],Employees[[Employee Name]:[Office]],7))</f>
        <v>MO</v>
      </c>
      <c r="F7286" s="50" t="str">
        <f>IF(ISBLANK(LeaveTracker[[#This Row],[Employee Name]]),"-----",VLOOKUP(LeaveTracker[[#This Row],[Employee Name]],Employees[[Employee Name]:[Office]],6))</f>
        <v>CASUAL</v>
      </c>
      <c r="G7286" s="24">
        <v>45161</v>
      </c>
      <c r="H7286" s="24">
        <v>45161</v>
      </c>
      <c r="I7286" s="20" t="s">
        <v>298</v>
      </c>
      <c r="J7286" s="42" t="s">
        <v>1003</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1038</v>
      </c>
      <c r="E7287" s="19" t="str">
        <f>IF(ISBLANK(LeaveTracker[[#This Row],[Employee Name]]),"-----",VLOOKUP(LeaveTracker[[#This Row],[Employee Name]],Employees[[Employee Name]:[Office]],7))</f>
        <v>CENRO</v>
      </c>
      <c r="F7287" s="50" t="str">
        <f>IF(ISBLANK(LeaveTracker[[#This Row],[Employee Name]]),"-----",VLOOKUP(LeaveTracker[[#This Row],[Employee Name]],Employees[[Employee Name]:[Office]],6))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1008</v>
      </c>
      <c r="E7288" s="19" t="str">
        <f>IF(ISBLANK(LeaveTracker[[#This Row],[Employee Name]]),"-----",VLOOKUP(LeaveTracker[[#This Row],[Employee Name]],Employees[[Employee Name]:[Office]],7))</f>
        <v>ACCOUNTING</v>
      </c>
      <c r="F7288" s="50" t="str">
        <f>IF(ISBLANK(LeaveTracker[[#This Row],[Employee Name]]),"-----",VLOOKUP(LeaveTracker[[#This Row],[Employee Name]],Employees[[Employee Name]:[Office]],6))</f>
        <v>PERMANENT</v>
      </c>
      <c r="G7288" s="24">
        <v>45167</v>
      </c>
      <c r="H7288" s="24">
        <v>45167</v>
      </c>
      <c r="I7288" s="20" t="s">
        <v>298</v>
      </c>
      <c r="J7288" s="42" t="s">
        <v>1003</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391</v>
      </c>
      <c r="E7289" s="19" t="str">
        <f>IF(ISBLANK(LeaveTracker[[#This Row],[Employee Name]]),"-----",VLOOKUP(LeaveTracker[[#This Row],[Employee Name]],Employees[[Employee Name]:[Office]],7))</f>
        <v>CTO</v>
      </c>
      <c r="F7289" s="50" t="str">
        <f>IF(ISBLANK(LeaveTracker[[#This Row],[Employee Name]]),"-----",VLOOKUP(LeaveTracker[[#This Row],[Employee Name]],Employees[[Employee Name]:[Office]],6))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396</v>
      </c>
      <c r="E7290" s="19" t="str">
        <f>IF(ISBLANK(LeaveTracker[[#This Row],[Employee Name]]),"-----",VLOOKUP(LeaveTracker[[#This Row],[Employee Name]],Employees[[Employee Name]:[Office]],7))</f>
        <v>CTO</v>
      </c>
      <c r="F7290" s="50" t="str">
        <f>IF(ISBLANK(LeaveTracker[[#This Row],[Employee Name]]),"-----",VLOOKUP(LeaveTracker[[#This Row],[Employee Name]],Employees[[Employee Name]:[Office]],6))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405</v>
      </c>
      <c r="E7291" s="19" t="str">
        <f>IF(ISBLANK(LeaveTracker[[#This Row],[Employee Name]]),"-----",VLOOKUP(LeaveTracker[[#This Row],[Employee Name]],Employees[[Employee Name]:[Office]],7))</f>
        <v>CTO</v>
      </c>
      <c r="F7291" s="50" t="str">
        <f>IF(ISBLANK(LeaveTracker[[#This Row],[Employee Name]]),"-----",VLOOKUP(LeaveTracker[[#This Row],[Employee Name]],Employees[[Employee Name]:[Office]],6))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405</v>
      </c>
      <c r="E7292" s="19" t="str">
        <f>IF(ISBLANK(LeaveTracker[[#This Row],[Employee Name]]),"-----",VLOOKUP(LeaveTracker[[#This Row],[Employee Name]],Employees[[Employee Name]:[Office]],7))</f>
        <v>CTO</v>
      </c>
      <c r="F7292" s="50" t="str">
        <f>IF(ISBLANK(LeaveTracker[[#This Row],[Employee Name]]),"-----",VLOOKUP(LeaveTracker[[#This Row],[Employee Name]],Employees[[Employee Name]:[Office]],6))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660</v>
      </c>
      <c r="E7293" s="19" t="str">
        <f>IF(ISBLANK(LeaveTracker[[#This Row],[Employee Name]]),"-----",VLOOKUP(LeaveTracker[[#This Row],[Employee Name]],Employees[[Employee Name]:[Office]],7))</f>
        <v>CTO</v>
      </c>
      <c r="F7293" s="50" t="str">
        <f>IF(ISBLANK(LeaveTracker[[#This Row],[Employee Name]]),"-----",VLOOKUP(LeaveTracker[[#This Row],[Employee Name]],Employees[[Employee Name]:[Office]],6))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826</v>
      </c>
      <c r="E7294" s="19" t="str">
        <f>IF(ISBLANK(LeaveTracker[[#This Row],[Employee Name]]),"-----",VLOOKUP(LeaveTracker[[#This Row],[Employee Name]],Employees[[Employee Name]:[Office]],7))</f>
        <v>CHO</v>
      </c>
      <c r="F7294" s="50" t="str">
        <f>IF(ISBLANK(LeaveTracker[[#This Row],[Employee Name]]),"-----",VLOOKUP(LeaveTracker[[#This Row],[Employee Name]],Employees[[Employee Name]:[Office]],6))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246</v>
      </c>
      <c r="E7295" s="19" t="str">
        <f>IF(ISBLANK(LeaveTracker[[#This Row],[Employee Name]]),"-----",VLOOKUP(LeaveTracker[[#This Row],[Employee Name]],Employees[[Employee Name]:[Office]],7))</f>
        <v>TCCH/TICC</v>
      </c>
      <c r="F7295" s="50" t="str">
        <f>IF(ISBLANK(LeaveTracker[[#This Row],[Employee Name]]),"-----",VLOOKUP(LeaveTracker[[#This Row],[Employee Name]],Employees[[Employee Name]:[Office]],6))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904</v>
      </c>
      <c r="E7296" s="19" t="str">
        <f>IF(ISBLANK(LeaveTracker[[#This Row],[Employee Name]]),"-----",VLOOKUP(LeaveTracker[[#This Row],[Employee Name]],Employees[[Employee Name]:[Office]],7))</f>
        <v>ONT</v>
      </c>
      <c r="F7296" s="50" t="str">
        <f>IF(ISBLANK(LeaveTracker[[#This Row],[Employee Name]]),"-----",VLOOKUP(LeaveTracker[[#This Row],[Employee Name]],Employees[[Employee Name]:[Office]],6))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2076</v>
      </c>
      <c r="E7297" s="19" t="str">
        <f>IF(ISBLANK(LeaveTracker[[#This Row],[Employee Name]]),"-----",VLOOKUP(LeaveTracker[[#This Row],[Employee Name]],Employees[[Employee Name]:[Office]],7))</f>
        <v>OSPITAL NG TAGAYTAY</v>
      </c>
      <c r="F7297" s="50" t="str">
        <f>IF(ISBLANK(LeaveTracker[[#This Row],[Employee Name]]),"-----",VLOOKUP(LeaveTracker[[#This Row],[Employee Name]],Employees[[Employee Name]:[Office]],6))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840</v>
      </c>
      <c r="E7298" s="19" t="str">
        <f>IF(ISBLANK(LeaveTracker[[#This Row],[Employee Name]]),"-----",VLOOKUP(LeaveTracker[[#This Row],[Employee Name]],Employees[[Employee Name]:[Office]],7))</f>
        <v>CEO</v>
      </c>
      <c r="F7298" s="50" t="str">
        <f>IF(ISBLANK(LeaveTracker[[#This Row],[Employee Name]]),"-----",VLOOKUP(LeaveTracker[[#This Row],[Employee Name]],Employees[[Employee Name]:[Office]],6))</f>
        <v>PERMANENT</v>
      </c>
      <c r="G7298" s="24">
        <v>45161</v>
      </c>
      <c r="H7298" s="24">
        <v>45161</v>
      </c>
      <c r="I7298" s="20" t="s">
        <v>298</v>
      </c>
      <c r="J7298" s="42" t="s">
        <v>1003</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504</v>
      </c>
      <c r="E7299" s="19" t="str">
        <f>IF(ISBLANK(LeaveTracker[[#This Row],[Employee Name]]),"-----",VLOOKUP(LeaveTracker[[#This Row],[Employee Name]],Employees[[Employee Name]:[Office]],7))</f>
        <v>THRDC</v>
      </c>
      <c r="F7299" s="50" t="str">
        <f>IF(ISBLANK(LeaveTracker[[#This Row],[Employee Name]]),"-----",VLOOKUP(LeaveTracker[[#This Row],[Employee Name]],Employees[[Employee Name]:[Office]],6))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19" t="str">
        <f>IF(ISBLANK(LeaveTracker[[#This Row],[Employee Name]]),"-----",VLOOKUP(LeaveTracker[[#This Row],[Employee Name]],Employees[[Employee Name]:[Office]],7))</f>
        <v>DEPED</v>
      </c>
      <c r="F7300" s="50" t="str">
        <f>IF(ISBLANK(LeaveTracker[[#This Row],[Employee Name]]),"-----",VLOOKUP(LeaveTracker[[#This Row],[Employee Name]],Employees[[Employee Name]:[Office]],6))</f>
        <v>CASUAL</v>
      </c>
      <c r="G7300" s="24">
        <v>45163</v>
      </c>
      <c r="H7300" s="24">
        <v>45163</v>
      </c>
      <c r="I7300" s="20" t="s">
        <v>298</v>
      </c>
      <c r="J7300" s="42" t="s">
        <v>1003</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744</v>
      </c>
      <c r="E7301" s="19" t="str">
        <f>IF(ISBLANK(LeaveTracker[[#This Row],[Employee Name]]),"-----",VLOOKUP(LeaveTracker[[#This Row],[Employee Name]],Employees[[Employee Name]:[Office]],7))</f>
        <v>CSWDO</v>
      </c>
      <c r="F7301" s="50" t="str">
        <f>IF(ISBLANK(LeaveTracker[[#This Row],[Employee Name]]),"-----",VLOOKUP(LeaveTracker[[#This Row],[Employee Name]],Employees[[Employee Name]:[Office]],6))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238</v>
      </c>
      <c r="E7302" s="19" t="str">
        <f>IF(ISBLANK(LeaveTracker[[#This Row],[Employee Name]]),"-----",VLOOKUP(LeaveTracker[[#This Row],[Employee Name]],Employees[[Employee Name]:[Office]],7))</f>
        <v>CSWDO</v>
      </c>
      <c r="F7302" s="50" t="str">
        <f>IF(ISBLANK(LeaveTracker[[#This Row],[Employee Name]]),"-----",VLOOKUP(LeaveTracker[[#This Row],[Employee Name]],Employees[[Employee Name]:[Office]],6))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1752</v>
      </c>
      <c r="E7303" s="19" t="str">
        <f>IF(ISBLANK(LeaveTracker[[#This Row],[Employee Name]]),"-----",VLOOKUP(LeaveTracker[[#This Row],[Employee Name]],Employees[[Employee Name]:[Office]],7))</f>
        <v>CSWDO</v>
      </c>
      <c r="F7303" s="50" t="str">
        <f>IF(ISBLANK(LeaveTracker[[#This Row],[Employee Name]]),"-----",VLOOKUP(LeaveTracker[[#This Row],[Employee Name]],Employees[[Employee Name]:[Office]],6))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771</v>
      </c>
      <c r="E7304" s="19" t="str">
        <f>IF(ISBLANK(LeaveTracker[[#This Row],[Employee Name]]),"-----",VLOOKUP(LeaveTracker[[#This Row],[Employee Name]],Employees[[Employee Name]:[Office]],7))</f>
        <v>CSWDO</v>
      </c>
      <c r="F7304" s="50" t="str">
        <f>IF(ISBLANK(LeaveTracker[[#This Row],[Employee Name]]),"-----",VLOOKUP(LeaveTracker[[#This Row],[Employee Name]],Employees[[Employee Name]:[Office]],6))</f>
        <v>PERMANENT</v>
      </c>
      <c r="G7304" s="24">
        <v>45167</v>
      </c>
      <c r="H7304" s="24">
        <v>45167</v>
      </c>
      <c r="I7304" s="20" t="s">
        <v>298</v>
      </c>
      <c r="J7304" s="42" t="s">
        <v>1003</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224</v>
      </c>
      <c r="E7305" s="19" t="str">
        <f>IF(ISBLANK(LeaveTracker[[#This Row],[Employee Name]]),"-----",VLOOKUP(LeaveTracker[[#This Row],[Employee Name]],Employees[[Employee Name]:[Office]],7))</f>
        <v>CSWDO</v>
      </c>
      <c r="F7305" s="50" t="str">
        <f>IF(ISBLANK(LeaveTracker[[#This Row],[Employee Name]]),"-----",VLOOKUP(LeaveTracker[[#This Row],[Employee Name]],Employees[[Employee Name]:[Office]],6))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471</v>
      </c>
      <c r="E7306" s="19" t="str">
        <f>IF(ISBLANK(LeaveTracker[[#This Row],[Employee Name]]),"-----",VLOOKUP(LeaveTracker[[#This Row],[Employee Name]],Employees[[Employee Name]:[Office]],7))</f>
        <v>PIO</v>
      </c>
      <c r="F7306" s="50" t="str">
        <f>IF(ISBLANK(LeaveTracker[[#This Row],[Employee Name]]),"-----",VLOOKUP(LeaveTracker[[#This Row],[Employee Name]],Employees[[Employee Name]:[Office]],6))</f>
        <v>PERMANENT</v>
      </c>
      <c r="G7306" s="24">
        <v>45175</v>
      </c>
      <c r="H7306" s="24">
        <v>45175</v>
      </c>
      <c r="I7306" s="20" t="s">
        <v>298</v>
      </c>
      <c r="J7306" s="42" t="s">
        <v>1003</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522</v>
      </c>
      <c r="E7307" s="19" t="str">
        <f>IF(ISBLANK(LeaveTracker[[#This Row],[Employee Name]]),"-----",VLOOKUP(LeaveTracker[[#This Row],[Employee Name]],Employees[[Employee Name]:[Office]],7))</f>
        <v>PIO</v>
      </c>
      <c r="F7307" s="50" t="str">
        <f>IF(ISBLANK(LeaveTracker[[#This Row],[Employee Name]]),"-----",VLOOKUP(LeaveTracker[[#This Row],[Employee Name]],Employees[[Employee Name]:[Office]],6))</f>
        <v>PERMANENT</v>
      </c>
      <c r="G7307" s="24">
        <v>45173</v>
      </c>
      <c r="H7307" s="24">
        <v>45173</v>
      </c>
      <c r="I7307" s="20" t="s">
        <v>298</v>
      </c>
      <c r="J7307" s="42" t="s">
        <v>1003</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522</v>
      </c>
      <c r="E7308" s="19" t="str">
        <f>IF(ISBLANK(LeaveTracker[[#This Row],[Employee Name]]),"-----",VLOOKUP(LeaveTracker[[#This Row],[Employee Name]],Employees[[Employee Name]:[Office]],7))</f>
        <v>PIO</v>
      </c>
      <c r="F7308" s="50" t="str">
        <f>IF(ISBLANK(LeaveTracker[[#This Row],[Employee Name]]),"-----",VLOOKUP(LeaveTracker[[#This Row],[Employee Name]],Employees[[Employee Name]:[Office]],6))</f>
        <v>PERMANENT</v>
      </c>
      <c r="G7308" s="24">
        <v>45170</v>
      </c>
      <c r="H7308" s="24">
        <v>45170</v>
      </c>
      <c r="I7308" s="20" t="s">
        <v>298</v>
      </c>
      <c r="J7308" s="42" t="s">
        <v>2446</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522</v>
      </c>
      <c r="E7309" s="19" t="str">
        <f>IF(ISBLANK(LeaveTracker[[#This Row],[Employee Name]]),"-----",VLOOKUP(LeaveTracker[[#This Row],[Employee Name]],Employees[[Employee Name]:[Office]],7))</f>
        <v>PIO</v>
      </c>
      <c r="F7309" s="50" t="str">
        <f>IF(ISBLANK(LeaveTracker[[#This Row],[Employee Name]]),"-----",VLOOKUP(LeaveTracker[[#This Row],[Employee Name]],Employees[[Employee Name]:[Office]],6))</f>
        <v>PERMANENT</v>
      </c>
      <c r="G7309" s="24">
        <v>45180</v>
      </c>
      <c r="H7309" s="24">
        <v>45180</v>
      </c>
      <c r="I7309" s="20" t="s">
        <v>298</v>
      </c>
      <c r="J7309" s="42" t="s">
        <v>2446</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722</v>
      </c>
      <c r="E7310" s="19" t="str">
        <f>IF(ISBLANK(LeaveTracker[[#This Row],[Employee Name]]),"-----",VLOOKUP(LeaveTracker[[#This Row],[Employee Name]],Employees[[Employee Name]:[Office]],7))</f>
        <v>LCR</v>
      </c>
      <c r="F7310" s="50" t="str">
        <f>IF(ISBLANK(LeaveTracker[[#This Row],[Employee Name]]),"-----",VLOOKUP(LeaveTracker[[#This Row],[Employee Name]],Employees[[Employee Name]:[Office]],6))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513</v>
      </c>
      <c r="E7311" s="19" t="str">
        <f>IF(ISBLANK(LeaveTracker[[#This Row],[Employee Name]]),"-----",VLOOKUP(LeaveTracker[[#This Row],[Employee Name]],Employees[[Employee Name]:[Office]],7))</f>
        <v>ONT</v>
      </c>
      <c r="F7311" s="50" t="str">
        <f>IF(ISBLANK(LeaveTracker[[#This Row],[Employee Name]]),"-----",VLOOKUP(LeaveTracker[[#This Row],[Employee Name]],Employees[[Employee Name]:[Office]],6))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513</v>
      </c>
      <c r="E7312" s="19" t="str">
        <f>IF(ISBLANK(LeaveTracker[[#This Row],[Employee Name]]),"-----",VLOOKUP(LeaveTracker[[#This Row],[Employee Name]],Employees[[Employee Name]:[Office]],7))</f>
        <v>ONT</v>
      </c>
      <c r="F7312" s="50" t="str">
        <f>IF(ISBLANK(LeaveTracker[[#This Row],[Employee Name]]),"-----",VLOOKUP(LeaveTracker[[#This Row],[Employee Name]],Employees[[Employee Name]:[Office]],6))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1092</v>
      </c>
      <c r="E7313" s="19" t="str">
        <f>IF(ISBLANK(LeaveTracker[[#This Row],[Employee Name]]),"-----",VLOOKUP(LeaveTracker[[#This Row],[Employee Name]],Employees[[Employee Name]:[Office]],7))</f>
        <v>ACCOUNTING</v>
      </c>
      <c r="F7313" s="50" t="str">
        <f>IF(ISBLANK(LeaveTracker[[#This Row],[Employee Name]]),"-----",VLOOKUP(LeaveTracker[[#This Row],[Employee Name]],Employees[[Employee Name]:[Office]],6))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1092</v>
      </c>
      <c r="E7314" s="19" t="str">
        <f>IF(ISBLANK(LeaveTracker[[#This Row],[Employee Name]]),"-----",VLOOKUP(LeaveTracker[[#This Row],[Employee Name]],Employees[[Employee Name]:[Office]],7))</f>
        <v>ACCOUNTING</v>
      </c>
      <c r="F7314" s="50" t="str">
        <f>IF(ISBLANK(LeaveTracker[[#This Row],[Employee Name]]),"-----",VLOOKUP(LeaveTracker[[#This Row],[Employee Name]],Employees[[Employee Name]:[Office]],6))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519</v>
      </c>
      <c r="E7315" s="19" t="str">
        <f>IF(ISBLANK(LeaveTracker[[#This Row],[Employee Name]]),"-----",VLOOKUP(LeaveTracker[[#This Row],[Employee Name]],Employees[[Employee Name]:[Office]],7))</f>
        <v>ACCOUNTING</v>
      </c>
      <c r="F7315" s="50" t="str">
        <f>IF(ISBLANK(LeaveTracker[[#This Row],[Employee Name]]),"-----",VLOOKUP(LeaveTracker[[#This Row],[Employee Name]],Employees[[Employee Name]:[Office]],6))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506</v>
      </c>
      <c r="E7316" s="19" t="str">
        <f>IF(ISBLANK(LeaveTracker[[#This Row],[Employee Name]]),"-----",VLOOKUP(LeaveTracker[[#This Row],[Employee Name]],Employees[[Employee Name]:[Office]],7))</f>
        <v>ACCOUNTING</v>
      </c>
      <c r="F7316" s="50" t="str">
        <f>IF(ISBLANK(LeaveTracker[[#This Row],[Employee Name]]),"-----",VLOOKUP(LeaveTracker[[#This Row],[Employee Name]],Employees[[Employee Name]:[Office]],6))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224</v>
      </c>
      <c r="E7317" s="19" t="str">
        <f>IF(ISBLANK(LeaveTracker[[#This Row],[Employee Name]]),"-----",VLOOKUP(LeaveTracker[[#This Row],[Employee Name]],Employees[[Employee Name]:[Office]],7))</f>
        <v>CSWDO</v>
      </c>
      <c r="F7317" s="50" t="str">
        <f>IF(ISBLANK(LeaveTracker[[#This Row],[Employee Name]]),"-----",VLOOKUP(LeaveTracker[[#This Row],[Employee Name]],Employees[[Employee Name]:[Office]],6))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2367</v>
      </c>
      <c r="E7318" s="19" t="str">
        <f>IF(ISBLANK(LeaveTracker[[#This Row],[Employee Name]]),"-----",VLOOKUP(LeaveTracker[[#This Row],[Employee Name]],Employees[[Employee Name]:[Office]],7))</f>
        <v>CSWDO</v>
      </c>
      <c r="F7318" s="50" t="str">
        <f>IF(ISBLANK(LeaveTracker[[#This Row],[Employee Name]]),"-----",VLOOKUP(LeaveTracker[[#This Row],[Employee Name]],Employees[[Employee Name]:[Office]],6))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464</v>
      </c>
      <c r="E7319" s="19" t="str">
        <f>IF(ISBLANK(LeaveTracker[[#This Row],[Employee Name]]),"-----",VLOOKUP(LeaveTracker[[#This Row],[Employee Name]],Employees[[Employee Name]:[Office]],7))</f>
        <v>ASSESSORS OFFICE</v>
      </c>
      <c r="F7319" s="50" t="str">
        <f>IF(ISBLANK(LeaveTracker[[#This Row],[Employee Name]]),"-----",VLOOKUP(LeaveTracker[[#This Row],[Employee Name]],Employees[[Employee Name]:[Office]],6))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2296</v>
      </c>
      <c r="E7320" s="19" t="str">
        <f>IF(ISBLANK(LeaveTracker[[#This Row],[Employee Name]]),"-----",VLOOKUP(LeaveTracker[[#This Row],[Employee Name]],Employees[[Employee Name]:[Office]],7))</f>
        <v>PICNIC GROVE</v>
      </c>
      <c r="F7320" s="50" t="str">
        <f>IF(ISBLANK(LeaveTracker[[#This Row],[Employee Name]]),"-----",VLOOKUP(LeaveTracker[[#This Row],[Employee Name]],Employees[[Employee Name]:[Office]],6))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477</v>
      </c>
      <c r="E7321" s="19" t="str">
        <f>IF(ISBLANK(LeaveTracker[[#This Row],[Employee Name]]),"-----",VLOOKUP(LeaveTracker[[#This Row],[Employee Name]],Employees[[Employee Name]:[Office]],7))</f>
        <v>ADMIN OFFICE</v>
      </c>
      <c r="F7321" s="50" t="str">
        <f>IF(ISBLANK(LeaveTracker[[#This Row],[Employee Name]]),"-----",VLOOKUP(LeaveTracker[[#This Row],[Employee Name]],Employees[[Employee Name]:[Office]],6))</f>
        <v>PERMANENT</v>
      </c>
      <c r="G7321" s="24"/>
      <c r="H7321" s="24"/>
      <c r="I7321" s="19" t="s">
        <v>298</v>
      </c>
      <c r="J7321" s="42" t="s">
        <v>691</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1825</v>
      </c>
      <c r="E7322" s="19" t="str">
        <f>IF(ISBLANK(LeaveTracker[[#This Row],[Employee Name]]),"-----",VLOOKUP(LeaveTracker[[#This Row],[Employee Name]],Employees[[Employee Name]:[Office]],7))</f>
        <v>GSO</v>
      </c>
      <c r="F7322" s="50" t="str">
        <f>IF(ISBLANK(LeaveTracker[[#This Row],[Employee Name]]),"-----",VLOOKUP(LeaveTracker[[#This Row],[Employee Name]],Employees[[Employee Name]:[Office]],6))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1885</v>
      </c>
      <c r="E7323" s="19" t="str">
        <f>IF(ISBLANK(LeaveTracker[[#This Row],[Employee Name]]),"-----",VLOOKUP(LeaveTracker[[#This Row],[Employee Name]],Employees[[Employee Name]:[Office]],7))</f>
        <v>CTO</v>
      </c>
      <c r="F7323" s="50" t="str">
        <f>IF(ISBLANK(LeaveTracker[[#This Row],[Employee Name]]),"-----",VLOOKUP(LeaveTracker[[#This Row],[Employee Name]],Employees[[Employee Name]:[Office]],6))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488</v>
      </c>
      <c r="E7324" s="19" t="str">
        <f>IF(ISBLANK(LeaveTracker[[#This Row],[Employee Name]]),"-----",VLOOKUP(LeaveTracker[[#This Row],[Employee Name]],Employees[[Employee Name]:[Office]],7))</f>
        <v>THRDC</v>
      </c>
      <c r="F7324" s="50" t="str">
        <f>IF(ISBLANK(LeaveTracker[[#This Row],[Employee Name]]),"-----",VLOOKUP(LeaveTracker[[#This Row],[Employee Name]],Employees[[Employee Name]:[Office]],6))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1070</v>
      </c>
      <c r="E7325" s="19" t="str">
        <f>IF(ISBLANK(LeaveTracker[[#This Row],[Employee Name]]),"-----",VLOOKUP(LeaveTracker[[#This Row],[Employee Name]],Employees[[Employee Name]:[Office]],7))</f>
        <v>PIO</v>
      </c>
      <c r="F7325" s="50" t="str">
        <f>IF(ISBLANK(LeaveTracker[[#This Row],[Employee Name]]),"-----",VLOOKUP(LeaveTracker[[#This Row],[Employee Name]],Employees[[Employee Name]:[Office]],6))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471</v>
      </c>
      <c r="E7326" s="19" t="str">
        <f>IF(ISBLANK(LeaveTracker[[#This Row],[Employee Name]]),"-----",VLOOKUP(LeaveTracker[[#This Row],[Employee Name]],Employees[[Employee Name]:[Office]],7))</f>
        <v>PIO</v>
      </c>
      <c r="F7326" s="50" t="str">
        <f>IF(ISBLANK(LeaveTracker[[#This Row],[Employee Name]]),"-----",VLOOKUP(LeaveTracker[[#This Row],[Employee Name]],Employees[[Employee Name]:[Office]],6))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657</v>
      </c>
      <c r="E7327" s="19" t="str">
        <f>IF(ISBLANK(LeaveTracker[[#This Row],[Employee Name]]),"-----",VLOOKUP(LeaveTracker[[#This Row],[Employee Name]],Employees[[Employee Name]:[Office]],7))</f>
        <v>ONT</v>
      </c>
      <c r="F7327" s="50" t="str">
        <f>IF(ISBLANK(LeaveTracker[[#This Row],[Employee Name]]),"-----",VLOOKUP(LeaveTracker[[#This Row],[Employee Name]],Employees[[Employee Name]:[Office]],6))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826</v>
      </c>
      <c r="E7328" s="19" t="str">
        <f>IF(ISBLANK(LeaveTracker[[#This Row],[Employee Name]]),"-----",VLOOKUP(LeaveTracker[[#This Row],[Employee Name]],Employees[[Employee Name]:[Office]],7))</f>
        <v>CHO</v>
      </c>
      <c r="F7328" s="50" t="str">
        <f>IF(ISBLANK(LeaveTracker[[#This Row],[Employee Name]]),"-----",VLOOKUP(LeaveTracker[[#This Row],[Employee Name]],Employees[[Employee Name]:[Office]],6))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826</v>
      </c>
      <c r="E7329" s="19" t="str">
        <f>IF(ISBLANK(LeaveTracker[[#This Row],[Employee Name]]),"-----",VLOOKUP(LeaveTracker[[#This Row],[Employee Name]],Employees[[Employee Name]:[Office]],7))</f>
        <v>CHO</v>
      </c>
      <c r="F7329" s="50" t="str">
        <f>IF(ISBLANK(LeaveTracker[[#This Row],[Employee Name]]),"-----",VLOOKUP(LeaveTracker[[#This Row],[Employee Name]],Employees[[Employee Name]:[Office]],6))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849</v>
      </c>
      <c r="E7330" s="19" t="str">
        <f>IF(ISBLANK(LeaveTracker[[#This Row],[Employee Name]]),"-----",VLOOKUP(LeaveTracker[[#This Row],[Employee Name]],Employees[[Employee Name]:[Office]],7))</f>
        <v>MO</v>
      </c>
      <c r="F7330" s="50" t="str">
        <f>IF(ISBLANK(LeaveTracker[[#This Row],[Employee Name]]),"-----",VLOOKUP(LeaveTracker[[#This Row],[Employee Name]],Employees[[Employee Name]:[Office]],6))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849</v>
      </c>
      <c r="E7331" s="19" t="str">
        <f>IF(ISBLANK(LeaveTracker[[#This Row],[Employee Name]]),"-----",VLOOKUP(LeaveTracker[[#This Row],[Employee Name]],Employees[[Employee Name]:[Office]],7))</f>
        <v>MO</v>
      </c>
      <c r="F7331" s="50" t="str">
        <f>IF(ISBLANK(LeaveTracker[[#This Row],[Employee Name]]),"-----",VLOOKUP(LeaveTracker[[#This Row],[Employee Name]],Employees[[Employee Name]:[Office]],6))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1056</v>
      </c>
      <c r="E7332" s="19" t="str">
        <f>IF(ISBLANK(LeaveTracker[[#This Row],[Employee Name]]),"-----",VLOOKUP(LeaveTracker[[#This Row],[Employee Name]],Employees[[Employee Name]:[Office]],7))</f>
        <v>ONT</v>
      </c>
      <c r="F7332" s="50" t="str">
        <f>IF(ISBLANK(LeaveTracker[[#This Row],[Employee Name]]),"-----",VLOOKUP(LeaveTracker[[#This Row],[Employee Name]],Employees[[Employee Name]:[Office]],6))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1056</v>
      </c>
      <c r="E7333" s="19" t="str">
        <f>IF(ISBLANK(LeaveTracker[[#This Row],[Employee Name]]),"-----",VLOOKUP(LeaveTracker[[#This Row],[Employee Name]],Employees[[Employee Name]:[Office]],7))</f>
        <v>ONT</v>
      </c>
      <c r="F7333" s="50" t="str">
        <f>IF(ISBLANK(LeaveTracker[[#This Row],[Employee Name]]),"-----",VLOOKUP(LeaveTracker[[#This Row],[Employee Name]],Employees[[Employee Name]:[Office]],6))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975</v>
      </c>
      <c r="E7334" s="19" t="str">
        <f>IF(ISBLANK(LeaveTracker[[#This Row],[Employee Name]]),"-----",VLOOKUP(LeaveTracker[[#This Row],[Employee Name]],Employees[[Employee Name]:[Office]],7))</f>
        <v>TOPS (ADMIN CSU)</v>
      </c>
      <c r="F7334" s="50" t="str">
        <f>IF(ISBLANK(LeaveTracker[[#This Row],[Employee Name]]),"-----",VLOOKUP(LeaveTracker[[#This Row],[Employee Name]],Employees[[Employee Name]:[Office]],6))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2466</v>
      </c>
      <c r="E7335" s="19" t="str">
        <f>IF(ISBLANK(LeaveTracker[[#This Row],[Employee Name]]),"-----",VLOOKUP(LeaveTracker[[#This Row],[Employee Name]],Employees[[Employee Name]:[Office]],7))</f>
        <v>RTC BRANCA</v>
      </c>
      <c r="F7335" s="50" t="str">
        <f>IF(ISBLANK(LeaveTracker[[#This Row],[Employee Name]]),"-----",VLOOKUP(LeaveTracker[[#This Row],[Employee Name]],Employees[[Employee Name]:[Office]],6))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1959</v>
      </c>
      <c r="E7336" s="19" t="str">
        <f>IF(ISBLANK(LeaveTracker[[#This Row],[Employee Name]]),"-----",VLOOKUP(LeaveTracker[[#This Row],[Employee Name]],Employees[[Employee Name]:[Office]],7))</f>
        <v>EEO/CITY MARKET</v>
      </c>
      <c r="F7336" s="50" t="str">
        <f>IF(ISBLANK(LeaveTracker[[#This Row],[Employee Name]]),"-----",VLOOKUP(LeaveTracker[[#This Row],[Employee Name]],Employees[[Employee Name]:[Office]],6))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1823</v>
      </c>
      <c r="E7337" s="19" t="str">
        <f>IF(ISBLANK(LeaveTracker[[#This Row],[Employee Name]]),"-----",VLOOKUP(LeaveTracker[[#This Row],[Employee Name]],Employees[[Employee Name]:[Office]],7))</f>
        <v>EEO/CITY MARKET</v>
      </c>
      <c r="F7337" s="50" t="str">
        <f>IF(ISBLANK(LeaveTracker[[#This Row],[Employee Name]]),"-----",VLOOKUP(LeaveTracker[[#This Row],[Employee Name]],Employees[[Employee Name]:[Office]],6))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1823</v>
      </c>
      <c r="E7338" s="19" t="str">
        <f>IF(ISBLANK(LeaveTracker[[#This Row],[Employee Name]]),"-----",VLOOKUP(LeaveTracker[[#This Row],[Employee Name]],Employees[[Employee Name]:[Office]],7))</f>
        <v>EEO/CITY MARKET</v>
      </c>
      <c r="F7338" s="50" t="str">
        <f>IF(ISBLANK(LeaveTracker[[#This Row],[Employee Name]]),"-----",VLOOKUP(LeaveTracker[[#This Row],[Employee Name]],Employees[[Employee Name]:[Office]],6))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1876</v>
      </c>
      <c r="E7339" s="19" t="str">
        <f>IF(ISBLANK(LeaveTracker[[#This Row],[Employee Name]]),"-----",VLOOKUP(LeaveTracker[[#This Row],[Employee Name]],Employees[[Employee Name]:[Office]],7))</f>
        <v>GSO</v>
      </c>
      <c r="F7339" s="50" t="str">
        <f>IF(ISBLANK(LeaveTracker[[#This Row],[Employee Name]]),"-----",VLOOKUP(LeaveTracker[[#This Row],[Employee Name]],Employees[[Employee Name]:[Office]],6))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2484</v>
      </c>
      <c r="E7340" s="19" t="str">
        <f>IF(ISBLANK(LeaveTracker[[#This Row],[Employee Name]]),"-----",VLOOKUP(LeaveTracker[[#This Row],[Employee Name]],Employees[[Employee Name]:[Office]],7))</f>
        <v>ONT</v>
      </c>
      <c r="F7340" s="50" t="str">
        <f>IF(ISBLANK(LeaveTracker[[#This Row],[Employee Name]]),"-----",VLOOKUP(LeaveTracker[[#This Row],[Employee Name]],Employees[[Employee Name]:[Office]],6))</f>
        <v>PERMANENT</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1875</v>
      </c>
      <c r="E7341" s="19" t="str">
        <f>IF(ISBLANK(LeaveTracker[[#This Row],[Employee Name]]),"-----",VLOOKUP(LeaveTracker[[#This Row],[Employee Name]],Employees[[Employee Name]:[Office]],7))</f>
        <v>CEO</v>
      </c>
      <c r="F7341" s="50" t="str">
        <f>IF(ISBLANK(LeaveTracker[[#This Row],[Employee Name]]),"-----",VLOOKUP(LeaveTracker[[#This Row],[Employee Name]],Employees[[Employee Name]:[Office]],6))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525</v>
      </c>
      <c r="E7342" s="19" t="str">
        <f>IF(ISBLANK(LeaveTracker[[#This Row],[Employee Name]]),"-----",VLOOKUP(LeaveTracker[[#This Row],[Employee Name]],Employees[[Employee Name]:[Office]],7))</f>
        <v>GSO</v>
      </c>
      <c r="F7342" s="50" t="str">
        <f>IF(ISBLANK(LeaveTracker[[#This Row],[Employee Name]]),"-----",VLOOKUP(LeaveTracker[[#This Row],[Employee Name]],Employees[[Employee Name]:[Office]],6))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435</v>
      </c>
      <c r="E7343" s="19" t="str">
        <f>IF(ISBLANK(LeaveTracker[[#This Row],[Employee Name]]),"-----",VLOOKUP(LeaveTracker[[#This Row],[Employee Name]],Employees[[Employee Name]:[Office]],7))</f>
        <v>INTERNAL</v>
      </c>
      <c r="F7343" s="50" t="str">
        <f>IF(ISBLANK(LeaveTracker[[#This Row],[Employee Name]]),"-----",VLOOKUP(LeaveTracker[[#This Row],[Employee Name]],Employees[[Employee Name]:[Office]],6))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435</v>
      </c>
      <c r="E7344" s="19" t="str">
        <f>IF(ISBLANK(LeaveTracker[[#This Row],[Employee Name]]),"-----",VLOOKUP(LeaveTracker[[#This Row],[Employee Name]],Employees[[Employee Name]:[Office]],7))</f>
        <v>INTERNAL</v>
      </c>
      <c r="F7344" s="50" t="str">
        <f>IF(ISBLANK(LeaveTracker[[#This Row],[Employee Name]]),"-----",VLOOKUP(LeaveTracker[[#This Row],[Employee Name]],Employees[[Employee Name]:[Office]],6))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224</v>
      </c>
      <c r="E7345" s="19" t="str">
        <f>IF(ISBLANK(LeaveTracker[[#This Row],[Employee Name]]),"-----",VLOOKUP(LeaveTracker[[#This Row],[Employee Name]],Employees[[Employee Name]:[Office]],7))</f>
        <v>CSWDO</v>
      </c>
      <c r="F7345" s="50" t="str">
        <f>IF(ISBLANK(LeaveTracker[[#This Row],[Employee Name]]),"-----",VLOOKUP(LeaveTracker[[#This Row],[Employee Name]],Employees[[Employee Name]:[Office]],6))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304</v>
      </c>
      <c r="E7346" s="19" t="str">
        <f>IF(ISBLANK(LeaveTracker[[#This Row],[Employee Name]]),"-----",VLOOKUP(LeaveTracker[[#This Row],[Employee Name]],Employees[[Employee Name]:[Office]],7))</f>
        <v>TOPS (ADMIN CSU)</v>
      </c>
      <c r="F7346" s="50" t="str">
        <f>IF(ISBLANK(LeaveTracker[[#This Row],[Employee Name]]),"-----",VLOOKUP(LeaveTracker[[#This Row],[Employee Name]],Employees[[Employee Name]:[Office]],6))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304</v>
      </c>
      <c r="E7347" s="19" t="str">
        <f>IF(ISBLANK(LeaveTracker[[#This Row],[Employee Name]]),"-----",VLOOKUP(LeaveTracker[[#This Row],[Employee Name]],Employees[[Employee Name]:[Office]],7))</f>
        <v>TOPS (ADMIN CSU)</v>
      </c>
      <c r="F7347" s="50" t="str">
        <f>IF(ISBLANK(LeaveTracker[[#This Row],[Employee Name]]),"-----",VLOOKUP(LeaveTracker[[#This Row],[Employee Name]],Employees[[Employee Name]:[Office]],6))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2140</v>
      </c>
      <c r="E7348" s="19" t="str">
        <f>IF(ISBLANK(LeaveTracker[[#This Row],[Employee Name]]),"-----",VLOOKUP(LeaveTracker[[#This Row],[Employee Name]],Employees[[Employee Name]:[Office]],7))</f>
        <v>GSO</v>
      </c>
      <c r="F7348" s="50" t="str">
        <f>IF(ISBLANK(LeaveTracker[[#This Row],[Employee Name]]),"-----",VLOOKUP(LeaveTracker[[#This Row],[Employee Name]],Employees[[Employee Name]:[Office]],6))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2234</v>
      </c>
      <c r="E7349" s="19" t="str">
        <f>IF(ISBLANK(LeaveTracker[[#This Row],[Employee Name]]),"-----",VLOOKUP(LeaveTracker[[#This Row],[Employee Name]],Employees[[Employee Name]:[Office]],7))</f>
        <v>CHO</v>
      </c>
      <c r="F7349" s="50" t="str">
        <f>IF(ISBLANK(LeaveTracker[[#This Row],[Employee Name]]),"-----",VLOOKUP(LeaveTracker[[#This Row],[Employee Name]],Employees[[Employee Name]:[Office]],6))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1264</v>
      </c>
      <c r="E7350" s="19" t="str">
        <f>IF(ISBLANK(LeaveTracker[[#This Row],[Employee Name]]),"-----",VLOOKUP(LeaveTracker[[#This Row],[Employee Name]],Employees[[Employee Name]:[Office]],7))</f>
        <v>BUDGET</v>
      </c>
      <c r="F7350" s="50" t="str">
        <f>IF(ISBLANK(LeaveTracker[[#This Row],[Employee Name]]),"-----",VLOOKUP(LeaveTracker[[#This Row],[Employee Name]],Employees[[Employee Name]:[Office]],6))</f>
        <v>PERMANENT</v>
      </c>
      <c r="G7350" s="24">
        <v>45169</v>
      </c>
      <c r="H7350" s="24">
        <v>45169</v>
      </c>
      <c r="I7350" s="20" t="s">
        <v>298</v>
      </c>
      <c r="J7350" s="42" t="s">
        <v>1003</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1749</v>
      </c>
      <c r="E7351" s="19" t="str">
        <f>IF(ISBLANK(LeaveTracker[[#This Row],[Employee Name]]),"-----",VLOOKUP(LeaveTracker[[#This Row],[Employee Name]],Employees[[Employee Name]:[Office]],7))</f>
        <v>PICNIC GROVE</v>
      </c>
      <c r="F7351" s="50" t="str">
        <f>IF(ISBLANK(LeaveTracker[[#This Row],[Employee Name]]),"-----",VLOOKUP(LeaveTracker[[#This Row],[Employee Name]],Employees[[Employee Name]:[Office]],6))</f>
        <v>PERMANENT</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591</v>
      </c>
      <c r="E7352" s="19" t="str">
        <f>IF(ISBLANK(LeaveTracker[[#This Row],[Employee Name]]),"-----",VLOOKUP(LeaveTracker[[#This Row],[Employee Name]],Employees[[Employee Name]:[Office]],7))</f>
        <v>MAHOGANY MARKET</v>
      </c>
      <c r="F7352" s="50" t="str">
        <f>IF(ISBLANK(LeaveTracker[[#This Row],[Employee Name]]),"-----",VLOOKUP(LeaveTracker[[#This Row],[Employee Name]],Employees[[Employee Name]:[Office]],6))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2140</v>
      </c>
      <c r="E7353" s="19" t="str">
        <f>IF(ISBLANK(LeaveTracker[[#This Row],[Employee Name]]),"-----",VLOOKUP(LeaveTracker[[#This Row],[Employee Name]],Employees[[Employee Name]:[Office]],7))</f>
        <v>GSO</v>
      </c>
      <c r="F7353" s="50" t="str">
        <f>IF(ISBLANK(LeaveTracker[[#This Row],[Employee Name]]),"-----",VLOOKUP(LeaveTracker[[#This Row],[Employee Name]],Employees[[Employee Name]:[Office]],6))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1916</v>
      </c>
      <c r="E7354" s="19" t="str">
        <f>IF(ISBLANK(LeaveTracker[[#This Row],[Employee Name]]),"-----",VLOOKUP(LeaveTracker[[#This Row],[Employee Name]],Employees[[Employee Name]:[Office]],7))</f>
        <v>INTERNAL</v>
      </c>
      <c r="F7354" s="50" t="str">
        <f>IF(ISBLANK(LeaveTracker[[#This Row],[Employee Name]]),"-----",VLOOKUP(LeaveTracker[[#This Row],[Employee Name]],Employees[[Employee Name]:[Office]],6))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2190</v>
      </c>
      <c r="E7355" s="19" t="str">
        <f>IF(ISBLANK(LeaveTracker[[#This Row],[Employee Name]]),"-----",VLOOKUP(LeaveTracker[[#This Row],[Employee Name]],Employees[[Employee Name]:[Office]],7))</f>
        <v>ONT</v>
      </c>
      <c r="F7355" s="50" t="str">
        <f>IF(ISBLANK(LeaveTracker[[#This Row],[Employee Name]]),"-----",VLOOKUP(LeaveTracker[[#This Row],[Employee Name]],Employees[[Employee Name]:[Office]],6))</f>
        <v>PERMANENT</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2199</v>
      </c>
      <c r="E7356" s="19" t="str">
        <f>IF(ISBLANK(LeaveTracker[[#This Row],[Employee Name]]),"-----",VLOOKUP(LeaveTracker[[#This Row],[Employee Name]],Employees[[Employee Name]:[Office]],7))</f>
        <v>ONT</v>
      </c>
      <c r="F7356" s="50" t="str">
        <f>IF(ISBLANK(LeaveTracker[[#This Row],[Employee Name]]),"-----",VLOOKUP(LeaveTracker[[#This Row],[Employee Name]],Employees[[Employee Name]:[Office]],6))</f>
        <v>PERMANENT</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1931</v>
      </c>
      <c r="E7357" s="19" t="str">
        <f>IF(ISBLANK(LeaveTracker[[#This Row],[Employee Name]]),"-----",VLOOKUP(LeaveTracker[[#This Row],[Employee Name]],Employees[[Employee Name]:[Office]],7))</f>
        <v>CENRO</v>
      </c>
      <c r="F7357" s="50" t="str">
        <f>IF(ISBLANK(LeaveTracker[[#This Row],[Employee Name]]),"-----",VLOOKUP(LeaveTracker[[#This Row],[Employee Name]],Employees[[Employee Name]:[Office]],6))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1962</v>
      </c>
      <c r="E7358" s="19" t="str">
        <f>IF(ISBLANK(LeaveTracker[[#This Row],[Employee Name]]),"-----",VLOOKUP(LeaveTracker[[#This Row],[Employee Name]],Employees[[Employee Name]:[Office]],7))</f>
        <v>CENRO</v>
      </c>
      <c r="F7358" s="50" t="str">
        <f>IF(ISBLANK(LeaveTracker[[#This Row],[Employee Name]]),"-----",VLOOKUP(LeaveTracker[[#This Row],[Employee Name]],Employees[[Employee Name]:[Office]],6))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1799</v>
      </c>
      <c r="E7359" s="19" t="str">
        <f>IF(ISBLANK(LeaveTracker[[#This Row],[Employee Name]]),"-----",VLOOKUP(LeaveTracker[[#This Row],[Employee Name]],Employees[[Employee Name]:[Office]],7))</f>
        <v>CENRO</v>
      </c>
      <c r="F7359" s="50" t="str">
        <f>IF(ISBLANK(LeaveTracker[[#This Row],[Employee Name]]),"-----",VLOOKUP(LeaveTracker[[#This Row],[Employee Name]],Employees[[Employee Name]:[Office]],6))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1783</v>
      </c>
      <c r="E7360" s="19" t="str">
        <f>IF(ISBLANK(LeaveTracker[[#This Row],[Employee Name]]),"-----",VLOOKUP(LeaveTracker[[#This Row],[Employee Name]],Employees[[Employee Name]:[Office]],7))</f>
        <v>ONT</v>
      </c>
      <c r="F7360" s="50" t="str">
        <f>IF(ISBLANK(LeaveTracker[[#This Row],[Employee Name]]),"-----",VLOOKUP(LeaveTracker[[#This Row],[Employee Name]],Employees[[Employee Name]:[Office]],6))</f>
        <v>PERMANENT</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1783</v>
      </c>
      <c r="E7361" s="19" t="str">
        <f>IF(ISBLANK(LeaveTracker[[#This Row],[Employee Name]]),"-----",VLOOKUP(LeaveTracker[[#This Row],[Employee Name]],Employees[[Employee Name]:[Office]],7))</f>
        <v>ONT</v>
      </c>
      <c r="F7361" s="50" t="str">
        <f>IF(ISBLANK(LeaveTracker[[#This Row],[Employee Name]]),"-----",VLOOKUP(LeaveTracker[[#This Row],[Employee Name]],Employees[[Employee Name]:[Office]],6))</f>
        <v>PERMANENT</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1783</v>
      </c>
      <c r="E7362" s="19" t="str">
        <f>IF(ISBLANK(LeaveTracker[[#This Row],[Employee Name]]),"-----",VLOOKUP(LeaveTracker[[#This Row],[Employee Name]],Employees[[Employee Name]:[Office]],7))</f>
        <v>ONT</v>
      </c>
      <c r="F7362" s="50" t="str">
        <f>IF(ISBLANK(LeaveTracker[[#This Row],[Employee Name]]),"-----",VLOOKUP(LeaveTracker[[#This Row],[Employee Name]],Employees[[Employee Name]:[Office]],6))</f>
        <v>PERMANENT</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1921</v>
      </c>
      <c r="E7363" s="19" t="str">
        <f>IF(ISBLANK(LeaveTracker[[#This Row],[Employee Name]]),"-----",VLOOKUP(LeaveTracker[[#This Row],[Employee Name]],Employees[[Employee Name]:[Office]],7))</f>
        <v>PICNIC GROVE</v>
      </c>
      <c r="F7363" s="50" t="str">
        <f>IF(ISBLANK(LeaveTracker[[#This Row],[Employee Name]]),"-----",VLOOKUP(LeaveTracker[[#This Row],[Employee Name]],Employees[[Employee Name]:[Office]],6))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578</v>
      </c>
      <c r="E7364" s="19" t="str">
        <f>IF(ISBLANK(LeaveTracker[[#This Row],[Employee Name]]),"-----",VLOOKUP(LeaveTracker[[#This Row],[Employee Name]],Employees[[Employee Name]:[Office]],7))</f>
        <v>CCT</v>
      </c>
      <c r="F7364" s="50" t="str">
        <f>IF(ISBLANK(LeaveTracker[[#This Row],[Employee Name]]),"-----",VLOOKUP(LeaveTracker[[#This Row],[Employee Name]],Employees[[Employee Name]:[Office]],6))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1790</v>
      </c>
      <c r="E7365" s="19" t="str">
        <f>IF(ISBLANK(LeaveTracker[[#This Row],[Employee Name]]),"-----",VLOOKUP(LeaveTracker[[#This Row],[Employee Name]],Employees[[Employee Name]:[Office]],7))</f>
        <v>GSO</v>
      </c>
      <c r="F7365" s="50" t="str">
        <f>IF(ISBLANK(LeaveTracker[[#This Row],[Employee Name]]),"-----",VLOOKUP(LeaveTracker[[#This Row],[Employee Name]],Employees[[Employee Name]:[Office]],6))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1790</v>
      </c>
      <c r="E7366" s="19" t="str">
        <f>IF(ISBLANK(LeaveTracker[[#This Row],[Employee Name]]),"-----",VLOOKUP(LeaveTracker[[#This Row],[Employee Name]],Employees[[Employee Name]:[Office]],7))</f>
        <v>GSO</v>
      </c>
      <c r="F7366" s="50" t="str">
        <f>IF(ISBLANK(LeaveTracker[[#This Row],[Employee Name]]),"-----",VLOOKUP(LeaveTracker[[#This Row],[Employee Name]],Employees[[Employee Name]:[Office]],6))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1790</v>
      </c>
      <c r="E7367" s="19" t="str">
        <f>IF(ISBLANK(LeaveTracker[[#This Row],[Employee Name]]),"-----",VLOOKUP(LeaveTracker[[#This Row],[Employee Name]],Employees[[Employee Name]:[Office]],7))</f>
        <v>GSO</v>
      </c>
      <c r="F7367" s="50" t="str">
        <f>IF(ISBLANK(LeaveTracker[[#This Row],[Employee Name]]),"-----",VLOOKUP(LeaveTracker[[#This Row],[Employee Name]],Employees[[Employee Name]:[Office]],6))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1790</v>
      </c>
      <c r="E7368" s="19" t="str">
        <f>IF(ISBLANK(LeaveTracker[[#This Row],[Employee Name]]),"-----",VLOOKUP(LeaveTracker[[#This Row],[Employee Name]],Employees[[Employee Name]:[Office]],7))</f>
        <v>GSO</v>
      </c>
      <c r="F7368" s="50" t="str">
        <f>IF(ISBLANK(LeaveTracker[[#This Row],[Employee Name]]),"-----",VLOOKUP(LeaveTracker[[#This Row],[Employee Name]],Employees[[Employee Name]:[Office]],6))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1790</v>
      </c>
      <c r="E7369" s="19" t="str">
        <f>IF(ISBLANK(LeaveTracker[[#This Row],[Employee Name]]),"-----",VLOOKUP(LeaveTracker[[#This Row],[Employee Name]],Employees[[Employee Name]:[Office]],7))</f>
        <v>GSO</v>
      </c>
      <c r="F7369" s="50" t="str">
        <f>IF(ISBLANK(LeaveTracker[[#This Row],[Employee Name]]),"-----",VLOOKUP(LeaveTracker[[#This Row],[Employee Name]],Employees[[Employee Name]:[Office]],6))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1095</v>
      </c>
      <c r="E7370" s="19" t="str">
        <f>IF(ISBLANK(LeaveTracker[[#This Row],[Employee Name]]),"-----",VLOOKUP(LeaveTracker[[#This Row],[Employee Name]],Employees[[Employee Name]:[Office]],7))</f>
        <v>VMO</v>
      </c>
      <c r="F7370" s="50" t="str">
        <f>IF(ISBLANK(LeaveTracker[[#This Row],[Employee Name]]),"-----",VLOOKUP(LeaveTracker[[#This Row],[Employee Name]],Employees[[Employee Name]:[Office]],6))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730</v>
      </c>
      <c r="E7371" s="19" t="str">
        <f>IF(ISBLANK(LeaveTracker[[#This Row],[Employee Name]]),"-----",VLOOKUP(LeaveTracker[[#This Row],[Employee Name]],Employees[[Employee Name]:[Office]],7))</f>
        <v>SP</v>
      </c>
      <c r="F7371" s="50" t="str">
        <f>IF(ISBLANK(LeaveTracker[[#This Row],[Employee Name]]),"-----",VLOOKUP(LeaveTracker[[#This Row],[Employee Name]],Employees[[Employee Name]:[Office]],6))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1842</v>
      </c>
      <c r="E7372" s="19" t="str">
        <f>IF(ISBLANK(LeaveTracker[[#This Row],[Employee Name]]),"-----",VLOOKUP(LeaveTracker[[#This Row],[Employee Name]],Employees[[Employee Name]:[Office]],7))</f>
        <v>VMO/SP</v>
      </c>
      <c r="F7372" s="50" t="str">
        <f>IF(ISBLANK(LeaveTracker[[#This Row],[Employee Name]]),"-----",VLOOKUP(LeaveTracker[[#This Row],[Employee Name]],Employees[[Employee Name]:[Office]],6))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2023</v>
      </c>
      <c r="E7373" s="19" t="str">
        <f>IF(ISBLANK(LeaveTracker[[#This Row],[Employee Name]]),"-----",VLOOKUP(LeaveTracker[[#This Row],[Employee Name]],Employees[[Employee Name]:[Office]],7))</f>
        <v>SP</v>
      </c>
      <c r="F7373" s="50" t="str">
        <f>IF(ISBLANK(LeaveTracker[[#This Row],[Employee Name]]),"-----",VLOOKUP(LeaveTracker[[#This Row],[Employee Name]],Employees[[Employee Name]:[Office]],6))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2023</v>
      </c>
      <c r="E7374" s="19" t="str">
        <f>IF(ISBLANK(LeaveTracker[[#This Row],[Employee Name]]),"-----",VLOOKUP(LeaveTracker[[#This Row],[Employee Name]],Employees[[Employee Name]:[Office]],7))</f>
        <v>SP</v>
      </c>
      <c r="F7374" s="50" t="str">
        <f>IF(ISBLANK(LeaveTracker[[#This Row],[Employee Name]]),"-----",VLOOKUP(LeaveTracker[[#This Row],[Employee Name]],Employees[[Employee Name]:[Office]],6))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688</v>
      </c>
      <c r="E7375" s="19" t="str">
        <f>IF(ISBLANK(LeaveTracker[[#This Row],[Employee Name]]),"-----",VLOOKUP(LeaveTracker[[#This Row],[Employee Name]],Employees[[Employee Name]:[Office]],7))</f>
        <v>CITY HEALTH OFFICE</v>
      </c>
      <c r="F7375" s="50" t="str">
        <f>IF(ISBLANK(LeaveTracker[[#This Row],[Employee Name]]),"-----",VLOOKUP(LeaveTracker[[#This Row],[Employee Name]],Employees[[Employee Name]:[Office]],6))</f>
        <v>PERMANENT</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19" t="str">
        <f>IF(ISBLANK(LeaveTracker[[#This Row],[Employee Name]]),"-----",VLOOKUP(LeaveTracker[[#This Row],[Employee Name]],Employees[[Employee Name]:[Office]],7))</f>
        <v>CHO</v>
      </c>
      <c r="F7376" s="50" t="str">
        <f>IF(ISBLANK(LeaveTracker[[#This Row],[Employee Name]]),"-----",VLOOKUP(LeaveTracker[[#This Row],[Employee Name]],Employees[[Employee Name]:[Office]],6))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1772</v>
      </c>
      <c r="E7377" s="19" t="str">
        <f>IF(ISBLANK(LeaveTracker[[#This Row],[Employee Name]]),"-----",VLOOKUP(LeaveTracker[[#This Row],[Employee Name]],Employees[[Employee Name]:[Office]],7))</f>
        <v>CHO</v>
      </c>
      <c r="F7377" s="50" t="str">
        <f>IF(ISBLANK(LeaveTracker[[#This Row],[Employee Name]]),"-----",VLOOKUP(LeaveTracker[[#This Row],[Employee Name]],Employees[[Employee Name]:[Office]],6))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2266</v>
      </c>
      <c r="E7378" s="19" t="str">
        <f>IF(ISBLANK(LeaveTracker[[#This Row],[Employee Name]]),"-----",VLOOKUP(LeaveTracker[[#This Row],[Employee Name]],Employees[[Employee Name]:[Office]],7))</f>
        <v>OSP</v>
      </c>
      <c r="F7378" s="50" t="str">
        <f>IF(ISBLANK(LeaveTracker[[#This Row],[Employee Name]]),"-----",VLOOKUP(LeaveTracker[[#This Row],[Employee Name]],Employees[[Employee Name]:[Office]],6))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1745</v>
      </c>
      <c r="E7379" s="19" t="str">
        <f>IF(ISBLANK(LeaveTracker[[#This Row],[Employee Name]]),"-----",VLOOKUP(LeaveTracker[[#This Row],[Employee Name]],Employees[[Employee Name]:[Office]],7))</f>
        <v>ACCOUNTING</v>
      </c>
      <c r="F7379" s="50" t="str">
        <f>IF(ISBLANK(LeaveTracker[[#This Row],[Employee Name]]),"-----",VLOOKUP(LeaveTracker[[#This Row],[Employee Name]],Employees[[Employee Name]:[Office]],6))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1835</v>
      </c>
      <c r="E7380" s="19" t="str">
        <f>IF(ISBLANK(LeaveTracker[[#This Row],[Employee Name]]),"-----",VLOOKUP(LeaveTracker[[#This Row],[Employee Name]],Employees[[Employee Name]:[Office]],7))</f>
        <v>ACCOUNTING</v>
      </c>
      <c r="F7380" s="50" t="str">
        <f>IF(ISBLANK(LeaveTracker[[#This Row],[Employee Name]]),"-----",VLOOKUP(LeaveTracker[[#This Row],[Employee Name]],Employees[[Employee Name]:[Office]],6))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1835</v>
      </c>
      <c r="E7381" s="19" t="str">
        <f>IF(ISBLANK(LeaveTracker[[#This Row],[Employee Name]]),"-----",VLOOKUP(LeaveTracker[[#This Row],[Employee Name]],Employees[[Employee Name]:[Office]],7))</f>
        <v>ACCOUNTING</v>
      </c>
      <c r="F7381" s="50" t="str">
        <f>IF(ISBLANK(LeaveTracker[[#This Row],[Employee Name]]),"-----",VLOOKUP(LeaveTracker[[#This Row],[Employee Name]],Employees[[Employee Name]:[Office]],6))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1835</v>
      </c>
      <c r="E7382" s="19" t="str">
        <f>IF(ISBLANK(LeaveTracker[[#This Row],[Employee Name]]),"-----",VLOOKUP(LeaveTracker[[#This Row],[Employee Name]],Employees[[Employee Name]:[Office]],7))</f>
        <v>ACCOUNTING</v>
      </c>
      <c r="F7382" s="50" t="str">
        <f>IF(ISBLANK(LeaveTracker[[#This Row],[Employee Name]]),"-----",VLOOKUP(LeaveTracker[[#This Row],[Employee Name]],Employees[[Employee Name]:[Office]],6))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375</v>
      </c>
      <c r="E7383" s="19" t="str">
        <f>IF(ISBLANK(LeaveTracker[[#This Row],[Employee Name]]),"-----",VLOOKUP(LeaveTracker[[#This Row],[Employee Name]],Employees[[Employee Name]:[Office]],7))</f>
        <v>CCT</v>
      </c>
      <c r="F7383" s="50" t="str">
        <f>IF(ISBLANK(LeaveTracker[[#This Row],[Employee Name]]),"-----",VLOOKUP(LeaveTracker[[#This Row],[Employee Name]],Employees[[Employee Name]:[Office]],6))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1903</v>
      </c>
      <c r="E7384" s="19" t="str">
        <f>IF(ISBLANK(LeaveTracker[[#This Row],[Employee Name]]),"-----",VLOOKUP(LeaveTracker[[#This Row],[Employee Name]],Employees[[Employee Name]:[Office]],7))</f>
        <v>TICC</v>
      </c>
      <c r="F7384" s="50" t="str">
        <f>IF(ISBLANK(LeaveTracker[[#This Row],[Employee Name]]),"-----",VLOOKUP(LeaveTracker[[#This Row],[Employee Name]],Employees[[Employee Name]:[Office]],6))</f>
        <v>CASUAL</v>
      </c>
      <c r="G7384" s="24">
        <v>45156</v>
      </c>
      <c r="H7384" s="24">
        <v>45156</v>
      </c>
      <c r="I7384" s="20" t="s">
        <v>298</v>
      </c>
      <c r="J7384" s="42" t="s">
        <v>1003</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1868</v>
      </c>
      <c r="E7385" s="19" t="str">
        <f>IF(ISBLANK(LeaveTracker[[#This Row],[Employee Name]]),"-----",VLOOKUP(LeaveTracker[[#This Row],[Employee Name]],Employees[[Employee Name]:[Office]],7))</f>
        <v>TICC</v>
      </c>
      <c r="F7385" s="50" t="str">
        <f>IF(ISBLANK(LeaveTracker[[#This Row],[Employee Name]]),"-----",VLOOKUP(LeaveTracker[[#This Row],[Employee Name]],Employees[[Employee Name]:[Office]],6))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1868</v>
      </c>
      <c r="E7386" s="19" t="str">
        <f>IF(ISBLANK(LeaveTracker[[#This Row],[Employee Name]]),"-----",VLOOKUP(LeaveTracker[[#This Row],[Employee Name]],Employees[[Employee Name]:[Office]],7))</f>
        <v>TICC</v>
      </c>
      <c r="F7386" s="50" t="str">
        <f>IF(ISBLANK(LeaveTracker[[#This Row],[Employee Name]]),"-----",VLOOKUP(LeaveTracker[[#This Row],[Employee Name]],Employees[[Employee Name]:[Office]],6))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2488</v>
      </c>
      <c r="E7387" s="19" t="str">
        <f>IF(ISBLANK(LeaveTracker[[#This Row],[Employee Name]]),"-----",VLOOKUP(LeaveTracker[[#This Row],[Employee Name]],Employees[[Employee Name]:[Office]],7))</f>
        <v>SP/VMO</v>
      </c>
      <c r="F7387" s="50" t="str">
        <f>IF(ISBLANK(LeaveTracker[[#This Row],[Employee Name]]),"-----",VLOOKUP(LeaveTracker[[#This Row],[Employee Name]],Employees[[Employee Name]:[Office]],6))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2489</v>
      </c>
      <c r="D7388" s="19" t="s">
        <v>1764</v>
      </c>
      <c r="E7388" s="19" t="str">
        <f>IF(ISBLANK(LeaveTracker[[#This Row],[Employee Name]]),"-----",VLOOKUP(LeaveTracker[[#This Row],[Employee Name]],Employees[[Employee Name]:[Office]],7))</f>
        <v>EEO/CITY MARKET</v>
      </c>
      <c r="F7388" s="50" t="str">
        <f>IF(ISBLANK(LeaveTracker[[#This Row],[Employee Name]]),"-----",VLOOKUP(LeaveTracker[[#This Row],[Employee Name]],Employees[[Employee Name]:[Office]],6))</f>
        <v>CASUAL</v>
      </c>
      <c r="G7388" s="24"/>
      <c r="H7388" s="24"/>
      <c r="I7388" s="19" t="s">
        <v>298</v>
      </c>
      <c r="J7388" s="42" t="s">
        <v>691</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1875</v>
      </c>
      <c r="E7389" s="19" t="str">
        <f>IF(ISBLANK(LeaveTracker[[#This Row],[Employee Name]]),"-----",VLOOKUP(LeaveTracker[[#This Row],[Employee Name]],Employees[[Employee Name]:[Office]],7))</f>
        <v>CEO</v>
      </c>
      <c r="F7389" s="50" t="str">
        <f>IF(ISBLANK(LeaveTracker[[#This Row],[Employee Name]]),"-----",VLOOKUP(LeaveTracker[[#This Row],[Employee Name]],Employees[[Employee Name]:[Office]],6))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341</v>
      </c>
      <c r="E7390" s="19" t="str">
        <f>IF(ISBLANK(LeaveTracker[[#This Row],[Employee Name]]),"-----",VLOOKUP(LeaveTracker[[#This Row],[Employee Name]],Employees[[Employee Name]:[Office]],7))</f>
        <v>MO</v>
      </c>
      <c r="F7390" s="50" t="str">
        <f>IF(ISBLANK(LeaveTracker[[#This Row],[Employee Name]]),"-----",VLOOKUP(LeaveTracker[[#This Row],[Employee Name]],Employees[[Employee Name]:[Office]],6))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730</v>
      </c>
      <c r="E7391" s="19" t="str">
        <f>IF(ISBLANK(LeaveTracker[[#This Row],[Employee Name]]),"-----",VLOOKUP(LeaveTracker[[#This Row],[Employee Name]],Employees[[Employee Name]:[Office]],7))</f>
        <v>SP</v>
      </c>
      <c r="F7391" s="50" t="str">
        <f>IF(ISBLANK(LeaveTracker[[#This Row],[Employee Name]]),"-----",VLOOKUP(LeaveTracker[[#This Row],[Employee Name]],Employees[[Employee Name]:[Office]],6))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855</v>
      </c>
      <c r="E7392" s="19" t="str">
        <f>IF(ISBLANK(LeaveTracker[[#This Row],[Employee Name]]),"-----",VLOOKUP(LeaveTracker[[#This Row],[Employee Name]],Employees[[Employee Name]:[Office]],7))</f>
        <v>LCR</v>
      </c>
      <c r="F7392" s="50" t="str">
        <f>IF(ISBLANK(LeaveTracker[[#This Row],[Employee Name]]),"-----",VLOOKUP(LeaveTracker[[#This Row],[Employee Name]],Employees[[Employee Name]:[Office]],6))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501</v>
      </c>
      <c r="E7393" s="19" t="str">
        <f>IF(ISBLANK(LeaveTracker[[#This Row],[Employee Name]]),"-----",VLOOKUP(LeaveTracker[[#This Row],[Employee Name]],Employees[[Employee Name]:[Office]],7))</f>
        <v>COOPERATIVE OFFICE</v>
      </c>
      <c r="F7393" s="50" t="str">
        <f>IF(ISBLANK(LeaveTracker[[#This Row],[Employee Name]]),"-----",VLOOKUP(LeaveTracker[[#This Row],[Employee Name]],Employees[[Employee Name]:[Office]],6))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19" t="str">
        <f>IF(ISBLANK(LeaveTracker[[#This Row],[Employee Name]]),"-----",VLOOKUP(LeaveTracker[[#This Row],[Employee Name]],Employees[[Employee Name]:[Office]],7))</f>
        <v>INTEGRATED CENTRAL TERMINAL</v>
      </c>
      <c r="F7394" s="50" t="str">
        <f>IF(ISBLANK(LeaveTracker[[#This Row],[Employee Name]]),"-----",VLOOKUP(LeaveTracker[[#This Row],[Employee Name]],Employees[[Employee Name]:[Office]],6))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1976</v>
      </c>
      <c r="E7395" s="19" t="str">
        <f>IF(ISBLANK(LeaveTracker[[#This Row],[Employee Name]]),"-----",VLOOKUP(LeaveTracker[[#This Row],[Employee Name]],Employees[[Employee Name]:[Office]],7))</f>
        <v>CHO</v>
      </c>
      <c r="F7395" s="50" t="str">
        <f>IF(ISBLANK(LeaveTracker[[#This Row],[Employee Name]]),"-----",VLOOKUP(LeaveTracker[[#This Row],[Employee Name]],Employees[[Employee Name]:[Office]],6))</f>
        <v>PERMANENT</v>
      </c>
      <c r="G7395" s="24">
        <v>45175</v>
      </c>
      <c r="H7395" s="24">
        <v>45175</v>
      </c>
      <c r="I7395" s="20" t="s">
        <v>298</v>
      </c>
      <c r="J7395" s="42" t="s">
        <v>1003</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19" t="str">
        <f>IF(ISBLANK(LeaveTracker[[#This Row],[Employee Name]]),"-----",VLOOKUP(LeaveTracker[[#This Row],[Employee Name]],Employees[[Employee Name]:[Office]],7))</f>
        <v>INTEGRATED CENTRAL TERMINAL</v>
      </c>
      <c r="F7396" s="50" t="str">
        <f>IF(ISBLANK(LeaveTracker[[#This Row],[Employee Name]]),"-----",VLOOKUP(LeaveTracker[[#This Row],[Employee Name]],Employees[[Employee Name]:[Office]],6))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2493</v>
      </c>
      <c r="E7397" s="19" t="str">
        <f>IF(ISBLANK(LeaveTracker[[#This Row],[Employee Name]]),"-----",VLOOKUP(LeaveTracker[[#This Row],[Employee Name]],Employees[[Employee Name]:[Office]],7))</f>
        <v>RECORDS OFFICE</v>
      </c>
      <c r="F7397" s="50" t="str">
        <f>IF(ISBLANK(LeaveTracker[[#This Row],[Employee Name]]),"-----",VLOOKUP(LeaveTracker[[#This Row],[Employee Name]],Employees[[Employee Name]:[Office]],6))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904</v>
      </c>
      <c r="E7398" s="19" t="str">
        <f>IF(ISBLANK(LeaveTracker[[#This Row],[Employee Name]]),"-----",VLOOKUP(LeaveTracker[[#This Row],[Employee Name]],Employees[[Employee Name]:[Office]],7))</f>
        <v>ONT</v>
      </c>
      <c r="F7398" s="50" t="str">
        <f>IF(ISBLANK(LeaveTracker[[#This Row],[Employee Name]]),"-----",VLOOKUP(LeaveTracker[[#This Row],[Employee Name]],Employees[[Employee Name]:[Office]],6))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660</v>
      </c>
      <c r="E7399" s="19" t="str">
        <f>IF(ISBLANK(LeaveTracker[[#This Row],[Employee Name]]),"-----",VLOOKUP(LeaveTracker[[#This Row],[Employee Name]],Employees[[Employee Name]:[Office]],7))</f>
        <v>CTO</v>
      </c>
      <c r="F7399" s="50" t="str">
        <f>IF(ISBLANK(LeaveTracker[[#This Row],[Employee Name]]),"-----",VLOOKUP(LeaveTracker[[#This Row],[Employee Name]],Employees[[Employee Name]:[Office]],6))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19" t="str">
        <f>IF(ISBLANK(LeaveTracker[[#This Row],[Employee Name]]),"-----",VLOOKUP(LeaveTracker[[#This Row],[Employee Name]],Employees[[Employee Name]:[Office]],7))</f>
        <v>CTO</v>
      </c>
      <c r="F7400" s="50" t="str">
        <f>IF(ISBLANK(LeaveTracker[[#This Row],[Employee Name]]),"-----",VLOOKUP(LeaveTracker[[#This Row],[Employee Name]],Employees[[Employee Name]:[Office]],6))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2107</v>
      </c>
      <c r="E7401" s="19" t="str">
        <f>IF(ISBLANK(LeaveTracker[[#This Row],[Employee Name]]),"-----",VLOOKUP(LeaveTracker[[#This Row],[Employee Name]],Employees[[Employee Name]:[Office]],7))</f>
        <v>PICNIC GROVE</v>
      </c>
      <c r="F7401" s="50" t="str">
        <f>IF(ISBLANK(LeaveTracker[[#This Row],[Employee Name]]),"-----",VLOOKUP(LeaveTracker[[#This Row],[Employee Name]],Employees[[Employee Name]:[Office]],6))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1264</v>
      </c>
      <c r="E7402" s="19" t="str">
        <f>IF(ISBLANK(LeaveTracker[[#This Row],[Employee Name]]),"-----",VLOOKUP(LeaveTracker[[#This Row],[Employee Name]],Employees[[Employee Name]:[Office]],7))</f>
        <v>BUDGET</v>
      </c>
      <c r="F7402" s="50" t="str">
        <f>IF(ISBLANK(LeaveTracker[[#This Row],[Employee Name]]),"-----",VLOOKUP(LeaveTracker[[#This Row],[Employee Name]],Employees[[Employee Name]:[Office]],6))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559</v>
      </c>
      <c r="E7403" s="19" t="str">
        <f>IF(ISBLANK(LeaveTracker[[#This Row],[Employee Name]]),"-----",VLOOKUP(LeaveTracker[[#This Row],[Employee Name]],Employees[[Employee Name]:[Office]],7))</f>
        <v>CENRO</v>
      </c>
      <c r="F7403" s="50" t="str">
        <f>IF(ISBLANK(LeaveTracker[[#This Row],[Employee Name]]),"-----",VLOOKUP(LeaveTracker[[#This Row],[Employee Name]],Employees[[Employee Name]:[Office]],6))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290</v>
      </c>
      <c r="E7404" s="19" t="str">
        <f>IF(ISBLANK(LeaveTracker[[#This Row],[Employee Name]]),"-----",VLOOKUP(LeaveTracker[[#This Row],[Employee Name]],Employees[[Employee Name]:[Office]],7))</f>
        <v>CENRO</v>
      </c>
      <c r="F7404" s="50" t="str">
        <f>IF(ISBLANK(LeaveTracker[[#This Row],[Employee Name]]),"-----",VLOOKUP(LeaveTracker[[#This Row],[Employee Name]],Employees[[Employee Name]:[Office]],6))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569</v>
      </c>
      <c r="E7405" s="19" t="str">
        <f>IF(ISBLANK(LeaveTracker[[#This Row],[Employee Name]]),"-----",VLOOKUP(LeaveTracker[[#This Row],[Employee Name]],Employees[[Employee Name]:[Office]],7))</f>
        <v>CENRO</v>
      </c>
      <c r="F7405" s="50" t="str">
        <f>IF(ISBLANK(LeaveTracker[[#This Row],[Employee Name]]),"-----",VLOOKUP(LeaveTracker[[#This Row],[Employee Name]],Employees[[Employee Name]:[Office]],6))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1017</v>
      </c>
      <c r="E7406" s="19" t="str">
        <f>IF(ISBLANK(LeaveTracker[[#This Row],[Employee Name]]),"-----",VLOOKUP(LeaveTracker[[#This Row],[Employee Name]],Employees[[Employee Name]:[Office]],7))</f>
        <v>LANDTAX</v>
      </c>
      <c r="F7406" s="50" t="str">
        <f>IF(ISBLANK(LeaveTracker[[#This Row],[Employee Name]]),"-----",VLOOKUP(LeaveTracker[[#This Row],[Employee Name]],Employees[[Employee Name]:[Office]],6))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422</v>
      </c>
      <c r="E7407" s="19" t="str">
        <f>IF(ISBLANK(LeaveTracker[[#This Row],[Employee Name]]),"-----",VLOOKUP(LeaveTracker[[#This Row],[Employee Name]],Employees[[Employee Name]:[Office]],7))</f>
        <v>INTEGRATED CENTRAL TERMINAL</v>
      </c>
      <c r="F7407" s="50" t="str">
        <f>IF(ISBLANK(LeaveTracker[[#This Row],[Employee Name]]),"-----",VLOOKUP(LeaveTracker[[#This Row],[Employee Name]],Employees[[Employee Name]:[Office]],6))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422</v>
      </c>
      <c r="E7408" s="19" t="str">
        <f>IF(ISBLANK(LeaveTracker[[#This Row],[Employee Name]]),"-----",VLOOKUP(LeaveTracker[[#This Row],[Employee Name]],Employees[[Employee Name]:[Office]],7))</f>
        <v>INTEGRATED CENTRAL TERMINAL</v>
      </c>
      <c r="F7408" s="50" t="str">
        <f>IF(ISBLANK(LeaveTracker[[#This Row],[Employee Name]]),"-----",VLOOKUP(LeaveTracker[[#This Row],[Employee Name]],Employees[[Employee Name]:[Office]],6))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1325</v>
      </c>
      <c r="E7409" s="19" t="str">
        <f>IF(ISBLANK(LeaveTracker[[#This Row],[Employee Name]]),"-----",VLOOKUP(LeaveTracker[[#This Row],[Employee Name]],Employees[[Employee Name]:[Office]],7))</f>
        <v>CHO</v>
      </c>
      <c r="F7409" s="50" t="str">
        <f>IF(ISBLANK(LeaveTracker[[#This Row],[Employee Name]]),"-----",VLOOKUP(LeaveTracker[[#This Row],[Employee Name]],Employees[[Employee Name]:[Office]],6))</f>
        <v>PERMANENT</v>
      </c>
      <c r="G7409" s="24">
        <v>45176</v>
      </c>
      <c r="H7409" s="24">
        <v>45177</v>
      </c>
      <c r="I7409" s="20" t="s">
        <v>298</v>
      </c>
      <c r="J7409" s="42" t="s">
        <v>1003</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224</v>
      </c>
      <c r="E7410" s="19" t="str">
        <f>IF(ISBLANK(LeaveTracker[[#This Row],[Employee Name]]),"-----",VLOOKUP(LeaveTracker[[#This Row],[Employee Name]],Employees[[Employee Name]:[Office]],7))</f>
        <v>CSWDO</v>
      </c>
      <c r="F7410" s="50" t="str">
        <f>IF(ISBLANK(LeaveTracker[[#This Row],[Employee Name]]),"-----",VLOOKUP(LeaveTracker[[#This Row],[Employee Name]],Employees[[Employee Name]:[Office]],6))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1281</v>
      </c>
      <c r="E7411" s="19" t="str">
        <f>IF(ISBLANK(LeaveTracker[[#This Row],[Employee Name]]),"-----",VLOOKUP(LeaveTracker[[#This Row],[Employee Name]],Employees[[Employee Name]:[Office]],7))</f>
        <v>HRMO</v>
      </c>
      <c r="F7411" s="50" t="str">
        <f>IF(ISBLANK(LeaveTracker[[#This Row],[Employee Name]]),"-----",VLOOKUP(LeaveTracker[[#This Row],[Employee Name]],Employees[[Employee Name]:[Office]],6))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1281</v>
      </c>
      <c r="E7412" s="19" t="str">
        <f>IF(ISBLANK(LeaveTracker[[#This Row],[Employee Name]]),"-----",VLOOKUP(LeaveTracker[[#This Row],[Employee Name]],Employees[[Employee Name]:[Office]],7))</f>
        <v>HRMO</v>
      </c>
      <c r="F7412" s="50" t="str">
        <f>IF(ISBLANK(LeaveTracker[[#This Row],[Employee Name]]),"-----",VLOOKUP(LeaveTracker[[#This Row],[Employee Name]],Employees[[Employee Name]:[Office]],6))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242</v>
      </c>
      <c r="E7413" s="19" t="str">
        <f>IF(ISBLANK(LeaveTracker[[#This Row],[Employee Name]]),"-----",VLOOKUP(LeaveTracker[[#This Row],[Employee Name]],Employees[[Employee Name]:[Office]],7))</f>
        <v>TCCH/TICC</v>
      </c>
      <c r="F7413" s="50" t="str">
        <f>IF(ISBLANK(LeaveTracker[[#This Row],[Employee Name]]),"-----",VLOOKUP(LeaveTracker[[#This Row],[Employee Name]],Employees[[Employee Name]:[Office]],6))</f>
        <v>PERMANENT</v>
      </c>
      <c r="G7413" s="24">
        <v>45180</v>
      </c>
      <c r="H7413" s="24">
        <v>45180</v>
      </c>
      <c r="I7413" s="20" t="s">
        <v>298</v>
      </c>
      <c r="J7413" s="42" t="s">
        <v>1003</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630</v>
      </c>
      <c r="E7414" s="19" t="str">
        <f>IF(ISBLANK(LeaveTracker[[#This Row],[Employee Name]]),"-----",VLOOKUP(LeaveTracker[[#This Row],[Employee Name]],Employees[[Employee Name]:[Office]],7))</f>
        <v>CCT</v>
      </c>
      <c r="F7414" s="50" t="str">
        <f>IF(ISBLANK(LeaveTracker[[#This Row],[Employee Name]]),"-----",VLOOKUP(LeaveTracker[[#This Row],[Employee Name]],Employees[[Employee Name]:[Office]],6))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595</v>
      </c>
      <c r="E7415" s="19" t="str">
        <f>IF(ISBLANK(LeaveTracker[[#This Row],[Employee Name]]),"-----",VLOOKUP(LeaveTracker[[#This Row],[Employee Name]],Employees[[Employee Name]:[Office]],7))</f>
        <v>MAHOGANY MARKET</v>
      </c>
      <c r="F7415" s="50" t="str">
        <f>IF(ISBLANK(LeaveTracker[[#This Row],[Employee Name]]),"-----",VLOOKUP(LeaveTracker[[#This Row],[Employee Name]],Employees[[Employee Name]:[Office]],6))</f>
        <v>PERMANENT</v>
      </c>
      <c r="G7415" s="24">
        <v>45173</v>
      </c>
      <c r="H7415" s="24">
        <v>45173</v>
      </c>
      <c r="I7415" s="20" t="s">
        <v>298</v>
      </c>
      <c r="J7415" s="42" t="s">
        <v>1003</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2496</v>
      </c>
      <c r="E7416" s="19" t="str">
        <f>IF(ISBLANK(LeaveTracker[[#This Row],[Employee Name]]),"-----",VLOOKUP(LeaveTracker[[#This Row],[Employee Name]],Employees[[Employee Name]:[Office]],7))</f>
        <v>MAYORS OFFICE</v>
      </c>
      <c r="F7416" s="50" t="str">
        <f>IF(ISBLANK(LeaveTracker[[#This Row],[Employee Name]]),"-----",VLOOKUP(LeaveTracker[[#This Row],[Employee Name]],Employees[[Employee Name]:[Office]],6))</f>
        <v>PERMANENT</v>
      </c>
      <c r="G7416" s="24">
        <v>45156</v>
      </c>
      <c r="H7416" s="24">
        <v>45156</v>
      </c>
      <c r="I7416" s="20" t="s">
        <v>298</v>
      </c>
      <c r="J7416" s="42" t="s">
        <v>1003</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1964</v>
      </c>
      <c r="E7417" s="19" t="str">
        <f>IF(ISBLANK(LeaveTracker[[#This Row],[Employee Name]]),"-----",VLOOKUP(LeaveTracker[[#This Row],[Employee Name]],Employees[[Employee Name]:[Office]],7))</f>
        <v>TERMINAL</v>
      </c>
      <c r="F7417" s="50" t="str">
        <f>IF(ISBLANK(LeaveTracker[[#This Row],[Employee Name]]),"-----",VLOOKUP(LeaveTracker[[#This Row],[Employee Name]],Employees[[Employee Name]:[Office]],6))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1964</v>
      </c>
      <c r="E7418" s="19" t="str">
        <f>IF(ISBLANK(LeaveTracker[[#This Row],[Employee Name]]),"-----",VLOOKUP(LeaveTracker[[#This Row],[Employee Name]],Employees[[Employee Name]:[Office]],7))</f>
        <v>TERMINAL</v>
      </c>
      <c r="F7418" s="50" t="str">
        <f>IF(ISBLANK(LeaveTracker[[#This Row],[Employee Name]]),"-----",VLOOKUP(LeaveTracker[[#This Row],[Employee Name]],Employees[[Employee Name]:[Office]],6))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834</v>
      </c>
      <c r="E7419" s="19" t="str">
        <f>IF(ISBLANK(LeaveTracker[[#This Row],[Employee Name]]),"-----",VLOOKUP(LeaveTracker[[#This Row],[Employee Name]],Employees[[Employee Name]:[Office]],7))</f>
        <v>CTO</v>
      </c>
      <c r="F7419" s="50" t="str">
        <f>IF(ISBLANK(LeaveTracker[[#This Row],[Employee Name]]),"-----",VLOOKUP(LeaveTracker[[#This Row],[Employee Name]],Employees[[Employee Name]:[Office]],6))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834</v>
      </c>
      <c r="E7420" s="19" t="str">
        <f>IF(ISBLANK(LeaveTracker[[#This Row],[Employee Name]]),"-----",VLOOKUP(LeaveTracker[[#This Row],[Employee Name]],Employees[[Employee Name]:[Office]],7))</f>
        <v>CTO</v>
      </c>
      <c r="F7420" s="50" t="str">
        <f>IF(ISBLANK(LeaveTracker[[#This Row],[Employee Name]]),"-----",VLOOKUP(LeaveTracker[[#This Row],[Employee Name]],Employees[[Employee Name]:[Office]],6))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2499</v>
      </c>
      <c r="E7421" s="19" t="str">
        <f>IF(ISBLANK(LeaveTracker[[#This Row],[Employee Name]]),"-----",VLOOKUP(LeaveTracker[[#This Row],[Employee Name]],Employees[[Employee Name]:[Office]],7))</f>
        <v>CITY HEALTH OFFICE</v>
      </c>
      <c r="F7421" s="50" t="str">
        <f>IF(ISBLANK(LeaveTracker[[#This Row],[Employee Name]]),"-----",VLOOKUP(LeaveTracker[[#This Row],[Employee Name]],Employees[[Employee Name]:[Office]],6))</f>
        <v>PERMANENT</v>
      </c>
      <c r="G7421" s="24">
        <v>45191</v>
      </c>
      <c r="H7421" s="24">
        <v>45191</v>
      </c>
      <c r="I7421" s="20" t="s">
        <v>298</v>
      </c>
      <c r="J7421" s="42" t="s">
        <v>1003</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520</v>
      </c>
      <c r="E7422" s="19" t="str">
        <f>IF(ISBLANK(LeaveTracker[[#This Row],[Employee Name]]),"-----",VLOOKUP(LeaveTracker[[#This Row],[Employee Name]],Employees[[Employee Name]:[Office]],7))</f>
        <v>ACCOUNTING</v>
      </c>
      <c r="F7422" s="50" t="str">
        <f>IF(ISBLANK(LeaveTracker[[#This Row],[Employee Name]]),"-----",VLOOKUP(LeaveTracker[[#This Row],[Employee Name]],Employees[[Employee Name]:[Office]],6))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1925</v>
      </c>
      <c r="E7423" s="19" t="str">
        <f>IF(ISBLANK(LeaveTracker[[#This Row],[Employee Name]]),"-----",VLOOKUP(LeaveTracker[[#This Row],[Employee Name]],Employees[[Employee Name]:[Office]],7))</f>
        <v>ONT</v>
      </c>
      <c r="F7423" s="50" t="str">
        <f>IF(ISBLANK(LeaveTracker[[#This Row],[Employee Name]]),"-----",VLOOKUP(LeaveTracker[[#This Row],[Employee Name]],Employees[[Employee Name]:[Office]],6))</f>
        <v>CASUAL</v>
      </c>
      <c r="G7423" s="24">
        <v>45176</v>
      </c>
      <c r="H7423" s="24">
        <v>45176</v>
      </c>
      <c r="I7423" s="20" t="s">
        <v>298</v>
      </c>
      <c r="J7423" s="42" t="s">
        <v>1003</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1925</v>
      </c>
      <c r="E7424" s="19" t="str">
        <f>IF(ISBLANK(LeaveTracker[[#This Row],[Employee Name]]),"-----",VLOOKUP(LeaveTracker[[#This Row],[Employee Name]],Employees[[Employee Name]:[Office]],7))</f>
        <v>ONT</v>
      </c>
      <c r="F7424" s="50" t="str">
        <f>IF(ISBLANK(LeaveTracker[[#This Row],[Employee Name]]),"-----",VLOOKUP(LeaveTracker[[#This Row],[Employee Name]],Employees[[Employee Name]:[Office]],6))</f>
        <v>CASUAL</v>
      </c>
      <c r="G7424" s="24">
        <v>45183</v>
      </c>
      <c r="H7424" s="24">
        <v>45183</v>
      </c>
      <c r="I7424" s="20" t="s">
        <v>298</v>
      </c>
      <c r="J7424" s="42" t="s">
        <v>1003</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1305</v>
      </c>
      <c r="E7425" s="19" t="str">
        <f>IF(ISBLANK(LeaveTracker[[#This Row],[Employee Name]]),"-----",VLOOKUP(LeaveTracker[[#This Row],[Employee Name]],Employees[[Employee Name]:[Office]],7))</f>
        <v>ONT</v>
      </c>
      <c r="F7425" s="50" t="str">
        <f>IF(ISBLANK(LeaveTracker[[#This Row],[Employee Name]]),"-----",VLOOKUP(LeaveTracker[[#This Row],[Employee Name]],Employees[[Employee Name]:[Office]],6))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19" t="str">
        <f>IF(ISBLANK(LeaveTracker[[#This Row],[Employee Name]]),"-----",VLOOKUP(LeaveTracker[[#This Row],[Employee Name]],Employees[[Employee Name]:[Office]],7))</f>
        <v>ONT</v>
      </c>
      <c r="F7426" s="50" t="str">
        <f>IF(ISBLANK(LeaveTracker[[#This Row],[Employee Name]]),"-----",VLOOKUP(LeaveTracker[[#This Row],[Employee Name]],Employees[[Employee Name]:[Office]],6))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1271</v>
      </c>
      <c r="E7427" s="19" t="str">
        <f>IF(ISBLANK(LeaveTracker[[#This Row],[Employee Name]]),"-----",VLOOKUP(LeaveTracker[[#This Row],[Employee Name]],Employees[[Employee Name]:[Office]],7))</f>
        <v>ONT</v>
      </c>
      <c r="F7427" s="50" t="str">
        <f>IF(ISBLANK(LeaveTracker[[#This Row],[Employee Name]]),"-----",VLOOKUP(LeaveTracker[[#This Row],[Employee Name]],Employees[[Employee Name]:[Office]],6))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385</v>
      </c>
      <c r="E7428" s="19" t="str">
        <f>IF(ISBLANK(LeaveTracker[[#This Row],[Employee Name]]),"-----",VLOOKUP(LeaveTracker[[#This Row],[Employee Name]],Employees[[Employee Name]:[Office]],7))</f>
        <v>ONT</v>
      </c>
      <c r="F7428" s="50" t="str">
        <f>IF(ISBLANK(LeaveTracker[[#This Row],[Employee Name]]),"-----",VLOOKUP(LeaveTracker[[#This Row],[Employee Name]],Employees[[Employee Name]:[Office]],6))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473</v>
      </c>
      <c r="E7429" s="19" t="str">
        <f>IF(ISBLANK(LeaveTracker[[#This Row],[Employee Name]]),"-----",VLOOKUP(LeaveTracker[[#This Row],[Employee Name]],Employees[[Employee Name]:[Office]],7))</f>
        <v>ONT</v>
      </c>
      <c r="F7429" s="50" t="str">
        <f>IF(ISBLANK(LeaveTracker[[#This Row],[Employee Name]]),"-----",VLOOKUP(LeaveTracker[[#This Row],[Employee Name]],Employees[[Employee Name]:[Office]],6))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1750</v>
      </c>
      <c r="E7430" s="19" t="str">
        <f>IF(ISBLANK(LeaveTracker[[#This Row],[Employee Name]]),"-----",VLOOKUP(LeaveTracker[[#This Row],[Employee Name]],Employees[[Employee Name]:[Office]],7))</f>
        <v>AGRICULTURE OFFICE</v>
      </c>
      <c r="F7430" s="50" t="str">
        <f>IF(ISBLANK(LeaveTracker[[#This Row],[Employee Name]]),"-----",VLOOKUP(LeaveTracker[[#This Row],[Employee Name]],Employees[[Employee Name]:[Office]],6))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394</v>
      </c>
      <c r="E7431" s="19" t="str">
        <f>IF(ISBLANK(LeaveTracker[[#This Row],[Employee Name]]),"-----",VLOOKUP(LeaveTracker[[#This Row],[Employee Name]],Employees[[Employee Name]:[Office]],7))</f>
        <v>CTO</v>
      </c>
      <c r="F7431" s="50" t="str">
        <f>IF(ISBLANK(LeaveTracker[[#This Row],[Employee Name]]),"-----",VLOOKUP(LeaveTracker[[#This Row],[Employee Name]],Employees[[Employee Name]:[Office]],6))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541</v>
      </c>
      <c r="E7432" s="19" t="str">
        <f>IF(ISBLANK(LeaveTracker[[#This Row],[Employee Name]]),"-----",VLOOKUP(LeaveTracker[[#This Row],[Employee Name]],Employees[[Employee Name]:[Office]],7))</f>
        <v>ONT</v>
      </c>
      <c r="F7432" s="50" t="str">
        <f>IF(ISBLANK(LeaveTracker[[#This Row],[Employee Name]]),"-----",VLOOKUP(LeaveTracker[[#This Row],[Employee Name]],Employees[[Employee Name]:[Office]],6))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722</v>
      </c>
      <c r="E7433" s="19" t="str">
        <f>IF(ISBLANK(LeaveTracker[[#This Row],[Employee Name]]),"-----",VLOOKUP(LeaveTracker[[#This Row],[Employee Name]],Employees[[Employee Name]:[Office]],7))</f>
        <v>LCR</v>
      </c>
      <c r="F7433" s="50" t="str">
        <f>IF(ISBLANK(LeaveTracker[[#This Row],[Employee Name]]),"-----",VLOOKUP(LeaveTracker[[#This Row],[Employee Name]],Employees[[Employee Name]:[Office]],6))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509</v>
      </c>
      <c r="E7434" s="19" t="str">
        <f>IF(ISBLANK(LeaveTracker[[#This Row],[Employee Name]]),"-----",VLOOKUP(LeaveTracker[[#This Row],[Employee Name]],Employees[[Employee Name]:[Office]],7))</f>
        <v>ACCOUNTING</v>
      </c>
      <c r="F7434" s="50" t="str">
        <f>IF(ISBLANK(LeaveTracker[[#This Row],[Employee Name]]),"-----",VLOOKUP(LeaveTracker[[#This Row],[Employee Name]],Employees[[Employee Name]:[Office]],6))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501</v>
      </c>
      <c r="E7435" s="19" t="str">
        <f>IF(ISBLANK(LeaveTracker[[#This Row],[Employee Name]]),"-----",VLOOKUP(LeaveTracker[[#This Row],[Employee Name]],Employees[[Employee Name]:[Office]],7))</f>
        <v>COOPERATIVE OFFICE</v>
      </c>
      <c r="F7435" s="50" t="str">
        <f>IF(ISBLANK(LeaveTracker[[#This Row],[Employee Name]]),"-----",VLOOKUP(LeaveTracker[[#This Row],[Employee Name]],Employees[[Employee Name]:[Office]],6))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632</v>
      </c>
      <c r="E7436" s="19" t="str">
        <f>IF(ISBLANK(LeaveTracker[[#This Row],[Employee Name]]),"-----",VLOOKUP(LeaveTracker[[#This Row],[Employee Name]],Employees[[Employee Name]:[Office]],7))</f>
        <v>LIBRARY</v>
      </c>
      <c r="F7436" s="50" t="str">
        <f>IF(ISBLANK(LeaveTracker[[#This Row],[Employee Name]]),"-----",VLOOKUP(LeaveTracker[[#This Row],[Employee Name]],Employees[[Employee Name]:[Office]],6))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875</v>
      </c>
      <c r="E7437" s="19" t="str">
        <f>IF(ISBLANK(LeaveTracker[[#This Row],[Employee Name]]),"-----",VLOOKUP(LeaveTracker[[#This Row],[Employee Name]],Employees[[Employee Name]:[Office]],7))</f>
        <v>GSO</v>
      </c>
      <c r="F7437" s="50" t="str">
        <f>IF(ISBLANK(LeaveTracker[[#This Row],[Employee Name]]),"-----",VLOOKUP(LeaveTracker[[#This Row],[Employee Name]],Employees[[Employee Name]:[Office]],6))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488</v>
      </c>
      <c r="E7438" s="19" t="str">
        <f>IF(ISBLANK(LeaveTracker[[#This Row],[Employee Name]]),"-----",VLOOKUP(LeaveTracker[[#This Row],[Employee Name]],Employees[[Employee Name]:[Office]],7))</f>
        <v>THRDC</v>
      </c>
      <c r="F7438" s="50" t="str">
        <f>IF(ISBLANK(LeaveTracker[[#This Row],[Employee Name]]),"-----",VLOOKUP(LeaveTracker[[#This Row],[Employee Name]],Employees[[Employee Name]:[Office]],6))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504</v>
      </c>
      <c r="E7439" s="19" t="str">
        <f>IF(ISBLANK(LeaveTracker[[#This Row],[Employee Name]]),"-----",VLOOKUP(LeaveTracker[[#This Row],[Employee Name]],Employees[[Employee Name]:[Office]],7))</f>
        <v>THRDC</v>
      </c>
      <c r="F7439" s="50" t="str">
        <f>IF(ISBLANK(LeaveTracker[[#This Row],[Employee Name]]),"-----",VLOOKUP(LeaveTracker[[#This Row],[Employee Name]],Employees[[Employee Name]:[Office]],6))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278</v>
      </c>
      <c r="E7440" s="19" t="str">
        <f>IF(ISBLANK(LeaveTracker[[#This Row],[Employee Name]]),"-----",VLOOKUP(LeaveTracker[[#This Row],[Employee Name]],Employees[[Employee Name]:[Office]],7))</f>
        <v>PICNIC GROVE</v>
      </c>
      <c r="F7440" s="50" t="str">
        <f>IF(ISBLANK(LeaveTracker[[#This Row],[Employee Name]]),"-----",VLOOKUP(LeaveTracker[[#This Row],[Employee Name]],Employees[[Employee Name]:[Office]],6))</f>
        <v>PERMANENT</v>
      </c>
      <c r="G7440" s="24">
        <v>45190</v>
      </c>
      <c r="H7440" s="24">
        <v>45190</v>
      </c>
      <c r="I7440" s="20" t="s">
        <v>298</v>
      </c>
      <c r="J7440" s="42" t="s">
        <v>1003</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591</v>
      </c>
      <c r="E7441" s="19" t="str">
        <f>IF(ISBLANK(LeaveTracker[[#This Row],[Employee Name]]),"-----",VLOOKUP(LeaveTracker[[#This Row],[Employee Name]],Employees[[Employee Name]:[Office]],7))</f>
        <v>MAHOGANY MARKET</v>
      </c>
      <c r="F7441" s="50" t="str">
        <f>IF(ISBLANK(LeaveTracker[[#This Row],[Employee Name]]),"-----",VLOOKUP(LeaveTracker[[#This Row],[Employee Name]],Employees[[Employee Name]:[Office]],6))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601</v>
      </c>
      <c r="E7442" s="19" t="str">
        <f>IF(ISBLANK(LeaveTracker[[#This Row],[Employee Name]]),"-----",VLOOKUP(LeaveTracker[[#This Row],[Employee Name]],Employees[[Employee Name]:[Office]],7))</f>
        <v>ONT</v>
      </c>
      <c r="F7442" s="50" t="str">
        <f>IF(ISBLANK(LeaveTracker[[#This Row],[Employee Name]]),"-----",VLOOKUP(LeaveTracker[[#This Row],[Employee Name]],Employees[[Employee Name]:[Office]],6))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2496</v>
      </c>
      <c r="E7443" s="19" t="str">
        <f>IF(ISBLANK(LeaveTracker[[#This Row],[Employee Name]]),"-----",VLOOKUP(LeaveTracker[[#This Row],[Employee Name]],Employees[[Employee Name]:[Office]],7))</f>
        <v>MAYORS OFFICE</v>
      </c>
      <c r="F7443" s="50" t="str">
        <f>IF(ISBLANK(LeaveTracker[[#This Row],[Employee Name]]),"-----",VLOOKUP(LeaveTracker[[#This Row],[Employee Name]],Employees[[Employee Name]:[Office]],6))</f>
        <v>PERMANENT</v>
      </c>
      <c r="G7443" s="24">
        <v>45182</v>
      </c>
      <c r="H7443" s="24">
        <v>45182</v>
      </c>
      <c r="I7443" s="20" t="s">
        <v>298</v>
      </c>
      <c r="J7443" s="42" t="s">
        <v>1003</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2432</v>
      </c>
      <c r="E7444" s="19" t="str">
        <f>IF(ISBLANK(LeaveTracker[[#This Row],[Employee Name]]),"-----",VLOOKUP(LeaveTracker[[#This Row],[Employee Name]],Employees[[Employee Name]:[Office]],7))</f>
        <v>ONT</v>
      </c>
      <c r="F7444" s="50" t="str">
        <f>IF(ISBLANK(LeaveTracker[[#This Row],[Employee Name]]),"-----",VLOOKUP(LeaveTracker[[#This Row],[Employee Name]],Employees[[Employee Name]:[Office]],6))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1025</v>
      </c>
      <c r="E7445" s="19" t="str">
        <f>IF(ISBLANK(LeaveTracker[[#This Row],[Employee Name]]),"-----",VLOOKUP(LeaveTracker[[#This Row],[Employee Name]],Employees[[Employee Name]:[Office]],7))</f>
        <v>ONT</v>
      </c>
      <c r="F7445" s="50" t="str">
        <f>IF(ISBLANK(LeaveTracker[[#This Row],[Employee Name]]),"-----",VLOOKUP(LeaveTracker[[#This Row],[Employee Name]],Employees[[Employee Name]:[Office]],6))</f>
        <v>PERMANENT</v>
      </c>
      <c r="G7445" s="24">
        <v>45177</v>
      </c>
      <c r="H7445" s="24">
        <v>45177</v>
      </c>
      <c r="I7445" s="20" t="s">
        <v>298</v>
      </c>
      <c r="J7445" s="42" t="s">
        <v>1003</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519</v>
      </c>
      <c r="E7446" s="19" t="str">
        <f>IF(ISBLANK(LeaveTracker[[#This Row],[Employee Name]]),"-----",VLOOKUP(LeaveTracker[[#This Row],[Employee Name]],Employees[[Employee Name]:[Office]],7))</f>
        <v>ACCOUNTING</v>
      </c>
      <c r="F7446" s="50" t="str">
        <f>IF(ISBLANK(LeaveTracker[[#This Row],[Employee Name]]),"-----",VLOOKUP(LeaveTracker[[#This Row],[Employee Name]],Employees[[Employee Name]:[Office]],6))</f>
        <v>PERMANENT</v>
      </c>
      <c r="G7446" s="24">
        <v>45167</v>
      </c>
      <c r="H7446" s="24">
        <v>45167</v>
      </c>
      <c r="I7446" s="20" t="s">
        <v>298</v>
      </c>
      <c r="J7446" s="42" t="s">
        <v>1003</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1083</v>
      </c>
      <c r="E7447" s="19" t="str">
        <f>IF(ISBLANK(LeaveTracker[[#This Row],[Employee Name]]),"-----",VLOOKUP(LeaveTracker[[#This Row],[Employee Name]],Employees[[Employee Name]:[Office]],7))</f>
        <v>ACCOUNTING</v>
      </c>
      <c r="F7447" s="50" t="str">
        <f>IF(ISBLANK(LeaveTracker[[#This Row],[Employee Name]]),"-----",VLOOKUP(LeaveTracker[[#This Row],[Employee Name]],Employees[[Employee Name]:[Office]],6))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19" t="str">
        <f>IF(ISBLANK(LeaveTracker[[#This Row],[Employee Name]]),"-----",VLOOKUP(LeaveTracker[[#This Row],[Employee Name]],Employees[[Employee Name]:[Office]],7))</f>
        <v>ADMIN OFFICE</v>
      </c>
      <c r="F7448" s="50" t="str">
        <f>IF(ISBLANK(LeaveTracker[[#This Row],[Employee Name]]),"-----",VLOOKUP(LeaveTracker[[#This Row],[Employee Name]],Employees[[Employee Name]:[Office]],6))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520</v>
      </c>
      <c r="E7449" s="19" t="str">
        <f>IF(ISBLANK(LeaveTracker[[#This Row],[Employee Name]]),"-----",VLOOKUP(LeaveTracker[[#This Row],[Employee Name]],Employees[[Employee Name]:[Office]],7))</f>
        <v>ACCOUNTING</v>
      </c>
      <c r="F7449" s="50" t="str">
        <f>IF(ISBLANK(LeaveTracker[[#This Row],[Employee Name]]),"-----",VLOOKUP(LeaveTracker[[#This Row],[Employee Name]],Employees[[Employee Name]:[Office]],6))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520</v>
      </c>
      <c r="E7450" s="19" t="str">
        <f>IF(ISBLANK(LeaveTracker[[#This Row],[Employee Name]]),"-----",VLOOKUP(LeaveTracker[[#This Row],[Employee Name]],Employees[[Employee Name]:[Office]],7))</f>
        <v>ACCOUNTING</v>
      </c>
      <c r="F7450" s="50" t="str">
        <f>IF(ISBLANK(LeaveTracker[[#This Row],[Employee Name]]),"-----",VLOOKUP(LeaveTracker[[#This Row],[Employee Name]],Employees[[Employee Name]:[Office]],6))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520</v>
      </c>
      <c r="E7451" s="19" t="str">
        <f>IF(ISBLANK(LeaveTracker[[#This Row],[Employee Name]]),"-----",VLOOKUP(LeaveTracker[[#This Row],[Employee Name]],Employees[[Employee Name]:[Office]],7))</f>
        <v>ACCOUNTING</v>
      </c>
      <c r="F7451" s="50" t="str">
        <f>IF(ISBLANK(LeaveTracker[[#This Row],[Employee Name]]),"-----",VLOOKUP(LeaveTracker[[#This Row],[Employee Name]],Employees[[Employee Name]:[Office]],6))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513</v>
      </c>
      <c r="E7452" s="19" t="str">
        <f>IF(ISBLANK(LeaveTracker[[#This Row],[Employee Name]]),"-----",VLOOKUP(LeaveTracker[[#This Row],[Employee Name]],Employees[[Employee Name]:[Office]],7))</f>
        <v>ONT</v>
      </c>
      <c r="F7452" s="50" t="str">
        <f>IF(ISBLANK(LeaveTracker[[#This Row],[Employee Name]]),"-----",VLOOKUP(LeaveTracker[[#This Row],[Employee Name]],Employees[[Employee Name]:[Office]],6))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513</v>
      </c>
      <c r="E7453" s="19" t="str">
        <f>IF(ISBLANK(LeaveTracker[[#This Row],[Employee Name]]),"-----",VLOOKUP(LeaveTracker[[#This Row],[Employee Name]],Employees[[Employee Name]:[Office]],7))</f>
        <v>ONT</v>
      </c>
      <c r="F7453" s="50" t="str">
        <f>IF(ISBLANK(LeaveTracker[[#This Row],[Employee Name]]),"-----",VLOOKUP(LeaveTracker[[#This Row],[Employee Name]],Employees[[Employee Name]:[Office]],6))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863</v>
      </c>
      <c r="E7454" s="19" t="str">
        <f>IF(ISBLANK(LeaveTracker[[#This Row],[Employee Name]]),"-----",VLOOKUP(LeaveTracker[[#This Row],[Employee Name]],Employees[[Employee Name]:[Office]],7))</f>
        <v>ACCOUNTING</v>
      </c>
      <c r="F7454" s="50" t="str">
        <f>IF(ISBLANK(LeaveTracker[[#This Row],[Employee Name]]),"-----",VLOOKUP(LeaveTracker[[#This Row],[Employee Name]],Employees[[Employee Name]:[Office]],6))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871</v>
      </c>
      <c r="E7455" s="19" t="str">
        <f>IF(ISBLANK(LeaveTracker[[#This Row],[Employee Name]]),"-----",VLOOKUP(LeaveTracker[[#This Row],[Employee Name]],Employees[[Employee Name]:[Office]],7))</f>
        <v>ACCOUNTING</v>
      </c>
      <c r="F7455" s="50" t="str">
        <f>IF(ISBLANK(LeaveTracker[[#This Row],[Employee Name]]),"-----",VLOOKUP(LeaveTracker[[#This Row],[Employee Name]],Employees[[Employee Name]:[Office]],6))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574</v>
      </c>
      <c r="E7456" s="19" t="str">
        <f>IF(ISBLANK(LeaveTracker[[#This Row],[Employee Name]]),"-----",VLOOKUP(LeaveTracker[[#This Row],[Employee Name]],Employees[[Employee Name]:[Office]],7))</f>
        <v>CCT</v>
      </c>
      <c r="F7456" s="50" t="str">
        <f>IF(ISBLANK(LeaveTracker[[#This Row],[Employee Name]]),"-----",VLOOKUP(LeaveTracker[[#This Row],[Employee Name]],Employees[[Employee Name]:[Office]],6))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530</v>
      </c>
      <c r="E7457" s="19" t="str">
        <f>IF(ISBLANK(LeaveTracker[[#This Row],[Employee Name]]),"-----",VLOOKUP(LeaveTracker[[#This Row],[Employee Name]],Employees[[Employee Name]:[Office]],7))</f>
        <v>GSO</v>
      </c>
      <c r="F7457" s="50" t="str">
        <f>IF(ISBLANK(LeaveTracker[[#This Row],[Employee Name]]),"-----",VLOOKUP(LeaveTracker[[#This Row],[Employee Name]],Employees[[Employee Name]:[Office]],6))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2140</v>
      </c>
      <c r="E7458" s="19" t="str">
        <f>IF(ISBLANK(LeaveTracker[[#This Row],[Employee Name]]),"-----",VLOOKUP(LeaveTracker[[#This Row],[Employee Name]],Employees[[Employee Name]:[Office]],7))</f>
        <v>GSO</v>
      </c>
      <c r="F7458" s="50" t="str">
        <f>IF(ISBLANK(LeaveTracker[[#This Row],[Employee Name]]),"-----",VLOOKUP(LeaveTracker[[#This Row],[Employee Name]],Employees[[Employee Name]:[Office]],6))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875</v>
      </c>
      <c r="E7459" s="19" t="str">
        <f>IF(ISBLANK(LeaveTracker[[#This Row],[Employee Name]]),"-----",VLOOKUP(LeaveTracker[[#This Row],[Employee Name]],Employees[[Employee Name]:[Office]],7))</f>
        <v>GSO</v>
      </c>
      <c r="F7459" s="50" t="str">
        <f>IF(ISBLANK(LeaveTracker[[#This Row],[Employee Name]]),"-----",VLOOKUP(LeaveTracker[[#This Row],[Employee Name]],Employees[[Employee Name]:[Office]],6))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19" t="str">
        <f>IF(ISBLANK(LeaveTracker[[#This Row],[Employee Name]]),"-----",VLOOKUP(LeaveTracker[[#This Row],[Employee Name]],Employees[[Employee Name]:[Office]],7))</f>
        <v>DOE</v>
      </c>
      <c r="F7460" s="50" t="str">
        <f>IF(ISBLANK(LeaveTracker[[#This Row],[Employee Name]]),"-----",VLOOKUP(LeaveTracker[[#This Row],[Employee Name]],Employees[[Employee Name]:[Office]],6))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464</v>
      </c>
      <c r="E7461" s="19" t="str">
        <f>IF(ISBLANK(LeaveTracker[[#This Row],[Employee Name]]),"-----",VLOOKUP(LeaveTracker[[#This Row],[Employee Name]],Employees[[Employee Name]:[Office]],7))</f>
        <v>ASSESSORS OFFICE</v>
      </c>
      <c r="F7461" s="50" t="str">
        <f>IF(ISBLANK(LeaveTracker[[#This Row],[Employee Name]]),"-----",VLOOKUP(LeaveTracker[[#This Row],[Employee Name]],Employees[[Employee Name]:[Office]],6))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2308</v>
      </c>
      <c r="E7462" s="19" t="str">
        <f>IF(ISBLANK(LeaveTracker[[#This Row],[Employee Name]]),"-----",VLOOKUP(LeaveTracker[[#This Row],[Employee Name]],Employees[[Employee Name]:[Office]],7))</f>
        <v>TICC</v>
      </c>
      <c r="F7462" s="50" t="str">
        <f>IF(ISBLANK(LeaveTracker[[#This Row],[Employee Name]]),"-----",VLOOKUP(LeaveTracker[[#This Row],[Employee Name]],Employees[[Employee Name]:[Office]],6))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2308</v>
      </c>
      <c r="E7463" s="19" t="str">
        <f>IF(ISBLANK(LeaveTracker[[#This Row],[Employee Name]]),"-----",VLOOKUP(LeaveTracker[[#This Row],[Employee Name]],Employees[[Employee Name]:[Office]],7))</f>
        <v>TICC</v>
      </c>
      <c r="F7463" s="50" t="str">
        <f>IF(ISBLANK(LeaveTracker[[#This Row],[Employee Name]]),"-----",VLOOKUP(LeaveTracker[[#This Row],[Employee Name]],Employees[[Employee Name]:[Office]],6))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1765</v>
      </c>
      <c r="E7464" s="19" t="str">
        <f>IF(ISBLANK(LeaveTracker[[#This Row],[Employee Name]]),"-----",VLOOKUP(LeaveTracker[[#This Row],[Employee Name]],Employees[[Employee Name]:[Office]],7))</f>
        <v>GSO</v>
      </c>
      <c r="F7464" s="50" t="str">
        <f>IF(ISBLANK(LeaveTracker[[#This Row],[Employee Name]]),"-----",VLOOKUP(LeaveTracker[[#This Row],[Employee Name]],Employees[[Employee Name]:[Office]],6))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1942</v>
      </c>
      <c r="E7465" s="19" t="str">
        <f>IF(ISBLANK(LeaveTracker[[#This Row],[Employee Name]]),"-----",VLOOKUP(LeaveTracker[[#This Row],[Employee Name]],Employees[[Employee Name]:[Office]],7))</f>
        <v>GSO</v>
      </c>
      <c r="F7465" s="50" t="str">
        <f>IF(ISBLANK(LeaveTracker[[#This Row],[Employee Name]]),"-----",VLOOKUP(LeaveTracker[[#This Row],[Employee Name]],Employees[[Employee Name]:[Office]],6))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1823</v>
      </c>
      <c r="E7466" s="19" t="str">
        <f>IF(ISBLANK(LeaveTracker[[#This Row],[Employee Name]]),"-----",VLOOKUP(LeaveTracker[[#This Row],[Employee Name]],Employees[[Employee Name]:[Office]],7))</f>
        <v>EEO/CITY MARKET</v>
      </c>
      <c r="F7466" s="50" t="str">
        <f>IF(ISBLANK(LeaveTracker[[#This Row],[Employee Name]]),"-----",VLOOKUP(LeaveTracker[[#This Row],[Employee Name]],Employees[[Employee Name]:[Office]],6))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1916</v>
      </c>
      <c r="E7467" s="19" t="str">
        <f>IF(ISBLANK(LeaveTracker[[#This Row],[Employee Name]]),"-----",VLOOKUP(LeaveTracker[[#This Row],[Employee Name]],Employees[[Employee Name]:[Office]],7))</f>
        <v>INTERNAL</v>
      </c>
      <c r="F7467" s="50" t="str">
        <f>IF(ISBLANK(LeaveTracker[[#This Row],[Employee Name]]),"-----",VLOOKUP(LeaveTracker[[#This Row],[Employee Name]],Employees[[Employee Name]:[Office]],6))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528</v>
      </c>
      <c r="E7468" s="19" t="str">
        <f>IF(ISBLANK(LeaveTracker[[#This Row],[Employee Name]]),"-----",VLOOKUP(LeaveTracker[[#This Row],[Employee Name]],Employees[[Employee Name]:[Office]],7))</f>
        <v>TIPID IMPOK</v>
      </c>
      <c r="F7468" s="50" t="str">
        <f>IF(ISBLANK(LeaveTracker[[#This Row],[Employee Name]]),"-----",VLOOKUP(LeaveTracker[[#This Row],[Employee Name]],Employees[[Employee Name]:[Office]],6))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1935</v>
      </c>
      <c r="E7469" s="19" t="str">
        <f>IF(ISBLANK(LeaveTracker[[#This Row],[Employee Name]]),"-----",VLOOKUP(LeaveTracker[[#This Row],[Employee Name]],Employees[[Employee Name]:[Office]],7))</f>
        <v>CTO</v>
      </c>
      <c r="F7469" s="50" t="str">
        <f>IF(ISBLANK(LeaveTracker[[#This Row],[Employee Name]]),"-----",VLOOKUP(LeaveTracker[[#This Row],[Employee Name]],Employees[[Employee Name]:[Office]],6))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1935</v>
      </c>
      <c r="E7470" s="19" t="str">
        <f>IF(ISBLANK(LeaveTracker[[#This Row],[Employee Name]]),"-----",VLOOKUP(LeaveTracker[[#This Row],[Employee Name]],Employees[[Employee Name]:[Office]],7))</f>
        <v>CTO</v>
      </c>
      <c r="F7470" s="50" t="str">
        <f>IF(ISBLANK(LeaveTracker[[#This Row],[Employee Name]]),"-----",VLOOKUP(LeaveTracker[[#This Row],[Employee Name]],Employees[[Employee Name]:[Office]],6))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1935</v>
      </c>
      <c r="E7471" s="19" t="str">
        <f>IF(ISBLANK(LeaveTracker[[#This Row],[Employee Name]]),"-----",VLOOKUP(LeaveTracker[[#This Row],[Employee Name]],Employees[[Employee Name]:[Office]],7))</f>
        <v>CTO</v>
      </c>
      <c r="F7471" s="50" t="str">
        <f>IF(ISBLANK(LeaveTracker[[#This Row],[Employee Name]]),"-----",VLOOKUP(LeaveTracker[[#This Row],[Employee Name]],Employees[[Employee Name]:[Office]],6))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1935</v>
      </c>
      <c r="E7472" s="19" t="str">
        <f>IF(ISBLANK(LeaveTracker[[#This Row],[Employee Name]]),"-----",VLOOKUP(LeaveTracker[[#This Row],[Employee Name]],Employees[[Employee Name]:[Office]],7))</f>
        <v>CTO</v>
      </c>
      <c r="F7472" s="50" t="str">
        <f>IF(ISBLANK(LeaveTracker[[#This Row],[Employee Name]]),"-----",VLOOKUP(LeaveTracker[[#This Row],[Employee Name]],Employees[[Employee Name]:[Office]],6))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1935</v>
      </c>
      <c r="E7473" s="19" t="str">
        <f>IF(ISBLANK(LeaveTracker[[#This Row],[Employee Name]]),"-----",VLOOKUP(LeaveTracker[[#This Row],[Employee Name]],Employees[[Employee Name]:[Office]],7))</f>
        <v>CTO</v>
      </c>
      <c r="F7473" s="50" t="str">
        <f>IF(ISBLANK(LeaveTracker[[#This Row],[Employee Name]]),"-----",VLOOKUP(LeaveTracker[[#This Row],[Employee Name]],Employees[[Employee Name]:[Office]],6))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1935</v>
      </c>
      <c r="E7474" s="19" t="str">
        <f>IF(ISBLANK(LeaveTracker[[#This Row],[Employee Name]]),"-----",VLOOKUP(LeaveTracker[[#This Row],[Employee Name]],Employees[[Employee Name]:[Office]],7))</f>
        <v>CTO</v>
      </c>
      <c r="F7474" s="50" t="str">
        <f>IF(ISBLANK(LeaveTracker[[#This Row],[Employee Name]]),"-----",VLOOKUP(LeaveTracker[[#This Row],[Employee Name]],Employees[[Employee Name]:[Office]],6))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2210</v>
      </c>
      <c r="E7475" s="19" t="str">
        <f>IF(ISBLANK(LeaveTracker[[#This Row],[Employee Name]]),"-----",VLOOKUP(LeaveTracker[[#This Row],[Employee Name]],Employees[[Employee Name]:[Office]],7))</f>
        <v>CENRO</v>
      </c>
      <c r="F7475" s="50" t="str">
        <f>IF(ISBLANK(LeaveTracker[[#This Row],[Employee Name]]),"-----",VLOOKUP(LeaveTracker[[#This Row],[Employee Name]],Employees[[Employee Name]:[Office]],6))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2210</v>
      </c>
      <c r="E7476" s="19" t="str">
        <f>IF(ISBLANK(LeaveTracker[[#This Row],[Employee Name]]),"-----",VLOOKUP(LeaveTracker[[#This Row],[Employee Name]],Employees[[Employee Name]:[Office]],7))</f>
        <v>CENRO</v>
      </c>
      <c r="F7476" s="50" t="str">
        <f>IF(ISBLANK(LeaveTracker[[#This Row],[Employee Name]]),"-----",VLOOKUP(LeaveTracker[[#This Row],[Employee Name]],Employees[[Employee Name]:[Office]],6))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2210</v>
      </c>
      <c r="E7477" s="19" t="str">
        <f>IF(ISBLANK(LeaveTracker[[#This Row],[Employee Name]]),"-----",VLOOKUP(LeaveTracker[[#This Row],[Employee Name]],Employees[[Employee Name]:[Office]],7))</f>
        <v>CENRO</v>
      </c>
      <c r="F7477" s="50" t="str">
        <f>IF(ISBLANK(LeaveTracker[[#This Row],[Employee Name]]),"-----",VLOOKUP(LeaveTracker[[#This Row],[Employee Name]],Employees[[Employee Name]:[Office]],6))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2210</v>
      </c>
      <c r="E7478" s="19" t="str">
        <f>IF(ISBLANK(LeaveTracker[[#This Row],[Employee Name]]),"-----",VLOOKUP(LeaveTracker[[#This Row],[Employee Name]],Employees[[Employee Name]:[Office]],7))</f>
        <v>CENRO</v>
      </c>
      <c r="F7478" s="50" t="str">
        <f>IF(ISBLANK(LeaveTracker[[#This Row],[Employee Name]]),"-----",VLOOKUP(LeaveTracker[[#This Row],[Employee Name]],Employees[[Employee Name]:[Office]],6))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2210</v>
      </c>
      <c r="E7479" s="19" t="str">
        <f>IF(ISBLANK(LeaveTracker[[#This Row],[Employee Name]]),"-----",VLOOKUP(LeaveTracker[[#This Row],[Employee Name]],Employees[[Employee Name]:[Office]],7))</f>
        <v>CENRO</v>
      </c>
      <c r="F7479" s="50" t="str">
        <f>IF(ISBLANK(LeaveTracker[[#This Row],[Employee Name]]),"-----",VLOOKUP(LeaveTracker[[#This Row],[Employee Name]],Employees[[Employee Name]:[Office]],6))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2210</v>
      </c>
      <c r="E7480" s="19" t="str">
        <f>IF(ISBLANK(LeaveTracker[[#This Row],[Employee Name]]),"-----",VLOOKUP(LeaveTracker[[#This Row],[Employee Name]],Employees[[Employee Name]:[Office]],7))</f>
        <v>CENRO</v>
      </c>
      <c r="F7480" s="50" t="str">
        <f>IF(ISBLANK(LeaveTracker[[#This Row],[Employee Name]]),"-----",VLOOKUP(LeaveTracker[[#This Row],[Employee Name]],Employees[[Employee Name]:[Office]],6))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2210</v>
      </c>
      <c r="E7481" s="19" t="str">
        <f>IF(ISBLANK(LeaveTracker[[#This Row],[Employee Name]]),"-----",VLOOKUP(LeaveTracker[[#This Row],[Employee Name]],Employees[[Employee Name]:[Office]],7))</f>
        <v>CENRO</v>
      </c>
      <c r="F7481" s="50" t="str">
        <f>IF(ISBLANK(LeaveTracker[[#This Row],[Employee Name]]),"-----",VLOOKUP(LeaveTracker[[#This Row],[Employee Name]],Employees[[Employee Name]:[Office]],6))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2210</v>
      </c>
      <c r="E7482" s="19" t="str">
        <f>IF(ISBLANK(LeaveTracker[[#This Row],[Employee Name]]),"-----",VLOOKUP(LeaveTracker[[#This Row],[Employee Name]],Employees[[Employee Name]:[Office]],7))</f>
        <v>CENRO</v>
      </c>
      <c r="F7482" s="50" t="str">
        <f>IF(ISBLANK(LeaveTracker[[#This Row],[Employee Name]]),"-----",VLOOKUP(LeaveTracker[[#This Row],[Employee Name]],Employees[[Employee Name]:[Office]],6))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1783</v>
      </c>
      <c r="E7483" s="19" t="str">
        <f>IF(ISBLANK(LeaveTracker[[#This Row],[Employee Name]]),"-----",VLOOKUP(LeaveTracker[[#This Row],[Employee Name]],Employees[[Employee Name]:[Office]],7))</f>
        <v>ONT</v>
      </c>
      <c r="F7483" s="50" t="str">
        <f>IF(ISBLANK(LeaveTracker[[#This Row],[Employee Name]]),"-----",VLOOKUP(LeaveTracker[[#This Row],[Employee Name]],Employees[[Employee Name]:[Office]],6))</f>
        <v>PERMANENT</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1783</v>
      </c>
      <c r="E7484" s="19" t="str">
        <f>IF(ISBLANK(LeaveTracker[[#This Row],[Employee Name]]),"-----",VLOOKUP(LeaveTracker[[#This Row],[Employee Name]],Employees[[Employee Name]:[Office]],7))</f>
        <v>ONT</v>
      </c>
      <c r="F7484" s="50" t="str">
        <f>IF(ISBLANK(LeaveTracker[[#This Row],[Employee Name]]),"-----",VLOOKUP(LeaveTracker[[#This Row],[Employee Name]],Employees[[Employee Name]:[Office]],6))</f>
        <v>PERMANENT</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1783</v>
      </c>
      <c r="E7485" s="19" t="str">
        <f>IF(ISBLANK(LeaveTracker[[#This Row],[Employee Name]]),"-----",VLOOKUP(LeaveTracker[[#This Row],[Employee Name]],Employees[[Employee Name]:[Office]],7))</f>
        <v>ONT</v>
      </c>
      <c r="F7485" s="50" t="str">
        <f>IF(ISBLANK(LeaveTracker[[#This Row],[Employee Name]]),"-----",VLOOKUP(LeaveTracker[[#This Row],[Employee Name]],Employees[[Employee Name]:[Office]],6))</f>
        <v>PERMANENT</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1783</v>
      </c>
      <c r="E7486" s="19" t="str">
        <f>IF(ISBLANK(LeaveTracker[[#This Row],[Employee Name]]),"-----",VLOOKUP(LeaveTracker[[#This Row],[Employee Name]],Employees[[Employee Name]:[Office]],7))</f>
        <v>ONT</v>
      </c>
      <c r="F7486" s="50" t="str">
        <f>IF(ISBLANK(LeaveTracker[[#This Row],[Employee Name]]),"-----",VLOOKUP(LeaveTracker[[#This Row],[Employee Name]],Employees[[Employee Name]:[Office]],6))</f>
        <v>PERMANENT</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1823</v>
      </c>
      <c r="E7487" s="19" t="str">
        <f>IF(ISBLANK(LeaveTracker[[#This Row],[Employee Name]]),"-----",VLOOKUP(LeaveTracker[[#This Row],[Employee Name]],Employees[[Employee Name]:[Office]],7))</f>
        <v>EEO/CITY MARKET</v>
      </c>
      <c r="F7487" s="50" t="str">
        <f>IF(ISBLANK(LeaveTracker[[#This Row],[Employee Name]]),"-----",VLOOKUP(LeaveTracker[[#This Row],[Employee Name]],Employees[[Employee Name]:[Office]],6))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1867</v>
      </c>
      <c r="E7488" s="19" t="str">
        <f>IF(ISBLANK(LeaveTracker[[#This Row],[Employee Name]]),"-----",VLOOKUP(LeaveTracker[[#This Row],[Employee Name]],Employees[[Employee Name]:[Office]],7))</f>
        <v>ONT</v>
      </c>
      <c r="F7488" s="50" t="str">
        <f>IF(ISBLANK(LeaveTracker[[#This Row],[Employee Name]]),"-----",VLOOKUP(LeaveTracker[[#This Row],[Employee Name]],Employees[[Employee Name]:[Office]],6))</f>
        <v>PERMANENT</v>
      </c>
      <c r="G7488" s="24">
        <v>45197</v>
      </c>
      <c r="H7488" s="24">
        <v>45197</v>
      </c>
      <c r="I7488" s="20" t="s">
        <v>298</v>
      </c>
      <c r="J7488" s="42" t="s">
        <v>1003</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1853</v>
      </c>
      <c r="E7489" s="19" t="str">
        <f>IF(ISBLANK(LeaveTracker[[#This Row],[Employee Name]]),"-----",VLOOKUP(LeaveTracker[[#This Row],[Employee Name]],Employees[[Employee Name]:[Office]],7))</f>
        <v>PICNIC GROVE</v>
      </c>
      <c r="F7489" s="50" t="str">
        <f>IF(ISBLANK(LeaveTracker[[#This Row],[Employee Name]]),"-----",VLOOKUP(LeaveTracker[[#This Row],[Employee Name]],Employees[[Employee Name]:[Office]],6))</f>
        <v>PERMANENT</v>
      </c>
      <c r="G7489" s="24">
        <v>45187</v>
      </c>
      <c r="H7489" s="24">
        <v>45187</v>
      </c>
      <c r="I7489" s="20" t="s">
        <v>298</v>
      </c>
      <c r="J7489" s="42" t="s">
        <v>1003</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1867</v>
      </c>
      <c r="E7490" s="19" t="str">
        <f>IF(ISBLANK(LeaveTracker[[#This Row],[Employee Name]]),"-----",VLOOKUP(LeaveTracker[[#This Row],[Employee Name]],Employees[[Employee Name]:[Office]],7))</f>
        <v>ONT</v>
      </c>
      <c r="F7490" s="50" t="str">
        <f>IF(ISBLANK(LeaveTracker[[#This Row],[Employee Name]]),"-----",VLOOKUP(LeaveTracker[[#This Row],[Employee Name]],Employees[[Employee Name]:[Office]],6))</f>
        <v>PERMANENT</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1867</v>
      </c>
      <c r="E7491" s="19" t="str">
        <f>IF(ISBLANK(LeaveTracker[[#This Row],[Employee Name]]),"-----",VLOOKUP(LeaveTracker[[#This Row],[Employee Name]],Employees[[Employee Name]:[Office]],7))</f>
        <v>ONT</v>
      </c>
      <c r="F7491" s="50" t="str">
        <f>IF(ISBLANK(LeaveTracker[[#This Row],[Employee Name]]),"-----",VLOOKUP(LeaveTracker[[#This Row],[Employee Name]],Employees[[Employee Name]:[Office]],6))</f>
        <v>PERMANENT</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1867</v>
      </c>
      <c r="E7492" s="19" t="str">
        <f>IF(ISBLANK(LeaveTracker[[#This Row],[Employee Name]]),"-----",VLOOKUP(LeaveTracker[[#This Row],[Employee Name]],Employees[[Employee Name]:[Office]],7))</f>
        <v>ONT</v>
      </c>
      <c r="F7492" s="50" t="str">
        <f>IF(ISBLANK(LeaveTracker[[#This Row],[Employee Name]]),"-----",VLOOKUP(LeaveTracker[[#This Row],[Employee Name]],Employees[[Employee Name]:[Office]],6))</f>
        <v>PERMANENT</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1867</v>
      </c>
      <c r="E7493" s="19" t="str">
        <f>IF(ISBLANK(LeaveTracker[[#This Row],[Employee Name]]),"-----",VLOOKUP(LeaveTracker[[#This Row],[Employee Name]],Employees[[Employee Name]:[Office]],7))</f>
        <v>ONT</v>
      </c>
      <c r="F7493" s="50" t="str">
        <f>IF(ISBLANK(LeaveTracker[[#This Row],[Employee Name]]),"-----",VLOOKUP(LeaveTracker[[#This Row],[Employee Name]],Employees[[Employee Name]:[Office]],6))</f>
        <v>PERMANENT</v>
      </c>
      <c r="G7493" s="24">
        <v>45195</v>
      </c>
      <c r="H7493" s="24">
        <v>45195</v>
      </c>
      <c r="I7493" s="20" t="s">
        <v>298</v>
      </c>
      <c r="J7493" s="42" t="s">
        <v>1003</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1854</v>
      </c>
      <c r="E7494" s="19" t="str">
        <f>IF(ISBLANK(LeaveTracker[[#This Row],[Employee Name]]),"-----",VLOOKUP(LeaveTracker[[#This Row],[Employee Name]],Employees[[Employee Name]:[Office]],7))</f>
        <v>TICC</v>
      </c>
      <c r="F7494" s="50" t="str">
        <f>IF(ISBLANK(LeaveTracker[[#This Row],[Employee Name]]),"-----",VLOOKUP(LeaveTracker[[#This Row],[Employee Name]],Employees[[Employee Name]:[Office]],6))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242</v>
      </c>
      <c r="E7495" s="19" t="str">
        <f>IF(ISBLANK(LeaveTracker[[#This Row],[Employee Name]]),"-----",VLOOKUP(LeaveTracker[[#This Row],[Employee Name]],Employees[[Employee Name]:[Office]],7))</f>
        <v>TCCH/TICC</v>
      </c>
      <c r="F7495" s="50" t="str">
        <f>IF(ISBLANK(LeaveTracker[[#This Row],[Employee Name]]),"-----",VLOOKUP(LeaveTracker[[#This Row],[Employee Name]],Employees[[Employee Name]:[Office]],6))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1866</v>
      </c>
      <c r="E7496" s="19" t="str">
        <f>IF(ISBLANK(LeaveTracker[[#This Row],[Employee Name]]),"-----",VLOOKUP(LeaveTracker[[#This Row],[Employee Name]],Employees[[Employee Name]:[Office]],7))</f>
        <v>TICC</v>
      </c>
      <c r="F7496" s="50" t="str">
        <f>IF(ISBLANK(LeaveTracker[[#This Row],[Employee Name]]),"-----",VLOOKUP(LeaveTracker[[#This Row],[Employee Name]],Employees[[Employee Name]:[Office]],6))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362</v>
      </c>
      <c r="E7497" s="19" t="str">
        <f>IF(ISBLANK(LeaveTracker[[#This Row],[Employee Name]]),"-----",VLOOKUP(LeaveTracker[[#This Row],[Employee Name]],Employees[[Employee Name]:[Office]],7))</f>
        <v>SP</v>
      </c>
      <c r="F7497" s="50" t="str">
        <f>IF(ISBLANK(LeaveTracker[[#This Row],[Employee Name]]),"-----",VLOOKUP(LeaveTracker[[#This Row],[Employee Name]],Employees[[Employee Name]:[Office]],6))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1827</v>
      </c>
      <c r="E7498" s="19" t="str">
        <f>IF(ISBLANK(LeaveTracker[[#This Row],[Employee Name]]),"-----",VLOOKUP(LeaveTracker[[#This Row],[Employee Name]],Employees[[Employee Name]:[Office]],7))</f>
        <v>SP</v>
      </c>
      <c r="F7498" s="50" t="str">
        <f>IF(ISBLANK(LeaveTracker[[#This Row],[Employee Name]]),"-----",VLOOKUP(LeaveTracker[[#This Row],[Employee Name]],Employees[[Employee Name]:[Office]],6))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2466</v>
      </c>
      <c r="E7499" s="19" t="str">
        <f>IF(ISBLANK(LeaveTracker[[#This Row],[Employee Name]]),"-----",VLOOKUP(LeaveTracker[[#This Row],[Employee Name]],Employees[[Employee Name]:[Office]],7))</f>
        <v>RTC BRANCA</v>
      </c>
      <c r="F7499" s="50" t="str">
        <f>IF(ISBLANK(LeaveTracker[[#This Row],[Employee Name]]),"-----",VLOOKUP(LeaveTracker[[#This Row],[Employee Name]],Employees[[Employee Name]:[Office]],6))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1741</v>
      </c>
      <c r="E7500" s="19" t="str">
        <f>IF(ISBLANK(LeaveTracker[[#This Row],[Employee Name]]),"-----",VLOOKUP(LeaveTracker[[#This Row],[Employee Name]],Employees[[Employee Name]:[Office]],7))</f>
        <v>ONT</v>
      </c>
      <c r="F7500" s="50" t="str">
        <f>IF(ISBLANK(LeaveTracker[[#This Row],[Employee Name]]),"-----",VLOOKUP(LeaveTracker[[#This Row],[Employee Name]],Employees[[Employee Name]:[Office]],6))</f>
        <v>PERMANENT</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1741</v>
      </c>
      <c r="E7501" s="19" t="str">
        <f>IF(ISBLANK(LeaveTracker[[#This Row],[Employee Name]]),"-----",VLOOKUP(LeaveTracker[[#This Row],[Employee Name]],Employees[[Employee Name]:[Office]],7))</f>
        <v>ONT</v>
      </c>
      <c r="F7501" s="50" t="str">
        <f>IF(ISBLANK(LeaveTracker[[#This Row],[Employee Name]]),"-----",VLOOKUP(LeaveTracker[[#This Row],[Employee Name]],Employees[[Employee Name]:[Office]],6))</f>
        <v>PERMANENT</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1757</v>
      </c>
      <c r="E7502" s="19" t="str">
        <f>IF(ISBLANK(LeaveTracker[[#This Row],[Employee Name]]),"-----",VLOOKUP(LeaveTracker[[#This Row],[Employee Name]],Employees[[Employee Name]:[Office]],7))</f>
        <v>SP</v>
      </c>
      <c r="F7502" s="50" t="str">
        <f>IF(ISBLANK(LeaveTracker[[#This Row],[Employee Name]]),"-----",VLOOKUP(LeaveTracker[[#This Row],[Employee Name]],Employees[[Employee Name]:[Office]],6))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1757</v>
      </c>
      <c r="E7503" s="19" t="str">
        <f>IF(ISBLANK(LeaveTracker[[#This Row],[Employee Name]]),"-----",VLOOKUP(LeaveTracker[[#This Row],[Employee Name]],Employees[[Employee Name]:[Office]],7))</f>
        <v>SP</v>
      </c>
      <c r="F7503" s="50" t="str">
        <f>IF(ISBLANK(LeaveTracker[[#This Row],[Employee Name]]),"-----",VLOOKUP(LeaveTracker[[#This Row],[Employee Name]],Employees[[Employee Name]:[Office]],6))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1757</v>
      </c>
      <c r="E7504" s="19" t="str">
        <f>IF(ISBLANK(LeaveTracker[[#This Row],[Employee Name]]),"-----",VLOOKUP(LeaveTracker[[#This Row],[Employee Name]],Employees[[Employee Name]:[Office]],7))</f>
        <v>SP</v>
      </c>
      <c r="F7504" s="50" t="str">
        <f>IF(ISBLANK(LeaveTracker[[#This Row],[Employee Name]]),"-----",VLOOKUP(LeaveTracker[[#This Row],[Employee Name]],Employees[[Employee Name]:[Office]],6))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1757</v>
      </c>
      <c r="E7505" s="19" t="str">
        <f>IF(ISBLANK(LeaveTracker[[#This Row],[Employee Name]]),"-----",VLOOKUP(LeaveTracker[[#This Row],[Employee Name]],Employees[[Employee Name]:[Office]],7))</f>
        <v>SP</v>
      </c>
      <c r="F7505" s="50" t="str">
        <f>IF(ISBLANK(LeaveTracker[[#This Row],[Employee Name]]),"-----",VLOOKUP(LeaveTracker[[#This Row],[Employee Name]],Employees[[Employee Name]:[Office]],6))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1757</v>
      </c>
      <c r="E7506" s="19" t="str">
        <f>IF(ISBLANK(LeaveTracker[[#This Row],[Employee Name]]),"-----",VLOOKUP(LeaveTracker[[#This Row],[Employee Name]],Employees[[Employee Name]:[Office]],7))</f>
        <v>SP</v>
      </c>
      <c r="F7506" s="50" t="str">
        <f>IF(ISBLANK(LeaveTracker[[#This Row],[Employee Name]]),"-----",VLOOKUP(LeaveTracker[[#This Row],[Employee Name]],Employees[[Employee Name]:[Office]],6))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1827</v>
      </c>
      <c r="E7507" s="19" t="str">
        <f>IF(ISBLANK(LeaveTracker[[#This Row],[Employee Name]]),"-----",VLOOKUP(LeaveTracker[[#This Row],[Employee Name]],Employees[[Employee Name]:[Office]],7))</f>
        <v>SP</v>
      </c>
      <c r="F7507" s="50" t="str">
        <f>IF(ISBLANK(LeaveTracker[[#This Row],[Employee Name]]),"-----",VLOOKUP(LeaveTracker[[#This Row],[Employee Name]],Employees[[Employee Name]:[Office]],6))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1827</v>
      </c>
      <c r="E7508" s="19" t="str">
        <f>IF(ISBLANK(LeaveTracker[[#This Row],[Employee Name]]),"-----",VLOOKUP(LeaveTracker[[#This Row],[Employee Name]],Employees[[Employee Name]:[Office]],7))</f>
        <v>SP</v>
      </c>
      <c r="F7508" s="50" t="str">
        <f>IF(ISBLANK(LeaveTracker[[#This Row],[Employee Name]]),"-----",VLOOKUP(LeaveTracker[[#This Row],[Employee Name]],Employees[[Employee Name]:[Office]],6))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1827</v>
      </c>
      <c r="E7509" s="19" t="str">
        <f>IF(ISBLANK(LeaveTracker[[#This Row],[Employee Name]]),"-----",VLOOKUP(LeaveTracker[[#This Row],[Employee Name]],Employees[[Employee Name]:[Office]],7))</f>
        <v>SP</v>
      </c>
      <c r="F7509" s="50" t="str">
        <f>IF(ISBLANK(LeaveTracker[[#This Row],[Employee Name]]),"-----",VLOOKUP(LeaveTracker[[#This Row],[Employee Name]],Employees[[Employee Name]:[Office]],6))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1827</v>
      </c>
      <c r="E7510" s="19" t="str">
        <f>IF(ISBLANK(LeaveTracker[[#This Row],[Employee Name]]),"-----",VLOOKUP(LeaveTracker[[#This Row],[Employee Name]],Employees[[Employee Name]:[Office]],7))</f>
        <v>SP</v>
      </c>
      <c r="F7510" s="50" t="str">
        <f>IF(ISBLANK(LeaveTracker[[#This Row],[Employee Name]]),"-----",VLOOKUP(LeaveTracker[[#This Row],[Employee Name]],Employees[[Employee Name]:[Office]],6))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1866</v>
      </c>
      <c r="E7511" s="19" t="str">
        <f>IF(ISBLANK(LeaveTracker[[#This Row],[Employee Name]]),"-----",VLOOKUP(LeaveTracker[[#This Row],[Employee Name]],Employees[[Employee Name]:[Office]],7))</f>
        <v>TICC</v>
      </c>
      <c r="F7511" s="50" t="str">
        <f>IF(ISBLANK(LeaveTracker[[#This Row],[Employee Name]]),"-----",VLOOKUP(LeaveTracker[[#This Row],[Employee Name]],Employees[[Employee Name]:[Office]],6))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1869</v>
      </c>
      <c r="E7512" s="19" t="str">
        <f>IF(ISBLANK(LeaveTracker[[#This Row],[Employee Name]]),"-----",VLOOKUP(LeaveTracker[[#This Row],[Employee Name]],Employees[[Employee Name]:[Office]],7))</f>
        <v>TICC</v>
      </c>
      <c r="F7512" s="50" t="str">
        <f>IF(ISBLANK(LeaveTracker[[#This Row],[Employee Name]]),"-----",VLOOKUP(LeaveTracker[[#This Row],[Employee Name]],Employees[[Employee Name]:[Office]],6))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1869</v>
      </c>
      <c r="E7513" s="19" t="str">
        <f>IF(ISBLANK(LeaveTracker[[#This Row],[Employee Name]]),"-----",VLOOKUP(LeaveTracker[[#This Row],[Employee Name]],Employees[[Employee Name]:[Office]],7))</f>
        <v>TICC</v>
      </c>
      <c r="F7513" s="50" t="str">
        <f>IF(ISBLANK(LeaveTracker[[#This Row],[Employee Name]]),"-----",VLOOKUP(LeaveTracker[[#This Row],[Employee Name]],Employees[[Employee Name]:[Office]],6))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1797</v>
      </c>
      <c r="E7514" s="19" t="str">
        <f>IF(ISBLANK(LeaveTracker[[#This Row],[Employee Name]]),"-----",VLOOKUP(LeaveTracker[[#This Row],[Employee Name]],Employees[[Employee Name]:[Office]],7))</f>
        <v>CENRO</v>
      </c>
      <c r="F7514" s="50" t="str">
        <f>IF(ISBLANK(LeaveTracker[[#This Row],[Employee Name]]),"-----",VLOOKUP(LeaveTracker[[#This Row],[Employee Name]],Employees[[Employee Name]:[Office]],6))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1877</v>
      </c>
      <c r="E7515" s="19" t="str">
        <f>IF(ISBLANK(LeaveTracker[[#This Row],[Employee Name]]),"-----",VLOOKUP(LeaveTracker[[#This Row],[Employee Name]],Employees[[Employee Name]:[Office]],7))</f>
        <v>CHO</v>
      </c>
      <c r="F7515" s="50" t="str">
        <f>IF(ISBLANK(LeaveTracker[[#This Row],[Employee Name]]),"-----",VLOOKUP(LeaveTracker[[#This Row],[Employee Name]],Employees[[Employee Name]:[Office]],6))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1822</v>
      </c>
      <c r="E7516" s="19" t="str">
        <f>IF(ISBLANK(LeaveTracker[[#This Row],[Employee Name]]),"-----",VLOOKUP(LeaveTracker[[#This Row],[Employee Name]],Employees[[Employee Name]:[Office]],7))</f>
        <v>CHO</v>
      </c>
      <c r="F7516" s="50" t="str">
        <f>IF(ISBLANK(LeaveTracker[[#This Row],[Employee Name]]),"-----",VLOOKUP(LeaveTracker[[#This Row],[Employee Name]],Employees[[Employee Name]:[Office]],6))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19" t="str">
        <f>IF(ISBLANK(LeaveTracker[[#This Row],[Employee Name]]),"-----",VLOOKUP(LeaveTracker[[#This Row],[Employee Name]],Employees[[Employee Name]:[Office]],7))</f>
        <v>CHO</v>
      </c>
      <c r="F7517" s="50" t="str">
        <f>IF(ISBLANK(LeaveTracker[[#This Row],[Employee Name]]),"-----",VLOOKUP(LeaveTracker[[#This Row],[Employee Name]],Employees[[Employee Name]:[Office]],6))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1805</v>
      </c>
      <c r="E7518" s="19" t="str">
        <f>IF(ISBLANK(LeaveTracker[[#This Row],[Employee Name]]),"-----",VLOOKUP(LeaveTracker[[#This Row],[Employee Name]],Employees[[Employee Name]:[Office]],7))</f>
        <v>CSWDO</v>
      </c>
      <c r="F7518" s="50" t="str">
        <f>IF(ISBLANK(LeaveTracker[[#This Row],[Employee Name]]),"-----",VLOOKUP(LeaveTracker[[#This Row],[Employee Name]],Employees[[Employee Name]:[Office]],6))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1164</v>
      </c>
      <c r="E7519" s="19" t="str">
        <f>IF(ISBLANK(LeaveTracker[[#This Row],[Employee Name]]),"-----",VLOOKUP(LeaveTracker[[#This Row],[Employee Name]],Employees[[Employee Name]:[Office]],7))</f>
        <v>CSWDO</v>
      </c>
      <c r="F7519" s="50" t="str">
        <f>IF(ISBLANK(LeaveTracker[[#This Row],[Employee Name]]),"-----",VLOOKUP(LeaveTracker[[#This Row],[Employee Name]],Employees[[Employee Name]:[Office]],6))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2186</v>
      </c>
      <c r="E7520" s="19" t="str">
        <f>IF(ISBLANK(LeaveTracker[[#This Row],[Employee Name]]),"-----",VLOOKUP(LeaveTracker[[#This Row],[Employee Name]],Employees[[Employee Name]:[Office]],7))</f>
        <v>HALL OF JUSTICE</v>
      </c>
      <c r="F7520" s="50" t="str">
        <f>IF(ISBLANK(LeaveTracker[[#This Row],[Employee Name]]),"-----",VLOOKUP(LeaveTracker[[#This Row],[Employee Name]],Employees[[Employee Name]:[Office]],6))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1834</v>
      </c>
      <c r="E7521" s="19" t="str">
        <f>IF(ISBLANK(LeaveTracker[[#This Row],[Employee Name]]),"-----",VLOOKUP(LeaveTracker[[#This Row],[Employee Name]],Employees[[Employee Name]:[Office]],7))</f>
        <v>EEO/CITY MARKET</v>
      </c>
      <c r="F7521" s="50" t="str">
        <f>IF(ISBLANK(LeaveTracker[[#This Row],[Employee Name]]),"-----",VLOOKUP(LeaveTracker[[#This Row],[Employee Name]],Employees[[Employee Name]:[Office]],6))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1834</v>
      </c>
      <c r="E7522" s="19" t="str">
        <f>IF(ISBLANK(LeaveTracker[[#This Row],[Employee Name]]),"-----",VLOOKUP(LeaveTracker[[#This Row],[Employee Name]],Employees[[Employee Name]:[Office]],7))</f>
        <v>EEO/CITY MARKET</v>
      </c>
      <c r="F7522" s="50" t="str">
        <f>IF(ISBLANK(LeaveTracker[[#This Row],[Employee Name]]),"-----",VLOOKUP(LeaveTracker[[#This Row],[Employee Name]],Employees[[Employee Name]:[Office]],6))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1861</v>
      </c>
      <c r="E7523" s="19" t="str">
        <f>IF(ISBLANK(LeaveTracker[[#This Row],[Employee Name]]),"-----",VLOOKUP(LeaveTracker[[#This Row],[Employee Name]],Employees[[Employee Name]:[Office]],7))</f>
        <v>BPLO</v>
      </c>
      <c r="F7523" s="50" t="str">
        <f>IF(ISBLANK(LeaveTracker[[#This Row],[Employee Name]]),"-----",VLOOKUP(LeaveTracker[[#This Row],[Employee Name]],Employees[[Employee Name]:[Office]],6))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1861</v>
      </c>
      <c r="E7524" s="19" t="str">
        <f>IF(ISBLANK(LeaveTracker[[#This Row],[Employee Name]]),"-----",VLOOKUP(LeaveTracker[[#This Row],[Employee Name]],Employees[[Employee Name]:[Office]],7))</f>
        <v>BPLO</v>
      </c>
      <c r="F7524" s="50" t="str">
        <f>IF(ISBLANK(LeaveTracker[[#This Row],[Employee Name]]),"-----",VLOOKUP(LeaveTracker[[#This Row],[Employee Name]],Employees[[Employee Name]:[Office]],6))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336</v>
      </c>
      <c r="E7525" s="19" t="str">
        <f>IF(ISBLANK(LeaveTracker[[#This Row],[Employee Name]]),"-----",VLOOKUP(LeaveTracker[[#This Row],[Employee Name]],Employees[[Employee Name]:[Office]],7))</f>
        <v>COMELEC</v>
      </c>
      <c r="F7525" s="50" t="str">
        <f>IF(ISBLANK(LeaveTracker[[#This Row],[Employee Name]]),"-----",VLOOKUP(LeaveTracker[[#This Row],[Employee Name]],Employees[[Employee Name]:[Office]],6))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2385</v>
      </c>
      <c r="E7526" s="19" t="str">
        <f>IF(ISBLANK(LeaveTracker[[#This Row],[Employee Name]]),"-----",VLOOKUP(LeaveTracker[[#This Row],[Employee Name]],Employees[[Employee Name]:[Office]],7))</f>
        <v>LCR</v>
      </c>
      <c r="F7526" s="50" t="str">
        <f>IF(ISBLANK(LeaveTracker[[#This Row],[Employee Name]]),"-----",VLOOKUP(LeaveTracker[[#This Row],[Employee Name]],Employees[[Employee Name]:[Office]],6))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323</v>
      </c>
      <c r="E7527" s="19" t="str">
        <f>IF(ISBLANK(LeaveTracker[[#This Row],[Employee Name]]),"-----",VLOOKUP(LeaveTracker[[#This Row],[Employee Name]],Employees[[Employee Name]:[Office]],7))</f>
        <v>CEO</v>
      </c>
      <c r="F7527" s="50" t="str">
        <f>IF(ISBLANK(LeaveTracker[[#This Row],[Employee Name]]),"-----",VLOOKUP(LeaveTracker[[#This Row],[Employee Name]],Employees[[Employee Name]:[Office]],6))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1874</v>
      </c>
      <c r="E7528" s="19" t="str">
        <f>IF(ISBLANK(LeaveTracker[[#This Row],[Employee Name]]),"-----",VLOOKUP(LeaveTracker[[#This Row],[Employee Name]],Employees[[Employee Name]:[Office]],7))</f>
        <v>CSWDO</v>
      </c>
      <c r="F7528" s="50" t="str">
        <f>IF(ISBLANK(LeaveTracker[[#This Row],[Employee Name]]),"-----",VLOOKUP(LeaveTracker[[#This Row],[Employee Name]],Employees[[Employee Name]:[Office]],6))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711</v>
      </c>
      <c r="E7529" s="19" t="str">
        <f>IF(ISBLANK(LeaveTracker[[#This Row],[Employee Name]]),"-----",VLOOKUP(LeaveTracker[[#This Row],[Employee Name]],Employees[[Employee Name]:[Office]],7))</f>
        <v>CBO</v>
      </c>
      <c r="F7529" s="50" t="str">
        <f>IF(ISBLANK(LeaveTracker[[#This Row],[Employee Name]]),"-----",VLOOKUP(LeaveTracker[[#This Row],[Employee Name]],Employees[[Employee Name]:[Office]],6))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1825</v>
      </c>
      <c r="E7530" s="19" t="str">
        <f>IF(ISBLANK(LeaveTracker[[#This Row],[Employee Name]]),"-----",VLOOKUP(LeaveTracker[[#This Row],[Employee Name]],Employees[[Employee Name]:[Office]],7))</f>
        <v>GSO</v>
      </c>
      <c r="F7530" s="50" t="str">
        <f>IF(ISBLANK(LeaveTracker[[#This Row],[Employee Name]]),"-----",VLOOKUP(LeaveTracker[[#This Row],[Employee Name]],Employees[[Employee Name]:[Office]],6))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1825</v>
      </c>
      <c r="E7531" s="19" t="str">
        <f>IF(ISBLANK(LeaveTracker[[#This Row],[Employee Name]]),"-----",VLOOKUP(LeaveTracker[[#This Row],[Employee Name]],Employees[[Employee Name]:[Office]],7))</f>
        <v>GSO</v>
      </c>
      <c r="F7531" s="50" t="str">
        <f>IF(ISBLANK(LeaveTracker[[#This Row],[Employee Name]]),"-----",VLOOKUP(LeaveTracker[[#This Row],[Employee Name]],Employees[[Employee Name]:[Office]],6))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1825</v>
      </c>
      <c r="E7532" s="19" t="str">
        <f>IF(ISBLANK(LeaveTracker[[#This Row],[Employee Name]]),"-----",VLOOKUP(LeaveTracker[[#This Row],[Employee Name]],Employees[[Employee Name]:[Office]],7))</f>
        <v>GSO</v>
      </c>
      <c r="F7532" s="50" t="str">
        <f>IF(ISBLANK(LeaveTracker[[#This Row],[Employee Name]]),"-----",VLOOKUP(LeaveTracker[[#This Row],[Employee Name]],Employees[[Employee Name]:[Office]],6))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2124</v>
      </c>
      <c r="E7533" s="19" t="str">
        <f>IF(ISBLANK(LeaveTracker[[#This Row],[Employee Name]]),"-----",VLOOKUP(LeaveTracker[[#This Row],[Employee Name]],Employees[[Employee Name]:[Office]],7))</f>
        <v>BPLO</v>
      </c>
      <c r="F7533" s="50" t="str">
        <f>IF(ISBLANK(LeaveTracker[[#This Row],[Employee Name]]),"-----",VLOOKUP(LeaveTracker[[#This Row],[Employee Name]],Employees[[Employee Name]:[Office]],6))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2294</v>
      </c>
      <c r="E7534" s="19" t="str">
        <f>IF(ISBLANK(LeaveTracker[[#This Row],[Employee Name]]),"-----",VLOOKUP(LeaveTracker[[#This Row],[Employee Name]],Employees[[Employee Name]:[Office]],7))</f>
        <v>OSPITAL NG TAGAYTAY</v>
      </c>
      <c r="F7534" s="50" t="str">
        <f>IF(ISBLANK(LeaveTracker[[#This Row],[Employee Name]]),"-----",VLOOKUP(LeaveTracker[[#This Row],[Employee Name]],Employees[[Employee Name]:[Office]],6))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2294</v>
      </c>
      <c r="E7535" s="19" t="str">
        <f>IF(ISBLANK(LeaveTracker[[#This Row],[Employee Name]]),"-----",VLOOKUP(LeaveTracker[[#This Row],[Employee Name]],Employees[[Employee Name]:[Office]],7))</f>
        <v>OSPITAL NG TAGAYTAY</v>
      </c>
      <c r="F7535" s="50" t="str">
        <f>IF(ISBLANK(LeaveTracker[[#This Row],[Employee Name]]),"-----",VLOOKUP(LeaveTracker[[#This Row],[Employee Name]],Employees[[Employee Name]:[Office]],6))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1858</v>
      </c>
      <c r="E7536" s="19" t="str">
        <f>IF(ISBLANK(LeaveTracker[[#This Row],[Employee Name]]),"-----",VLOOKUP(LeaveTracker[[#This Row],[Employee Name]],Employees[[Employee Name]:[Office]],7))</f>
        <v>CHO</v>
      </c>
      <c r="F7536" s="50" t="str">
        <f>IF(ISBLANK(LeaveTracker[[#This Row],[Employee Name]]),"-----",VLOOKUP(LeaveTracker[[#This Row],[Employee Name]],Employees[[Employee Name]:[Office]],6))</f>
        <v>CASUAL</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1868</v>
      </c>
      <c r="E7537" s="19" t="str">
        <f>IF(ISBLANK(LeaveTracker[[#This Row],[Employee Name]]),"-----",VLOOKUP(LeaveTracker[[#This Row],[Employee Name]],Employees[[Employee Name]:[Office]],7))</f>
        <v>TICC</v>
      </c>
      <c r="F7537" s="50" t="str">
        <f>IF(ISBLANK(LeaveTracker[[#This Row],[Employee Name]]),"-----",VLOOKUP(LeaveTracker[[#This Row],[Employee Name]],Employees[[Employee Name]:[Office]],6))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1868</v>
      </c>
      <c r="E7538" s="19" t="str">
        <f>IF(ISBLANK(LeaveTracker[[#This Row],[Employee Name]]),"-----",VLOOKUP(LeaveTracker[[#This Row],[Employee Name]],Employees[[Employee Name]:[Office]],7))</f>
        <v>TICC</v>
      </c>
      <c r="F7538" s="50" t="str">
        <f>IF(ISBLANK(LeaveTracker[[#This Row],[Employee Name]]),"-----",VLOOKUP(LeaveTracker[[#This Row],[Employee Name]],Employees[[Employee Name]:[Office]],6))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1812</v>
      </c>
      <c r="E7539" s="19" t="str">
        <f>IF(ISBLANK(LeaveTracker[[#This Row],[Employee Name]]),"-----",VLOOKUP(LeaveTracker[[#This Row],[Employee Name]],Employees[[Employee Name]:[Office]],7))</f>
        <v>TICC</v>
      </c>
      <c r="F7539" s="50" t="str">
        <f>IF(ISBLANK(LeaveTracker[[#This Row],[Employee Name]]),"-----",VLOOKUP(LeaveTracker[[#This Row],[Employee Name]],Employees[[Employee Name]:[Office]],6))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1812</v>
      </c>
      <c r="E7540" s="19" t="str">
        <f>IF(ISBLANK(LeaveTracker[[#This Row],[Employee Name]]),"-----",VLOOKUP(LeaveTracker[[#This Row],[Employee Name]],Employees[[Employee Name]:[Office]],7))</f>
        <v>TICC</v>
      </c>
      <c r="F7540" s="50" t="str">
        <f>IF(ISBLANK(LeaveTracker[[#This Row],[Employee Name]]),"-----",VLOOKUP(LeaveTracker[[#This Row],[Employee Name]],Employees[[Employee Name]:[Office]],6))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2016</v>
      </c>
      <c r="E7541" s="19" t="str">
        <f>IF(ISBLANK(LeaveTracker[[#This Row],[Employee Name]]),"-----",VLOOKUP(LeaveTracker[[#This Row],[Employee Name]],Employees[[Employee Name]:[Office]],7))</f>
        <v>ONT</v>
      </c>
      <c r="F7541" s="50" t="str">
        <f>IF(ISBLANK(LeaveTracker[[#This Row],[Employee Name]]),"-----",VLOOKUP(LeaveTracker[[#This Row],[Employee Name]],Employees[[Employee Name]:[Office]],6))</f>
        <v>PERMANENT</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1876</v>
      </c>
      <c r="E7542" s="19" t="str">
        <f>IF(ISBLANK(LeaveTracker[[#This Row],[Employee Name]]),"-----",VLOOKUP(LeaveTracker[[#This Row],[Employee Name]],Employees[[Employee Name]:[Office]],7))</f>
        <v>GSO</v>
      </c>
      <c r="F7542" s="50" t="str">
        <f>IF(ISBLANK(LeaveTracker[[#This Row],[Employee Name]]),"-----",VLOOKUP(LeaveTracker[[#This Row],[Employee Name]],Employees[[Employee Name]:[Office]],6))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1927</v>
      </c>
      <c r="E7543" s="19" t="str">
        <f>IF(ISBLANK(LeaveTracker[[#This Row],[Employee Name]]),"-----",VLOOKUP(LeaveTracker[[#This Row],[Employee Name]],Employees[[Employee Name]:[Office]],7))</f>
        <v>HOUSING</v>
      </c>
      <c r="F7543" s="50" t="str">
        <f>IF(ISBLANK(LeaveTracker[[#This Row],[Employee Name]]),"-----",VLOOKUP(LeaveTracker[[#This Row],[Employee Name]],Employees[[Employee Name]:[Office]],6))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1762</v>
      </c>
      <c r="E7544" s="19" t="str">
        <f>IF(ISBLANK(LeaveTracker[[#This Row],[Employee Name]]),"-----",VLOOKUP(LeaveTracker[[#This Row],[Employee Name]],Employees[[Employee Name]:[Office]],7))</f>
        <v>LIBRARY</v>
      </c>
      <c r="F7544" s="50" t="str">
        <f>IF(ISBLANK(LeaveTracker[[#This Row],[Employee Name]]),"-----",VLOOKUP(LeaveTracker[[#This Row],[Employee Name]],Employees[[Employee Name]:[Office]],6))</f>
        <v>CASUAL</v>
      </c>
      <c r="G7544" s="24">
        <v>45168</v>
      </c>
      <c r="H7544" s="24">
        <v>45168</v>
      </c>
      <c r="I7544" s="20" t="s">
        <v>298</v>
      </c>
      <c r="J7544" s="42" t="s">
        <v>1003</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1762</v>
      </c>
      <c r="E7545" s="19" t="str">
        <f>IF(ISBLANK(LeaveTracker[[#This Row],[Employee Name]]),"-----",VLOOKUP(LeaveTracker[[#This Row],[Employee Name]],Employees[[Employee Name]:[Office]],7))</f>
        <v>LIBRARY</v>
      </c>
      <c r="F7545" s="50" t="str">
        <f>IF(ISBLANK(LeaveTracker[[#This Row],[Employee Name]]),"-----",VLOOKUP(LeaveTracker[[#This Row],[Employee Name]],Employees[[Employee Name]:[Office]],6))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375</v>
      </c>
      <c r="E7546" s="19" t="str">
        <f>IF(ISBLANK(LeaveTracker[[#This Row],[Employee Name]]),"-----",VLOOKUP(LeaveTracker[[#This Row],[Employee Name]],Employees[[Employee Name]:[Office]],7))</f>
        <v>CCT</v>
      </c>
      <c r="F7546" s="50" t="str">
        <f>IF(ISBLANK(LeaveTracker[[#This Row],[Employee Name]]),"-----",VLOOKUP(LeaveTracker[[#This Row],[Employee Name]],Employees[[Employee Name]:[Office]],6))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1809</v>
      </c>
      <c r="E7547" s="19" t="str">
        <f>IF(ISBLANK(LeaveTracker[[#This Row],[Employee Name]]),"-----",VLOOKUP(LeaveTracker[[#This Row],[Employee Name]],Employees[[Employee Name]:[Office]],7))</f>
        <v>TICC</v>
      </c>
      <c r="F7547" s="50" t="str">
        <f>IF(ISBLANK(LeaveTracker[[#This Row],[Employee Name]]),"-----",VLOOKUP(LeaveTracker[[#This Row],[Employee Name]],Employees[[Employee Name]:[Office]],6))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2472</v>
      </c>
      <c r="E7548" s="19" t="str">
        <f>IF(ISBLANK(LeaveTracker[[#This Row],[Employee Name]]),"-----",VLOOKUP(LeaveTracker[[#This Row],[Employee Name]],Employees[[Employee Name]:[Office]],7))</f>
        <v>CCT</v>
      </c>
      <c r="F7548" s="50" t="str">
        <f>IF(ISBLANK(LeaveTracker[[#This Row],[Employee Name]]),"-----",VLOOKUP(LeaveTracker[[#This Row],[Employee Name]],Employees[[Employee Name]:[Office]],6))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1962</v>
      </c>
      <c r="E7549" s="19" t="str">
        <f>IF(ISBLANK(LeaveTracker[[#This Row],[Employee Name]]),"-----",VLOOKUP(LeaveTracker[[#This Row],[Employee Name]],Employees[[Employee Name]:[Office]],7))</f>
        <v>CENRO</v>
      </c>
      <c r="F7549" s="50" t="str">
        <f>IF(ISBLANK(LeaveTracker[[#This Row],[Employee Name]]),"-----",VLOOKUP(LeaveTracker[[#This Row],[Employee Name]],Employees[[Employee Name]:[Office]],6))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1868</v>
      </c>
      <c r="E7550" s="19" t="str">
        <f>IF(ISBLANK(LeaveTracker[[#This Row],[Employee Name]]),"-----",VLOOKUP(LeaveTracker[[#This Row],[Employee Name]],Employees[[Employee Name]:[Office]],7))</f>
        <v>TICC</v>
      </c>
      <c r="F7550" s="50" t="str">
        <f>IF(ISBLANK(LeaveTracker[[#This Row],[Employee Name]]),"-----",VLOOKUP(LeaveTracker[[#This Row],[Employee Name]],Employees[[Employee Name]:[Office]],6))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2192</v>
      </c>
      <c r="E7551" s="19" t="str">
        <f>IF(ISBLANK(LeaveTracker[[#This Row],[Employee Name]]),"-----",VLOOKUP(LeaveTracker[[#This Row],[Employee Name]],Employees[[Employee Name]:[Office]],7))</f>
        <v>TICC</v>
      </c>
      <c r="F7551" s="50" t="str">
        <f>IF(ISBLANK(LeaveTracker[[#This Row],[Employee Name]]),"-----",VLOOKUP(LeaveTracker[[#This Row],[Employee Name]],Employees[[Employee Name]:[Office]],6))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1854</v>
      </c>
      <c r="E7552" s="19" t="str">
        <f>IF(ISBLANK(LeaveTracker[[#This Row],[Employee Name]]),"-----",VLOOKUP(LeaveTracker[[#This Row],[Employee Name]],Employees[[Employee Name]:[Office]],7))</f>
        <v>TICC</v>
      </c>
      <c r="F7552" s="50" t="str">
        <f>IF(ISBLANK(LeaveTracker[[#This Row],[Employee Name]]),"-----",VLOOKUP(LeaveTracker[[#This Row],[Employee Name]],Employees[[Employee Name]:[Office]],6))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1853</v>
      </c>
      <c r="E7553" s="19" t="str">
        <f>IF(ISBLANK(LeaveTracker[[#This Row],[Employee Name]]),"-----",VLOOKUP(LeaveTracker[[#This Row],[Employee Name]],Employees[[Employee Name]:[Office]],7))</f>
        <v>PICNIC GROVE</v>
      </c>
      <c r="F7553" s="50" t="str">
        <f>IF(ISBLANK(LeaveTracker[[#This Row],[Employee Name]]),"-----",VLOOKUP(LeaveTracker[[#This Row],[Employee Name]],Employees[[Employee Name]:[Office]],6))</f>
        <v>PERMANENT</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1749</v>
      </c>
      <c r="E7554" s="19" t="str">
        <f>IF(ISBLANK(LeaveTracker[[#This Row],[Employee Name]]),"-----",VLOOKUP(LeaveTracker[[#This Row],[Employee Name]],Employees[[Employee Name]:[Office]],7))</f>
        <v>PICNIC GROVE</v>
      </c>
      <c r="F7554" s="50" t="str">
        <f>IF(ISBLANK(LeaveTracker[[#This Row],[Employee Name]]),"-----",VLOOKUP(LeaveTracker[[#This Row],[Employee Name]],Employees[[Employee Name]:[Office]],6))</f>
        <v>PERMANENT</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1905</v>
      </c>
      <c r="E7555" s="19" t="str">
        <f>IF(ISBLANK(LeaveTracker[[#This Row],[Employee Name]]),"-----",VLOOKUP(LeaveTracker[[#This Row],[Employee Name]],Employees[[Employee Name]:[Office]],7))</f>
        <v>MAHOGANY MARKET</v>
      </c>
      <c r="F7555" s="50" t="str">
        <f>IF(ISBLANK(LeaveTracker[[#This Row],[Employee Name]]),"-----",VLOOKUP(LeaveTracker[[#This Row],[Employee Name]],Employees[[Employee Name]:[Office]],6))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1900</v>
      </c>
      <c r="E7556" s="19" t="str">
        <f>IF(ISBLANK(LeaveTracker[[#This Row],[Employee Name]]),"-----",VLOOKUP(LeaveTracker[[#This Row],[Employee Name]],Employees[[Employee Name]:[Office]],7))</f>
        <v>PICNIC GROVE</v>
      </c>
      <c r="F7556" s="50" t="str">
        <f>IF(ISBLANK(LeaveTracker[[#This Row],[Employee Name]]),"-----",VLOOKUP(LeaveTracker[[#This Row],[Employee Name]],Employees[[Employee Name]:[Office]],6))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547</v>
      </c>
      <c r="E7557" s="19" t="str">
        <f>IF(ISBLANK(LeaveTracker[[#This Row],[Employee Name]]),"-----",VLOOKUP(LeaveTracker[[#This Row],[Employee Name]],Employees[[Employee Name]:[Office]],7))</f>
        <v>ONT</v>
      </c>
      <c r="F7557" s="50" t="str">
        <f>IF(ISBLANK(LeaveTracker[[#This Row],[Employee Name]]),"-----",VLOOKUP(LeaveTracker[[#This Row],[Employee Name]],Employees[[Employee Name]:[Office]],6))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547</v>
      </c>
      <c r="E7558" s="19" t="str">
        <f>IF(ISBLANK(LeaveTracker[[#This Row],[Employee Name]]),"-----",VLOOKUP(LeaveTracker[[#This Row],[Employee Name]],Employees[[Employee Name]:[Office]],7))</f>
        <v>ONT</v>
      </c>
      <c r="F7558" s="50" t="str">
        <f>IF(ISBLANK(LeaveTracker[[#This Row],[Employee Name]]),"-----",VLOOKUP(LeaveTracker[[#This Row],[Employee Name]],Employees[[Employee Name]:[Office]],6))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283</v>
      </c>
      <c r="E7559" s="19" t="str">
        <f>IF(ISBLANK(LeaveTracker[[#This Row],[Employee Name]]),"-----",VLOOKUP(LeaveTracker[[#This Row],[Employee Name]],Employees[[Employee Name]:[Office]],7))</f>
        <v>PICNIC GROVE</v>
      </c>
      <c r="F7559" s="50" t="str">
        <f>IF(ISBLANK(LeaveTracker[[#This Row],[Employee Name]]),"-----",VLOOKUP(LeaveTracker[[#This Row],[Employee Name]],Employees[[Employee Name]:[Office]],6))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2274</v>
      </c>
      <c r="E7560" s="19" t="str">
        <f>IF(ISBLANK(LeaveTracker[[#This Row],[Employee Name]]),"-----",VLOOKUP(LeaveTracker[[#This Row],[Employee Name]],Employees[[Employee Name]:[Office]],7))</f>
        <v>PICNIC GROVE</v>
      </c>
      <c r="F7560" s="50" t="str">
        <f>IF(ISBLANK(LeaveTracker[[#This Row],[Employee Name]]),"-----",VLOOKUP(LeaveTracker[[#This Row],[Employee Name]],Employees[[Employee Name]:[Office]],6))</f>
        <v>CASUAL</v>
      </c>
      <c r="G7560" s="24">
        <v>45215</v>
      </c>
      <c r="H7560" s="24">
        <v>45216</v>
      </c>
      <c r="I7560" s="20" t="s">
        <v>298</v>
      </c>
      <c r="J7560" s="42" t="s">
        <v>1003</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2274</v>
      </c>
      <c r="E7561" s="19" t="str">
        <f>IF(ISBLANK(LeaveTracker[[#This Row],[Employee Name]]),"-----",VLOOKUP(LeaveTracker[[#This Row],[Employee Name]],Employees[[Employee Name]:[Office]],7))</f>
        <v>PICNIC GROVE</v>
      </c>
      <c r="F7561" s="50" t="str">
        <f>IF(ISBLANK(LeaveTracker[[#This Row],[Employee Name]]),"-----",VLOOKUP(LeaveTracker[[#This Row],[Employee Name]],Employees[[Employee Name]:[Office]],6))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1862</v>
      </c>
      <c r="E7562" s="19" t="str">
        <f>IF(ISBLANK(LeaveTracker[[#This Row],[Employee Name]]),"-----",VLOOKUP(LeaveTracker[[#This Row],[Employee Name]],Employees[[Employee Name]:[Office]],7))</f>
        <v>MO</v>
      </c>
      <c r="F7562" s="50" t="str">
        <f>IF(ISBLANK(LeaveTracker[[#This Row],[Employee Name]]),"-----",VLOOKUP(LeaveTracker[[#This Row],[Employee Name]],Employees[[Employee Name]:[Office]],6))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1751</v>
      </c>
      <c r="E7563" s="19" t="str">
        <f>IF(ISBLANK(LeaveTracker[[#This Row],[Employee Name]]),"-----",VLOOKUP(LeaveTracker[[#This Row],[Employee Name]],Employees[[Employee Name]:[Office]],7))</f>
        <v>BPLO</v>
      </c>
      <c r="F7563" s="50" t="str">
        <f>IF(ISBLANK(LeaveTracker[[#This Row],[Employee Name]]),"-----",VLOOKUP(LeaveTracker[[#This Row],[Employee Name]],Employees[[Employee Name]:[Office]],6))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1962</v>
      </c>
      <c r="E7564" s="19" t="str">
        <f>IF(ISBLANK(LeaveTracker[[#This Row],[Employee Name]]),"-----",VLOOKUP(LeaveTracker[[#This Row],[Employee Name]],Employees[[Employee Name]:[Office]],7))</f>
        <v>CENRO</v>
      </c>
      <c r="F7564" s="50" t="str">
        <f>IF(ISBLANK(LeaveTracker[[#This Row],[Employee Name]]),"-----",VLOOKUP(LeaveTracker[[#This Row],[Employee Name]],Employees[[Employee Name]:[Office]],6))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1825</v>
      </c>
      <c r="E7565" s="19" t="str">
        <f>IF(ISBLANK(LeaveTracker[[#This Row],[Employee Name]]),"-----",VLOOKUP(LeaveTracker[[#This Row],[Employee Name]],Employees[[Employee Name]:[Office]],7))</f>
        <v>GSO</v>
      </c>
      <c r="F7565" s="50" t="str">
        <f>IF(ISBLANK(LeaveTracker[[#This Row],[Employee Name]]),"-----",VLOOKUP(LeaveTracker[[#This Row],[Employee Name]],Employees[[Employee Name]:[Office]],6))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1876</v>
      </c>
      <c r="E7566" s="19" t="str">
        <f>IF(ISBLANK(LeaveTracker[[#This Row],[Employee Name]]),"-----",VLOOKUP(LeaveTracker[[#This Row],[Employee Name]],Employees[[Employee Name]:[Office]],7))</f>
        <v>GSO</v>
      </c>
      <c r="F7566" s="50" t="str">
        <f>IF(ISBLANK(LeaveTracker[[#This Row],[Employee Name]]),"-----",VLOOKUP(LeaveTracker[[#This Row],[Employee Name]],Employees[[Employee Name]:[Office]],6))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1876</v>
      </c>
      <c r="E7567" s="19" t="str">
        <f>IF(ISBLANK(LeaveTracker[[#This Row],[Employee Name]]),"-----",VLOOKUP(LeaveTracker[[#This Row],[Employee Name]],Employees[[Employee Name]:[Office]],7))</f>
        <v>GSO</v>
      </c>
      <c r="F7567" s="50" t="str">
        <f>IF(ISBLANK(LeaveTracker[[#This Row],[Employee Name]]),"-----",VLOOKUP(LeaveTracker[[#This Row],[Employee Name]],Employees[[Employee Name]:[Office]],6))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1765</v>
      </c>
      <c r="E7568" s="19" t="str">
        <f>IF(ISBLANK(LeaveTracker[[#This Row],[Employee Name]]),"-----",VLOOKUP(LeaveTracker[[#This Row],[Employee Name]],Employees[[Employee Name]:[Office]],7))</f>
        <v>GSO</v>
      </c>
      <c r="F7568" s="50" t="str">
        <f>IF(ISBLANK(LeaveTracker[[#This Row],[Employee Name]]),"-----",VLOOKUP(LeaveTracker[[#This Row],[Employee Name]],Employees[[Employee Name]:[Office]],6))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1765</v>
      </c>
      <c r="E7569" s="19" t="str">
        <f>IF(ISBLANK(LeaveTracker[[#This Row],[Employee Name]]),"-----",VLOOKUP(LeaveTracker[[#This Row],[Employee Name]],Employees[[Employee Name]:[Office]],7))</f>
        <v>GSO</v>
      </c>
      <c r="F7569" s="50" t="str">
        <f>IF(ISBLANK(LeaveTracker[[#This Row],[Employee Name]]),"-----",VLOOKUP(LeaveTracker[[#This Row],[Employee Name]],Employees[[Employee Name]:[Office]],6))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2385</v>
      </c>
      <c r="E7570" s="19" t="str">
        <f>IF(ISBLANK(LeaveTracker[[#This Row],[Employee Name]]),"-----",VLOOKUP(LeaveTracker[[#This Row],[Employee Name]],Employees[[Employee Name]:[Office]],7))</f>
        <v>LCR</v>
      </c>
      <c r="F7570" s="50" t="str">
        <f>IF(ISBLANK(LeaveTracker[[#This Row],[Employee Name]]),"-----",VLOOKUP(LeaveTracker[[#This Row],[Employee Name]],Employees[[Employee Name]:[Office]],6))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2385</v>
      </c>
      <c r="E7571" s="19" t="str">
        <f>IF(ISBLANK(LeaveTracker[[#This Row],[Employee Name]]),"-----",VLOOKUP(LeaveTracker[[#This Row],[Employee Name]],Employees[[Employee Name]:[Office]],7))</f>
        <v>LCR</v>
      </c>
      <c r="F7571" s="50" t="str">
        <f>IF(ISBLANK(LeaveTracker[[#This Row],[Employee Name]]),"-----",VLOOKUP(LeaveTracker[[#This Row],[Employee Name]],Employees[[Employee Name]:[Office]],6))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2385</v>
      </c>
      <c r="E7572" s="19" t="str">
        <f>IF(ISBLANK(LeaveTracker[[#This Row],[Employee Name]]),"-----",VLOOKUP(LeaveTracker[[#This Row],[Employee Name]],Employees[[Employee Name]:[Office]],7))</f>
        <v>LCR</v>
      </c>
      <c r="F7572" s="50" t="str">
        <f>IF(ISBLANK(LeaveTracker[[#This Row],[Employee Name]]),"-----",VLOOKUP(LeaveTracker[[#This Row],[Employee Name]],Employees[[Employee Name]:[Office]],6))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1856</v>
      </c>
      <c r="E7573" s="19" t="str">
        <f>IF(ISBLANK(LeaveTracker[[#This Row],[Employee Name]]),"-----",VLOOKUP(LeaveTracker[[#This Row],[Employee Name]],Employees[[Employee Name]:[Office]],7))</f>
        <v>TCSNHS-ISHS</v>
      </c>
      <c r="F7573" s="50" t="str">
        <f>IF(ISBLANK(LeaveTracker[[#This Row],[Employee Name]]),"-----",VLOOKUP(LeaveTracker[[#This Row],[Employee Name]],Employees[[Employee Name]:[Office]],6))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1856</v>
      </c>
      <c r="E7574" s="19" t="str">
        <f>IF(ISBLANK(LeaveTracker[[#This Row],[Employee Name]]),"-----",VLOOKUP(LeaveTracker[[#This Row],[Employee Name]],Employees[[Employee Name]:[Office]],7))</f>
        <v>TCSNHS-ISHS</v>
      </c>
      <c r="F7574" s="50" t="str">
        <f>IF(ISBLANK(LeaveTracker[[#This Row],[Employee Name]]),"-----",VLOOKUP(LeaveTracker[[#This Row],[Employee Name]],Employees[[Employee Name]:[Office]],6))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1856</v>
      </c>
      <c r="E7575" s="19" t="str">
        <f>IF(ISBLANK(LeaveTracker[[#This Row],[Employee Name]]),"-----",VLOOKUP(LeaveTracker[[#This Row],[Employee Name]],Employees[[Employee Name]:[Office]],7))</f>
        <v>TCSNHS-ISHS</v>
      </c>
      <c r="F7575" s="50" t="str">
        <f>IF(ISBLANK(LeaveTracker[[#This Row],[Employee Name]]),"-----",VLOOKUP(LeaveTracker[[#This Row],[Employee Name]],Employees[[Employee Name]:[Office]],6))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1856</v>
      </c>
      <c r="E7576" s="19" t="str">
        <f>IF(ISBLANK(LeaveTracker[[#This Row],[Employee Name]]),"-----",VLOOKUP(LeaveTracker[[#This Row],[Employee Name]],Employees[[Employee Name]:[Office]],7))</f>
        <v>TCSNHS-ISHS</v>
      </c>
      <c r="F7576" s="50" t="str">
        <f>IF(ISBLANK(LeaveTracker[[#This Row],[Employee Name]]),"-----",VLOOKUP(LeaveTracker[[#This Row],[Employee Name]],Employees[[Employee Name]:[Office]],6))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2096</v>
      </c>
      <c r="E7577" s="19" t="str">
        <f>IF(ISBLANK(LeaveTracker[[#This Row],[Employee Name]]),"-----",VLOOKUP(LeaveTracker[[#This Row],[Employee Name]],Employees[[Employee Name]:[Office]],7))</f>
        <v>CENRO</v>
      </c>
      <c r="F7577" s="50" t="str">
        <f>IF(ISBLANK(LeaveTracker[[#This Row],[Employee Name]]),"-----",VLOOKUP(LeaveTracker[[#This Row],[Employee Name]],Employees[[Employee Name]:[Office]],6))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2096</v>
      </c>
      <c r="E7578" s="19" t="str">
        <f>IF(ISBLANK(LeaveTracker[[#This Row],[Employee Name]]),"-----",VLOOKUP(LeaveTracker[[#This Row],[Employee Name]],Employees[[Employee Name]:[Office]],7))</f>
        <v>CENRO</v>
      </c>
      <c r="F7578" s="50" t="str">
        <f>IF(ISBLANK(LeaveTracker[[#This Row],[Employee Name]]),"-----",VLOOKUP(LeaveTracker[[#This Row],[Employee Name]],Employees[[Employee Name]:[Office]],6))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1788</v>
      </c>
      <c r="E7579" s="19" t="str">
        <f>IF(ISBLANK(LeaveTracker[[#This Row],[Employee Name]]),"-----",VLOOKUP(LeaveTracker[[#This Row],[Employee Name]],Employees[[Employee Name]:[Office]],7))</f>
        <v>ONT</v>
      </c>
      <c r="F7579" s="50" t="str">
        <f>IF(ISBLANK(LeaveTracker[[#This Row],[Employee Name]]),"-----",VLOOKUP(LeaveTracker[[#This Row],[Employee Name]],Employees[[Employee Name]:[Office]],6))</f>
        <v>PERMANENT</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1840</v>
      </c>
      <c r="E7580" s="19" t="str">
        <f>IF(ISBLANK(LeaveTracker[[#This Row],[Employee Name]]),"-----",VLOOKUP(LeaveTracker[[#This Row],[Employee Name]],Employees[[Employee Name]:[Office]],7))</f>
        <v>BIR</v>
      </c>
      <c r="F7580" s="50" t="str">
        <f>IF(ISBLANK(LeaveTracker[[#This Row],[Employee Name]]),"-----",VLOOKUP(LeaveTracker[[#This Row],[Employee Name]],Employees[[Employee Name]:[Office]],6))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1941</v>
      </c>
      <c r="E7581" s="19" t="str">
        <f>IF(ISBLANK(LeaveTracker[[#This Row],[Employee Name]]),"-----",VLOOKUP(LeaveTracker[[#This Row],[Employee Name]],Employees[[Employee Name]:[Office]],7))</f>
        <v>CSWDO</v>
      </c>
      <c r="F7581" s="50" t="str">
        <f>IF(ISBLANK(LeaveTracker[[#This Row],[Employee Name]]),"-----",VLOOKUP(LeaveTracker[[#This Row],[Employee Name]],Employees[[Employee Name]:[Office]],6))</f>
        <v>CASUAL</v>
      </c>
      <c r="G7581" s="24">
        <v>45173</v>
      </c>
      <c r="H7581" s="24">
        <v>45173</v>
      </c>
      <c r="I7581" s="20" t="s">
        <v>298</v>
      </c>
      <c r="J7581" s="42" t="s">
        <v>1003</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224</v>
      </c>
      <c r="E7582" s="19" t="str">
        <f>IF(ISBLANK(LeaveTracker[[#This Row],[Employee Name]]),"-----",VLOOKUP(LeaveTracker[[#This Row],[Employee Name]],Employees[[Employee Name]:[Office]],7))</f>
        <v>CSWDO</v>
      </c>
      <c r="F7582" s="50" t="str">
        <f>IF(ISBLANK(LeaveTracker[[#This Row],[Employee Name]]),"-----",VLOOKUP(LeaveTracker[[#This Row],[Employee Name]],Employees[[Employee Name]:[Office]],6))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497</v>
      </c>
      <c r="E7583" s="19" t="str">
        <f>IF(ISBLANK(LeaveTracker[[#This Row],[Employee Name]]),"-----",VLOOKUP(LeaveTracker[[#This Row],[Employee Name]],Employees[[Employee Name]:[Office]],7))</f>
        <v>COOPERATIVE OFFICE</v>
      </c>
      <c r="F7583" s="50" t="str">
        <f>IF(ISBLANK(LeaveTracker[[#This Row],[Employee Name]]),"-----",VLOOKUP(LeaveTracker[[#This Row],[Employee Name]],Employees[[Employee Name]:[Office]],6))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975</v>
      </c>
      <c r="E7584" s="19" t="str">
        <f>IF(ISBLANK(LeaveTracker[[#This Row],[Employee Name]]),"-----",VLOOKUP(LeaveTracker[[#This Row],[Employee Name]],Employees[[Employee Name]:[Office]],7))</f>
        <v>TOPS (ADMIN CSU)</v>
      </c>
      <c r="F7584" s="50" t="str">
        <f>IF(ISBLANK(LeaveTracker[[#This Row],[Employee Name]]),"-----",VLOOKUP(LeaveTracker[[#This Row],[Employee Name]],Employees[[Employee Name]:[Office]],6))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2115</v>
      </c>
      <c r="E7585" s="19" t="str">
        <f>IF(ISBLANK(LeaveTracker[[#This Row],[Employee Name]]),"-----",VLOOKUP(LeaveTracker[[#This Row],[Employee Name]],Employees[[Employee Name]:[Office]],7))</f>
        <v>CITY PLANNING &amp; DEV'T OFFICE</v>
      </c>
      <c r="F7585" s="50" t="str">
        <f>IF(ISBLANK(LeaveTracker[[#This Row],[Employee Name]]),"-----",VLOOKUP(LeaveTracker[[#This Row],[Employee Name]],Employees[[Employee Name]:[Office]],6))</f>
        <v>PERMANENT</v>
      </c>
      <c r="G7585" s="24">
        <v>45183</v>
      </c>
      <c r="H7585" s="24">
        <v>45183</v>
      </c>
      <c r="I7585" s="20" t="s">
        <v>298</v>
      </c>
      <c r="J7585" s="42" t="s">
        <v>1003</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1722</v>
      </c>
      <c r="E7586" s="19" t="str">
        <f>IF(ISBLANK(LeaveTracker[[#This Row],[Employee Name]]),"-----",VLOOKUP(LeaveTracker[[#This Row],[Employee Name]],Employees[[Employee Name]:[Office]],7))</f>
        <v>LEGAL</v>
      </c>
      <c r="F7586" s="50" t="str">
        <f>IF(ISBLANK(LeaveTracker[[#This Row],[Employee Name]]),"-----",VLOOKUP(LeaveTracker[[#This Row],[Employee Name]],Employees[[Employee Name]:[Office]],6))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1722</v>
      </c>
      <c r="E7587" s="19" t="str">
        <f>IF(ISBLANK(LeaveTracker[[#This Row],[Employee Name]]),"-----",VLOOKUP(LeaveTracker[[#This Row],[Employee Name]],Employees[[Employee Name]:[Office]],7))</f>
        <v>LEGAL</v>
      </c>
      <c r="F7587" s="50" t="str">
        <f>IF(ISBLANK(LeaveTracker[[#This Row],[Employee Name]]),"-----",VLOOKUP(LeaveTracker[[#This Row],[Employee Name]],Employees[[Employee Name]:[Office]],6))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525</v>
      </c>
      <c r="E7588" s="19" t="str">
        <f>IF(ISBLANK(LeaveTracker[[#This Row],[Employee Name]]),"-----",VLOOKUP(LeaveTracker[[#This Row],[Employee Name]],Employees[[Employee Name]:[Office]],7))</f>
        <v>GSO</v>
      </c>
      <c r="F7588" s="50" t="str">
        <f>IF(ISBLANK(LeaveTracker[[#This Row],[Employee Name]]),"-----",VLOOKUP(LeaveTracker[[#This Row],[Employee Name]],Employees[[Employee Name]:[Office]],6))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473</v>
      </c>
      <c r="E7589" s="19" t="str">
        <f>IF(ISBLANK(LeaveTracker[[#This Row],[Employee Name]]),"-----",VLOOKUP(LeaveTracker[[#This Row],[Employee Name]],Employees[[Employee Name]:[Office]],7))</f>
        <v>ONT</v>
      </c>
      <c r="F7589" s="50" t="str">
        <f>IF(ISBLANK(LeaveTracker[[#This Row],[Employee Name]]),"-----",VLOOKUP(LeaveTracker[[#This Row],[Employee Name]],Employees[[Employee Name]:[Office]],6))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19" t="str">
        <f>IF(ISBLANK(LeaveTracker[[#This Row],[Employee Name]]),"-----",VLOOKUP(LeaveTracker[[#This Row],[Employee Name]],Employees[[Employee Name]:[Office]],7))</f>
        <v>CHARACTER OFFICE</v>
      </c>
      <c r="F7590" s="50" t="str">
        <f>IF(ISBLANK(LeaveTracker[[#This Row],[Employee Name]]),"-----",VLOOKUP(LeaveTracker[[#This Row],[Employee Name]],Employees[[Employee Name]:[Office]],6))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632</v>
      </c>
      <c r="E7591" s="19" t="str">
        <f>IF(ISBLANK(LeaveTracker[[#This Row],[Employee Name]]),"-----",VLOOKUP(LeaveTracker[[#This Row],[Employee Name]],Employees[[Employee Name]:[Office]],7))</f>
        <v>LIBRARY</v>
      </c>
      <c r="F7591" s="50" t="str">
        <f>IF(ISBLANK(LeaveTracker[[#This Row],[Employee Name]]),"-----",VLOOKUP(LeaveTracker[[#This Row],[Employee Name]],Employees[[Employee Name]:[Office]],6))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1267</v>
      </c>
      <c r="E7592" s="19" t="str">
        <f>IF(ISBLANK(LeaveTracker[[#This Row],[Employee Name]]),"-----",VLOOKUP(LeaveTracker[[#This Row],[Employee Name]],Employees[[Employee Name]:[Office]],7))</f>
        <v>CHO</v>
      </c>
      <c r="F7592" s="50" t="str">
        <f>IF(ISBLANK(LeaveTracker[[#This Row],[Employee Name]]),"-----",VLOOKUP(LeaveTracker[[#This Row],[Employee Name]],Employees[[Employee Name]:[Office]],6))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2310</v>
      </c>
      <c r="E7593" s="19" t="str">
        <f>IF(ISBLANK(LeaveTracker[[#This Row],[Employee Name]]),"-----",VLOOKUP(LeaveTracker[[#This Row],[Employee Name]],Employees[[Employee Name]:[Office]],7))</f>
        <v>CHO</v>
      </c>
      <c r="F7593" s="50" t="str">
        <f>IF(ISBLANK(LeaveTracker[[#This Row],[Employee Name]]),"-----",VLOOKUP(LeaveTracker[[#This Row],[Employee Name]],Employees[[Employee Name]:[Office]],6))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1922</v>
      </c>
      <c r="E7594" s="19" t="str">
        <f>IF(ISBLANK(LeaveTracker[[#This Row],[Employee Name]]),"-----",VLOOKUP(LeaveTracker[[#This Row],[Employee Name]],Employees[[Employee Name]:[Office]],7))</f>
        <v>CHO</v>
      </c>
      <c r="F7594" s="50" t="str">
        <f>IF(ISBLANK(LeaveTracker[[#This Row],[Employee Name]]),"-----",VLOOKUP(LeaveTracker[[#This Row],[Employee Name]],Employees[[Employee Name]:[Office]],6))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1097</v>
      </c>
      <c r="E7595" s="19" t="str">
        <f>IF(ISBLANK(LeaveTracker[[#This Row],[Employee Name]]),"-----",VLOOKUP(LeaveTracker[[#This Row],[Employee Name]],Employees[[Employee Name]:[Office]],7))</f>
        <v>ADMIN OFFICE</v>
      </c>
      <c r="F7595" s="50" t="str">
        <f>IF(ISBLANK(LeaveTracker[[#This Row],[Employee Name]]),"-----",VLOOKUP(LeaveTracker[[#This Row],[Employee Name]],Employees[[Employee Name]:[Office]],6))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1752</v>
      </c>
      <c r="E7596" s="19" t="str">
        <f>IF(ISBLANK(LeaveTracker[[#This Row],[Employee Name]]),"-----",VLOOKUP(LeaveTracker[[#This Row],[Employee Name]],Employees[[Employee Name]:[Office]],7))</f>
        <v>CSWDO</v>
      </c>
      <c r="F7596" s="50" t="str">
        <f>IF(ISBLANK(LeaveTracker[[#This Row],[Employee Name]]),"-----",VLOOKUP(LeaveTracker[[#This Row],[Employee Name]],Employees[[Employee Name]:[Office]],6))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1874</v>
      </c>
      <c r="E7597" s="19" t="str">
        <f>IF(ISBLANK(LeaveTracker[[#This Row],[Employee Name]]),"-----",VLOOKUP(LeaveTracker[[#This Row],[Employee Name]],Employees[[Employee Name]:[Office]],7))</f>
        <v>CSWDO</v>
      </c>
      <c r="F7597" s="50" t="str">
        <f>IF(ISBLANK(LeaveTracker[[#This Row],[Employee Name]]),"-----",VLOOKUP(LeaveTracker[[#This Row],[Employee Name]],Employees[[Employee Name]:[Office]],6))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280</v>
      </c>
      <c r="E7598" s="19" t="str">
        <f>IF(ISBLANK(LeaveTracker[[#This Row],[Employee Name]]),"-----",VLOOKUP(LeaveTracker[[#This Row],[Employee Name]],Employees[[Employee Name]:[Office]],7))</f>
        <v>PICNIC GROVE</v>
      </c>
      <c r="F7598" s="50" t="str">
        <f>IF(ISBLANK(LeaveTracker[[#This Row],[Employee Name]]),"-----",VLOOKUP(LeaveTracker[[#This Row],[Employee Name]],Employees[[Employee Name]:[Office]],6))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19" t="str">
        <f>IF(ISBLANK(LeaveTracker[[#This Row],[Employee Name]]),"-----",VLOOKUP(LeaveTracker[[#This Row],[Employee Name]],Employees[[Employee Name]:[Office]],7))</f>
        <v>HRMO</v>
      </c>
      <c r="F7599" s="50" t="str">
        <f>IF(ISBLANK(LeaveTracker[[#This Row],[Employee Name]]),"-----",VLOOKUP(LeaveTracker[[#This Row],[Employee Name]],Employees[[Employee Name]:[Office]],6))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19" t="str">
        <f>IF(ISBLANK(LeaveTracker[[#This Row],[Employee Name]]),"-----",VLOOKUP(LeaveTracker[[#This Row],[Employee Name]],Employees[[Employee Name]:[Office]],7))</f>
        <v>HRMO</v>
      </c>
      <c r="F7600" s="50" t="str">
        <f>IF(ISBLANK(LeaveTracker[[#This Row],[Employee Name]]),"-----",VLOOKUP(LeaveTracker[[#This Row],[Employee Name]],Employees[[Employee Name]:[Office]],6))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246</v>
      </c>
      <c r="E7601" s="19" t="str">
        <f>IF(ISBLANK(LeaveTracker[[#This Row],[Employee Name]]),"-----",VLOOKUP(LeaveTracker[[#This Row],[Employee Name]],Employees[[Employee Name]:[Office]],7))</f>
        <v>TCCH/TICC</v>
      </c>
      <c r="F7601" s="50" t="str">
        <f>IF(ISBLANK(LeaveTracker[[#This Row],[Employee Name]]),"-----",VLOOKUP(LeaveTracker[[#This Row],[Employee Name]],Employees[[Employee Name]:[Office]],6))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2189</v>
      </c>
      <c r="E7602" s="19" t="str">
        <f>IF(ISBLANK(LeaveTracker[[#This Row],[Employee Name]]),"-----",VLOOKUP(LeaveTracker[[#This Row],[Employee Name]],Employees[[Employee Name]:[Office]],7))</f>
        <v>OSPITAL NG TAGAYTAY</v>
      </c>
      <c r="F7602" s="50" t="str">
        <f>IF(ISBLANK(LeaveTracker[[#This Row],[Employee Name]]),"-----",VLOOKUP(LeaveTracker[[#This Row],[Employee Name]],Employees[[Employee Name]:[Office]],6))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19" t="str">
        <f>IF(ISBLANK(LeaveTracker[[#This Row],[Employee Name]]),"-----",VLOOKUP(LeaveTracker[[#This Row],[Employee Name]],Employees[[Employee Name]:[Office]],7))</f>
        <v>HRMO</v>
      </c>
      <c r="F7603" s="50" t="str">
        <f>IF(ISBLANK(LeaveTracker[[#This Row],[Employee Name]]),"-----",VLOOKUP(LeaveTracker[[#This Row],[Employee Name]],Employees[[Employee Name]:[Office]],6))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925</v>
      </c>
      <c r="E7604" s="19" t="str">
        <f>IF(ISBLANK(LeaveTracker[[#This Row],[Employee Name]]),"-----",VLOOKUP(LeaveTracker[[#This Row],[Employee Name]],Employees[[Employee Name]:[Office]],7))</f>
        <v>TCNHS</v>
      </c>
      <c r="F7604" s="50" t="str">
        <f>IF(ISBLANK(LeaveTracker[[#This Row],[Employee Name]]),"-----",VLOOKUP(LeaveTracker[[#This Row],[Employee Name]],Employees[[Employee Name]:[Office]],6))</f>
        <v>PERMANENT</v>
      </c>
      <c r="G7604" s="24">
        <v>45186</v>
      </c>
      <c r="H7604" s="24">
        <v>45188</v>
      </c>
      <c r="I7604" s="20" t="s">
        <v>298</v>
      </c>
      <c r="J7604" s="42" t="s">
        <v>1003</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206</v>
      </c>
      <c r="E7605" s="19" t="str">
        <f>IF(ISBLANK(LeaveTracker[[#This Row],[Employee Name]]),"-----",VLOOKUP(LeaveTracker[[#This Row],[Employee Name]],Employees[[Employee Name]:[Office]],7))</f>
        <v>ONT</v>
      </c>
      <c r="F7605" s="50" t="str">
        <f>IF(ISBLANK(LeaveTracker[[#This Row],[Employee Name]]),"-----",VLOOKUP(LeaveTracker[[#This Row],[Employee Name]],Employees[[Employee Name]:[Office]],6))</f>
        <v>PERMANENT</v>
      </c>
      <c r="G7605" s="24">
        <v>45192</v>
      </c>
      <c r="H7605" s="24">
        <v>45192</v>
      </c>
      <c r="I7605" s="20" t="s">
        <v>298</v>
      </c>
      <c r="J7605" s="42" t="s">
        <v>1003</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1925</v>
      </c>
      <c r="E7606" s="19" t="str">
        <f>IF(ISBLANK(LeaveTracker[[#This Row],[Employee Name]]),"-----",VLOOKUP(LeaveTracker[[#This Row],[Employee Name]],Employees[[Employee Name]:[Office]],7))</f>
        <v>ONT</v>
      </c>
      <c r="F7606" s="50" t="str">
        <f>IF(ISBLANK(LeaveTracker[[#This Row],[Employee Name]]),"-----",VLOOKUP(LeaveTracker[[#This Row],[Employee Name]],Employees[[Employee Name]:[Office]],6))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1925</v>
      </c>
      <c r="E7607" s="19" t="str">
        <f>IF(ISBLANK(LeaveTracker[[#This Row],[Employee Name]]),"-----",VLOOKUP(LeaveTracker[[#This Row],[Employee Name]],Employees[[Employee Name]:[Office]],7))</f>
        <v>ONT</v>
      </c>
      <c r="F7607" s="50" t="str">
        <f>IF(ISBLANK(LeaveTracker[[#This Row],[Employee Name]]),"-----",VLOOKUP(LeaveTracker[[#This Row],[Employee Name]],Employees[[Employee Name]:[Office]],6))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2197</v>
      </c>
      <c r="E7608" s="19" t="str">
        <f>IF(ISBLANK(LeaveTracker[[#This Row],[Employee Name]]),"-----",VLOOKUP(LeaveTracker[[#This Row],[Employee Name]],Employees[[Employee Name]:[Office]],7))</f>
        <v>OSPITAL NG TAGAYTAY</v>
      </c>
      <c r="F7608" s="50" t="str">
        <f>IF(ISBLANK(LeaveTracker[[#This Row],[Employee Name]]),"-----",VLOOKUP(LeaveTracker[[#This Row],[Employee Name]],Employees[[Employee Name]:[Office]],6))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1961</v>
      </c>
      <c r="E7609" s="19" t="str">
        <f>IF(ISBLANK(LeaveTracker[[#This Row],[Employee Name]]),"-----",VLOOKUP(LeaveTracker[[#This Row],[Employee Name]],Employees[[Employee Name]:[Office]],7))</f>
        <v>ONT</v>
      </c>
      <c r="F7609" s="50" t="str">
        <f>IF(ISBLANK(LeaveTracker[[#This Row],[Employee Name]]),"-----",VLOOKUP(LeaveTracker[[#This Row],[Employee Name]],Employees[[Employee Name]:[Office]],6))</f>
        <v>PERMANENT</v>
      </c>
      <c r="G7609" s="24">
        <v>45210</v>
      </c>
      <c r="H7609" s="24">
        <v>45210</v>
      </c>
      <c r="I7609" s="20" t="s">
        <v>298</v>
      </c>
      <c r="J7609" s="42" t="s">
        <v>1003</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1961</v>
      </c>
      <c r="E7610" s="19" t="str">
        <f>IF(ISBLANK(LeaveTracker[[#This Row],[Employee Name]]),"-----",VLOOKUP(LeaveTracker[[#This Row],[Employee Name]],Employees[[Employee Name]:[Office]],7))</f>
        <v>ONT</v>
      </c>
      <c r="F7610" s="50" t="str">
        <f>IF(ISBLANK(LeaveTracker[[#This Row],[Employee Name]]),"-----",VLOOKUP(LeaveTracker[[#This Row],[Employee Name]],Employees[[Employee Name]:[Office]],6))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2148</v>
      </c>
      <c r="E7611" s="19" t="str">
        <f>IF(ISBLANK(LeaveTracker[[#This Row],[Employee Name]]),"-----",VLOOKUP(LeaveTracker[[#This Row],[Employee Name]],Employees[[Employee Name]:[Office]],7))</f>
        <v>OSPITAL NG TAGAYTAY</v>
      </c>
      <c r="F7611" s="50" t="str">
        <f>IF(ISBLANK(LeaveTracker[[#This Row],[Employee Name]]),"-----",VLOOKUP(LeaveTracker[[#This Row],[Employee Name]],Employees[[Employee Name]:[Office]],6))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1770</v>
      </c>
      <c r="E7612" s="19" t="str">
        <f>IF(ISBLANK(LeaveTracker[[#This Row],[Employee Name]]),"-----",VLOOKUP(LeaveTracker[[#This Row],[Employee Name]],Employees[[Employee Name]:[Office]],7))</f>
        <v>GSO</v>
      </c>
      <c r="F7612" s="50" t="str">
        <f>IF(ISBLANK(LeaveTracker[[#This Row],[Employee Name]]),"-----",VLOOKUP(LeaveTracker[[#This Row],[Employee Name]],Employees[[Employee Name]:[Office]],6))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1876</v>
      </c>
      <c r="E7613" s="19" t="str">
        <f>IF(ISBLANK(LeaveTracker[[#This Row],[Employee Name]]),"-----",VLOOKUP(LeaveTracker[[#This Row],[Employee Name]],Employees[[Employee Name]:[Office]],7))</f>
        <v>GSO</v>
      </c>
      <c r="F7613" s="50" t="str">
        <f>IF(ISBLANK(LeaveTracker[[#This Row],[Employee Name]]),"-----",VLOOKUP(LeaveTracker[[#This Row],[Employee Name]],Employees[[Employee Name]:[Office]],6))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1772</v>
      </c>
      <c r="E7614" s="19" t="str">
        <f>IF(ISBLANK(LeaveTracker[[#This Row],[Employee Name]]),"-----",VLOOKUP(LeaveTracker[[#This Row],[Employee Name]],Employees[[Employee Name]:[Office]],7))</f>
        <v>CHO</v>
      </c>
      <c r="F7614" s="50" t="str">
        <f>IF(ISBLANK(LeaveTracker[[#This Row],[Employee Name]]),"-----",VLOOKUP(LeaveTracker[[#This Row],[Employee Name]],Employees[[Employee Name]:[Office]],6))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522</v>
      </c>
      <c r="E7615" s="19" t="str">
        <f>IF(ISBLANK(LeaveTracker[[#This Row],[Employee Name]]),"-----",VLOOKUP(LeaveTracker[[#This Row],[Employee Name]],Employees[[Employee Name]:[Office]],7))</f>
        <v>PIO</v>
      </c>
      <c r="F7615" s="50" t="str">
        <f>IF(ISBLANK(LeaveTracker[[#This Row],[Employee Name]]),"-----",VLOOKUP(LeaveTracker[[#This Row],[Employee Name]],Employees[[Employee Name]:[Office]],6))</f>
        <v>PERMANENT</v>
      </c>
      <c r="G7615" s="24">
        <v>45190</v>
      </c>
      <c r="H7615" s="24">
        <v>45190</v>
      </c>
      <c r="I7615" s="20" t="s">
        <v>298</v>
      </c>
      <c r="J7615" s="42" t="s">
        <v>2446</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1835</v>
      </c>
      <c r="E7616" s="19" t="str">
        <f>IF(ISBLANK(LeaveTracker[[#This Row],[Employee Name]]),"-----",VLOOKUP(LeaveTracker[[#This Row],[Employee Name]],Employees[[Employee Name]:[Office]],7))</f>
        <v>ACCOUNTING</v>
      </c>
      <c r="F7616" s="50" t="str">
        <f>IF(ISBLANK(LeaveTracker[[#This Row],[Employee Name]]),"-----",VLOOKUP(LeaveTracker[[#This Row],[Employee Name]],Employees[[Employee Name]:[Office]],6))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1745</v>
      </c>
      <c r="E7617" s="19" t="str">
        <f>IF(ISBLANK(LeaveTracker[[#This Row],[Employee Name]]),"-----",VLOOKUP(LeaveTracker[[#This Row],[Employee Name]],Employees[[Employee Name]:[Office]],7))</f>
        <v>ACCOUNTING</v>
      </c>
      <c r="F7617" s="50" t="str">
        <f>IF(ISBLANK(LeaveTracker[[#This Row],[Employee Name]]),"-----",VLOOKUP(LeaveTracker[[#This Row],[Employee Name]],Employees[[Employee Name]:[Office]],6))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2090</v>
      </c>
      <c r="E7618" s="19" t="str">
        <f>IF(ISBLANK(LeaveTracker[[#This Row],[Employee Name]]),"-----",VLOOKUP(LeaveTracker[[#This Row],[Employee Name]],Employees[[Employee Name]:[Office]],7))</f>
        <v>GSO</v>
      </c>
      <c r="F7618" s="50" t="str">
        <f>IF(ISBLANK(LeaveTracker[[#This Row],[Employee Name]]),"-----",VLOOKUP(LeaveTracker[[#This Row],[Employee Name]],Employees[[Employee Name]:[Office]],6))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972</v>
      </c>
      <c r="E7619" s="19" t="str">
        <f>IF(ISBLANK(LeaveTracker[[#This Row],[Employee Name]]),"-----",VLOOKUP(LeaveTracker[[#This Row],[Employee Name]],Employees[[Employee Name]:[Office]],7))</f>
        <v>ONT</v>
      </c>
      <c r="F7619" s="50" t="str">
        <f>IF(ISBLANK(LeaveTracker[[#This Row],[Employee Name]]),"-----",VLOOKUP(LeaveTracker[[#This Row],[Employee Name]],Employees[[Employee Name]:[Office]],6))</f>
        <v>PERMANENT</v>
      </c>
      <c r="G7619" s="24">
        <v>45115</v>
      </c>
      <c r="H7619" s="24">
        <v>45208</v>
      </c>
      <c r="I7619" s="19" t="s">
        <v>298</v>
      </c>
      <c r="J7619" s="42" t="s">
        <v>2126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1804</v>
      </c>
      <c r="E7620" s="19" t="str">
        <f>IF(ISBLANK(LeaveTracker[[#This Row],[Employee Name]]),"-----",VLOOKUP(LeaveTracker[[#This Row],[Employee Name]],Employees[[Employee Name]:[Office]],7))</f>
        <v>HOUSING</v>
      </c>
      <c r="F7620" s="50" t="str">
        <f>IF(ISBLANK(LeaveTracker[[#This Row],[Employee Name]]),"-----",VLOOKUP(LeaveTracker[[#This Row],[Employee Name]],Employees[[Employee Name]:[Office]],6))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1804</v>
      </c>
      <c r="E7621" s="19" t="str">
        <f>IF(ISBLANK(LeaveTracker[[#This Row],[Employee Name]]),"-----",VLOOKUP(LeaveTracker[[#This Row],[Employee Name]],Employees[[Employee Name]:[Office]],7))</f>
        <v>HOUSING</v>
      </c>
      <c r="F7621" s="50" t="str">
        <f>IF(ISBLANK(LeaveTracker[[#This Row],[Employee Name]]),"-----",VLOOKUP(LeaveTracker[[#This Row],[Employee Name]],Employees[[Employee Name]:[Office]],6))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355</v>
      </c>
      <c r="E7622" s="19" t="str">
        <f>IF(ISBLANK(LeaveTracker[[#This Row],[Employee Name]]),"-----",VLOOKUP(LeaveTracker[[#This Row],[Employee Name]],Employees[[Employee Name]:[Office]],7))</f>
        <v>LCR</v>
      </c>
      <c r="F7622" s="50" t="str">
        <f>IF(ISBLANK(LeaveTracker[[#This Row],[Employee Name]]),"-----",VLOOKUP(LeaveTracker[[#This Row],[Employee Name]],Employees[[Employee Name]:[Office]],6))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1927</v>
      </c>
      <c r="E7623" s="19" t="str">
        <f>IF(ISBLANK(LeaveTracker[[#This Row],[Employee Name]]),"-----",VLOOKUP(LeaveTracker[[#This Row],[Employee Name]],Employees[[Employee Name]:[Office]],7))</f>
        <v>HOUSING</v>
      </c>
      <c r="F7623" s="50" t="str">
        <f>IF(ISBLANK(LeaveTracker[[#This Row],[Employee Name]]),"-----",VLOOKUP(LeaveTracker[[#This Row],[Employee Name]],Employees[[Employee Name]:[Office]],6))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1915</v>
      </c>
      <c r="E7624" s="19" t="str">
        <f>IF(ISBLANK(LeaveTracker[[#This Row],[Employee Name]]),"-----",VLOOKUP(LeaveTracker[[#This Row],[Employee Name]],Employees[[Employee Name]:[Office]],7))</f>
        <v>CSWDO</v>
      </c>
      <c r="F7624" s="50" t="str">
        <f>IF(ISBLANK(LeaveTracker[[#This Row],[Employee Name]]),"-----",VLOOKUP(LeaveTracker[[#This Row],[Employee Name]],Employees[[Employee Name]:[Office]],6))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1789</v>
      </c>
      <c r="E7625" s="19" t="str">
        <f>IF(ISBLANK(LeaveTracker[[#This Row],[Employee Name]]),"-----",VLOOKUP(LeaveTracker[[#This Row],[Employee Name]],Employees[[Employee Name]:[Office]],7))</f>
        <v>CENRO</v>
      </c>
      <c r="F7625" s="50" t="str">
        <f>IF(ISBLANK(LeaveTracker[[#This Row],[Employee Name]]),"-----",VLOOKUP(LeaveTracker[[#This Row],[Employee Name]],Employees[[Employee Name]:[Office]],6))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1788</v>
      </c>
      <c r="E7626" s="19" t="str">
        <f>IF(ISBLANK(LeaveTracker[[#This Row],[Employee Name]]),"-----",VLOOKUP(LeaveTracker[[#This Row],[Employee Name]],Employees[[Employee Name]:[Office]],7))</f>
        <v>ONT</v>
      </c>
      <c r="F7626" s="50" t="str">
        <f>IF(ISBLANK(LeaveTracker[[#This Row],[Employee Name]]),"-----",VLOOKUP(LeaveTracker[[#This Row],[Employee Name]],Employees[[Employee Name]:[Office]],6))</f>
        <v>PERMANENT</v>
      </c>
      <c r="G7626" s="24">
        <v>45180</v>
      </c>
      <c r="H7626" s="24">
        <v>45182</v>
      </c>
      <c r="I7626" s="20" t="s">
        <v>298</v>
      </c>
      <c r="J7626" s="42" t="s">
        <v>1003</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1733</v>
      </c>
      <c r="E7627" s="19" t="str">
        <f>IF(ISBLANK(LeaveTracker[[#This Row],[Employee Name]]),"-----",VLOOKUP(LeaveTracker[[#This Row],[Employee Name]],Employees[[Employee Name]:[Office]],7))</f>
        <v>ASSESSOR</v>
      </c>
      <c r="F7627" s="50" t="str">
        <f>IF(ISBLANK(LeaveTracker[[#This Row],[Employee Name]]),"-----",VLOOKUP(LeaveTracker[[#This Row],[Employee Name]],Employees[[Employee Name]:[Office]],6))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1733</v>
      </c>
      <c r="E7628" s="19" t="str">
        <f>IF(ISBLANK(LeaveTracker[[#This Row],[Employee Name]]),"-----",VLOOKUP(LeaveTracker[[#This Row],[Employee Name]],Employees[[Employee Name]:[Office]],7))</f>
        <v>ASSESSOR</v>
      </c>
      <c r="F7628" s="50" t="str">
        <f>IF(ISBLANK(LeaveTracker[[#This Row],[Employee Name]]),"-----",VLOOKUP(LeaveTracker[[#This Row],[Employee Name]],Employees[[Employee Name]:[Office]],6))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1765</v>
      </c>
      <c r="E7629" s="19" t="str">
        <f>IF(ISBLANK(LeaveTracker[[#This Row],[Employee Name]]),"-----",VLOOKUP(LeaveTracker[[#This Row],[Employee Name]],Employees[[Employee Name]:[Office]],7))</f>
        <v>GSO</v>
      </c>
      <c r="F7629" s="50" t="str">
        <f>IF(ISBLANK(LeaveTracker[[#This Row],[Employee Name]]),"-----",VLOOKUP(LeaveTracker[[#This Row],[Employee Name]],Employees[[Employee Name]:[Office]],6))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1900</v>
      </c>
      <c r="E7630" s="19" t="str">
        <f>IF(ISBLANK(LeaveTracker[[#This Row],[Employee Name]]),"-----",VLOOKUP(LeaveTracker[[#This Row],[Employee Name]],Employees[[Employee Name]:[Office]],7))</f>
        <v>PICNIC GROVE</v>
      </c>
      <c r="F7630" s="50" t="str">
        <f>IF(ISBLANK(LeaveTracker[[#This Row],[Employee Name]]),"-----",VLOOKUP(LeaveTracker[[#This Row],[Employee Name]],Employees[[Employee Name]:[Office]],6))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2224</v>
      </c>
      <c r="E7631" s="19" t="str">
        <f>IF(ISBLANK(LeaveTracker[[#This Row],[Employee Name]]),"-----",VLOOKUP(LeaveTracker[[#This Row],[Employee Name]],Employees[[Employee Name]:[Office]],7))</f>
        <v>PICNIC GROVE</v>
      </c>
      <c r="F7631" s="50" t="str">
        <f>IF(ISBLANK(LeaveTracker[[#This Row],[Employee Name]]),"-----",VLOOKUP(LeaveTracker[[#This Row],[Employee Name]],Employees[[Employee Name]:[Office]],6))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1834</v>
      </c>
      <c r="E7632" s="19" t="str">
        <f>IF(ISBLANK(LeaveTracker[[#This Row],[Employee Name]]),"-----",VLOOKUP(LeaveTracker[[#This Row],[Employee Name]],Employees[[Employee Name]:[Office]],7))</f>
        <v>EEO/CITY MARKET</v>
      </c>
      <c r="F7632" s="50" t="str">
        <f>IF(ISBLANK(LeaveTracker[[#This Row],[Employee Name]]),"-----",VLOOKUP(LeaveTracker[[#This Row],[Employee Name]],Employees[[Employee Name]:[Office]],6))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849</v>
      </c>
      <c r="E7633" s="19" t="str">
        <f>IF(ISBLANK(LeaveTracker[[#This Row],[Employee Name]]),"-----",VLOOKUP(LeaveTracker[[#This Row],[Employee Name]],Employees[[Employee Name]:[Office]],7))</f>
        <v>MO</v>
      </c>
      <c r="F7633" s="50" t="str">
        <f>IF(ISBLANK(LeaveTracker[[#This Row],[Employee Name]]),"-----",VLOOKUP(LeaveTracker[[#This Row],[Employee Name]],Employees[[Employee Name]:[Office]],6))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1756</v>
      </c>
      <c r="E7634" s="19" t="str">
        <f>IF(ISBLANK(LeaveTracker[[#This Row],[Employee Name]]),"-----",VLOOKUP(LeaveTracker[[#This Row],[Employee Name]],Employees[[Employee Name]:[Office]],7))</f>
        <v>PICNIC GROVE</v>
      </c>
      <c r="F7634" s="50" t="str">
        <f>IF(ISBLANK(LeaveTracker[[#This Row],[Employee Name]]),"-----",VLOOKUP(LeaveTracker[[#This Row],[Employee Name]],Employees[[Employee Name]:[Office]],6))</f>
        <v>PERMANENT</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1756</v>
      </c>
      <c r="E7635" s="19" t="str">
        <f>IF(ISBLANK(LeaveTracker[[#This Row],[Employee Name]]),"-----",VLOOKUP(LeaveTracker[[#This Row],[Employee Name]],Employees[[Employee Name]:[Office]],7))</f>
        <v>PICNIC GROVE</v>
      </c>
      <c r="F7635" s="50" t="str">
        <f>IF(ISBLANK(LeaveTracker[[#This Row],[Employee Name]]),"-----",VLOOKUP(LeaveTracker[[#This Row],[Employee Name]],Employees[[Employee Name]:[Office]],6))</f>
        <v>PERMANENT</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1964</v>
      </c>
      <c r="E7636" s="19" t="str">
        <f>IF(ISBLANK(LeaveTracker[[#This Row],[Employee Name]]),"-----",VLOOKUP(LeaveTracker[[#This Row],[Employee Name]],Employees[[Employee Name]:[Office]],7))</f>
        <v>TERMINAL</v>
      </c>
      <c r="F7636" s="50" t="str">
        <f>IF(ISBLANK(LeaveTracker[[#This Row],[Employee Name]]),"-----",VLOOKUP(LeaveTracker[[#This Row],[Employee Name]],Employees[[Employee Name]:[Office]],6))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1964</v>
      </c>
      <c r="E7637" s="19" t="str">
        <f>IF(ISBLANK(LeaveTracker[[#This Row],[Employee Name]]),"-----",VLOOKUP(LeaveTracker[[#This Row],[Employee Name]],Employees[[Employee Name]:[Office]],7))</f>
        <v>TERMINAL</v>
      </c>
      <c r="F7637" s="50" t="str">
        <f>IF(ISBLANK(LeaveTracker[[#This Row],[Employee Name]]),"-----",VLOOKUP(LeaveTracker[[#This Row],[Employee Name]],Employees[[Employee Name]:[Office]],6))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380</v>
      </c>
      <c r="E7638" s="19" t="str">
        <f>IF(ISBLANK(LeaveTracker[[#This Row],[Employee Name]]),"-----",VLOOKUP(LeaveTracker[[#This Row],[Employee Name]],Employees[[Employee Name]:[Office]],7))</f>
        <v>CCT</v>
      </c>
      <c r="F7638" s="50" t="str">
        <f>IF(ISBLANK(LeaveTracker[[#This Row],[Employee Name]]),"-----",VLOOKUP(LeaveTracker[[#This Row],[Employee Name]],Employees[[Employee Name]:[Office]],6))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380</v>
      </c>
      <c r="E7639" s="19" t="str">
        <f>IF(ISBLANK(LeaveTracker[[#This Row],[Employee Name]]),"-----",VLOOKUP(LeaveTracker[[#This Row],[Employee Name]],Employees[[Employee Name]:[Office]],7))</f>
        <v>CCT</v>
      </c>
      <c r="F7639" s="50" t="str">
        <f>IF(ISBLANK(LeaveTracker[[#This Row],[Employee Name]]),"-----",VLOOKUP(LeaveTracker[[#This Row],[Employee Name]],Employees[[Employee Name]:[Office]],6))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1916</v>
      </c>
      <c r="E7640" s="19" t="str">
        <f>IF(ISBLANK(LeaveTracker[[#This Row],[Employee Name]]),"-----",VLOOKUP(LeaveTracker[[#This Row],[Employee Name]],Employees[[Employee Name]:[Office]],7))</f>
        <v>INTERNAL</v>
      </c>
      <c r="F7640" s="50" t="str">
        <f>IF(ISBLANK(LeaveTracker[[#This Row],[Employee Name]]),"-----",VLOOKUP(LeaveTracker[[#This Row],[Employee Name]],Employees[[Employee Name]:[Office]],6))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1916</v>
      </c>
      <c r="E7641" s="19" t="str">
        <f>IF(ISBLANK(LeaveTracker[[#This Row],[Employee Name]]),"-----",VLOOKUP(LeaveTracker[[#This Row],[Employee Name]],Employees[[Employee Name]:[Office]],7))</f>
        <v>INTERNAL</v>
      </c>
      <c r="F7641" s="50" t="str">
        <f>IF(ISBLANK(LeaveTracker[[#This Row],[Employee Name]]),"-----",VLOOKUP(LeaveTracker[[#This Row],[Employee Name]],Employees[[Employee Name]:[Office]],6))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1964</v>
      </c>
      <c r="E7642" s="19" t="str">
        <f>IF(ISBLANK(LeaveTracker[[#This Row],[Employee Name]]),"-----",VLOOKUP(LeaveTracker[[#This Row],[Employee Name]],Employees[[Employee Name]:[Office]],7))</f>
        <v>TERMINAL</v>
      </c>
      <c r="F7642" s="50" t="str">
        <f>IF(ISBLANK(LeaveTracker[[#This Row],[Employee Name]]),"-----",VLOOKUP(LeaveTracker[[#This Row],[Employee Name]],Employees[[Employee Name]:[Office]],6))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1921</v>
      </c>
      <c r="E7643" s="19" t="str">
        <f>IF(ISBLANK(LeaveTracker[[#This Row],[Employee Name]]),"-----",VLOOKUP(LeaveTracker[[#This Row],[Employee Name]],Employees[[Employee Name]:[Office]],7))</f>
        <v>PICNIC GROVE</v>
      </c>
      <c r="F7643" s="50" t="str">
        <f>IF(ISBLANK(LeaveTracker[[#This Row],[Employee Name]]),"-----",VLOOKUP(LeaveTracker[[#This Row],[Employee Name]],Employees[[Employee Name]:[Office]],6))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2132</v>
      </c>
      <c r="E7644" s="19" t="str">
        <f>IF(ISBLANK(LeaveTracker[[#This Row],[Employee Name]]),"-----",VLOOKUP(LeaveTracker[[#This Row],[Employee Name]],Employees[[Employee Name]:[Office]],7))</f>
        <v>DA</v>
      </c>
      <c r="F7644" s="50" t="str">
        <f>IF(ISBLANK(LeaveTracker[[#This Row],[Employee Name]]),"-----",VLOOKUP(LeaveTracker[[#This Row],[Employee Name]],Employees[[Employee Name]:[Office]],6))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1890</v>
      </c>
      <c r="E7645" s="19" t="str">
        <f>IF(ISBLANK(LeaveTracker[[#This Row],[Employee Name]]),"-----",VLOOKUP(LeaveTracker[[#This Row],[Employee Name]],Employees[[Employee Name]:[Office]],7))</f>
        <v>TICC</v>
      </c>
      <c r="F7645" s="50" t="str">
        <f>IF(ISBLANK(LeaveTracker[[#This Row],[Employee Name]]),"-----",VLOOKUP(LeaveTracker[[#This Row],[Employee Name]],Employees[[Employee Name]:[Office]],6))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1789</v>
      </c>
      <c r="E7646" s="19" t="str">
        <f>IF(ISBLANK(LeaveTracker[[#This Row],[Employee Name]]),"-----",VLOOKUP(LeaveTracker[[#This Row],[Employee Name]],Employees[[Employee Name]:[Office]],7))</f>
        <v>CENRO</v>
      </c>
      <c r="F7646" s="50" t="str">
        <f>IF(ISBLANK(LeaveTracker[[#This Row],[Employee Name]]),"-----",VLOOKUP(LeaveTracker[[#This Row],[Employee Name]],Employees[[Employee Name]:[Office]],6))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1910</v>
      </c>
      <c r="E7647" s="19" t="str">
        <f>IF(ISBLANK(LeaveTracker[[#This Row],[Employee Name]]),"-----",VLOOKUP(LeaveTracker[[#This Row],[Employee Name]],Employees[[Employee Name]:[Office]],7))</f>
        <v>CENRO</v>
      </c>
      <c r="F7647" s="50" t="str">
        <f>IF(ISBLANK(LeaveTracker[[#This Row],[Employee Name]]),"-----",VLOOKUP(LeaveTracker[[#This Row],[Employee Name]],Employees[[Employee Name]:[Office]],6))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1804</v>
      </c>
      <c r="E7648" s="19" t="str">
        <f>IF(ISBLANK(LeaveTracker[[#This Row],[Employee Name]]),"-----",VLOOKUP(LeaveTracker[[#This Row],[Employee Name]],Employees[[Employee Name]:[Office]],7))</f>
        <v>HOUSING</v>
      </c>
      <c r="F7648" s="50" t="str">
        <f>IF(ISBLANK(LeaveTracker[[#This Row],[Employee Name]]),"-----",VLOOKUP(LeaveTracker[[#This Row],[Employee Name]],Employees[[Employee Name]:[Office]],6))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1923</v>
      </c>
      <c r="E7649" s="19" t="str">
        <f>IF(ISBLANK(LeaveTracker[[#This Row],[Employee Name]]),"-----",VLOOKUP(LeaveTracker[[#This Row],[Employee Name]],Employees[[Employee Name]:[Office]],7))</f>
        <v>ONT</v>
      </c>
      <c r="F7649" s="50" t="str">
        <f>IF(ISBLANK(LeaveTracker[[#This Row],[Employee Name]]),"-----",VLOOKUP(LeaveTracker[[#This Row],[Employee Name]],Employees[[Employee Name]:[Office]],6))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2242</v>
      </c>
      <c r="E7650" s="19" t="str">
        <f>IF(ISBLANK(LeaveTracker[[#This Row],[Employee Name]]),"-----",VLOOKUP(LeaveTracker[[#This Row],[Employee Name]],Employees[[Employee Name]:[Office]],7))</f>
        <v>OSPITAL NG TAGAYTAY</v>
      </c>
      <c r="F7650" s="50" t="str">
        <f>IF(ISBLANK(LeaveTracker[[#This Row],[Employee Name]]),"-----",VLOOKUP(LeaveTracker[[#This Row],[Employee Name]],Employees[[Employee Name]:[Office]],6))</f>
        <v>PERMANENT</v>
      </c>
      <c r="G7650" s="24">
        <v>45194</v>
      </c>
      <c r="H7650" s="24">
        <v>45194</v>
      </c>
      <c r="I7650" s="20" t="s">
        <v>298</v>
      </c>
      <c r="J7650" s="42" t="s">
        <v>1003</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2237</v>
      </c>
      <c r="E7651" s="19" t="str">
        <f>IF(ISBLANK(LeaveTracker[[#This Row],[Employee Name]]),"-----",VLOOKUP(LeaveTracker[[#This Row],[Employee Name]],Employees[[Employee Name]:[Office]],7))</f>
        <v>OSPITAL NG TAGAYTAY</v>
      </c>
      <c r="F7651" s="50" t="str">
        <f>IF(ISBLANK(LeaveTracker[[#This Row],[Employee Name]]),"-----",VLOOKUP(LeaveTracker[[#This Row],[Employee Name]],Employees[[Employee Name]:[Office]],6))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2237</v>
      </c>
      <c r="E7652" s="19" t="str">
        <f>IF(ISBLANK(LeaveTracker[[#This Row],[Employee Name]]),"-----",VLOOKUP(LeaveTracker[[#This Row],[Employee Name]],Employees[[Employee Name]:[Office]],7))</f>
        <v>OSPITAL NG TAGAYTAY</v>
      </c>
      <c r="F7652" s="50" t="str">
        <f>IF(ISBLANK(LeaveTracker[[#This Row],[Employee Name]]),"-----",VLOOKUP(LeaveTracker[[#This Row],[Employee Name]],Employees[[Employee Name]:[Office]],6))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875</v>
      </c>
      <c r="E7653" s="19" t="str">
        <f>IF(ISBLANK(LeaveTracker[[#This Row],[Employee Name]]),"-----",VLOOKUP(LeaveTracker[[#This Row],[Employee Name]],Employees[[Employee Name]:[Office]],7))</f>
        <v>GSO</v>
      </c>
      <c r="F7653" s="50" t="str">
        <f>IF(ISBLANK(LeaveTracker[[#This Row],[Employee Name]]),"-----",VLOOKUP(LeaveTracker[[#This Row],[Employee Name]],Employees[[Employee Name]:[Office]],6))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1080</v>
      </c>
      <c r="E7654" s="19" t="str">
        <f>IF(ISBLANK(LeaveTracker[[#This Row],[Employee Name]]),"-----",VLOOKUP(LeaveTracker[[#This Row],[Employee Name]],Employees[[Employee Name]:[Office]],7))</f>
        <v>CTO</v>
      </c>
      <c r="F7654" s="50" t="str">
        <f>IF(ISBLANK(LeaveTracker[[#This Row],[Employee Name]]),"-----",VLOOKUP(LeaveTracker[[#This Row],[Employee Name]],Employees[[Employee Name]:[Office]],6))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660</v>
      </c>
      <c r="E7655" s="19" t="str">
        <f>IF(ISBLANK(LeaveTracker[[#This Row],[Employee Name]]),"-----",VLOOKUP(LeaveTracker[[#This Row],[Employee Name]],Employees[[Employee Name]:[Office]],7))</f>
        <v>CTO</v>
      </c>
      <c r="F7655" s="50" t="str">
        <f>IF(ISBLANK(LeaveTracker[[#This Row],[Employee Name]]),"-----",VLOOKUP(LeaveTracker[[#This Row],[Employee Name]],Employees[[Employee Name]:[Office]],6))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1095</v>
      </c>
      <c r="E7656" s="19" t="str">
        <f>IF(ISBLANK(LeaveTracker[[#This Row],[Employee Name]]),"-----",VLOOKUP(LeaveTracker[[#This Row],[Employee Name]],Employees[[Employee Name]:[Office]],7))</f>
        <v>VMO</v>
      </c>
      <c r="F7656" s="50" t="str">
        <f>IF(ISBLANK(LeaveTracker[[#This Row],[Employee Name]]),"-----",VLOOKUP(LeaveTracker[[#This Row],[Employee Name]],Employees[[Employee Name]:[Office]],6))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671</v>
      </c>
      <c r="E7657" s="19" t="str">
        <f>IF(ISBLANK(LeaveTracker[[#This Row],[Employee Name]]),"-----",VLOOKUP(LeaveTracker[[#This Row],[Employee Name]],Employees[[Employee Name]:[Office]],7))</f>
        <v>SP</v>
      </c>
      <c r="F7657" s="50" t="str">
        <f>IF(ISBLANK(LeaveTracker[[#This Row],[Employee Name]]),"-----",VLOOKUP(LeaveTracker[[#This Row],[Employee Name]],Employees[[Employee Name]:[Office]],6))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1757</v>
      </c>
      <c r="E7658" s="19" t="str">
        <f>IF(ISBLANK(LeaveTracker[[#This Row],[Employee Name]]),"-----",VLOOKUP(LeaveTracker[[#This Row],[Employee Name]],Employees[[Employee Name]:[Office]],7))</f>
        <v>SP</v>
      </c>
      <c r="F7658" s="50" t="str">
        <f>IF(ISBLANK(LeaveTracker[[#This Row],[Employee Name]]),"-----",VLOOKUP(LeaveTracker[[#This Row],[Employee Name]],Employees[[Employee Name]:[Office]],6))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1741</v>
      </c>
      <c r="E7659" s="19" t="str">
        <f>IF(ISBLANK(LeaveTracker[[#This Row],[Employee Name]]),"-----",VLOOKUP(LeaveTracker[[#This Row],[Employee Name]],Employees[[Employee Name]:[Office]],7))</f>
        <v>ONT</v>
      </c>
      <c r="F7659" s="50" t="str">
        <f>IF(ISBLANK(LeaveTracker[[#This Row],[Employee Name]]),"-----",VLOOKUP(LeaveTracker[[#This Row],[Employee Name]],Employees[[Employee Name]:[Office]],6))</f>
        <v>PERMANENT</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1741</v>
      </c>
      <c r="E7660" s="19" t="str">
        <f>IF(ISBLANK(LeaveTracker[[#This Row],[Employee Name]]),"-----",VLOOKUP(LeaveTracker[[#This Row],[Employee Name]],Employees[[Employee Name]:[Office]],7))</f>
        <v>ONT</v>
      </c>
      <c r="F7660" s="50" t="str">
        <f>IF(ISBLANK(LeaveTracker[[#This Row],[Employee Name]]),"-----",VLOOKUP(LeaveTracker[[#This Row],[Employee Name]],Employees[[Employee Name]:[Office]],6))</f>
        <v>PERMANENT</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1741</v>
      </c>
      <c r="E7661" s="19" t="str">
        <f>IF(ISBLANK(LeaveTracker[[#This Row],[Employee Name]]),"-----",VLOOKUP(LeaveTracker[[#This Row],[Employee Name]],Employees[[Employee Name]:[Office]],7))</f>
        <v>ONT</v>
      </c>
      <c r="F7661" s="50" t="str">
        <f>IF(ISBLANK(LeaveTracker[[#This Row],[Employee Name]]),"-----",VLOOKUP(LeaveTracker[[#This Row],[Employee Name]],Employees[[Employee Name]:[Office]],6))</f>
        <v>PERMANENT</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1741</v>
      </c>
      <c r="E7662" s="19" t="str">
        <f>IF(ISBLANK(LeaveTracker[[#This Row],[Employee Name]]),"-----",VLOOKUP(LeaveTracker[[#This Row],[Employee Name]],Employees[[Employee Name]:[Office]],7))</f>
        <v>ONT</v>
      </c>
      <c r="F7662" s="50" t="str">
        <f>IF(ISBLANK(LeaveTracker[[#This Row],[Employee Name]]),"-----",VLOOKUP(LeaveTracker[[#This Row],[Employee Name]],Employees[[Employee Name]:[Office]],6))</f>
        <v>PERMANENT</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371</v>
      </c>
      <c r="E7663" s="19" t="str">
        <f>IF(ISBLANK(LeaveTracker[[#This Row],[Employee Name]]),"-----",VLOOKUP(LeaveTracker[[#This Row],[Employee Name]],Employees[[Employee Name]:[Office]],7))</f>
        <v>LIBRARY</v>
      </c>
      <c r="F7663" s="50" t="str">
        <f>IF(ISBLANK(LeaveTracker[[#This Row],[Employee Name]]),"-----",VLOOKUP(LeaveTracker[[#This Row],[Employee Name]],Employees[[Employee Name]:[Office]],6))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778</v>
      </c>
      <c r="E7664" s="19" t="str">
        <f>IF(ISBLANK(LeaveTracker[[#This Row],[Employee Name]]),"-----",VLOOKUP(LeaveTracker[[#This Row],[Employee Name]],Employees[[Employee Name]:[Office]],7))</f>
        <v>HRMO</v>
      </c>
      <c r="F7664" s="50" t="str">
        <f>IF(ISBLANK(LeaveTracker[[#This Row],[Employee Name]]),"-----",VLOOKUP(LeaveTracker[[#This Row],[Employee Name]],Employees[[Employee Name]:[Office]],6))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778</v>
      </c>
      <c r="E7665" s="19" t="str">
        <f>IF(ISBLANK(LeaveTracker[[#This Row],[Employee Name]]),"-----",VLOOKUP(LeaveTracker[[#This Row],[Employee Name]],Employees[[Employee Name]:[Office]],7))</f>
        <v>HRMO</v>
      </c>
      <c r="F7665" s="50" t="str">
        <f>IF(ISBLANK(LeaveTracker[[#This Row],[Employee Name]]),"-----",VLOOKUP(LeaveTracker[[#This Row],[Employee Name]],Employees[[Employee Name]:[Office]],6))</f>
        <v>PERMANENT</v>
      </c>
      <c r="G7665" s="24">
        <v>45184</v>
      </c>
      <c r="H7665" s="24">
        <v>45184</v>
      </c>
      <c r="I7665" s="20" t="s">
        <v>298</v>
      </c>
      <c r="J7665" s="42" t="s">
        <v>1003</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955</v>
      </c>
      <c r="E7666" s="19" t="str">
        <f>IF(ISBLANK(LeaveTracker[[#This Row],[Employee Name]]),"-----",VLOOKUP(LeaveTracker[[#This Row],[Employee Name]],Employees[[Employee Name]:[Office]],7))</f>
        <v>CSWDO</v>
      </c>
      <c r="F7666" s="50" t="str">
        <f>IF(ISBLANK(LeaveTracker[[#This Row],[Employee Name]]),"-----",VLOOKUP(LeaveTracker[[#This Row],[Employee Name]],Employees[[Employee Name]:[Office]],6))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255</v>
      </c>
      <c r="E7667" s="19" t="str">
        <f>IF(ISBLANK(LeaveTracker[[#This Row],[Employee Name]]),"-----",VLOOKUP(LeaveTracker[[#This Row],[Employee Name]],Employees[[Employee Name]:[Office]],7))</f>
        <v>DA</v>
      </c>
      <c r="F7667" s="50" t="str">
        <f>IF(ISBLANK(LeaveTracker[[#This Row],[Employee Name]]),"-----",VLOOKUP(LeaveTracker[[#This Row],[Employee Name]],Employees[[Employee Name]:[Office]],6))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1809</v>
      </c>
      <c r="E7668" s="19" t="str">
        <f>IF(ISBLANK(LeaveTracker[[#This Row],[Employee Name]]),"-----",VLOOKUP(LeaveTracker[[#This Row],[Employee Name]],Employees[[Employee Name]:[Office]],7))</f>
        <v>TICC</v>
      </c>
      <c r="F7668" s="50" t="str">
        <f>IF(ISBLANK(LeaveTracker[[#This Row],[Employee Name]]),"-----",VLOOKUP(LeaveTracker[[#This Row],[Employee Name]],Employees[[Employee Name]:[Office]],6))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693</v>
      </c>
      <c r="E7669" s="19" t="str">
        <f>IF(ISBLANK(LeaveTracker[[#This Row],[Employee Name]]),"-----",VLOOKUP(LeaveTracker[[#This Row],[Employee Name]],Employees[[Employee Name]:[Office]],7))</f>
        <v>VMO</v>
      </c>
      <c r="F7669" s="50" t="str">
        <f>IF(ISBLANK(LeaveTracker[[#This Row],[Employee Name]]),"-----",VLOOKUP(LeaveTracker[[#This Row],[Employee Name]],Employees[[Employee Name]:[Office]],6))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1795</v>
      </c>
      <c r="E7670" s="19" t="str">
        <f>IF(ISBLANK(LeaveTracker[[#This Row],[Employee Name]]),"-----",VLOOKUP(LeaveTracker[[#This Row],[Employee Name]],Employees[[Employee Name]:[Office]],7))</f>
        <v>CENRO</v>
      </c>
      <c r="F7670" s="50" t="str">
        <f>IF(ISBLANK(LeaveTracker[[#This Row],[Employee Name]]),"-----",VLOOKUP(LeaveTracker[[#This Row],[Employee Name]],Employees[[Employee Name]:[Office]],6))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2445</v>
      </c>
      <c r="E7671" s="19" t="str">
        <f>IF(ISBLANK(LeaveTracker[[#This Row],[Employee Name]]),"-----",VLOOKUP(LeaveTracker[[#This Row],[Employee Name]],Employees[[Employee Name]:[Office]],7))</f>
        <v>CSWDO</v>
      </c>
      <c r="F7671" s="50" t="str">
        <f>IF(ISBLANK(LeaveTracker[[#This Row],[Employee Name]]),"-----",VLOOKUP(LeaveTracker[[#This Row],[Employee Name]],Employees[[Employee Name]:[Office]],6))</f>
        <v>PERMANENT</v>
      </c>
      <c r="G7671" s="24">
        <v>45182</v>
      </c>
      <c r="H7671" s="24">
        <v>45183</v>
      </c>
      <c r="I7671" s="20" t="s">
        <v>298</v>
      </c>
      <c r="J7671" s="42" t="s">
        <v>2446</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960</v>
      </c>
      <c r="E7672" s="19" t="str">
        <f>IF(ISBLANK(LeaveTracker[[#This Row],[Employee Name]]),"-----",VLOOKUP(LeaveTracker[[#This Row],[Employee Name]],Employees[[Employee Name]:[Office]],7))</f>
        <v>ONT</v>
      </c>
      <c r="F7672" s="50" t="str">
        <f>IF(ISBLANK(LeaveTracker[[#This Row],[Employee Name]]),"-----",VLOOKUP(LeaveTracker[[#This Row],[Employee Name]],Employees[[Employee Name]:[Office]],6))</f>
        <v>PERMANENT</v>
      </c>
      <c r="G7672" s="24">
        <v>45169</v>
      </c>
      <c r="H7672" s="24">
        <v>45169</v>
      </c>
      <c r="I7672" s="20" t="s">
        <v>298</v>
      </c>
      <c r="J7672" s="42" t="s">
        <v>1003</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960</v>
      </c>
      <c r="E7673" s="19" t="str">
        <f>IF(ISBLANK(LeaveTracker[[#This Row],[Employee Name]]),"-----",VLOOKUP(LeaveTracker[[#This Row],[Employee Name]],Employees[[Employee Name]:[Office]],7))</f>
        <v>ONT</v>
      </c>
      <c r="F7673" s="50" t="str">
        <f>IF(ISBLANK(LeaveTracker[[#This Row],[Employee Name]]),"-----",VLOOKUP(LeaveTracker[[#This Row],[Employee Name]],Employees[[Employee Name]:[Office]],6))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960</v>
      </c>
      <c r="E7674" s="19" t="str">
        <f>IF(ISBLANK(LeaveTracker[[#This Row],[Employee Name]]),"-----",VLOOKUP(LeaveTracker[[#This Row],[Employee Name]],Employees[[Employee Name]:[Office]],7))</f>
        <v>ONT</v>
      </c>
      <c r="F7674" s="50" t="str">
        <f>IF(ISBLANK(LeaveTracker[[#This Row],[Employee Name]]),"-----",VLOOKUP(LeaveTracker[[#This Row],[Employee Name]],Employees[[Employee Name]:[Office]],6))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960</v>
      </c>
      <c r="E7675" s="19" t="str">
        <f>IF(ISBLANK(LeaveTracker[[#This Row],[Employee Name]]),"-----",VLOOKUP(LeaveTracker[[#This Row],[Employee Name]],Employees[[Employee Name]:[Office]],7))</f>
        <v>ONT</v>
      </c>
      <c r="F7675" s="50" t="str">
        <f>IF(ISBLANK(LeaveTracker[[#This Row],[Employee Name]]),"-----",VLOOKUP(LeaveTracker[[#This Row],[Employee Name]],Employees[[Employee Name]:[Office]],6))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960</v>
      </c>
      <c r="E7676" s="19" t="str">
        <f>IF(ISBLANK(LeaveTracker[[#This Row],[Employee Name]]),"-----",VLOOKUP(LeaveTracker[[#This Row],[Employee Name]],Employees[[Employee Name]:[Office]],7))</f>
        <v>ONT</v>
      </c>
      <c r="F7676" s="50" t="str">
        <f>IF(ISBLANK(LeaveTracker[[#This Row],[Employee Name]]),"-----",VLOOKUP(LeaveTracker[[#This Row],[Employee Name]],Employees[[Employee Name]:[Office]],6))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960</v>
      </c>
      <c r="E7677" s="19" t="str">
        <f>IF(ISBLANK(LeaveTracker[[#This Row],[Employee Name]]),"-----",VLOOKUP(LeaveTracker[[#This Row],[Employee Name]],Employees[[Employee Name]:[Office]],7))</f>
        <v>ONT</v>
      </c>
      <c r="F7677" s="50" t="str">
        <f>IF(ISBLANK(LeaveTracker[[#This Row],[Employee Name]]),"-----",VLOOKUP(LeaveTracker[[#This Row],[Employee Name]],Employees[[Employee Name]:[Office]],6))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960</v>
      </c>
      <c r="E7678" s="19" t="str">
        <f>IF(ISBLANK(LeaveTracker[[#This Row],[Employee Name]]),"-----",VLOOKUP(LeaveTracker[[#This Row],[Employee Name]],Employees[[Employee Name]:[Office]],7))</f>
        <v>ONT</v>
      </c>
      <c r="F7678" s="50" t="str">
        <f>IF(ISBLANK(LeaveTracker[[#This Row],[Employee Name]]),"-----",VLOOKUP(LeaveTracker[[#This Row],[Employee Name]],Employees[[Employee Name]:[Office]],6))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1049</v>
      </c>
      <c r="E7679" s="19" t="str">
        <f>IF(ISBLANK(LeaveTracker[[#This Row],[Employee Name]]),"-----",VLOOKUP(LeaveTracker[[#This Row],[Employee Name]],Employees[[Employee Name]:[Office]],7))</f>
        <v>PIO</v>
      </c>
      <c r="F7679" s="50" t="str">
        <f>IF(ISBLANK(LeaveTracker[[#This Row],[Employee Name]]),"-----",VLOOKUP(LeaveTracker[[#This Row],[Employee Name]],Employees[[Employee Name]:[Office]],6))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471</v>
      </c>
      <c r="E7680" s="19" t="str">
        <f>IF(ISBLANK(LeaveTracker[[#This Row],[Employee Name]]),"-----",VLOOKUP(LeaveTracker[[#This Row],[Employee Name]],Employees[[Employee Name]:[Office]],7))</f>
        <v>PIO</v>
      </c>
      <c r="F7680" s="50" t="str">
        <f>IF(ISBLANK(LeaveTracker[[#This Row],[Employee Name]]),"-----",VLOOKUP(LeaveTracker[[#This Row],[Employee Name]],Employees[[Employee Name]:[Office]],6))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19" t="str">
        <f>IF(ISBLANK(LeaveTracker[[#This Row],[Employee Name]]),"-----",VLOOKUP(LeaveTracker[[#This Row],[Employee Name]],Employees[[Employee Name]:[Office]],7))</f>
        <v>ADMIN OFFICE</v>
      </c>
      <c r="F7681" s="50" t="str">
        <f>IF(ISBLANK(LeaveTracker[[#This Row],[Employee Name]]),"-----",VLOOKUP(LeaveTracker[[#This Row],[Employee Name]],Employees[[Employee Name]:[Office]],6))</f>
        <v>PERMANENT</v>
      </c>
      <c r="G7681" s="24">
        <v>45197</v>
      </c>
      <c r="H7681" s="24">
        <v>45197</v>
      </c>
      <c r="I7681" s="20" t="s">
        <v>298</v>
      </c>
      <c r="J7681" s="42" t="s">
        <v>1003</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1285</v>
      </c>
      <c r="E7682" s="19" t="str">
        <f>IF(ISBLANK(LeaveTracker[[#This Row],[Employee Name]]),"-----",VLOOKUP(LeaveTracker[[#This Row],[Employee Name]],Employees[[Employee Name]:[Office]],7))</f>
        <v>CTO</v>
      </c>
      <c r="F7682" s="50" t="str">
        <f>IF(ISBLANK(LeaveTracker[[#This Row],[Employee Name]]),"-----",VLOOKUP(LeaveTracker[[#This Row],[Employee Name]],Employees[[Employee Name]:[Office]],6))</f>
        <v>PERMANENT</v>
      </c>
      <c r="G7682" s="24">
        <v>45187</v>
      </c>
      <c r="H7682" s="24">
        <v>45187</v>
      </c>
      <c r="I7682" s="20" t="s">
        <v>298</v>
      </c>
      <c r="J7682" s="42" t="s">
        <v>1003</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488</v>
      </c>
      <c r="E7683" s="19" t="str">
        <f>IF(ISBLANK(LeaveTracker[[#This Row],[Employee Name]]),"-----",VLOOKUP(LeaveTracker[[#This Row],[Employee Name]],Employees[[Employee Name]:[Office]],7))</f>
        <v>THRDC</v>
      </c>
      <c r="F7683" s="50" t="str">
        <f>IF(ISBLANK(LeaveTracker[[#This Row],[Employee Name]]),"-----",VLOOKUP(LeaveTracker[[#This Row],[Employee Name]],Employees[[Employee Name]:[Office]],6))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19" t="str">
        <f>IF(ISBLANK(LeaveTracker[[#This Row],[Employee Name]]),"-----",VLOOKUP(LeaveTracker[[#This Row],[Employee Name]],Employees[[Employee Name]:[Office]],7))</f>
        <v>CTO</v>
      </c>
      <c r="F7684" s="50" t="str">
        <f>IF(ISBLANK(LeaveTracker[[#This Row],[Employee Name]]),"-----",VLOOKUP(LeaveTracker[[#This Row],[Employee Name]],Employees[[Employee Name]:[Office]],6))</f>
        <v>PERMANENT</v>
      </c>
      <c r="G7684" s="24">
        <v>45197</v>
      </c>
      <c r="H7684" s="24">
        <v>45197</v>
      </c>
      <c r="I7684" s="20" t="s">
        <v>298</v>
      </c>
      <c r="J7684" s="42" t="s">
        <v>1003</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405</v>
      </c>
      <c r="E7685" s="19" t="str">
        <f>IF(ISBLANK(LeaveTracker[[#This Row],[Employee Name]]),"-----",VLOOKUP(LeaveTracker[[#This Row],[Employee Name]],Employees[[Employee Name]:[Office]],7))</f>
        <v>CTO</v>
      </c>
      <c r="F7685" s="50" t="str">
        <f>IF(ISBLANK(LeaveTracker[[#This Row],[Employee Name]]),"-----",VLOOKUP(LeaveTracker[[#This Row],[Employee Name]],Employees[[Employee Name]:[Office]],6))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1017</v>
      </c>
      <c r="E7686" s="19" t="str">
        <f>IF(ISBLANK(LeaveTracker[[#This Row],[Employee Name]]),"-----",VLOOKUP(LeaveTracker[[#This Row],[Employee Name]],Employees[[Employee Name]:[Office]],7))</f>
        <v>LANDTAX</v>
      </c>
      <c r="F7686" s="50" t="str">
        <f>IF(ISBLANK(LeaveTracker[[#This Row],[Employee Name]]),"-----",VLOOKUP(LeaveTracker[[#This Row],[Employee Name]],Employees[[Employee Name]:[Office]],6))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1017</v>
      </c>
      <c r="E7687" s="19" t="str">
        <f>IF(ISBLANK(LeaveTracker[[#This Row],[Employee Name]]),"-----",VLOOKUP(LeaveTracker[[#This Row],[Employee Name]],Employees[[Employee Name]:[Office]],7))</f>
        <v>LANDTAX</v>
      </c>
      <c r="F7687" s="50" t="str">
        <f>IF(ISBLANK(LeaveTracker[[#This Row],[Employee Name]]),"-----",VLOOKUP(LeaveTracker[[#This Row],[Employee Name]],Employees[[Employee Name]:[Office]],6))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950</v>
      </c>
      <c r="E7688" s="19" t="str">
        <f>IF(ISBLANK(LeaveTracker[[#This Row],[Employee Name]]),"-----",VLOOKUP(LeaveTracker[[#This Row],[Employee Name]],Employees[[Employee Name]:[Office]],7))</f>
        <v>ACCOUNTING</v>
      </c>
      <c r="F7688" s="50" t="str">
        <f>IF(ISBLANK(LeaveTracker[[#This Row],[Employee Name]]),"-----",VLOOKUP(LeaveTracker[[#This Row],[Employee Name]],Employees[[Employee Name]:[Office]],6))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868</v>
      </c>
      <c r="E7689" s="19" t="str">
        <f>IF(ISBLANK(LeaveTracker[[#This Row],[Employee Name]]),"-----",VLOOKUP(LeaveTracker[[#This Row],[Employee Name]],Employees[[Employee Name]:[Office]],7))</f>
        <v>ACCOUNTING</v>
      </c>
      <c r="F7689" s="50" t="str">
        <f>IF(ISBLANK(LeaveTracker[[#This Row],[Employee Name]]),"-----",VLOOKUP(LeaveTracker[[#This Row],[Employee Name]],Employees[[Employee Name]:[Office]],6))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468</v>
      </c>
      <c r="E7690" s="19" t="str">
        <f>IF(ISBLANK(LeaveTracker[[#This Row],[Employee Name]]),"-----",VLOOKUP(LeaveTracker[[#This Row],[Employee Name]],Employees[[Employee Name]:[Office]],7))</f>
        <v>ASSESSORS OFFICE</v>
      </c>
      <c r="F7690" s="50" t="str">
        <f>IF(ISBLANK(LeaveTracker[[#This Row],[Employee Name]]),"-----",VLOOKUP(LeaveTracker[[#This Row],[Employee Name]],Employees[[Employee Name]:[Office]],6))</f>
        <v>PERMANENT</v>
      </c>
      <c r="G7690" s="24">
        <v>45183</v>
      </c>
      <c r="H7690" s="24">
        <v>45183</v>
      </c>
      <c r="I7690" s="20" t="s">
        <v>298</v>
      </c>
      <c r="J7690" s="42" t="s">
        <v>1003</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597</v>
      </c>
      <c r="E7691" s="19" t="str">
        <f>IF(ISBLANK(LeaveTracker[[#This Row],[Employee Name]]),"-----",VLOOKUP(LeaveTracker[[#This Row],[Employee Name]],Employees[[Employee Name]:[Office]],7))</f>
        <v>MAHOGANY MARKET</v>
      </c>
      <c r="F7691" s="50" t="str">
        <f>IF(ISBLANK(LeaveTracker[[#This Row],[Employee Name]]),"-----",VLOOKUP(LeaveTracker[[#This Row],[Employee Name]],Employees[[Employee Name]:[Office]],6))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595</v>
      </c>
      <c r="E7692" s="19" t="str">
        <f>IF(ISBLANK(LeaveTracker[[#This Row],[Employee Name]]),"-----",VLOOKUP(LeaveTracker[[#This Row],[Employee Name]],Employees[[Employee Name]:[Office]],7))</f>
        <v>MAHOGANY MARKET</v>
      </c>
      <c r="F7692" s="50" t="str">
        <f>IF(ISBLANK(LeaveTracker[[#This Row],[Employee Name]]),"-----",VLOOKUP(LeaveTracker[[#This Row],[Employee Name]],Employees[[Employee Name]:[Office]],6))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398</v>
      </c>
      <c r="E7693" s="19" t="str">
        <f>IF(ISBLANK(LeaveTracker[[#This Row],[Employee Name]]),"-----",VLOOKUP(LeaveTracker[[#This Row],[Employee Name]],Employees[[Employee Name]:[Office]],7))</f>
        <v>CTO</v>
      </c>
      <c r="F7693" s="50" t="str">
        <f>IF(ISBLANK(LeaveTracker[[#This Row],[Employee Name]]),"-----",VLOOKUP(LeaveTracker[[#This Row],[Employee Name]],Employees[[Employee Name]:[Office]],6))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612</v>
      </c>
      <c r="E7694" s="19" t="str">
        <f>IF(ISBLANK(LeaveTracker[[#This Row],[Employee Name]]),"-----",VLOOKUP(LeaveTracker[[#This Row],[Employee Name]],Employees[[Employee Name]:[Office]],7))</f>
        <v>CBO</v>
      </c>
      <c r="F7694" s="50" t="str">
        <f>IF(ISBLANK(LeaveTracker[[#This Row],[Employee Name]]),"-----",VLOOKUP(LeaveTracker[[#This Row],[Employee Name]],Employees[[Employee Name]:[Office]],6))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509</v>
      </c>
      <c r="E7695" s="19" t="str">
        <f>IF(ISBLANK(LeaveTracker[[#This Row],[Employee Name]]),"-----",VLOOKUP(LeaveTracker[[#This Row],[Employee Name]],Employees[[Employee Name]:[Office]],7))</f>
        <v>ACCOUNTING</v>
      </c>
      <c r="F7695" s="50" t="str">
        <f>IF(ISBLANK(LeaveTracker[[#This Row],[Employee Name]]),"-----",VLOOKUP(LeaveTracker[[#This Row],[Employee Name]],Employees[[Employee Name]:[Office]],6))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868</v>
      </c>
      <c r="E7696" s="19" t="str">
        <f>IF(ISBLANK(LeaveTracker[[#This Row],[Employee Name]]),"-----",VLOOKUP(LeaveTracker[[#This Row],[Employee Name]],Employees[[Employee Name]:[Office]],7))</f>
        <v>ACCOUNTING</v>
      </c>
      <c r="F7696" s="50" t="str">
        <f>IF(ISBLANK(LeaveTracker[[#This Row],[Employee Name]]),"-----",VLOOKUP(LeaveTracker[[#This Row],[Employee Name]],Employees[[Employee Name]:[Office]],6))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504</v>
      </c>
      <c r="E7697" s="19" t="str">
        <f>IF(ISBLANK(LeaveTracker[[#This Row],[Employee Name]]),"-----",VLOOKUP(LeaveTracker[[#This Row],[Employee Name]],Employees[[Employee Name]:[Office]],7))</f>
        <v>THRDC</v>
      </c>
      <c r="F7697" s="50" t="str">
        <f>IF(ISBLANK(LeaveTracker[[#This Row],[Employee Name]]),"-----",VLOOKUP(LeaveTracker[[#This Row],[Employee Name]],Employees[[Employee Name]:[Office]],6))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2065</v>
      </c>
      <c r="E7698" s="19" t="str">
        <f>IF(ISBLANK(LeaveTracker[[#This Row],[Employee Name]]),"-----",VLOOKUP(LeaveTracker[[#This Row],[Employee Name]],Employees[[Employee Name]:[Office]],7))</f>
        <v>EEO</v>
      </c>
      <c r="F7698" s="50" t="str">
        <f>IF(ISBLANK(LeaveTracker[[#This Row],[Employee Name]]),"-----",VLOOKUP(LeaveTracker[[#This Row],[Employee Name]],Employees[[Employee Name]:[Office]],6))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2065</v>
      </c>
      <c r="E7699" s="19" t="str">
        <f>IF(ISBLANK(LeaveTracker[[#This Row],[Employee Name]]),"-----",VLOOKUP(LeaveTracker[[#This Row],[Employee Name]],Employees[[Employee Name]:[Office]],7))</f>
        <v>EEO</v>
      </c>
      <c r="F7699" s="50" t="str">
        <f>IF(ISBLANK(LeaveTracker[[#This Row],[Employee Name]]),"-----",VLOOKUP(LeaveTracker[[#This Row],[Employee Name]],Employees[[Employee Name]:[Office]],6))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2065</v>
      </c>
      <c r="E7700" s="19" t="str">
        <f>IF(ISBLANK(LeaveTracker[[#This Row],[Employee Name]]),"-----",VLOOKUP(LeaveTracker[[#This Row],[Employee Name]],Employees[[Employee Name]:[Office]],7))</f>
        <v>EEO</v>
      </c>
      <c r="F7700" s="50" t="str">
        <f>IF(ISBLANK(LeaveTracker[[#This Row],[Employee Name]]),"-----",VLOOKUP(LeaveTracker[[#This Row],[Employee Name]],Employees[[Employee Name]:[Office]],6))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2065</v>
      </c>
      <c r="E7701" s="19" t="str">
        <f>IF(ISBLANK(LeaveTracker[[#This Row],[Employee Name]]),"-----",VLOOKUP(LeaveTracker[[#This Row],[Employee Name]],Employees[[Employee Name]:[Office]],7))</f>
        <v>EEO</v>
      </c>
      <c r="F7701" s="50" t="str">
        <f>IF(ISBLANK(LeaveTracker[[#This Row],[Employee Name]]),"-----",VLOOKUP(LeaveTracker[[#This Row],[Employee Name]],Employees[[Employee Name]:[Office]],6))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2065</v>
      </c>
      <c r="E7702" s="19" t="str">
        <f>IF(ISBLANK(LeaveTracker[[#This Row],[Employee Name]]),"-----",VLOOKUP(LeaveTracker[[#This Row],[Employee Name]],Employees[[Employee Name]:[Office]],7))</f>
        <v>EEO</v>
      </c>
      <c r="F7702" s="50" t="str">
        <f>IF(ISBLANK(LeaveTracker[[#This Row],[Employee Name]]),"-----",VLOOKUP(LeaveTracker[[#This Row],[Employee Name]],Employees[[Employee Name]:[Office]],6))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2065</v>
      </c>
      <c r="E7703" s="19" t="str">
        <f>IF(ISBLANK(LeaveTracker[[#This Row],[Employee Name]]),"-----",VLOOKUP(LeaveTracker[[#This Row],[Employee Name]],Employees[[Employee Name]:[Office]],7))</f>
        <v>EEO</v>
      </c>
      <c r="F7703" s="50" t="str">
        <f>IF(ISBLANK(LeaveTracker[[#This Row],[Employee Name]]),"-----",VLOOKUP(LeaveTracker[[#This Row],[Employee Name]],Employees[[Employee Name]:[Office]],6))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2065</v>
      </c>
      <c r="E7704" s="19" t="str">
        <f>IF(ISBLANK(LeaveTracker[[#This Row],[Employee Name]]),"-----",VLOOKUP(LeaveTracker[[#This Row],[Employee Name]],Employees[[Employee Name]:[Office]],7))</f>
        <v>EEO</v>
      </c>
      <c r="F7704" s="50" t="str">
        <f>IF(ISBLANK(LeaveTracker[[#This Row],[Employee Name]]),"-----",VLOOKUP(LeaveTracker[[#This Row],[Employee Name]],Employees[[Employee Name]:[Office]],6))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2065</v>
      </c>
      <c r="E7705" s="19" t="str">
        <f>IF(ISBLANK(LeaveTracker[[#This Row],[Employee Name]]),"-----",VLOOKUP(LeaveTracker[[#This Row],[Employee Name]],Employees[[Employee Name]:[Office]],7))</f>
        <v>EEO</v>
      </c>
      <c r="F7705" s="50" t="str">
        <f>IF(ISBLANK(LeaveTracker[[#This Row],[Employee Name]]),"-----",VLOOKUP(LeaveTracker[[#This Row],[Employee Name]],Employees[[Employee Name]:[Office]],6))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1884</v>
      </c>
      <c r="E7706" s="19" t="str">
        <f>IF(ISBLANK(LeaveTracker[[#This Row],[Employee Name]]),"-----",VLOOKUP(LeaveTracker[[#This Row],[Employee Name]],Employees[[Employee Name]:[Office]],7))</f>
        <v>CTO-LICENSE</v>
      </c>
      <c r="F7706" s="50" t="str">
        <f>IF(ISBLANK(LeaveTracker[[#This Row],[Employee Name]]),"-----",VLOOKUP(LeaveTracker[[#This Row],[Employee Name]],Employees[[Employee Name]:[Office]],6))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1840</v>
      </c>
      <c r="E7707" s="19" t="str">
        <f>IF(ISBLANK(LeaveTracker[[#This Row],[Employee Name]]),"-----",VLOOKUP(LeaveTracker[[#This Row],[Employee Name]],Employees[[Employee Name]:[Office]],7))</f>
        <v>BIR</v>
      </c>
      <c r="F7707" s="50" t="str">
        <f>IF(ISBLANK(LeaveTracker[[#This Row],[Employee Name]]),"-----",VLOOKUP(LeaveTracker[[#This Row],[Employee Name]],Employees[[Employee Name]:[Office]],6))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1840</v>
      </c>
      <c r="E7708" s="19" t="str">
        <f>IF(ISBLANK(LeaveTracker[[#This Row],[Employee Name]]),"-----",VLOOKUP(LeaveTracker[[#This Row],[Employee Name]],Employees[[Employee Name]:[Office]],7))</f>
        <v>BIR</v>
      </c>
      <c r="F7708" s="50" t="str">
        <f>IF(ISBLANK(LeaveTracker[[#This Row],[Employee Name]]),"-----",VLOOKUP(LeaveTracker[[#This Row],[Employee Name]],Employees[[Employee Name]:[Office]],6))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1777</v>
      </c>
      <c r="E7709" s="19" t="str">
        <f>IF(ISBLANK(LeaveTracker[[#This Row],[Employee Name]]),"-----",VLOOKUP(LeaveTracker[[#This Row],[Employee Name]],Employees[[Employee Name]:[Office]],7))</f>
        <v>MAHOGANY MARKET</v>
      </c>
      <c r="F7709" s="50" t="str">
        <f>IF(ISBLANK(LeaveTracker[[#This Row],[Employee Name]]),"-----",VLOOKUP(LeaveTracker[[#This Row],[Employee Name]],Employees[[Employee Name]:[Office]],6))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1905</v>
      </c>
      <c r="E7710" s="19" t="str">
        <f>IF(ISBLANK(LeaveTracker[[#This Row],[Employee Name]]),"-----",VLOOKUP(LeaveTracker[[#This Row],[Employee Name]],Employees[[Employee Name]:[Office]],7))</f>
        <v>MAHOGANY MARKET</v>
      </c>
      <c r="F7710" s="50" t="str">
        <f>IF(ISBLANK(LeaveTracker[[#This Row],[Employee Name]]),"-----",VLOOKUP(LeaveTracker[[#This Row],[Employee Name]],Employees[[Employee Name]:[Office]],6))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2016</v>
      </c>
      <c r="E7711" s="19" t="str">
        <f>IF(ISBLANK(LeaveTracker[[#This Row],[Employee Name]]),"-----",VLOOKUP(LeaveTracker[[#This Row],[Employee Name]],Employees[[Employee Name]:[Office]],7))</f>
        <v>ONT</v>
      </c>
      <c r="F7711" s="50" t="str">
        <f>IF(ISBLANK(LeaveTracker[[#This Row],[Employee Name]]),"-----",VLOOKUP(LeaveTracker[[#This Row],[Employee Name]],Employees[[Employee Name]:[Office]],6))</f>
        <v>PERMANENT</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1794</v>
      </c>
      <c r="E7712" s="19" t="str">
        <f>IF(ISBLANK(LeaveTracker[[#This Row],[Employee Name]]),"-----",VLOOKUP(LeaveTracker[[#This Row],[Employee Name]],Employees[[Employee Name]:[Office]],7))</f>
        <v>CENRO</v>
      </c>
      <c r="F7712" s="50" t="str">
        <f>IF(ISBLANK(LeaveTracker[[#This Row],[Employee Name]]),"-----",VLOOKUP(LeaveTracker[[#This Row],[Employee Name]],Employees[[Employee Name]:[Office]],6))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1792</v>
      </c>
      <c r="E7713" s="19" t="str">
        <f>IF(ISBLANK(LeaveTracker[[#This Row],[Employee Name]]),"-----",VLOOKUP(LeaveTracker[[#This Row],[Employee Name]],Employees[[Employee Name]:[Office]],7))</f>
        <v>CENRO</v>
      </c>
      <c r="F7713" s="50" t="str">
        <f>IF(ISBLANK(LeaveTracker[[#This Row],[Employee Name]]),"-----",VLOOKUP(LeaveTracker[[#This Row],[Employee Name]],Employees[[Employee Name]:[Office]],6))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1962</v>
      </c>
      <c r="E7714" s="19" t="str">
        <f>IF(ISBLANK(LeaveTracker[[#This Row],[Employee Name]]),"-----",VLOOKUP(LeaveTracker[[#This Row],[Employee Name]],Employees[[Employee Name]:[Office]],7))</f>
        <v>CENRO</v>
      </c>
      <c r="F7714" s="50" t="str">
        <f>IF(ISBLANK(LeaveTracker[[#This Row],[Employee Name]]),"-----",VLOOKUP(LeaveTracker[[#This Row],[Employee Name]],Employees[[Employee Name]:[Office]],6))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1825</v>
      </c>
      <c r="E7715" s="19" t="str">
        <f>IF(ISBLANK(LeaveTracker[[#This Row],[Employee Name]]),"-----",VLOOKUP(LeaveTracker[[#This Row],[Employee Name]],Employees[[Employee Name]:[Office]],7))</f>
        <v>GSO</v>
      </c>
      <c r="F7715" s="50" t="str">
        <f>IF(ISBLANK(LeaveTracker[[#This Row],[Employee Name]]),"-----",VLOOKUP(LeaveTracker[[#This Row],[Employee Name]],Employees[[Employee Name]:[Office]],6))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530</v>
      </c>
      <c r="E7716" s="19" t="str">
        <f>IF(ISBLANK(LeaveTracker[[#This Row],[Employee Name]]),"-----",VLOOKUP(LeaveTracker[[#This Row],[Employee Name]],Employees[[Employee Name]:[Office]],7))</f>
        <v>GSO</v>
      </c>
      <c r="F7716" s="50" t="str">
        <f>IF(ISBLANK(LeaveTracker[[#This Row],[Employee Name]]),"-----",VLOOKUP(LeaveTracker[[#This Row],[Employee Name]],Employees[[Employee Name]:[Office]],6))</f>
        <v>PERMANENT</v>
      </c>
      <c r="G7716" s="24">
        <v>45188</v>
      </c>
      <c r="H7716" s="24">
        <v>45189</v>
      </c>
      <c r="I7716" s="20" t="s">
        <v>298</v>
      </c>
      <c r="J7716" s="42" t="s">
        <v>1003</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1942</v>
      </c>
      <c r="E7717" s="19" t="str">
        <f>IF(ISBLANK(LeaveTracker[[#This Row],[Employee Name]]),"-----",VLOOKUP(LeaveTracker[[#This Row],[Employee Name]],Employees[[Employee Name]:[Office]],7))</f>
        <v>GSO</v>
      </c>
      <c r="F7717" s="50" t="str">
        <f>IF(ISBLANK(LeaveTracker[[#This Row],[Employee Name]]),"-----",VLOOKUP(LeaveTracker[[#This Row],[Employee Name]],Employees[[Employee Name]:[Office]],6))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1804</v>
      </c>
      <c r="E7718" s="19" t="str">
        <f>IF(ISBLANK(LeaveTracker[[#This Row],[Employee Name]]),"-----",VLOOKUP(LeaveTracker[[#This Row],[Employee Name]],Employees[[Employee Name]:[Office]],7))</f>
        <v>HOUSING</v>
      </c>
      <c r="F7718" s="50" t="str">
        <f>IF(ISBLANK(LeaveTracker[[#This Row],[Employee Name]]),"-----",VLOOKUP(LeaveTracker[[#This Row],[Employee Name]],Employees[[Employee Name]:[Office]],6))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1804</v>
      </c>
      <c r="E7719" s="19" t="str">
        <f>IF(ISBLANK(LeaveTracker[[#This Row],[Employee Name]]),"-----",VLOOKUP(LeaveTracker[[#This Row],[Employee Name]],Employees[[Employee Name]:[Office]],7))</f>
        <v>HOUSING</v>
      </c>
      <c r="F7719" s="50" t="str">
        <f>IF(ISBLANK(LeaveTracker[[#This Row],[Employee Name]]),"-----",VLOOKUP(LeaveTracker[[#This Row],[Employee Name]],Employees[[Employee Name]:[Office]],6))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2330</v>
      </c>
      <c r="E7720" s="19" t="str">
        <f>IF(ISBLANK(LeaveTracker[[#This Row],[Employee Name]]),"-----",VLOOKUP(LeaveTracker[[#This Row],[Employee Name]],Employees[[Employee Name]:[Office]],7))</f>
        <v>CEO</v>
      </c>
      <c r="F7720" s="50" t="str">
        <f>IF(ISBLANK(LeaveTracker[[#This Row],[Employee Name]]),"-----",VLOOKUP(LeaveTracker[[#This Row],[Employee Name]],Employees[[Employee Name]:[Office]],6))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1765</v>
      </c>
      <c r="E7721" s="19" t="str">
        <f>IF(ISBLANK(LeaveTracker[[#This Row],[Employee Name]]),"-----",VLOOKUP(LeaveTracker[[#This Row],[Employee Name]],Employees[[Employee Name]:[Office]],7))</f>
        <v>GSO</v>
      </c>
      <c r="F7721" s="50" t="str">
        <f>IF(ISBLANK(LeaveTracker[[#This Row],[Employee Name]]),"-----",VLOOKUP(LeaveTracker[[#This Row],[Employee Name]],Employees[[Employee Name]:[Office]],6))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2186</v>
      </c>
      <c r="E7722" s="19" t="str">
        <f>IF(ISBLANK(LeaveTracker[[#This Row],[Employee Name]]),"-----",VLOOKUP(LeaveTracker[[#This Row],[Employee Name]],Employees[[Employee Name]:[Office]],7))</f>
        <v>HALL OF JUSTICE</v>
      </c>
      <c r="F7722" s="50" t="str">
        <f>IF(ISBLANK(LeaveTracker[[#This Row],[Employee Name]]),"-----",VLOOKUP(LeaveTracker[[#This Row],[Employee Name]],Employees[[Employee Name]:[Office]],6))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2186</v>
      </c>
      <c r="E7723" s="19" t="str">
        <f>IF(ISBLANK(LeaveTracker[[#This Row],[Employee Name]]),"-----",VLOOKUP(LeaveTracker[[#This Row],[Employee Name]],Employees[[Employee Name]:[Office]],7))</f>
        <v>HALL OF JUSTICE</v>
      </c>
      <c r="F7723" s="50" t="str">
        <f>IF(ISBLANK(LeaveTracker[[#This Row],[Employee Name]]),"-----",VLOOKUP(LeaveTracker[[#This Row],[Employee Name]],Employees[[Employee Name]:[Office]],6))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231</v>
      </c>
      <c r="E7724" s="19" t="str">
        <f>IF(ISBLANK(LeaveTracker[[#This Row],[Employee Name]]),"-----",VLOOKUP(LeaveTracker[[#This Row],[Employee Name]],Employees[[Employee Name]:[Office]],7))</f>
        <v>CSWDO</v>
      </c>
      <c r="F7724" s="50" t="str">
        <f>IF(ISBLANK(LeaveTracker[[#This Row],[Employee Name]]),"-----",VLOOKUP(LeaveTracker[[#This Row],[Employee Name]],Employees[[Employee Name]:[Office]],6))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1824</v>
      </c>
      <c r="E7725" s="19" t="str">
        <f>IF(ISBLANK(LeaveTracker[[#This Row],[Employee Name]]),"-----",VLOOKUP(LeaveTracker[[#This Row],[Employee Name]],Employees[[Employee Name]:[Office]],7))</f>
        <v>EEO/CITY MARKET</v>
      </c>
      <c r="F7725" s="50" t="str">
        <f>IF(ISBLANK(LeaveTracker[[#This Row],[Employee Name]]),"-----",VLOOKUP(LeaveTracker[[#This Row],[Employee Name]],Employees[[Employee Name]:[Office]],6))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1959</v>
      </c>
      <c r="E7726" s="19" t="str">
        <f>IF(ISBLANK(LeaveTracker[[#This Row],[Employee Name]]),"-----",VLOOKUP(LeaveTracker[[#This Row],[Employee Name]],Employees[[Employee Name]:[Office]],7))</f>
        <v>EEO/CITY MARKET</v>
      </c>
      <c r="F7726" s="50" t="str">
        <f>IF(ISBLANK(LeaveTracker[[#This Row],[Employee Name]]),"-----",VLOOKUP(LeaveTracker[[#This Row],[Employee Name]],Employees[[Employee Name]:[Office]],6))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1959</v>
      </c>
      <c r="E7727" s="19" t="str">
        <f>IF(ISBLANK(LeaveTracker[[#This Row],[Employee Name]]),"-----",VLOOKUP(LeaveTracker[[#This Row],[Employee Name]],Employees[[Employee Name]:[Office]],7))</f>
        <v>EEO/CITY MARKET</v>
      </c>
      <c r="F7727" s="50" t="str">
        <f>IF(ISBLANK(LeaveTracker[[#This Row],[Employee Name]]),"-----",VLOOKUP(LeaveTracker[[#This Row],[Employee Name]],Employees[[Employee Name]:[Office]],6))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1959</v>
      </c>
      <c r="E7728" s="19" t="str">
        <f>IF(ISBLANK(LeaveTracker[[#This Row],[Employee Name]]),"-----",VLOOKUP(LeaveTracker[[#This Row],[Employee Name]],Employees[[Employee Name]:[Office]],7))</f>
        <v>EEO/CITY MARKET</v>
      </c>
      <c r="F7728" s="50" t="str">
        <f>IF(ISBLANK(LeaveTracker[[#This Row],[Employee Name]]),"-----",VLOOKUP(LeaveTracker[[#This Row],[Employee Name]],Employees[[Employee Name]:[Office]],6))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1823</v>
      </c>
      <c r="E7729" s="19" t="str">
        <f>IF(ISBLANK(LeaveTracker[[#This Row],[Employee Name]]),"-----",VLOOKUP(LeaveTracker[[#This Row],[Employee Name]],Employees[[Employee Name]:[Office]],7))</f>
        <v>EEO/CITY MARKET</v>
      </c>
      <c r="F7729" s="50" t="str">
        <f>IF(ISBLANK(LeaveTracker[[#This Row],[Employee Name]]),"-----",VLOOKUP(LeaveTracker[[#This Row],[Employee Name]],Employees[[Employee Name]:[Office]],6))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1783</v>
      </c>
      <c r="E7730" s="19" t="str">
        <f>IF(ISBLANK(LeaveTracker[[#This Row],[Employee Name]]),"-----",VLOOKUP(LeaveTracker[[#This Row],[Employee Name]],Employees[[Employee Name]:[Office]],7))</f>
        <v>ONT</v>
      </c>
      <c r="F7730" s="50" t="str">
        <f>IF(ISBLANK(LeaveTracker[[#This Row],[Employee Name]]),"-----",VLOOKUP(LeaveTracker[[#This Row],[Employee Name]],Employees[[Employee Name]:[Office]],6))</f>
        <v>PERMANENT</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1834</v>
      </c>
      <c r="E7731" s="19" t="str">
        <f>IF(ISBLANK(LeaveTracker[[#This Row],[Employee Name]]),"-----",VLOOKUP(LeaveTracker[[#This Row],[Employee Name]],Employees[[Employee Name]:[Office]],7))</f>
        <v>EEO/CITY MARKET</v>
      </c>
      <c r="F7731" s="50" t="str">
        <f>IF(ISBLANK(LeaveTracker[[#This Row],[Employee Name]]),"-----",VLOOKUP(LeaveTracker[[#This Row],[Employee Name]],Employees[[Employee Name]:[Office]],6))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1941</v>
      </c>
      <c r="E7732" s="19" t="str">
        <f>IF(ISBLANK(LeaveTracker[[#This Row],[Employee Name]]),"-----",VLOOKUP(LeaveTracker[[#This Row],[Employee Name]],Employees[[Employee Name]:[Office]],7))</f>
        <v>CSWDO</v>
      </c>
      <c r="F7732" s="50" t="str">
        <f>IF(ISBLANK(LeaveTracker[[#This Row],[Employee Name]]),"-----",VLOOKUP(LeaveTracker[[#This Row],[Employee Name]],Employees[[Employee Name]:[Office]],6))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1818</v>
      </c>
      <c r="E7733" s="19" t="str">
        <f>IF(ISBLANK(LeaveTracker[[#This Row],[Employee Name]]),"-----",VLOOKUP(LeaveTracker[[#This Row],[Employee Name]],Employees[[Employee Name]:[Office]],7))</f>
        <v>CSWDO</v>
      </c>
      <c r="F7733" s="50" t="str">
        <f>IF(ISBLANK(LeaveTracker[[#This Row],[Employee Name]]),"-----",VLOOKUP(LeaveTracker[[#This Row],[Employee Name]],Employees[[Employee Name]:[Office]],6))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2132</v>
      </c>
      <c r="E7734" s="19" t="str">
        <f>IF(ISBLANK(LeaveTracker[[#This Row],[Employee Name]]),"-----",VLOOKUP(LeaveTracker[[#This Row],[Employee Name]],Employees[[Employee Name]:[Office]],7))</f>
        <v>DA</v>
      </c>
      <c r="F7734" s="50" t="str">
        <f>IF(ISBLANK(LeaveTracker[[#This Row],[Employee Name]]),"-----",VLOOKUP(LeaveTracker[[#This Row],[Employee Name]],Employees[[Employee Name]:[Office]],6))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2099</v>
      </c>
      <c r="E7735" s="19" t="str">
        <f>IF(ISBLANK(LeaveTracker[[#This Row],[Employee Name]]),"-----",VLOOKUP(LeaveTracker[[#This Row],[Employee Name]],Employees[[Employee Name]:[Office]],7))</f>
        <v>BPLO</v>
      </c>
      <c r="F7735" s="50" t="str">
        <f>IF(ISBLANK(LeaveTracker[[#This Row],[Employee Name]]),"-----",VLOOKUP(LeaveTracker[[#This Row],[Employee Name]],Employees[[Employee Name]:[Office]],6))</f>
        <v>CASUAL</v>
      </c>
      <c r="G7735" s="24">
        <v>45195</v>
      </c>
      <c r="H7735" s="24">
        <v>45195</v>
      </c>
      <c r="I7735" s="19" t="s">
        <v>298</v>
      </c>
      <c r="J7735" s="42" t="s">
        <v>1003</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1726</v>
      </c>
      <c r="E7736" s="19" t="str">
        <f>IF(ISBLANK(LeaveTracker[[#This Row],[Employee Name]]),"-----",VLOOKUP(LeaveTracker[[#This Row],[Employee Name]],Employees[[Employee Name]:[Office]],7))</f>
        <v>TCIS</v>
      </c>
      <c r="F7736" s="50" t="str">
        <f>IF(ISBLANK(LeaveTracker[[#This Row],[Employee Name]]),"-----",VLOOKUP(LeaveTracker[[#This Row],[Employee Name]],Employees[[Employee Name]:[Office]],6))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1927</v>
      </c>
      <c r="E7737" s="19" t="str">
        <f>IF(ISBLANK(LeaveTracker[[#This Row],[Employee Name]]),"-----",VLOOKUP(LeaveTracker[[#This Row],[Employee Name]],Employees[[Employee Name]:[Office]],7))</f>
        <v>HOUSING</v>
      </c>
      <c r="F7737" s="50" t="str">
        <f>IF(ISBLANK(LeaveTracker[[#This Row],[Employee Name]]),"-----",VLOOKUP(LeaveTracker[[#This Row],[Employee Name]],Employees[[Employee Name]:[Office]],6))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1927</v>
      </c>
      <c r="E7738" s="19" t="str">
        <f>IF(ISBLANK(LeaveTracker[[#This Row],[Employee Name]]),"-----",VLOOKUP(LeaveTracker[[#This Row],[Employee Name]],Employees[[Employee Name]:[Office]],7))</f>
        <v>HOUSING</v>
      </c>
      <c r="F7738" s="50" t="str">
        <f>IF(ISBLANK(LeaveTracker[[#This Row],[Employee Name]]),"-----",VLOOKUP(LeaveTracker[[#This Row],[Employee Name]],Employees[[Employee Name]:[Office]],6))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1783</v>
      </c>
      <c r="E7739" s="19" t="str">
        <f>IF(ISBLANK(LeaveTracker[[#This Row],[Employee Name]]),"-----",VLOOKUP(LeaveTracker[[#This Row],[Employee Name]],Employees[[Employee Name]:[Office]],7))</f>
        <v>ONT</v>
      </c>
      <c r="F7739" s="50" t="str">
        <f>IF(ISBLANK(LeaveTracker[[#This Row],[Employee Name]]),"-----",VLOOKUP(LeaveTracker[[#This Row],[Employee Name]],Employees[[Employee Name]:[Office]],6))</f>
        <v>PERMANENT</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1756</v>
      </c>
      <c r="E7740" s="19" t="str">
        <f>IF(ISBLANK(LeaveTracker[[#This Row],[Employee Name]]),"-----",VLOOKUP(LeaveTracker[[#This Row],[Employee Name]],Employees[[Employee Name]:[Office]],7))</f>
        <v>PICNIC GROVE</v>
      </c>
      <c r="F7740" s="50" t="str">
        <f>IF(ISBLANK(LeaveTracker[[#This Row],[Employee Name]]),"-----",VLOOKUP(LeaveTracker[[#This Row],[Employee Name]],Employees[[Employee Name]:[Office]],6))</f>
        <v>PERMANENT</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1756</v>
      </c>
      <c r="E7741" s="19" t="str">
        <f>IF(ISBLANK(LeaveTracker[[#This Row],[Employee Name]]),"-----",VLOOKUP(LeaveTracker[[#This Row],[Employee Name]],Employees[[Employee Name]:[Office]],7))</f>
        <v>PICNIC GROVE</v>
      </c>
      <c r="F7741" s="50" t="str">
        <f>IF(ISBLANK(LeaveTracker[[#This Row],[Employee Name]]),"-----",VLOOKUP(LeaveTracker[[#This Row],[Employee Name]],Employees[[Employee Name]:[Office]],6))</f>
        <v>PERMANENT</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1756</v>
      </c>
      <c r="E7742" s="19" t="str">
        <f>IF(ISBLANK(LeaveTracker[[#This Row],[Employee Name]]),"-----",VLOOKUP(LeaveTracker[[#This Row],[Employee Name]],Employees[[Employee Name]:[Office]],7))</f>
        <v>PICNIC GROVE</v>
      </c>
      <c r="F7742" s="50" t="str">
        <f>IF(ISBLANK(LeaveTracker[[#This Row],[Employee Name]]),"-----",VLOOKUP(LeaveTracker[[#This Row],[Employee Name]],Employees[[Employee Name]:[Office]],6))</f>
        <v>PERMANENT</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1756</v>
      </c>
      <c r="E7743" s="19" t="str">
        <f>IF(ISBLANK(LeaveTracker[[#This Row],[Employee Name]]),"-----",VLOOKUP(LeaveTracker[[#This Row],[Employee Name]],Employees[[Employee Name]:[Office]],7))</f>
        <v>PICNIC GROVE</v>
      </c>
      <c r="F7743" s="50" t="str">
        <f>IF(ISBLANK(LeaveTracker[[#This Row],[Employee Name]]),"-----",VLOOKUP(LeaveTracker[[#This Row],[Employee Name]],Employees[[Employee Name]:[Office]],6))</f>
        <v>PERMANENT</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1756</v>
      </c>
      <c r="E7744" s="19" t="str">
        <f>IF(ISBLANK(LeaveTracker[[#This Row],[Employee Name]]),"-----",VLOOKUP(LeaveTracker[[#This Row],[Employee Name]],Employees[[Employee Name]:[Office]],7))</f>
        <v>PICNIC GROVE</v>
      </c>
      <c r="F7744" s="50" t="str">
        <f>IF(ISBLANK(LeaveTracker[[#This Row],[Employee Name]]),"-----",VLOOKUP(LeaveTracker[[#This Row],[Employee Name]],Employees[[Employee Name]:[Office]],6))</f>
        <v>PERMANENT</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1823</v>
      </c>
      <c r="E7745" s="19" t="str">
        <f>IF(ISBLANK(LeaveTracker[[#This Row],[Employee Name]]),"-----",VLOOKUP(LeaveTracker[[#This Row],[Employee Name]],Employees[[Employee Name]:[Office]],7))</f>
        <v>EEO/CITY MARKET</v>
      </c>
      <c r="F7745" s="50" t="str">
        <f>IF(ISBLANK(LeaveTracker[[#This Row],[Employee Name]]),"-----",VLOOKUP(LeaveTracker[[#This Row],[Employee Name]],Employees[[Employee Name]:[Office]],6))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1783</v>
      </c>
      <c r="E7746" s="19" t="str">
        <f>IF(ISBLANK(LeaveTracker[[#This Row],[Employee Name]]),"-----",VLOOKUP(LeaveTracker[[#This Row],[Employee Name]],Employees[[Employee Name]:[Office]],7))</f>
        <v>ONT</v>
      </c>
      <c r="F7746" s="50" t="str">
        <f>IF(ISBLANK(LeaveTracker[[#This Row],[Employee Name]]),"-----",VLOOKUP(LeaveTracker[[#This Row],[Employee Name]],Employees[[Employee Name]:[Office]],6))</f>
        <v>PERMANENT</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955</v>
      </c>
      <c r="E7747" s="19" t="str">
        <f>IF(ISBLANK(LeaveTracker[[#This Row],[Employee Name]]),"-----",VLOOKUP(LeaveTracker[[#This Row],[Employee Name]],Employees[[Employee Name]:[Office]],7))</f>
        <v>CSWDO</v>
      </c>
      <c r="F7747" s="50" t="str">
        <f>IF(ISBLANK(LeaveTracker[[#This Row],[Employee Name]]),"-----",VLOOKUP(LeaveTracker[[#This Row],[Employee Name]],Employees[[Employee Name]:[Office]],6))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1840</v>
      </c>
      <c r="E7748" s="19" t="str">
        <f>IF(ISBLANK(LeaveTracker[[#This Row],[Employee Name]]),"-----",VLOOKUP(LeaveTracker[[#This Row],[Employee Name]],Employees[[Employee Name]:[Office]],7))</f>
        <v>BIR</v>
      </c>
      <c r="F7748" s="50" t="str">
        <f>IF(ISBLANK(LeaveTracker[[#This Row],[Employee Name]]),"-----",VLOOKUP(LeaveTracker[[#This Row],[Employee Name]],Employees[[Employee Name]:[Office]],6))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1840</v>
      </c>
      <c r="E7749" s="19" t="str">
        <f>IF(ISBLANK(LeaveTracker[[#This Row],[Employee Name]]),"-----",VLOOKUP(LeaveTracker[[#This Row],[Employee Name]],Employees[[Employee Name]:[Office]],7))</f>
        <v>BIR</v>
      </c>
      <c r="F7749" s="50" t="str">
        <f>IF(ISBLANK(LeaveTracker[[#This Row],[Employee Name]]),"-----",VLOOKUP(LeaveTracker[[#This Row],[Employee Name]],Employees[[Employee Name]:[Office]],6))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1733</v>
      </c>
      <c r="E7750" s="19" t="str">
        <f>IF(ISBLANK(LeaveTracker[[#This Row],[Employee Name]]),"-----",VLOOKUP(LeaveTracker[[#This Row],[Employee Name]],Employees[[Employee Name]:[Office]],7))</f>
        <v>ASSESSOR</v>
      </c>
      <c r="F7750" s="50" t="str">
        <f>IF(ISBLANK(LeaveTracker[[#This Row],[Employee Name]]),"-----",VLOOKUP(LeaveTracker[[#This Row],[Employee Name]],Employees[[Employee Name]:[Office]],6))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2466</v>
      </c>
      <c r="E7751" s="19" t="str">
        <f>IF(ISBLANK(LeaveTracker[[#This Row],[Employee Name]]),"-----",VLOOKUP(LeaveTracker[[#This Row],[Employee Name]],Employees[[Employee Name]:[Office]],7))</f>
        <v>RTC BRANCA</v>
      </c>
      <c r="F7751" s="50" t="str">
        <f>IF(ISBLANK(LeaveTracker[[#This Row],[Employee Name]]),"-----",VLOOKUP(LeaveTracker[[#This Row],[Employee Name]],Employees[[Employee Name]:[Office]],6))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2466</v>
      </c>
      <c r="E7752" s="19" t="str">
        <f>IF(ISBLANK(LeaveTracker[[#This Row],[Employee Name]]),"-----",VLOOKUP(LeaveTracker[[#This Row],[Employee Name]],Employees[[Employee Name]:[Office]],7))</f>
        <v>RTC BRANCA</v>
      </c>
      <c r="F7752" s="50" t="str">
        <f>IF(ISBLANK(LeaveTracker[[#This Row],[Employee Name]]),"-----",VLOOKUP(LeaveTracker[[#This Row],[Employee Name]],Employees[[Employee Name]:[Office]],6))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2186</v>
      </c>
      <c r="E7753" s="19" t="str">
        <f>IF(ISBLANK(LeaveTracker[[#This Row],[Employee Name]]),"-----",VLOOKUP(LeaveTracker[[#This Row],[Employee Name]],Employees[[Employee Name]:[Office]],7))</f>
        <v>HALL OF JUSTICE</v>
      </c>
      <c r="F7753" s="50" t="str">
        <f>IF(ISBLANK(LeaveTracker[[#This Row],[Employee Name]]),"-----",VLOOKUP(LeaveTracker[[#This Row],[Employee Name]],Employees[[Employee Name]:[Office]],6))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2186</v>
      </c>
      <c r="E7754" s="19" t="str">
        <f>IF(ISBLANK(LeaveTracker[[#This Row],[Employee Name]]),"-----",VLOOKUP(LeaveTracker[[#This Row],[Employee Name]],Employees[[Employee Name]:[Office]],7))</f>
        <v>HALL OF JUSTICE</v>
      </c>
      <c r="F7754" s="50" t="str">
        <f>IF(ISBLANK(LeaveTracker[[#This Row],[Employee Name]]),"-----",VLOOKUP(LeaveTracker[[#This Row],[Employee Name]],Employees[[Employee Name]:[Office]],6))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1949</v>
      </c>
      <c r="E7755" s="19" t="str">
        <f>IF(ISBLANK(LeaveTracker[[#This Row],[Employee Name]]),"-----",VLOOKUP(LeaveTracker[[#This Row],[Employee Name]],Employees[[Employee Name]:[Office]],7))</f>
        <v>SP/VMO</v>
      </c>
      <c r="F7755" s="50" t="str">
        <f>IF(ISBLANK(LeaveTracker[[#This Row],[Employee Name]]),"-----",VLOOKUP(LeaveTracker[[#This Row],[Employee Name]],Employees[[Employee Name]:[Office]],6))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2425</v>
      </c>
      <c r="E7756" s="19" t="str">
        <f>IF(ISBLANK(LeaveTracker[[#This Row],[Employee Name]]),"-----",VLOOKUP(LeaveTracker[[#This Row],[Employee Name]],Employees[[Employee Name]:[Office]],7))</f>
        <v>PEOPLE'S PARK</v>
      </c>
      <c r="F7756" s="50" t="str">
        <f>IF(ISBLANK(LeaveTracker[[#This Row],[Employee Name]]),"-----",VLOOKUP(LeaveTracker[[#This Row],[Employee Name]],Employees[[Employee Name]:[Office]],6))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2503</v>
      </c>
      <c r="D7757" s="19" t="s">
        <v>2016</v>
      </c>
      <c r="E7757" s="19" t="str">
        <f>IF(ISBLANK(LeaveTracker[[#This Row],[Employee Name]]),"-----",VLOOKUP(LeaveTracker[[#This Row],[Employee Name]],Employees[[Employee Name]:[Office]],7))</f>
        <v>ONT</v>
      </c>
      <c r="F7757" s="50" t="str">
        <f>IF(ISBLANK(LeaveTracker[[#This Row],[Employee Name]]),"-----",VLOOKUP(LeaveTracker[[#This Row],[Employee Name]],Employees[[Employee Name]:[Office]],6))</f>
        <v>PERMANENT</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1751</v>
      </c>
      <c r="E7758" s="19" t="str">
        <f>IF(ISBLANK(LeaveTracker[[#This Row],[Employee Name]]),"-----",VLOOKUP(LeaveTracker[[#This Row],[Employee Name]],Employees[[Employee Name]:[Office]],7))</f>
        <v>BPLO</v>
      </c>
      <c r="F7758" s="50" t="str">
        <f>IF(ISBLANK(LeaveTracker[[#This Row],[Employee Name]]),"-----",VLOOKUP(LeaveTracker[[#This Row],[Employee Name]],Employees[[Employee Name]:[Office]],6))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1095</v>
      </c>
      <c r="E7759" s="19" t="str">
        <f>IF(ISBLANK(LeaveTracker[[#This Row],[Employee Name]]),"-----",VLOOKUP(LeaveTracker[[#This Row],[Employee Name]],Employees[[Employee Name]:[Office]],7))</f>
        <v>VMO</v>
      </c>
      <c r="F7759" s="50" t="str">
        <f>IF(ISBLANK(LeaveTracker[[#This Row],[Employee Name]]),"-----",VLOOKUP(LeaveTracker[[#This Row],[Employee Name]],Employees[[Employee Name]:[Office]],6))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1842</v>
      </c>
      <c r="E7760" s="19" t="str">
        <f>IF(ISBLANK(LeaveTracker[[#This Row],[Employee Name]]),"-----",VLOOKUP(LeaveTracker[[#This Row],[Employee Name]],Employees[[Employee Name]:[Office]],7))</f>
        <v>VMO/SP</v>
      </c>
      <c r="F7760" s="50" t="str">
        <f>IF(ISBLANK(LeaveTracker[[#This Row],[Employee Name]]),"-----",VLOOKUP(LeaveTracker[[#This Row],[Employee Name]],Employees[[Employee Name]:[Office]],6))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1826</v>
      </c>
      <c r="E7761" s="19" t="str">
        <f>IF(ISBLANK(LeaveTracker[[#This Row],[Employee Name]]),"-----",VLOOKUP(LeaveTracker[[#This Row],[Employee Name]],Employees[[Employee Name]:[Office]],7))</f>
        <v>SP</v>
      </c>
      <c r="F7761" s="50" t="str">
        <f>IF(ISBLANK(LeaveTracker[[#This Row],[Employee Name]]),"-----",VLOOKUP(LeaveTracker[[#This Row],[Employee Name]],Employees[[Employee Name]:[Office]],6))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2332</v>
      </c>
      <c r="E7762" s="19" t="str">
        <f>IF(ISBLANK(LeaveTracker[[#This Row],[Employee Name]]),"-----",VLOOKUP(LeaveTracker[[#This Row],[Employee Name]],Employees[[Employee Name]:[Office]],7))</f>
        <v>SP</v>
      </c>
      <c r="F7762" s="50" t="str">
        <f>IF(ISBLANK(LeaveTracker[[#This Row],[Employee Name]]),"-----",VLOOKUP(LeaveTracker[[#This Row],[Employee Name]],Employees[[Employee Name]:[Office]],6))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1741</v>
      </c>
      <c r="E7763" s="19" t="str">
        <f>IF(ISBLANK(LeaveTracker[[#This Row],[Employee Name]]),"-----",VLOOKUP(LeaveTracker[[#This Row],[Employee Name]],Employees[[Employee Name]:[Office]],7))</f>
        <v>ONT</v>
      </c>
      <c r="F7763" s="50" t="str">
        <f>IF(ISBLANK(LeaveTracker[[#This Row],[Employee Name]]),"-----",VLOOKUP(LeaveTracker[[#This Row],[Employee Name]],Employees[[Employee Name]:[Office]],6))</f>
        <v>PERMANENT</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1741</v>
      </c>
      <c r="E7764" s="19" t="str">
        <f>IF(ISBLANK(LeaveTracker[[#This Row],[Employee Name]]),"-----",VLOOKUP(LeaveTracker[[#This Row],[Employee Name]],Employees[[Employee Name]:[Office]],7))</f>
        <v>ONT</v>
      </c>
      <c r="F7764" s="50" t="str">
        <f>IF(ISBLANK(LeaveTracker[[#This Row],[Employee Name]]),"-----",VLOOKUP(LeaveTracker[[#This Row],[Employee Name]],Employees[[Employee Name]:[Office]],6))</f>
        <v>PERMANENT</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422</v>
      </c>
      <c r="E7765" s="19" t="str">
        <f>IF(ISBLANK(LeaveTracker[[#This Row],[Employee Name]]),"-----",VLOOKUP(LeaveTracker[[#This Row],[Employee Name]],Employees[[Employee Name]:[Office]],7))</f>
        <v>INTEGRATED CENTRAL TERMINAL</v>
      </c>
      <c r="F7765" s="50" t="str">
        <f>IF(ISBLANK(LeaveTracker[[#This Row],[Employee Name]]),"-----",VLOOKUP(LeaveTracker[[#This Row],[Employee Name]],Employees[[Employee Name]:[Office]],6))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1962</v>
      </c>
      <c r="E7766" s="19" t="str">
        <f>IF(ISBLANK(LeaveTracker[[#This Row],[Employee Name]]),"-----",VLOOKUP(LeaveTracker[[#This Row],[Employee Name]],Employees[[Employee Name]:[Office]],7))</f>
        <v>CENRO</v>
      </c>
      <c r="F7766" s="50" t="str">
        <f>IF(ISBLANK(LeaveTracker[[#This Row],[Employee Name]]),"-----",VLOOKUP(LeaveTracker[[#This Row],[Employee Name]],Employees[[Employee Name]:[Office]],6))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1796</v>
      </c>
      <c r="E7767" s="19" t="str">
        <f>IF(ISBLANK(LeaveTracker[[#This Row],[Employee Name]]),"-----",VLOOKUP(LeaveTracker[[#This Row],[Employee Name]],Employees[[Employee Name]:[Office]],7))</f>
        <v>CENRO</v>
      </c>
      <c r="F7767" s="50" t="str">
        <f>IF(ISBLANK(LeaveTracker[[#This Row],[Employee Name]]),"-----",VLOOKUP(LeaveTracker[[#This Row],[Employee Name]],Employees[[Employee Name]:[Office]],6))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2210</v>
      </c>
      <c r="E7768" s="19" t="str">
        <f>IF(ISBLANK(LeaveTracker[[#This Row],[Employee Name]]),"-----",VLOOKUP(LeaveTracker[[#This Row],[Employee Name]],Employees[[Employee Name]:[Office]],7))</f>
        <v>CENRO</v>
      </c>
      <c r="F7768" s="50" t="str">
        <f>IF(ISBLANK(LeaveTracker[[#This Row],[Employee Name]]),"-----",VLOOKUP(LeaveTracker[[#This Row],[Employee Name]],Employees[[Employee Name]:[Office]],6))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2210</v>
      </c>
      <c r="E7769" s="19" t="str">
        <f>IF(ISBLANK(LeaveTracker[[#This Row],[Employee Name]]),"-----",VLOOKUP(LeaveTracker[[#This Row],[Employee Name]],Employees[[Employee Name]:[Office]],7))</f>
        <v>CENRO</v>
      </c>
      <c r="F7769" s="50" t="str">
        <f>IF(ISBLANK(LeaveTracker[[#This Row],[Employee Name]]),"-----",VLOOKUP(LeaveTracker[[#This Row],[Employee Name]],Employees[[Employee Name]:[Office]],6))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2210</v>
      </c>
      <c r="E7770" s="19" t="str">
        <f>IF(ISBLANK(LeaveTracker[[#This Row],[Employee Name]]),"-----",VLOOKUP(LeaveTracker[[#This Row],[Employee Name]],Employees[[Employee Name]:[Office]],7))</f>
        <v>CENRO</v>
      </c>
      <c r="F7770" s="50" t="str">
        <f>IF(ISBLANK(LeaveTracker[[#This Row],[Employee Name]]),"-----",VLOOKUP(LeaveTracker[[#This Row],[Employee Name]],Employees[[Employee Name]:[Office]],6))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2210</v>
      </c>
      <c r="E7771" s="19" t="str">
        <f>IF(ISBLANK(LeaveTracker[[#This Row],[Employee Name]]),"-----",VLOOKUP(LeaveTracker[[#This Row],[Employee Name]],Employees[[Employee Name]:[Office]],7))</f>
        <v>CENRO</v>
      </c>
      <c r="F7771" s="50" t="str">
        <f>IF(ISBLANK(LeaveTracker[[#This Row],[Employee Name]]),"-----",VLOOKUP(LeaveTracker[[#This Row],[Employee Name]],Employees[[Employee Name]:[Office]],6))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2210</v>
      </c>
      <c r="E7772" s="19" t="str">
        <f>IF(ISBLANK(LeaveTracker[[#This Row],[Employee Name]]),"-----",VLOOKUP(LeaveTracker[[#This Row],[Employee Name]],Employees[[Employee Name]:[Office]],7))</f>
        <v>CENRO</v>
      </c>
      <c r="F7772" s="50" t="str">
        <f>IF(ISBLANK(LeaveTracker[[#This Row],[Employee Name]]),"-----",VLOOKUP(LeaveTracker[[#This Row],[Employee Name]],Employees[[Employee Name]:[Office]],6))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2210</v>
      </c>
      <c r="E7773" s="19" t="str">
        <f>IF(ISBLANK(LeaveTracker[[#This Row],[Employee Name]]),"-----",VLOOKUP(LeaveTracker[[#This Row],[Employee Name]],Employees[[Employee Name]:[Office]],7))</f>
        <v>CENRO</v>
      </c>
      <c r="F7773" s="50" t="str">
        <f>IF(ISBLANK(LeaveTracker[[#This Row],[Employee Name]]),"-----",VLOOKUP(LeaveTracker[[#This Row],[Employee Name]],Employees[[Employee Name]:[Office]],6))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2210</v>
      </c>
      <c r="E7774" s="19" t="str">
        <f>IF(ISBLANK(LeaveTracker[[#This Row],[Employee Name]]),"-----",VLOOKUP(LeaveTracker[[#This Row],[Employee Name]],Employees[[Employee Name]:[Office]],7))</f>
        <v>CENRO</v>
      </c>
      <c r="F7774" s="50" t="str">
        <f>IF(ISBLANK(LeaveTracker[[#This Row],[Employee Name]]),"-----",VLOOKUP(LeaveTracker[[#This Row],[Employee Name]],Employees[[Employee Name]:[Office]],6))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2210</v>
      </c>
      <c r="E7775" s="19" t="str">
        <f>IF(ISBLANK(LeaveTracker[[#This Row],[Employee Name]]),"-----",VLOOKUP(LeaveTracker[[#This Row],[Employee Name]],Employees[[Employee Name]:[Office]],7))</f>
        <v>CENRO</v>
      </c>
      <c r="F7775" s="50" t="str">
        <f>IF(ISBLANK(LeaveTracker[[#This Row],[Employee Name]]),"-----",VLOOKUP(LeaveTracker[[#This Row],[Employee Name]],Employees[[Employee Name]:[Office]],6))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290</v>
      </c>
      <c r="E7776" s="19" t="str">
        <f>IF(ISBLANK(LeaveTracker[[#This Row],[Employee Name]]),"-----",VLOOKUP(LeaveTracker[[#This Row],[Employee Name]],Employees[[Employee Name]:[Office]],7))</f>
        <v>CENRO</v>
      </c>
      <c r="F7776" s="50" t="str">
        <f>IF(ISBLANK(LeaveTracker[[#This Row],[Employee Name]]),"-----",VLOOKUP(LeaveTracker[[#This Row],[Employee Name]],Employees[[Employee Name]:[Office]],6))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290</v>
      </c>
      <c r="E7777" s="19" t="str">
        <f>IF(ISBLANK(LeaveTracker[[#This Row],[Employee Name]]),"-----",VLOOKUP(LeaveTracker[[#This Row],[Employee Name]],Employees[[Employee Name]:[Office]],7))</f>
        <v>CENRO</v>
      </c>
      <c r="F7777" s="50" t="str">
        <f>IF(ISBLANK(LeaveTracker[[#This Row],[Employee Name]]),"-----",VLOOKUP(LeaveTracker[[#This Row],[Employee Name]],Employees[[Employee Name]:[Office]],6))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1805</v>
      </c>
      <c r="E7778" s="19" t="str">
        <f>IF(ISBLANK(LeaveTracker[[#This Row],[Employee Name]]),"-----",VLOOKUP(LeaveTracker[[#This Row],[Employee Name]],Employees[[Employee Name]:[Office]],7))</f>
        <v>CSWDO</v>
      </c>
      <c r="F7778" s="50" t="str">
        <f>IF(ISBLANK(LeaveTracker[[#This Row],[Employee Name]]),"-----",VLOOKUP(LeaveTracker[[#This Row],[Employee Name]],Employees[[Employee Name]:[Office]],6))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1874</v>
      </c>
      <c r="E7779" s="19" t="str">
        <f>IF(ISBLANK(LeaveTracker[[#This Row],[Employee Name]]),"-----",VLOOKUP(LeaveTracker[[#This Row],[Employee Name]],Employees[[Employee Name]:[Office]],7))</f>
        <v>CSWDO</v>
      </c>
      <c r="F7779" s="50" t="str">
        <f>IF(ISBLANK(LeaveTracker[[#This Row],[Employee Name]]),"-----",VLOOKUP(LeaveTracker[[#This Row],[Employee Name]],Employees[[Employee Name]:[Office]],6))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1835</v>
      </c>
      <c r="E7780" s="19" t="str">
        <f>IF(ISBLANK(LeaveTracker[[#This Row],[Employee Name]]),"-----",VLOOKUP(LeaveTracker[[#This Row],[Employee Name]],Employees[[Employee Name]:[Office]],7))</f>
        <v>ACCOUNTING</v>
      </c>
      <c r="F7780" s="50" t="str">
        <f>IF(ISBLANK(LeaveTracker[[#This Row],[Employee Name]]),"-----",VLOOKUP(LeaveTracker[[#This Row],[Employee Name]],Employees[[Employee Name]:[Office]],6))</f>
        <v>CASUAL</v>
      </c>
      <c r="G7780" s="24">
        <v>45197</v>
      </c>
      <c r="H7780" s="24">
        <v>45197</v>
      </c>
      <c r="I7780" s="19" t="s">
        <v>298</v>
      </c>
      <c r="J7780" s="42" t="s">
        <v>1003</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871</v>
      </c>
      <c r="E7781" s="19" t="str">
        <f>IF(ISBLANK(LeaveTracker[[#This Row],[Employee Name]]),"-----",VLOOKUP(LeaveTracker[[#This Row],[Employee Name]],Employees[[Employee Name]:[Office]],7))</f>
        <v>ACCOUNTING</v>
      </c>
      <c r="F7781" s="50" t="str">
        <f>IF(ISBLANK(LeaveTracker[[#This Row],[Employee Name]]),"-----",VLOOKUP(LeaveTracker[[#This Row],[Employee Name]],Employees[[Employee Name]:[Office]],6))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1008</v>
      </c>
      <c r="E7782" s="19" t="str">
        <f>IF(ISBLANK(LeaveTracker[[#This Row],[Employee Name]]),"-----",VLOOKUP(LeaveTracker[[#This Row],[Employee Name]],Employees[[Employee Name]:[Office]],7))</f>
        <v>ACCOUNTING</v>
      </c>
      <c r="F7782" s="50" t="str">
        <f>IF(ISBLANK(LeaveTracker[[#This Row],[Employee Name]]),"-----",VLOOKUP(LeaveTracker[[#This Row],[Employee Name]],Employees[[Employee Name]:[Office]],6))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1856</v>
      </c>
      <c r="E7783" s="19" t="str">
        <f>IF(ISBLANK(LeaveTracker[[#This Row],[Employee Name]]),"-----",VLOOKUP(LeaveTracker[[#This Row],[Employee Name]],Employees[[Employee Name]:[Office]],7))</f>
        <v>TCSNHS-ISHS</v>
      </c>
      <c r="F7783" s="50" t="str">
        <f>IF(ISBLANK(LeaveTracker[[#This Row],[Employee Name]]),"-----",VLOOKUP(LeaveTracker[[#This Row],[Employee Name]],Employees[[Employee Name]:[Office]],6))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1856</v>
      </c>
      <c r="E7784" s="19" t="str">
        <f>IF(ISBLANK(LeaveTracker[[#This Row],[Employee Name]]),"-----",VLOOKUP(LeaveTracker[[#This Row],[Employee Name]],Employees[[Employee Name]:[Office]],7))</f>
        <v>TCSNHS-ISHS</v>
      </c>
      <c r="F7784" s="50" t="str">
        <f>IF(ISBLANK(LeaveTracker[[#This Row],[Employee Name]]),"-----",VLOOKUP(LeaveTracker[[#This Row],[Employee Name]],Employees[[Employee Name]:[Office]],6))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1856</v>
      </c>
      <c r="E7785" s="19" t="str">
        <f>IF(ISBLANK(LeaveTracker[[#This Row],[Employee Name]]),"-----",VLOOKUP(LeaveTracker[[#This Row],[Employee Name]],Employees[[Employee Name]:[Office]],7))</f>
        <v>TCSNHS-ISHS</v>
      </c>
      <c r="F7785" s="50" t="str">
        <f>IF(ISBLANK(LeaveTracker[[#This Row],[Employee Name]]),"-----",VLOOKUP(LeaveTracker[[#This Row],[Employee Name]],Employees[[Employee Name]:[Office]],6))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1856</v>
      </c>
      <c r="E7786" s="19" t="str">
        <f>IF(ISBLANK(LeaveTracker[[#This Row],[Employee Name]]),"-----",VLOOKUP(LeaveTracker[[#This Row],[Employee Name]],Employees[[Employee Name]:[Office]],7))</f>
        <v>TCSNHS-ISHS</v>
      </c>
      <c r="F7786" s="50" t="str">
        <f>IF(ISBLANK(LeaveTracker[[#This Row],[Employee Name]]),"-----",VLOOKUP(LeaveTracker[[#This Row],[Employee Name]],Employees[[Employee Name]:[Office]],6))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1762</v>
      </c>
      <c r="E7787" s="19" t="str">
        <f>IF(ISBLANK(LeaveTracker[[#This Row],[Employee Name]]),"-----",VLOOKUP(LeaveTracker[[#This Row],[Employee Name]],Employees[[Employee Name]:[Office]],7))</f>
        <v>LIBRARY</v>
      </c>
      <c r="F7787" s="50" t="str">
        <f>IF(ISBLANK(LeaveTracker[[#This Row],[Employee Name]]),"-----",VLOOKUP(LeaveTracker[[#This Row],[Employee Name]],Employees[[Employee Name]:[Office]],6))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1871</v>
      </c>
      <c r="E7788" s="19" t="str">
        <f>IF(ISBLANK(LeaveTracker[[#This Row],[Employee Name]]),"-----",VLOOKUP(LeaveTracker[[#This Row],[Employee Name]],Employees[[Employee Name]:[Office]],7))</f>
        <v>MO</v>
      </c>
      <c r="F7788" s="50" t="str">
        <f>IF(ISBLANK(LeaveTracker[[#This Row],[Employee Name]]),"-----",VLOOKUP(LeaveTracker[[#This Row],[Employee Name]],Employees[[Employee Name]:[Office]],6))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1871</v>
      </c>
      <c r="E7789" s="19" t="str">
        <f>IF(ISBLANK(LeaveTracker[[#This Row],[Employee Name]]),"-----",VLOOKUP(LeaveTracker[[#This Row],[Employee Name]],Employees[[Employee Name]:[Office]],7))</f>
        <v>MO</v>
      </c>
      <c r="F7789" s="50" t="str">
        <f>IF(ISBLANK(LeaveTracker[[#This Row],[Employee Name]]),"-----",VLOOKUP(LeaveTracker[[#This Row],[Employee Name]],Employees[[Employee Name]:[Office]],6))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2506</v>
      </c>
      <c r="E7790" s="19" t="str">
        <f>IF(ISBLANK(LeaveTracker[[#This Row],[Employee Name]]),"-----",VLOOKUP(LeaveTracker[[#This Row],[Employee Name]],Employees[[Employee Name]:[Office]],7))</f>
        <v>TICC</v>
      </c>
      <c r="F7790" s="50" t="str">
        <f>IF(ISBLANK(LeaveTracker[[#This Row],[Employee Name]]),"-----",VLOOKUP(LeaveTracker[[#This Row],[Employee Name]],Employees[[Employee Name]:[Office]],6))</f>
        <v>CASUAL</v>
      </c>
      <c r="G7790" s="24">
        <v>45201</v>
      </c>
      <c r="H7790" s="24">
        <v>45201</v>
      </c>
      <c r="I7790" s="19" t="s">
        <v>298</v>
      </c>
      <c r="J7790" s="42" t="s">
        <v>1003</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242</v>
      </c>
      <c r="E7791" s="19" t="str">
        <f>IF(ISBLANK(LeaveTracker[[#This Row],[Employee Name]]),"-----",VLOOKUP(LeaveTracker[[#This Row],[Employee Name]],Employees[[Employee Name]:[Office]],7))</f>
        <v>TCCH/TICC</v>
      </c>
      <c r="F7791" s="50" t="str">
        <f>IF(ISBLANK(LeaveTracker[[#This Row],[Employee Name]]),"-----",VLOOKUP(LeaveTracker[[#This Row],[Employee Name]],Employees[[Employee Name]:[Office]],6))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1958</v>
      </c>
      <c r="E7792" s="19" t="str">
        <f>IF(ISBLANK(LeaveTracker[[#This Row],[Employee Name]]),"-----",VLOOKUP(LeaveTracker[[#This Row],[Employee Name]],Employees[[Employee Name]:[Office]],7))</f>
        <v>TICC</v>
      </c>
      <c r="F7792" s="50" t="str">
        <f>IF(ISBLANK(LeaveTracker[[#This Row],[Employee Name]]),"-----",VLOOKUP(LeaveTracker[[#This Row],[Employee Name]],Employees[[Employee Name]:[Office]],6))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630</v>
      </c>
      <c r="E7793" s="19" t="str">
        <f>IF(ISBLANK(LeaveTracker[[#This Row],[Employee Name]]),"-----",VLOOKUP(LeaveTracker[[#This Row],[Employee Name]],Employees[[Employee Name]:[Office]],7))</f>
        <v>CCT</v>
      </c>
      <c r="F7793" s="50" t="str">
        <f>IF(ISBLANK(LeaveTracker[[#This Row],[Employee Name]]),"-----",VLOOKUP(LeaveTracker[[#This Row],[Employee Name]],Employees[[Employee Name]:[Office]],6))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396</v>
      </c>
      <c r="E7794" s="19" t="str">
        <f>IF(ISBLANK(LeaveTracker[[#This Row],[Employee Name]]),"-----",VLOOKUP(LeaveTracker[[#This Row],[Employee Name]],Employees[[Employee Name]:[Office]],7))</f>
        <v>CTO</v>
      </c>
      <c r="F7794" s="50" t="str">
        <f>IF(ISBLANK(LeaveTracker[[#This Row],[Employee Name]]),"-----",VLOOKUP(LeaveTracker[[#This Row],[Employee Name]],Employees[[Employee Name]:[Office]],6))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396</v>
      </c>
      <c r="E7795" s="19" t="str">
        <f>IF(ISBLANK(LeaveTracker[[#This Row],[Employee Name]]),"-----",VLOOKUP(LeaveTracker[[#This Row],[Employee Name]],Employees[[Employee Name]:[Office]],7))</f>
        <v>CTO</v>
      </c>
      <c r="F7795" s="50" t="str">
        <f>IF(ISBLANK(LeaveTracker[[#This Row],[Employee Name]]),"-----",VLOOKUP(LeaveTracker[[#This Row],[Employee Name]],Employees[[Employee Name]:[Office]],6))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822</v>
      </c>
      <c r="E7796" s="19" t="str">
        <f>IF(ISBLANK(LeaveTracker[[#This Row],[Employee Name]]),"-----",VLOOKUP(LeaveTracker[[#This Row],[Employee Name]],Employees[[Employee Name]:[Office]],7))</f>
        <v>CHO</v>
      </c>
      <c r="F7796" s="50" t="str">
        <f>IF(ISBLANK(LeaveTracker[[#This Row],[Employee Name]]),"-----",VLOOKUP(LeaveTracker[[#This Row],[Employee Name]],Employees[[Employee Name]:[Office]],6))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1305</v>
      </c>
      <c r="E7797" s="19" t="str">
        <f>IF(ISBLANK(LeaveTracker[[#This Row],[Employee Name]]),"-----",VLOOKUP(LeaveTracker[[#This Row],[Employee Name]],Employees[[Employee Name]:[Office]],7))</f>
        <v>ONT</v>
      </c>
      <c r="F7797" s="50" t="str">
        <f>IF(ISBLANK(LeaveTracker[[#This Row],[Employee Name]]),"-----",VLOOKUP(LeaveTracker[[#This Row],[Employee Name]],Employees[[Employee Name]:[Office]],6))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1305</v>
      </c>
      <c r="E7798" s="19" t="str">
        <f>IF(ISBLANK(LeaveTracker[[#This Row],[Employee Name]]),"-----",VLOOKUP(LeaveTracker[[#This Row],[Employee Name]],Employees[[Employee Name]:[Office]],7))</f>
        <v>ONT</v>
      </c>
      <c r="F7798" s="50" t="str">
        <f>IF(ISBLANK(LeaveTracker[[#This Row],[Employee Name]]),"-----",VLOOKUP(LeaveTracker[[#This Row],[Employee Name]],Employees[[Employee Name]:[Office]],6))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710</v>
      </c>
      <c r="E7799" s="19" t="str">
        <f>IF(ISBLANK(LeaveTracker[[#This Row],[Employee Name]]),"-----",VLOOKUP(LeaveTracker[[#This Row],[Employee Name]],Employees[[Employee Name]:[Office]],7))</f>
        <v>ONT</v>
      </c>
      <c r="F7799" s="50" t="str">
        <f>IF(ISBLANK(LeaveTracker[[#This Row],[Employee Name]]),"-----",VLOOKUP(LeaveTracker[[#This Row],[Employee Name]],Employees[[Employee Name]:[Office]],6))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1863</v>
      </c>
      <c r="E7800" s="19" t="str">
        <f>IF(ISBLANK(LeaveTracker[[#This Row],[Employee Name]]),"-----",VLOOKUP(LeaveTracker[[#This Row],[Employee Name]],Employees[[Employee Name]:[Office]],7))</f>
        <v>ONT</v>
      </c>
      <c r="F7800" s="50" t="str">
        <f>IF(ISBLANK(LeaveTracker[[#This Row],[Employee Name]]),"-----",VLOOKUP(LeaveTracker[[#This Row],[Employee Name]],Employees[[Employee Name]:[Office]],6))</f>
        <v>CASUAL</v>
      </c>
      <c r="G7800" s="24">
        <v>45220</v>
      </c>
      <c r="H7800" s="24">
        <v>45220</v>
      </c>
      <c r="I7800" s="19" t="s">
        <v>298</v>
      </c>
      <c r="J7800" s="42" t="s">
        <v>1003</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1819</v>
      </c>
      <c r="E7801" s="19" t="str">
        <f>IF(ISBLANK(LeaveTracker[[#This Row],[Employee Name]]),"-----",VLOOKUP(LeaveTracker[[#This Row],[Employee Name]],Employees[[Employee Name]:[Office]],7))</f>
        <v>CHO</v>
      </c>
      <c r="F7801" s="50" t="str">
        <f>IF(ISBLANK(LeaveTracker[[#This Row],[Employee Name]]),"-----",VLOOKUP(LeaveTracker[[#This Row],[Employee Name]],Employees[[Employee Name]:[Office]],6))</f>
        <v>CASUAL</v>
      </c>
      <c r="G7801" s="24">
        <v>45209</v>
      </c>
      <c r="H7801" s="24">
        <v>45209</v>
      </c>
      <c r="I7801" s="19" t="s">
        <v>298</v>
      </c>
      <c r="J7801" s="42" t="s">
        <v>1003</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1863</v>
      </c>
      <c r="E7802" s="19" t="str">
        <f>IF(ISBLANK(LeaveTracker[[#This Row],[Employee Name]]),"-----",VLOOKUP(LeaveTracker[[#This Row],[Employee Name]],Employees[[Employee Name]:[Office]],7))</f>
        <v>ONT</v>
      </c>
      <c r="F7802" s="50" t="str">
        <f>IF(ISBLANK(LeaveTracker[[#This Row],[Employee Name]]),"-----",VLOOKUP(LeaveTracker[[#This Row],[Employee Name]],Employees[[Employee Name]:[Office]],6))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464</v>
      </c>
      <c r="E7803" s="19" t="str">
        <f>IF(ISBLANK(LeaveTracker[[#This Row],[Employee Name]]),"-----",VLOOKUP(LeaveTracker[[#This Row],[Employee Name]],Employees[[Employee Name]:[Office]],7))</f>
        <v>ASSESSORS OFFICE</v>
      </c>
      <c r="F7803" s="50" t="str">
        <f>IF(ISBLANK(LeaveTracker[[#This Row],[Employee Name]]),"-----",VLOOKUP(LeaveTracker[[#This Row],[Employee Name]],Employees[[Employee Name]:[Office]],6))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464</v>
      </c>
      <c r="E7804" s="19" t="str">
        <f>IF(ISBLANK(LeaveTracker[[#This Row],[Employee Name]]),"-----",VLOOKUP(LeaveTracker[[#This Row],[Employee Name]],Employees[[Employee Name]:[Office]],7))</f>
        <v>ASSESSORS OFFICE</v>
      </c>
      <c r="F7804" s="50" t="str">
        <f>IF(ISBLANK(LeaveTracker[[#This Row],[Employee Name]]),"-----",VLOOKUP(LeaveTracker[[#This Row],[Employee Name]],Employees[[Employee Name]:[Office]],6))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1906</v>
      </c>
      <c r="E7805" s="19" t="str">
        <f>IF(ISBLANK(LeaveTracker[[#This Row],[Employee Name]]),"-----",VLOOKUP(LeaveTracker[[#This Row],[Employee Name]],Employees[[Employee Name]:[Office]],7))</f>
        <v>TICC</v>
      </c>
      <c r="F7805" s="50" t="str">
        <f>IF(ISBLANK(LeaveTracker[[#This Row],[Employee Name]]),"-----",VLOOKUP(LeaveTracker[[#This Row],[Employee Name]],Employees[[Employee Name]:[Office]],6))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1941</v>
      </c>
      <c r="E7806" s="19" t="str">
        <f>IF(ISBLANK(LeaveTracker[[#This Row],[Employee Name]]),"-----",VLOOKUP(LeaveTracker[[#This Row],[Employee Name]],Employees[[Employee Name]:[Office]],7))</f>
        <v>CSWDO</v>
      </c>
      <c r="F7806" s="50" t="str">
        <f>IF(ISBLANK(LeaveTracker[[#This Row],[Employee Name]]),"-----",VLOOKUP(LeaveTracker[[#This Row],[Employee Name]],Employees[[Employee Name]:[Office]],6))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1222</v>
      </c>
      <c r="E7807" s="19" t="str">
        <f>IF(ISBLANK(LeaveTracker[[#This Row],[Employee Name]]),"-----",VLOOKUP(LeaveTracker[[#This Row],[Employee Name]],Employees[[Employee Name]:[Office]],7))</f>
        <v>DSWDO</v>
      </c>
      <c r="F7807" s="50" t="str">
        <f>IF(ISBLANK(LeaveTracker[[#This Row],[Employee Name]]),"-----",VLOOKUP(LeaveTracker[[#This Row],[Employee Name]],Employees[[Employee Name]:[Office]],6))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1092</v>
      </c>
      <c r="E7808" s="19" t="str">
        <f>IF(ISBLANK(LeaveTracker[[#This Row],[Employee Name]]),"-----",VLOOKUP(LeaveTracker[[#This Row],[Employee Name]],Employees[[Employee Name]:[Office]],7))</f>
        <v>ACCOUNTING</v>
      </c>
      <c r="F7808" s="50" t="str">
        <f>IF(ISBLANK(LeaveTracker[[#This Row],[Employee Name]]),"-----",VLOOKUP(LeaveTracker[[#This Row],[Employee Name]],Employees[[Employee Name]:[Office]],6))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1092</v>
      </c>
      <c r="E7809" s="19" t="str">
        <f>IF(ISBLANK(LeaveTracker[[#This Row],[Employee Name]]),"-----",VLOOKUP(LeaveTracker[[#This Row],[Employee Name]],Employees[[Employee Name]:[Office]],7))</f>
        <v>ACCOUNTING</v>
      </c>
      <c r="F7809" s="50" t="str">
        <f>IF(ISBLANK(LeaveTracker[[#This Row],[Employee Name]]),"-----",VLOOKUP(LeaveTracker[[#This Row],[Employee Name]],Employees[[Employee Name]:[Office]],6))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513</v>
      </c>
      <c r="E7810" s="19" t="str">
        <f>IF(ISBLANK(LeaveTracker[[#This Row],[Employee Name]]),"-----",VLOOKUP(LeaveTracker[[#This Row],[Employee Name]],Employees[[Employee Name]:[Office]],7))</f>
        <v>ONT</v>
      </c>
      <c r="F7810" s="50" t="str">
        <f>IF(ISBLANK(LeaveTracker[[#This Row],[Employee Name]]),"-----",VLOOKUP(LeaveTracker[[#This Row],[Employee Name]],Employees[[Employee Name]:[Office]],6))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871</v>
      </c>
      <c r="E7811" s="19" t="str">
        <f>IF(ISBLANK(LeaveTracker[[#This Row],[Employee Name]]),"-----",VLOOKUP(LeaveTracker[[#This Row],[Employee Name]],Employees[[Employee Name]:[Office]],7))</f>
        <v>ACCOUNTING</v>
      </c>
      <c r="F7811" s="50" t="str">
        <f>IF(ISBLANK(LeaveTracker[[#This Row],[Employee Name]]),"-----",VLOOKUP(LeaveTracker[[#This Row],[Employee Name]],Employees[[Employee Name]:[Office]],6))</f>
        <v>PERMANENT</v>
      </c>
      <c r="G7811" s="24">
        <v>45203</v>
      </c>
      <c r="H7811" s="24">
        <v>45203</v>
      </c>
      <c r="I7811" s="19" t="s">
        <v>298</v>
      </c>
      <c r="J7811" s="42" t="s">
        <v>1003</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1056</v>
      </c>
      <c r="E7812" s="19" t="str">
        <f>IF(ISBLANK(LeaveTracker[[#This Row],[Employee Name]]),"-----",VLOOKUP(LeaveTracker[[#This Row],[Employee Name]],Employees[[Employee Name]:[Office]],7))</f>
        <v>ONT</v>
      </c>
      <c r="F7812" s="50" t="str">
        <f>IF(ISBLANK(LeaveTracker[[#This Row],[Employee Name]]),"-----",VLOOKUP(LeaveTracker[[#This Row],[Employee Name]],Employees[[Employee Name]:[Office]],6))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1883</v>
      </c>
      <c r="E7813" s="19" t="str">
        <f>IF(ISBLANK(LeaveTracker[[#This Row],[Employee Name]]),"-----",VLOOKUP(LeaveTracker[[#This Row],[Employee Name]],Employees[[Employee Name]:[Office]],7))</f>
        <v>TOPS-CSU</v>
      </c>
      <c r="F7813" s="50" t="str">
        <f>IF(ISBLANK(LeaveTracker[[#This Row],[Employee Name]]),"-----",VLOOKUP(LeaveTracker[[#This Row],[Employee Name]],Employees[[Employee Name]:[Office]],6))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1076</v>
      </c>
      <c r="E7814" s="19" t="str">
        <f>IF(ISBLANK(LeaveTracker[[#This Row],[Employee Name]]),"-----",VLOOKUP(LeaveTracker[[#This Row],[Employee Name]],Employees[[Employee Name]:[Office]],7))</f>
        <v>CSWDO</v>
      </c>
      <c r="F7814" s="50" t="str">
        <f>IF(ISBLANK(LeaveTracker[[#This Row],[Employee Name]]),"-----",VLOOKUP(LeaveTracker[[#This Row],[Employee Name]],Employees[[Employee Name]:[Office]],6))</f>
        <v>PERMANENT</v>
      </c>
      <c r="G7814" s="24">
        <v>45191</v>
      </c>
      <c r="H7814" s="24">
        <v>45191</v>
      </c>
      <c r="I7814" s="19" t="s">
        <v>298</v>
      </c>
      <c r="J7814" s="42" t="s">
        <v>1003</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849</v>
      </c>
      <c r="E7815" s="19" t="str">
        <f>IF(ISBLANK(LeaveTracker[[#This Row],[Employee Name]]),"-----",VLOOKUP(LeaveTracker[[#This Row],[Employee Name]],Employees[[Employee Name]:[Office]],7))</f>
        <v>MO</v>
      </c>
      <c r="F7815" s="50" t="str">
        <f>IF(ISBLANK(LeaveTracker[[#This Row],[Employee Name]]),"-----",VLOOKUP(LeaveTracker[[#This Row],[Employee Name]],Employees[[Employee Name]:[Office]],6))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735</v>
      </c>
      <c r="E7816" s="19" t="str">
        <f>IF(ISBLANK(LeaveTracker[[#This Row],[Employee Name]]),"-----",VLOOKUP(LeaveTracker[[#This Row],[Employee Name]],Employees[[Employee Name]:[Office]],7))</f>
        <v>SP</v>
      </c>
      <c r="F7816" s="50" t="str">
        <f>IF(ISBLANK(LeaveTracker[[#This Row],[Employee Name]]),"-----",VLOOKUP(LeaveTracker[[#This Row],[Employee Name]],Employees[[Employee Name]:[Office]],6))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759</v>
      </c>
      <c r="E7817" s="19" t="str">
        <f>IF(ISBLANK(LeaveTracker[[#This Row],[Employee Name]]),"-----",VLOOKUP(LeaveTracker[[#This Row],[Employee Name]],Employees[[Employee Name]:[Office]],7))</f>
        <v>CTO</v>
      </c>
      <c r="F7817" s="50" t="str">
        <f>IF(ISBLANK(LeaveTracker[[#This Row],[Employee Name]]),"-----",VLOOKUP(LeaveTracker[[#This Row],[Employee Name]],Employees[[Employee Name]:[Office]],6))</f>
        <v>PERMANENT</v>
      </c>
      <c r="G7817" s="24">
        <v>45198</v>
      </c>
      <c r="H7817" s="24">
        <v>45198</v>
      </c>
      <c r="I7817" s="19" t="s">
        <v>298</v>
      </c>
      <c r="J7817" s="42" t="s">
        <v>1003</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714</v>
      </c>
      <c r="E7818" s="19" t="str">
        <f>IF(ISBLANK(LeaveTracker[[#This Row],[Employee Name]]),"-----",VLOOKUP(LeaveTracker[[#This Row],[Employee Name]],Employees[[Employee Name]:[Office]],7))</f>
        <v>CBO</v>
      </c>
      <c r="F7818" s="50" t="str">
        <f>IF(ISBLANK(LeaveTracker[[#This Row],[Employee Name]]),"-----",VLOOKUP(LeaveTracker[[#This Row],[Employee Name]],Employees[[Employee Name]:[Office]],6))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944</v>
      </c>
      <c r="E7819" s="19" t="str">
        <f>IF(ISBLANK(LeaveTracker[[#This Row],[Employee Name]]),"-----",VLOOKUP(LeaveTracker[[#This Row],[Employee Name]],Employees[[Employee Name]:[Office]],7))</f>
        <v>EEO/ CITY MARKET</v>
      </c>
      <c r="F7819" s="50" t="str">
        <f>IF(ISBLANK(LeaveTracker[[#This Row],[Employee Name]]),"-----",VLOOKUP(LeaveTracker[[#This Row],[Employee Name]],Employees[[Employee Name]:[Office]],6))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944</v>
      </c>
      <c r="E7820" s="19" t="str">
        <f>IF(ISBLANK(LeaveTracker[[#This Row],[Employee Name]]),"-----",VLOOKUP(LeaveTracker[[#This Row],[Employee Name]],Employees[[Employee Name]:[Office]],7))</f>
        <v>EEO/ CITY MARKET</v>
      </c>
      <c r="F7820" s="50" t="str">
        <f>IF(ISBLANK(LeaveTracker[[#This Row],[Employee Name]]),"-----",VLOOKUP(LeaveTracker[[#This Row],[Employee Name]],Employees[[Employee Name]:[Office]],6))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520</v>
      </c>
      <c r="E7821" s="19" t="str">
        <f>IF(ISBLANK(LeaveTracker[[#This Row],[Employee Name]]),"-----",VLOOKUP(LeaveTracker[[#This Row],[Employee Name]],Employees[[Employee Name]:[Office]],7))</f>
        <v>ACCOUNTING</v>
      </c>
      <c r="F7821" s="50" t="str">
        <f>IF(ISBLANK(LeaveTracker[[#This Row],[Employee Name]]),"-----",VLOOKUP(LeaveTracker[[#This Row],[Employee Name]],Employees[[Employee Name]:[Office]],6))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520</v>
      </c>
      <c r="E7822" s="19" t="str">
        <f>IF(ISBLANK(LeaveTracker[[#This Row],[Employee Name]]),"-----",VLOOKUP(LeaveTracker[[#This Row],[Employee Name]],Employees[[Employee Name]:[Office]],7))</f>
        <v>ACCOUNTING</v>
      </c>
      <c r="F7822" s="50" t="str">
        <f>IF(ISBLANK(LeaveTracker[[#This Row],[Employee Name]]),"-----",VLOOKUP(LeaveTracker[[#This Row],[Employee Name]],Employees[[Employee Name]:[Office]],6))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2140</v>
      </c>
      <c r="E7823" s="19" t="str">
        <f>IF(ISBLANK(LeaveTracker[[#This Row],[Employee Name]]),"-----",VLOOKUP(LeaveTracker[[#This Row],[Employee Name]],Employees[[Employee Name]:[Office]],7))</f>
        <v>GSO</v>
      </c>
      <c r="F7823" s="50" t="str">
        <f>IF(ISBLANK(LeaveTracker[[#This Row],[Employee Name]]),"-----",VLOOKUP(LeaveTracker[[#This Row],[Employee Name]],Employees[[Employee Name]:[Office]],6))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878</v>
      </c>
      <c r="E7824" s="19" t="str">
        <f>IF(ISBLANK(LeaveTracker[[#This Row],[Employee Name]]),"-----",VLOOKUP(LeaveTracker[[#This Row],[Employee Name]],Employees[[Employee Name]:[Office]],7))</f>
        <v>ONT</v>
      </c>
      <c r="F7824" s="50" t="str">
        <f>IF(ISBLANK(LeaveTracker[[#This Row],[Employee Name]]),"-----",VLOOKUP(LeaveTracker[[#This Row],[Employee Name]],Employees[[Employee Name]:[Office]],6))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530</v>
      </c>
      <c r="E7825" s="19" t="str">
        <f>IF(ISBLANK(LeaveTracker[[#This Row],[Employee Name]]),"-----",VLOOKUP(LeaveTracker[[#This Row],[Employee Name]],Employees[[Employee Name]:[Office]],7))</f>
        <v>GSO</v>
      </c>
      <c r="F7825" s="50" t="str">
        <f>IF(ISBLANK(LeaveTracker[[#This Row],[Employee Name]]),"-----",VLOOKUP(LeaveTracker[[#This Row],[Employee Name]],Employees[[Employee Name]:[Office]],6))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762</v>
      </c>
      <c r="E7826" s="19" t="str">
        <f>IF(ISBLANK(LeaveTracker[[#This Row],[Employee Name]]),"-----",VLOOKUP(LeaveTracker[[#This Row],[Employee Name]],Employees[[Employee Name]:[Office]],7))</f>
        <v>CTO</v>
      </c>
      <c r="F7826" s="50" t="str">
        <f>IF(ISBLANK(LeaveTracker[[#This Row],[Employee Name]]),"-----",VLOOKUP(LeaveTracker[[#This Row],[Employee Name]],Employees[[Employee Name]:[Office]],6))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2367</v>
      </c>
      <c r="E7827" s="19" t="str">
        <f>IF(ISBLANK(LeaveTracker[[#This Row],[Employee Name]]),"-----",VLOOKUP(LeaveTracker[[#This Row],[Employee Name]],Employees[[Employee Name]:[Office]],7))</f>
        <v>CSWDO</v>
      </c>
      <c r="F7827" s="50" t="str">
        <f>IF(ISBLANK(LeaveTracker[[#This Row],[Employee Name]]),"-----",VLOOKUP(LeaveTracker[[#This Row],[Employee Name]],Employees[[Employee Name]:[Office]],6))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595</v>
      </c>
      <c r="E7828" s="19" t="str">
        <f>IF(ISBLANK(LeaveTracker[[#This Row],[Employee Name]]),"-----",VLOOKUP(LeaveTracker[[#This Row],[Employee Name]],Employees[[Employee Name]:[Office]],7))</f>
        <v>MAHOGANY MARKET</v>
      </c>
      <c r="F7828" s="50" t="str">
        <f>IF(ISBLANK(LeaveTracker[[#This Row],[Employee Name]]),"-----",VLOOKUP(LeaveTracker[[#This Row],[Employee Name]],Employees[[Employee Name]:[Office]],6))</f>
        <v>PERMANENT</v>
      </c>
      <c r="G7828" s="24">
        <v>45197</v>
      </c>
      <c r="H7828" s="24">
        <v>45197</v>
      </c>
      <c r="I7828" s="19" t="s">
        <v>298</v>
      </c>
      <c r="J7828" s="42" t="s">
        <v>1003</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323</v>
      </c>
      <c r="E7829" s="19" t="str">
        <f>IF(ISBLANK(LeaveTracker[[#This Row],[Employee Name]]),"-----",VLOOKUP(LeaveTracker[[#This Row],[Employee Name]],Employees[[Employee Name]:[Office]],7))</f>
        <v>CEO</v>
      </c>
      <c r="F7829" s="50" t="str">
        <f>IF(ISBLANK(LeaveTracker[[#This Row],[Employee Name]]),"-----",VLOOKUP(LeaveTracker[[#This Row],[Employee Name]],Employees[[Employee Name]:[Office]],6))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578</v>
      </c>
      <c r="E7830" s="19" t="str">
        <f>IF(ISBLANK(LeaveTracker[[#This Row],[Employee Name]]),"-----",VLOOKUP(LeaveTracker[[#This Row],[Employee Name]],Employees[[Employee Name]:[Office]],7))</f>
        <v>CCT</v>
      </c>
      <c r="F7830" s="50" t="str">
        <f>IF(ISBLANK(LeaveTracker[[#This Row],[Employee Name]]),"-----",VLOOKUP(LeaveTracker[[#This Row],[Employee Name]],Employees[[Employee Name]:[Office]],6))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578</v>
      </c>
      <c r="E7831" s="19" t="str">
        <f>IF(ISBLANK(LeaveTracker[[#This Row],[Employee Name]]),"-----",VLOOKUP(LeaveTracker[[#This Row],[Employee Name]],Employees[[Employee Name]:[Office]],7))</f>
        <v>CCT</v>
      </c>
      <c r="F7831" s="50" t="str">
        <f>IF(ISBLANK(LeaveTracker[[#This Row],[Employee Name]]),"-----",VLOOKUP(LeaveTracker[[#This Row],[Employee Name]],Employees[[Employee Name]:[Office]],6))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1285</v>
      </c>
      <c r="E7832" s="19" t="str">
        <f>IF(ISBLANK(LeaveTracker[[#This Row],[Employee Name]]),"-----",VLOOKUP(LeaveTracker[[#This Row],[Employee Name]],Employees[[Employee Name]:[Office]],7))</f>
        <v>CTO</v>
      </c>
      <c r="F7832" s="50" t="str">
        <f>IF(ISBLANK(LeaveTracker[[#This Row],[Employee Name]]),"-----",VLOOKUP(LeaveTracker[[#This Row],[Employee Name]],Employees[[Employee Name]:[Office]],6))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418</v>
      </c>
      <c r="E7833" s="19" t="str">
        <f>IF(ISBLANK(LeaveTracker[[#This Row],[Employee Name]]),"-----",VLOOKUP(LeaveTracker[[#This Row],[Employee Name]],Employees[[Employee Name]:[Office]],7))</f>
        <v>CTO</v>
      </c>
      <c r="F7833" s="50" t="str">
        <f>IF(ISBLANK(LeaveTracker[[#This Row],[Employee Name]]),"-----",VLOOKUP(LeaveTracker[[#This Row],[Employee Name]],Employees[[Employee Name]:[Office]],6))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252</v>
      </c>
      <c r="E7834" s="19" t="str">
        <f>IF(ISBLANK(LeaveTracker[[#This Row],[Employee Name]]),"-----",VLOOKUP(LeaveTracker[[#This Row],[Employee Name]],Employees[[Employee Name]:[Office]],7))</f>
        <v>TCCH/TICC</v>
      </c>
      <c r="F7834" s="50" t="str">
        <f>IF(ISBLANK(LeaveTracker[[#This Row],[Employee Name]]),"-----",VLOOKUP(LeaveTracker[[#This Row],[Employee Name]],Employees[[Employee Name]:[Office]],6))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252</v>
      </c>
      <c r="E7835" s="19" t="str">
        <f>IF(ISBLANK(LeaveTracker[[#This Row],[Employee Name]]),"-----",VLOOKUP(LeaveTracker[[#This Row],[Employee Name]],Employees[[Employee Name]:[Office]],7))</f>
        <v>TCCH/TICC</v>
      </c>
      <c r="F7835" s="50" t="str">
        <f>IF(ISBLANK(LeaveTracker[[#This Row],[Employee Name]]),"-----",VLOOKUP(LeaveTracker[[#This Row],[Employee Name]],Employees[[Employee Name]:[Office]],6))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252</v>
      </c>
      <c r="E7836" s="19" t="str">
        <f>IF(ISBLANK(LeaveTracker[[#This Row],[Employee Name]]),"-----",VLOOKUP(LeaveTracker[[#This Row],[Employee Name]],Employees[[Employee Name]:[Office]],7))</f>
        <v>TCCH/TICC</v>
      </c>
      <c r="F7836" s="50" t="str">
        <f>IF(ISBLANK(LeaveTracker[[#This Row],[Employee Name]]),"-----",VLOOKUP(LeaveTracker[[#This Row],[Employee Name]],Employees[[Employee Name]:[Office]],6))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210</v>
      </c>
      <c r="E7837" s="19" t="str">
        <f>IF(ISBLANK(LeaveTracker[[#This Row],[Employee Name]]),"-----",VLOOKUP(LeaveTracker[[#This Row],[Employee Name]],Employees[[Employee Name]:[Office]],7))</f>
        <v>PDAO</v>
      </c>
      <c r="F7837" s="50" t="str">
        <f>IF(ISBLANK(LeaveTracker[[#This Row],[Employee Name]]),"-----",VLOOKUP(LeaveTracker[[#This Row],[Employee Name]],Employees[[Employee Name]:[Office]],6))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2114</v>
      </c>
      <c r="E7838" s="19" t="str">
        <f>IF(ISBLANK(LeaveTracker[[#This Row],[Employee Name]]),"-----",VLOOKUP(LeaveTracker[[#This Row],[Employee Name]],Employees[[Employee Name]:[Office]],7))</f>
        <v>CEO</v>
      </c>
      <c r="F7838" s="50" t="str">
        <f>IF(ISBLANK(LeaveTracker[[#This Row],[Employee Name]]),"-----",VLOOKUP(LeaveTracker[[#This Row],[Employee Name]],Employees[[Employee Name]:[Office]],6))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1091</v>
      </c>
      <c r="E7839" s="19" t="str">
        <f>IF(ISBLANK(LeaveTracker[[#This Row],[Employee Name]]),"-----",VLOOKUP(LeaveTracker[[#This Row],[Employee Name]],Employees[[Employee Name]:[Office]],7))</f>
        <v>ACCOUNTING</v>
      </c>
      <c r="F7839" s="50" t="str">
        <f>IF(ISBLANK(LeaveTracker[[#This Row],[Employee Name]]),"-----",VLOOKUP(LeaveTracker[[#This Row],[Employee Name]],Employees[[Employee Name]:[Office]],6))</f>
        <v>PERMANENT</v>
      </c>
      <c r="G7839" s="24">
        <v>45209</v>
      </c>
      <c r="H7839" s="24">
        <v>45209</v>
      </c>
      <c r="I7839" s="20" t="s">
        <v>298</v>
      </c>
      <c r="J7839" s="42" t="s">
        <v>1003</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1325</v>
      </c>
      <c r="E7840" s="19" t="str">
        <f>IF(ISBLANK(LeaveTracker[[#This Row],[Employee Name]]),"-----",VLOOKUP(LeaveTracker[[#This Row],[Employee Name]],Employees[[Employee Name]:[Office]],7))</f>
        <v>CHO</v>
      </c>
      <c r="F7840" s="50" t="str">
        <f>IF(ISBLANK(LeaveTracker[[#This Row],[Employee Name]]),"-----",VLOOKUP(LeaveTracker[[#This Row],[Employee Name]],Employees[[Employee Name]:[Office]],6))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19" t="str">
        <f>IF(ISBLANK(LeaveTracker[[#This Row],[Employee Name]]),"-----",VLOOKUP(LeaveTracker[[#This Row],[Employee Name]],Employees[[Employee Name]:[Office]],7))</f>
        <v>-----</v>
      </c>
      <c r="F7841" s="50" t="str">
        <f>IF(ISBLANK(LeaveTracker[[#This Row],[Employee Name]]),"-----",VLOOKUP(LeaveTracker[[#This Row],[Employee Name]],Employees[[Employee Name]:[Office]],6))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19" t="str">
        <f>IF(ISBLANK(LeaveTracker[[#This Row],[Employee Name]]),"-----",VLOOKUP(LeaveTracker[[#This Row],[Employee Name]],Employees[[Employee Name]:[Office]],7))</f>
        <v>-----</v>
      </c>
      <c r="F7842" s="50" t="str">
        <f>IF(ISBLANK(LeaveTracker[[#This Row],[Employee Name]]),"-----",VLOOKUP(LeaveTracker[[#This Row],[Employee Name]],Employees[[Employee Name]:[Office]],6))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19" t="str">
        <f>IF(ISBLANK(LeaveTracker[[#This Row],[Employee Name]]),"-----",VLOOKUP(LeaveTracker[[#This Row],[Employee Name]],Employees[[Employee Name]:[Office]],7))</f>
        <v>-----</v>
      </c>
      <c r="F7843" s="50" t="str">
        <f>IF(ISBLANK(LeaveTracker[[#This Row],[Employee Name]]),"-----",VLOOKUP(LeaveTracker[[#This Row],[Employee Name]],Employees[[Employee Name]:[Office]],6))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19" t="str">
        <f>IF(ISBLANK(LeaveTracker[[#This Row],[Employee Name]]),"-----",VLOOKUP(LeaveTracker[[#This Row],[Employee Name]],Employees[[Employee Name]:[Office]],7))</f>
        <v>-----</v>
      </c>
      <c r="F7844" s="50" t="str">
        <f>IF(ISBLANK(LeaveTracker[[#This Row],[Employee Name]]),"-----",VLOOKUP(LeaveTracker[[#This Row],[Employee Name]],Employees[[Employee Name]:[Office]],6))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19" t="str">
        <f>IF(ISBLANK(LeaveTracker[[#This Row],[Employee Name]]),"-----",VLOOKUP(LeaveTracker[[#This Row],[Employee Name]],Employees[[Employee Name]:[Office]],7))</f>
        <v>-----</v>
      </c>
      <c r="F7845" s="50" t="str">
        <f>IF(ISBLANK(LeaveTracker[[#This Row],[Employee Name]]),"-----",VLOOKUP(LeaveTracker[[#This Row],[Employee Name]],Employees[[Employee Name]:[Office]],6))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19" t="str">
        <f>IF(ISBLANK(LeaveTracker[[#This Row],[Employee Name]]),"-----",VLOOKUP(LeaveTracker[[#This Row],[Employee Name]],Employees[[Employee Name]:[Office]],7))</f>
        <v>-----</v>
      </c>
      <c r="F7846" s="50" t="str">
        <f>IF(ISBLANK(LeaveTracker[[#This Row],[Employee Name]]),"-----",VLOOKUP(LeaveTracker[[#This Row],[Employee Name]],Employees[[Employee Name]:[Office]],6))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19" t="str">
        <f>IF(ISBLANK(LeaveTracker[[#This Row],[Employee Name]]),"-----",VLOOKUP(LeaveTracker[[#This Row],[Employee Name]],Employees[[Employee Name]:[Office]],7))</f>
        <v>-----</v>
      </c>
      <c r="F7847" s="50" t="str">
        <f>IF(ISBLANK(LeaveTracker[[#This Row],[Employee Name]]),"-----",VLOOKUP(LeaveTracker[[#This Row],[Employee Name]],Employees[[Employee Name]:[Office]],6))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19" t="str">
        <f>IF(ISBLANK(LeaveTracker[[#This Row],[Employee Name]]),"-----",VLOOKUP(LeaveTracker[[#This Row],[Employee Name]],Employees[[Employee Name]:[Office]],7))</f>
        <v>-----</v>
      </c>
      <c r="F7848" s="50" t="str">
        <f>IF(ISBLANK(LeaveTracker[[#This Row],[Employee Name]]),"-----",VLOOKUP(LeaveTracker[[#This Row],[Employee Name]],Employees[[Employee Name]:[Office]],6))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19" t="str">
        <f>IF(ISBLANK(LeaveTracker[[#This Row],[Employee Name]]),"-----",VLOOKUP(LeaveTracker[[#This Row],[Employee Name]],Employees[[Employee Name]:[Office]],7))</f>
        <v>-----</v>
      </c>
      <c r="F7849" s="50" t="str">
        <f>IF(ISBLANK(LeaveTracker[[#This Row],[Employee Name]]),"-----",VLOOKUP(LeaveTracker[[#This Row],[Employee Name]],Employees[[Employee Name]:[Office]],6))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19" t="str">
        <f>IF(ISBLANK(LeaveTracker[[#This Row],[Employee Name]]),"-----",VLOOKUP(LeaveTracker[[#This Row],[Employee Name]],Employees[[Employee Name]:[Office]],7))</f>
        <v>-----</v>
      </c>
      <c r="F7850" s="50" t="str">
        <f>IF(ISBLANK(LeaveTracker[[#This Row],[Employee Name]]),"-----",VLOOKUP(LeaveTracker[[#This Row],[Employee Name]],Employees[[Employee Name]:[Office]],6))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19" t="str">
        <f>IF(ISBLANK(LeaveTracker[[#This Row],[Employee Name]]),"-----",VLOOKUP(LeaveTracker[[#This Row],[Employee Name]],Employees[[Employee Name]:[Office]],7))</f>
        <v>-----</v>
      </c>
      <c r="F7851" s="50" t="str">
        <f>IF(ISBLANK(LeaveTracker[[#This Row],[Employee Name]]),"-----",VLOOKUP(LeaveTracker[[#This Row],[Employee Name]],Employees[[Employee Name]:[Office]],6))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19" t="str">
        <f>IF(ISBLANK(LeaveTracker[[#This Row],[Employee Name]]),"-----",VLOOKUP(LeaveTracker[[#This Row],[Employee Name]],Employees[[Employee Name]:[Office]],7))</f>
        <v>-----</v>
      </c>
      <c r="F7852" s="50" t="str">
        <f>IF(ISBLANK(LeaveTracker[[#This Row],[Employee Name]]),"-----",VLOOKUP(LeaveTracker[[#This Row],[Employee Name]],Employees[[Employee Name]:[Office]],6))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19" t="str">
        <f>IF(ISBLANK(LeaveTracker[[#This Row],[Employee Name]]),"-----",VLOOKUP(LeaveTracker[[#This Row],[Employee Name]],Employees[[Employee Name]:[Office]],7))</f>
        <v>-----</v>
      </c>
      <c r="F7853" s="50" t="str">
        <f>IF(ISBLANK(LeaveTracker[[#This Row],[Employee Name]]),"-----",VLOOKUP(LeaveTracker[[#This Row],[Employee Name]],Employees[[Employee Name]:[Office]],6))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19" t="str">
        <f>IF(ISBLANK(LeaveTracker[[#This Row],[Employee Name]]),"-----",VLOOKUP(LeaveTracker[[#This Row],[Employee Name]],Employees[[Employee Name]:[Office]],7))</f>
        <v>-----</v>
      </c>
      <c r="F7854" s="50" t="str">
        <f>IF(ISBLANK(LeaveTracker[[#This Row],[Employee Name]]),"-----",VLOOKUP(LeaveTracker[[#This Row],[Employee Name]],Employees[[Employee Name]:[Office]],6))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19" t="str">
        <f>IF(ISBLANK(LeaveTracker[[#This Row],[Employee Name]]),"-----",VLOOKUP(LeaveTracker[[#This Row],[Employee Name]],Employees[[Employee Name]:[Office]],7))</f>
        <v>-----</v>
      </c>
      <c r="F7855" s="50" t="str">
        <f>IF(ISBLANK(LeaveTracker[[#This Row],[Employee Name]]),"-----",VLOOKUP(LeaveTracker[[#This Row],[Employee Name]],Employees[[Employee Name]:[Office]],6))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19" t="str">
        <f>IF(ISBLANK(LeaveTracker[[#This Row],[Employee Name]]),"-----",VLOOKUP(LeaveTracker[[#This Row],[Employee Name]],Employees[[Employee Name]:[Office]],7))</f>
        <v>-----</v>
      </c>
      <c r="F7856" s="50" t="str">
        <f>IF(ISBLANK(LeaveTracker[[#This Row],[Employee Name]]),"-----",VLOOKUP(LeaveTracker[[#This Row],[Employee Name]],Employees[[Employee Name]:[Office]],6))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19" t="str">
        <f>IF(ISBLANK(LeaveTracker[[#This Row],[Employee Name]]),"-----",VLOOKUP(LeaveTracker[[#This Row],[Employee Name]],Employees[[Employee Name]:[Office]],7))</f>
        <v>-----</v>
      </c>
      <c r="F7857" s="50" t="str">
        <f>IF(ISBLANK(LeaveTracker[[#This Row],[Employee Name]]),"-----",VLOOKUP(LeaveTracker[[#This Row],[Employee Name]],Employees[[Employee Name]:[Office]],6))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19" t="str">
        <f>IF(ISBLANK(LeaveTracker[[#This Row],[Employee Name]]),"-----",VLOOKUP(LeaveTracker[[#This Row],[Employee Name]],Employees[[Employee Name]:[Office]],7))</f>
        <v>-----</v>
      </c>
      <c r="F7858" s="50" t="str">
        <f>IF(ISBLANK(LeaveTracker[[#This Row],[Employee Name]]),"-----",VLOOKUP(LeaveTracker[[#This Row],[Employee Name]],Employees[[Employee Name]:[Office]],6))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19" t="str">
        <f>IF(ISBLANK(LeaveTracker[[#This Row],[Employee Name]]),"-----",VLOOKUP(LeaveTracker[[#This Row],[Employee Name]],Employees[[Employee Name]:[Office]],7))</f>
        <v>-----</v>
      </c>
      <c r="F7859" s="50" t="str">
        <f>IF(ISBLANK(LeaveTracker[[#This Row],[Employee Name]]),"-----",VLOOKUP(LeaveTracker[[#This Row],[Employee Name]],Employees[[Employee Name]:[Office]],6))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19" t="str">
        <f>IF(ISBLANK(LeaveTracker[[#This Row],[Employee Name]]),"-----",VLOOKUP(LeaveTracker[[#This Row],[Employee Name]],Employees[[Employee Name]:[Office]],7))</f>
        <v>-----</v>
      </c>
      <c r="F7860" s="50" t="str">
        <f>IF(ISBLANK(LeaveTracker[[#This Row],[Employee Name]]),"-----",VLOOKUP(LeaveTracker[[#This Row],[Employee Name]],Employees[[Employee Name]:[Office]],6))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19" t="str">
        <f>IF(ISBLANK(LeaveTracker[[#This Row],[Employee Name]]),"-----",VLOOKUP(LeaveTracker[[#This Row],[Employee Name]],Employees[[Employee Name]:[Office]],7))</f>
        <v>-----</v>
      </c>
      <c r="F7861" s="50" t="str">
        <f>IF(ISBLANK(LeaveTracker[[#This Row],[Employee Name]]),"-----",VLOOKUP(LeaveTracker[[#This Row],[Employee Name]],Employees[[Employee Name]:[Office]],6))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19" t="str">
        <f>IF(ISBLANK(LeaveTracker[[#This Row],[Employee Name]]),"-----",VLOOKUP(LeaveTracker[[#This Row],[Employee Name]],Employees[[Employee Name]:[Office]],7))</f>
        <v>-----</v>
      </c>
      <c r="F7862" s="50" t="str">
        <f>IF(ISBLANK(LeaveTracker[[#This Row],[Employee Name]]),"-----",VLOOKUP(LeaveTracker[[#This Row],[Employee Name]],Employees[[Employee Name]:[Office]],6))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19" t="str">
        <f>IF(ISBLANK(LeaveTracker[[#This Row],[Employee Name]]),"-----",VLOOKUP(LeaveTracker[[#This Row],[Employee Name]],Employees[[Employee Name]:[Office]],7))</f>
        <v>-----</v>
      </c>
      <c r="F7863" s="50" t="str">
        <f>IF(ISBLANK(LeaveTracker[[#This Row],[Employee Name]]),"-----",VLOOKUP(LeaveTracker[[#This Row],[Employee Name]],Employees[[Employee Name]:[Office]],6))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19" t="str">
        <f>IF(ISBLANK(LeaveTracker[[#This Row],[Employee Name]]),"-----",VLOOKUP(LeaveTracker[[#This Row],[Employee Name]],Employees[[Employee Name]:[Office]],7))</f>
        <v>-----</v>
      </c>
      <c r="F7864" s="50" t="str">
        <f>IF(ISBLANK(LeaveTracker[[#This Row],[Employee Name]]),"-----",VLOOKUP(LeaveTracker[[#This Row],[Employee Name]],Employees[[Employee Name]:[Office]],6))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19" t="str">
        <f>IF(ISBLANK(LeaveTracker[[#This Row],[Employee Name]]),"-----",VLOOKUP(LeaveTracker[[#This Row],[Employee Name]],Employees[[Employee Name]:[Office]],7))</f>
        <v>-----</v>
      </c>
      <c r="F7865" s="50" t="str">
        <f>IF(ISBLANK(LeaveTracker[[#This Row],[Employee Name]]),"-----",VLOOKUP(LeaveTracker[[#This Row],[Employee Name]],Employees[[Employee Name]:[Office]],6))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19" t="str">
        <f>IF(ISBLANK(LeaveTracker[[#This Row],[Employee Name]]),"-----",VLOOKUP(LeaveTracker[[#This Row],[Employee Name]],Employees[[Employee Name]:[Office]],7))</f>
        <v>-----</v>
      </c>
      <c r="F7866" s="50" t="str">
        <f>IF(ISBLANK(LeaveTracker[[#This Row],[Employee Name]]),"-----",VLOOKUP(LeaveTracker[[#This Row],[Employee Name]],Employees[[Employee Name]:[Office]],6))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19" t="str">
        <f>IF(ISBLANK(LeaveTracker[[#This Row],[Employee Name]]),"-----",VLOOKUP(LeaveTracker[[#This Row],[Employee Name]],Employees[[Employee Name]:[Office]],7))</f>
        <v>-----</v>
      </c>
      <c r="F7867" s="50" t="str">
        <f>IF(ISBLANK(LeaveTracker[[#This Row],[Employee Name]]),"-----",VLOOKUP(LeaveTracker[[#This Row],[Employee Name]],Employees[[Employee Name]:[Office]],6))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19" t="str">
        <f>IF(ISBLANK(LeaveTracker[[#This Row],[Employee Name]]),"-----",VLOOKUP(LeaveTracker[[#This Row],[Employee Name]],Employees[[Employee Name]:[Office]],7))</f>
        <v>-----</v>
      </c>
      <c r="F7868" s="50" t="str">
        <f>IF(ISBLANK(LeaveTracker[[#This Row],[Employee Name]]),"-----",VLOOKUP(LeaveTracker[[#This Row],[Employee Name]],Employees[[Employee Name]:[Office]],6))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19" t="str">
        <f>IF(ISBLANK(LeaveTracker[[#This Row],[Employee Name]]),"-----",VLOOKUP(LeaveTracker[[#This Row],[Employee Name]],Employees[[Employee Name]:[Office]],7))</f>
        <v>-----</v>
      </c>
      <c r="F7869" s="50" t="str">
        <f>IF(ISBLANK(LeaveTracker[[#This Row],[Employee Name]]),"-----",VLOOKUP(LeaveTracker[[#This Row],[Employee Name]],Employees[[Employee Name]:[Office]],6))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19" t="str">
        <f>IF(ISBLANK(LeaveTracker[[#This Row],[Employee Name]]),"-----",VLOOKUP(LeaveTracker[[#This Row],[Employee Name]],Employees[[Employee Name]:[Office]],7))</f>
        <v>-----</v>
      </c>
      <c r="F7870" s="50" t="str">
        <f>IF(ISBLANK(LeaveTracker[[#This Row],[Employee Name]]),"-----",VLOOKUP(LeaveTracker[[#This Row],[Employee Name]],Employees[[Employee Name]:[Office]],6))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19" t="str">
        <f>IF(ISBLANK(LeaveTracker[[#This Row],[Employee Name]]),"-----",VLOOKUP(LeaveTracker[[#This Row],[Employee Name]],Employees[[Employee Name]:[Office]],7))</f>
        <v>-----</v>
      </c>
      <c r="F7871" s="50" t="str">
        <f>IF(ISBLANK(LeaveTracker[[#This Row],[Employee Name]]),"-----",VLOOKUP(LeaveTracker[[#This Row],[Employee Name]],Employees[[Employee Name]:[Office]],6))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19" t="str">
        <f>IF(ISBLANK(LeaveTracker[[#This Row],[Employee Name]]),"-----",VLOOKUP(LeaveTracker[[#This Row],[Employee Name]],Employees[[Employee Name]:[Office]],7))</f>
        <v>-----</v>
      </c>
      <c r="F7872" s="50" t="str">
        <f>IF(ISBLANK(LeaveTracker[[#This Row],[Employee Name]]),"-----",VLOOKUP(LeaveTracker[[#This Row],[Employee Name]],Employees[[Employee Name]:[Office]],6))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19" t="str">
        <f>IF(ISBLANK(LeaveTracker[[#This Row],[Employee Name]]),"-----",VLOOKUP(LeaveTracker[[#This Row],[Employee Name]],Employees[[Employee Name]:[Office]],7))</f>
        <v>-----</v>
      </c>
      <c r="F7873" s="50" t="str">
        <f>IF(ISBLANK(LeaveTracker[[#This Row],[Employee Name]]),"-----",VLOOKUP(LeaveTracker[[#This Row],[Employee Name]],Employees[[Employee Name]:[Office]],6))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19" t="str">
        <f>IF(ISBLANK(LeaveTracker[[#This Row],[Employee Name]]),"-----",VLOOKUP(LeaveTracker[[#This Row],[Employee Name]],Employees[[Employee Name]:[Office]],7))</f>
        <v>-----</v>
      </c>
      <c r="F7874" s="50" t="str">
        <f>IF(ISBLANK(LeaveTracker[[#This Row],[Employee Name]]),"-----",VLOOKUP(LeaveTracker[[#This Row],[Employee Name]],Employees[[Employee Name]:[Office]],6))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19" t="str">
        <f>IF(ISBLANK(LeaveTracker[[#This Row],[Employee Name]]),"-----",VLOOKUP(LeaveTracker[[#This Row],[Employee Name]],Employees[[Employee Name]:[Office]],7))</f>
        <v>-----</v>
      </c>
      <c r="F7875" s="50" t="str">
        <f>IF(ISBLANK(LeaveTracker[[#This Row],[Employee Name]]),"-----",VLOOKUP(LeaveTracker[[#This Row],[Employee Name]],Employees[[Employee Name]:[Office]],6))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19" t="str">
        <f>IF(ISBLANK(LeaveTracker[[#This Row],[Employee Name]]),"-----",VLOOKUP(LeaveTracker[[#This Row],[Employee Name]],Employees[[Employee Name]:[Office]],7))</f>
        <v>-----</v>
      </c>
      <c r="F7876" s="50" t="str">
        <f>IF(ISBLANK(LeaveTracker[[#This Row],[Employee Name]]),"-----",VLOOKUP(LeaveTracker[[#This Row],[Employee Name]],Employees[[Employee Name]:[Office]],6))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19" t="str">
        <f>IF(ISBLANK(LeaveTracker[[#This Row],[Employee Name]]),"-----",VLOOKUP(LeaveTracker[[#This Row],[Employee Name]],Employees[[Employee Name]:[Office]],7))</f>
        <v>-----</v>
      </c>
      <c r="F7877" s="50" t="str">
        <f>IF(ISBLANK(LeaveTracker[[#This Row],[Employee Name]]),"-----",VLOOKUP(LeaveTracker[[#This Row],[Employee Name]],Employees[[Employee Name]:[Office]],6))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19" t="str">
        <f>IF(ISBLANK(LeaveTracker[[#This Row],[Employee Name]]),"-----",VLOOKUP(LeaveTracker[[#This Row],[Employee Name]],Employees[[Employee Name]:[Office]],7))</f>
        <v>-----</v>
      </c>
      <c r="F7878" s="50" t="str">
        <f>IF(ISBLANK(LeaveTracker[[#This Row],[Employee Name]]),"-----",VLOOKUP(LeaveTracker[[#This Row],[Employee Name]],Employees[[Employee Name]:[Office]],6))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19" t="str">
        <f>IF(ISBLANK(LeaveTracker[[#This Row],[Employee Name]]),"-----",VLOOKUP(LeaveTracker[[#This Row],[Employee Name]],Employees[[Employee Name]:[Office]],7))</f>
        <v>-----</v>
      </c>
      <c r="F7879" s="50" t="str">
        <f>IF(ISBLANK(LeaveTracker[[#This Row],[Employee Name]]),"-----",VLOOKUP(LeaveTracker[[#This Row],[Employee Name]],Employees[[Employee Name]:[Office]],6))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19" t="str">
        <f>IF(ISBLANK(LeaveTracker[[#This Row],[Employee Name]]),"-----",VLOOKUP(LeaveTracker[[#This Row],[Employee Name]],Employees[[Employee Name]:[Office]],7))</f>
        <v>-----</v>
      </c>
      <c r="F7880" s="50" t="str">
        <f>IF(ISBLANK(LeaveTracker[[#This Row],[Employee Name]]),"-----",VLOOKUP(LeaveTracker[[#This Row],[Employee Name]],Employees[[Employee Name]:[Office]],6))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19" t="str">
        <f>IF(ISBLANK(LeaveTracker[[#This Row],[Employee Name]]),"-----",VLOOKUP(LeaveTracker[[#This Row],[Employee Name]],Employees[[Employee Name]:[Office]],7))</f>
        <v>-----</v>
      </c>
      <c r="F7881" s="50" t="str">
        <f>IF(ISBLANK(LeaveTracker[[#This Row],[Employee Name]]),"-----",VLOOKUP(LeaveTracker[[#This Row],[Employee Name]],Employees[[Employee Name]:[Office]],6))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19" t="str">
        <f>IF(ISBLANK(LeaveTracker[[#This Row],[Employee Name]]),"-----",VLOOKUP(LeaveTracker[[#This Row],[Employee Name]],Employees[[Employee Name]:[Office]],7))</f>
        <v>-----</v>
      </c>
      <c r="F7882" s="50" t="str">
        <f>IF(ISBLANK(LeaveTracker[[#This Row],[Employee Name]]),"-----",VLOOKUP(LeaveTracker[[#This Row],[Employee Name]],Employees[[Employee Name]:[Office]],6))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19" t="str">
        <f>IF(ISBLANK(LeaveTracker[[#This Row],[Employee Name]]),"-----",VLOOKUP(LeaveTracker[[#This Row],[Employee Name]],Employees[[Employee Name]:[Office]],7))</f>
        <v>-----</v>
      </c>
      <c r="F7883" s="50" t="str">
        <f>IF(ISBLANK(LeaveTracker[[#This Row],[Employee Name]]),"-----",VLOOKUP(LeaveTracker[[#This Row],[Employee Name]],Employees[[Employee Name]:[Office]],6))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19" t="str">
        <f>IF(ISBLANK(LeaveTracker[[#This Row],[Employee Name]]),"-----",VLOOKUP(LeaveTracker[[#This Row],[Employee Name]],Employees[[Employee Name]:[Office]],7))</f>
        <v>-----</v>
      </c>
      <c r="F7884" s="50" t="str">
        <f>IF(ISBLANK(LeaveTracker[[#This Row],[Employee Name]]),"-----",VLOOKUP(LeaveTracker[[#This Row],[Employee Name]],Employees[[Employee Name]:[Office]],6))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19" t="str">
        <f>IF(ISBLANK(LeaveTracker[[#This Row],[Employee Name]]),"-----",VLOOKUP(LeaveTracker[[#This Row],[Employee Name]],Employees[[Employee Name]:[Office]],7))</f>
        <v>-----</v>
      </c>
      <c r="F7885" s="50" t="str">
        <f>IF(ISBLANK(LeaveTracker[[#This Row],[Employee Name]]),"-----",VLOOKUP(LeaveTracker[[#This Row],[Employee Name]],Employees[[Employee Name]:[Office]],6))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19" t="str">
        <f>IF(ISBLANK(LeaveTracker[[#This Row],[Employee Name]]),"-----",VLOOKUP(LeaveTracker[[#This Row],[Employee Name]],Employees[[Employee Name]:[Office]],7))</f>
        <v>-----</v>
      </c>
      <c r="F7886" s="50" t="str">
        <f>IF(ISBLANK(LeaveTracker[[#This Row],[Employee Name]]),"-----",VLOOKUP(LeaveTracker[[#This Row],[Employee Name]],Employees[[Employee Name]:[Office]],6))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19" t="str">
        <f>IF(ISBLANK(LeaveTracker[[#This Row],[Employee Name]]),"-----",VLOOKUP(LeaveTracker[[#This Row],[Employee Name]],Employees[[Employee Name]:[Office]],7))</f>
        <v>-----</v>
      </c>
      <c r="F7887" s="50" t="str">
        <f>IF(ISBLANK(LeaveTracker[[#This Row],[Employee Name]]),"-----",VLOOKUP(LeaveTracker[[#This Row],[Employee Name]],Employees[[Employee Name]:[Office]],6))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19" t="str">
        <f>IF(ISBLANK(LeaveTracker[[#This Row],[Employee Name]]),"-----",VLOOKUP(LeaveTracker[[#This Row],[Employee Name]],Employees[[Employee Name]:[Office]],7))</f>
        <v>-----</v>
      </c>
      <c r="F7888" s="50" t="str">
        <f>IF(ISBLANK(LeaveTracker[[#This Row],[Employee Name]]),"-----",VLOOKUP(LeaveTracker[[#This Row],[Employee Name]],Employees[[Employee Name]:[Office]],6))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19" t="str">
        <f>IF(ISBLANK(LeaveTracker[[#This Row],[Employee Name]]),"-----",VLOOKUP(LeaveTracker[[#This Row],[Employee Name]],Employees[[Employee Name]:[Office]],7))</f>
        <v>-----</v>
      </c>
      <c r="F7889" s="50" t="str">
        <f>IF(ISBLANK(LeaveTracker[[#This Row],[Employee Name]]),"-----",VLOOKUP(LeaveTracker[[#This Row],[Employee Name]],Employees[[Employee Name]:[Office]],6))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19" t="str">
        <f>IF(ISBLANK(LeaveTracker[[#This Row],[Employee Name]]),"-----",VLOOKUP(LeaveTracker[[#This Row],[Employee Name]],Employees[[Employee Name]:[Office]],7))</f>
        <v>-----</v>
      </c>
      <c r="F7890" s="50" t="str">
        <f>IF(ISBLANK(LeaveTracker[[#This Row],[Employee Name]]),"-----",VLOOKUP(LeaveTracker[[#This Row],[Employee Name]],Employees[[Employee Name]:[Office]],6))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19" t="str">
        <f>IF(ISBLANK(LeaveTracker[[#This Row],[Employee Name]]),"-----",VLOOKUP(LeaveTracker[[#This Row],[Employee Name]],Employees[[Employee Name]:[Office]],7))</f>
        <v>-----</v>
      </c>
      <c r="F7891" s="50" t="str">
        <f>IF(ISBLANK(LeaveTracker[[#This Row],[Employee Name]]),"-----",VLOOKUP(LeaveTracker[[#This Row],[Employee Name]],Employees[[Employee Name]:[Office]],6))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19" t="str">
        <f>IF(ISBLANK(LeaveTracker[[#This Row],[Employee Name]]),"-----",VLOOKUP(LeaveTracker[[#This Row],[Employee Name]],Employees[[Employee Name]:[Office]],7))</f>
        <v>-----</v>
      </c>
      <c r="F7892" s="50" t="str">
        <f>IF(ISBLANK(LeaveTracker[[#This Row],[Employee Name]]),"-----",VLOOKUP(LeaveTracker[[#This Row],[Employee Name]],Employees[[Employee Name]:[Office]],6))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19" t="str">
        <f>IF(ISBLANK(LeaveTracker[[#This Row],[Employee Name]]),"-----",VLOOKUP(LeaveTracker[[#This Row],[Employee Name]],Employees[[Employee Name]:[Office]],7))</f>
        <v>-----</v>
      </c>
      <c r="F7893" s="50" t="str">
        <f>IF(ISBLANK(LeaveTracker[[#This Row],[Employee Name]]),"-----",VLOOKUP(LeaveTracker[[#This Row],[Employee Name]],Employees[[Employee Name]:[Office]],6))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19" t="str">
        <f>IF(ISBLANK(LeaveTracker[[#This Row],[Employee Name]]),"-----",VLOOKUP(LeaveTracker[[#This Row],[Employee Name]],Employees[[Employee Name]:[Office]],7))</f>
        <v>-----</v>
      </c>
      <c r="F7894" s="50" t="str">
        <f>IF(ISBLANK(LeaveTracker[[#This Row],[Employee Name]]),"-----",VLOOKUP(LeaveTracker[[#This Row],[Employee Name]],Employees[[Employee Name]:[Office]],6))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19" t="str">
        <f>IF(ISBLANK(LeaveTracker[[#This Row],[Employee Name]]),"-----",VLOOKUP(LeaveTracker[[#This Row],[Employee Name]],Employees[[Employee Name]:[Office]],7))</f>
        <v>-----</v>
      </c>
      <c r="F7895" s="50" t="str">
        <f>IF(ISBLANK(LeaveTracker[[#This Row],[Employee Name]]),"-----",VLOOKUP(LeaveTracker[[#This Row],[Employee Name]],Employees[[Employee Name]:[Office]],6))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19" t="str">
        <f>IF(ISBLANK(LeaveTracker[[#This Row],[Employee Name]]),"-----",VLOOKUP(LeaveTracker[[#This Row],[Employee Name]],Employees[[Employee Name]:[Office]],7))</f>
        <v>-----</v>
      </c>
      <c r="F7896" s="50" t="str">
        <f>IF(ISBLANK(LeaveTracker[[#This Row],[Employee Name]]),"-----",VLOOKUP(LeaveTracker[[#This Row],[Employee Name]],Employees[[Employee Name]:[Office]],6))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19" t="str">
        <f>IF(ISBLANK(LeaveTracker[[#This Row],[Employee Name]]),"-----",VLOOKUP(LeaveTracker[[#This Row],[Employee Name]],Employees[[Employee Name]:[Office]],7))</f>
        <v>-----</v>
      </c>
      <c r="F7897" s="50" t="str">
        <f>IF(ISBLANK(LeaveTracker[[#This Row],[Employee Name]]),"-----",VLOOKUP(LeaveTracker[[#This Row],[Employee Name]],Employees[[Employee Name]:[Office]],6))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19" t="str">
        <f>IF(ISBLANK(LeaveTracker[[#This Row],[Employee Name]]),"-----",VLOOKUP(LeaveTracker[[#This Row],[Employee Name]],Employees[[Employee Name]:[Office]],7))</f>
        <v>-----</v>
      </c>
      <c r="F7898" s="50" t="str">
        <f>IF(ISBLANK(LeaveTracker[[#This Row],[Employee Name]]),"-----",VLOOKUP(LeaveTracker[[#This Row],[Employee Name]],Employees[[Employee Name]:[Office]],6))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19" t="str">
        <f>IF(ISBLANK(LeaveTracker[[#This Row],[Employee Name]]),"-----",VLOOKUP(LeaveTracker[[#This Row],[Employee Name]],Employees[[Employee Name]:[Office]],7))</f>
        <v>-----</v>
      </c>
      <c r="F7899" s="50" t="str">
        <f>IF(ISBLANK(LeaveTracker[[#This Row],[Employee Name]]),"-----",VLOOKUP(LeaveTracker[[#This Row],[Employee Name]],Employees[[Employee Name]:[Office]],6))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19" t="str">
        <f>IF(ISBLANK(LeaveTracker[[#This Row],[Employee Name]]),"-----",VLOOKUP(LeaveTracker[[#This Row],[Employee Name]],Employees[[Employee Name]:[Office]],7))</f>
        <v>-----</v>
      </c>
      <c r="F7900" s="50" t="str">
        <f>IF(ISBLANK(LeaveTracker[[#This Row],[Employee Name]]),"-----",VLOOKUP(LeaveTracker[[#This Row],[Employee Name]],Employees[[Employee Name]:[Office]],6))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19" t="str">
        <f>IF(ISBLANK(LeaveTracker[[#This Row],[Employee Name]]),"-----",VLOOKUP(LeaveTracker[[#This Row],[Employee Name]],Employees[[Employee Name]:[Office]],7))</f>
        <v>-----</v>
      </c>
      <c r="F7901" s="50" t="str">
        <f>IF(ISBLANK(LeaveTracker[[#This Row],[Employee Name]]),"-----",VLOOKUP(LeaveTracker[[#This Row],[Employee Name]],Employees[[Employee Name]:[Office]],6))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19" t="str">
        <f>IF(ISBLANK(LeaveTracker[[#This Row],[Employee Name]]),"-----",VLOOKUP(LeaveTracker[[#This Row],[Employee Name]],Employees[[Employee Name]:[Office]],7))</f>
        <v>-----</v>
      </c>
      <c r="F7902" s="50" t="str">
        <f>IF(ISBLANK(LeaveTracker[[#This Row],[Employee Name]]),"-----",VLOOKUP(LeaveTracker[[#This Row],[Employee Name]],Employees[[Employee Name]:[Office]],6))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19" t="str">
        <f>IF(ISBLANK(LeaveTracker[[#This Row],[Employee Name]]),"-----",VLOOKUP(LeaveTracker[[#This Row],[Employee Name]],Employees[[Employee Name]:[Office]],7))</f>
        <v>-----</v>
      </c>
      <c r="F7903" s="50" t="str">
        <f>IF(ISBLANK(LeaveTracker[[#This Row],[Employee Name]]),"-----",VLOOKUP(LeaveTracker[[#This Row],[Employee Name]],Employees[[Employee Name]:[Office]],6))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19" t="str">
        <f>IF(ISBLANK(LeaveTracker[[#This Row],[Employee Name]]),"-----",VLOOKUP(LeaveTracker[[#This Row],[Employee Name]],Employees[[Employee Name]:[Office]],7))</f>
        <v>-----</v>
      </c>
      <c r="F7904" s="50" t="str">
        <f>IF(ISBLANK(LeaveTracker[[#This Row],[Employee Name]]),"-----",VLOOKUP(LeaveTracker[[#This Row],[Employee Name]],Employees[[Employee Name]:[Office]],6))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19" t="str">
        <f>IF(ISBLANK(LeaveTracker[[#This Row],[Employee Name]]),"-----",VLOOKUP(LeaveTracker[[#This Row],[Employee Name]],Employees[[Employee Name]:[Office]],7))</f>
        <v>-----</v>
      </c>
      <c r="F7905" s="50" t="str">
        <f>IF(ISBLANK(LeaveTracker[[#This Row],[Employee Name]]),"-----",VLOOKUP(LeaveTracker[[#This Row],[Employee Name]],Employees[[Employee Name]:[Office]],6))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19" t="str">
        <f>IF(ISBLANK(LeaveTracker[[#This Row],[Employee Name]]),"-----",VLOOKUP(LeaveTracker[[#This Row],[Employee Name]],Employees[[Employee Name]:[Office]],7))</f>
        <v>-----</v>
      </c>
      <c r="F7906" s="50" t="str">
        <f>IF(ISBLANK(LeaveTracker[[#This Row],[Employee Name]]),"-----",VLOOKUP(LeaveTracker[[#This Row],[Employee Name]],Employees[[Employee Name]:[Office]],6))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19" t="str">
        <f>IF(ISBLANK(LeaveTracker[[#This Row],[Employee Name]]),"-----",VLOOKUP(LeaveTracker[[#This Row],[Employee Name]],Employees[[Employee Name]:[Office]],7))</f>
        <v>-----</v>
      </c>
      <c r="F7907" s="50" t="str">
        <f>IF(ISBLANK(LeaveTracker[[#This Row],[Employee Name]]),"-----",VLOOKUP(LeaveTracker[[#This Row],[Employee Name]],Employees[[Employee Name]:[Office]],6))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19" t="str">
        <f>IF(ISBLANK(LeaveTracker[[#This Row],[Employee Name]]),"-----",VLOOKUP(LeaveTracker[[#This Row],[Employee Name]],Employees[[Employee Name]:[Office]],7))</f>
        <v>-----</v>
      </c>
      <c r="F7908" s="50" t="str">
        <f>IF(ISBLANK(LeaveTracker[[#This Row],[Employee Name]]),"-----",VLOOKUP(LeaveTracker[[#This Row],[Employee Name]],Employees[[Employee Name]:[Office]],6))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19" t="str">
        <f>IF(ISBLANK(LeaveTracker[[#This Row],[Employee Name]]),"-----",VLOOKUP(LeaveTracker[[#This Row],[Employee Name]],Employees[[Employee Name]:[Office]],7))</f>
        <v>-----</v>
      </c>
      <c r="F7909" s="50" t="str">
        <f>IF(ISBLANK(LeaveTracker[[#This Row],[Employee Name]]),"-----",VLOOKUP(LeaveTracker[[#This Row],[Employee Name]],Employees[[Employee Name]:[Office]],6))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19" t="str">
        <f>IF(ISBLANK(LeaveTracker[[#This Row],[Employee Name]]),"-----",VLOOKUP(LeaveTracker[[#This Row],[Employee Name]],Employees[[Employee Name]:[Office]],7))</f>
        <v>-----</v>
      </c>
      <c r="F7910" s="50" t="str">
        <f>IF(ISBLANK(LeaveTracker[[#This Row],[Employee Name]]),"-----",VLOOKUP(LeaveTracker[[#This Row],[Employee Name]],Employees[[Employee Name]:[Office]],6))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19" t="str">
        <f>IF(ISBLANK(LeaveTracker[[#This Row],[Employee Name]]),"-----",VLOOKUP(LeaveTracker[[#This Row],[Employee Name]],Employees[[Employee Name]:[Office]],7))</f>
        <v>-----</v>
      </c>
      <c r="F7911" s="50" t="str">
        <f>IF(ISBLANK(LeaveTracker[[#This Row],[Employee Name]]),"-----",VLOOKUP(LeaveTracker[[#This Row],[Employee Name]],Employees[[Employee Name]:[Office]],6))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19" t="str">
        <f>IF(ISBLANK(LeaveTracker[[#This Row],[Employee Name]]),"-----",VLOOKUP(LeaveTracker[[#This Row],[Employee Name]],Employees[[Employee Name]:[Office]],7))</f>
        <v>-----</v>
      </c>
      <c r="F7912" s="50" t="str">
        <f>IF(ISBLANK(LeaveTracker[[#This Row],[Employee Name]]),"-----",VLOOKUP(LeaveTracker[[#This Row],[Employee Name]],Employees[[Employee Name]:[Office]],6))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19" t="str">
        <f>IF(ISBLANK(LeaveTracker[[#This Row],[Employee Name]]),"-----",VLOOKUP(LeaveTracker[[#This Row],[Employee Name]],Employees[[Employee Name]:[Office]],7))</f>
        <v>-----</v>
      </c>
      <c r="F7913" s="50" t="str">
        <f>IF(ISBLANK(LeaveTracker[[#This Row],[Employee Name]]),"-----",VLOOKUP(LeaveTracker[[#This Row],[Employee Name]],Employees[[Employee Name]:[Office]],6))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19" t="str">
        <f>IF(ISBLANK(LeaveTracker[[#This Row],[Employee Name]]),"-----",VLOOKUP(LeaveTracker[[#This Row],[Employee Name]],Employees[[Employee Name]:[Office]],7))</f>
        <v>-----</v>
      </c>
      <c r="F7914" s="50" t="str">
        <f>IF(ISBLANK(LeaveTracker[[#This Row],[Employee Name]]),"-----",VLOOKUP(LeaveTracker[[#This Row],[Employee Name]],Employees[[Employee Name]:[Office]],6))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19" t="str">
        <f>IF(ISBLANK(LeaveTracker[[#This Row],[Employee Name]]),"-----",VLOOKUP(LeaveTracker[[#This Row],[Employee Name]],Employees[[Employee Name]:[Office]],7))</f>
        <v>-----</v>
      </c>
      <c r="F7915" s="50" t="str">
        <f>IF(ISBLANK(LeaveTracker[[#This Row],[Employee Name]]),"-----",VLOOKUP(LeaveTracker[[#This Row],[Employee Name]],Employees[[Employee Name]:[Office]],6))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19" t="str">
        <f>IF(ISBLANK(LeaveTracker[[#This Row],[Employee Name]]),"-----",VLOOKUP(LeaveTracker[[#This Row],[Employee Name]],Employees[[Employee Name]:[Office]],7))</f>
        <v>-----</v>
      </c>
      <c r="F7916" s="50" t="str">
        <f>IF(ISBLANK(LeaveTracker[[#This Row],[Employee Name]]),"-----",VLOOKUP(LeaveTracker[[#This Row],[Employee Name]],Employees[[Employee Name]:[Office]],6))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19" t="str">
        <f>IF(ISBLANK(LeaveTracker[[#This Row],[Employee Name]]),"-----",VLOOKUP(LeaveTracker[[#This Row],[Employee Name]],Employees[[Employee Name]:[Office]],7))</f>
        <v>-----</v>
      </c>
      <c r="F7917" s="50" t="str">
        <f>IF(ISBLANK(LeaveTracker[[#This Row],[Employee Name]]),"-----",VLOOKUP(LeaveTracker[[#This Row],[Employee Name]],Employees[[Employee Name]:[Office]],6))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19" t="str">
        <f>IF(ISBLANK(LeaveTracker[[#This Row],[Employee Name]]),"-----",VLOOKUP(LeaveTracker[[#This Row],[Employee Name]],Employees[[Employee Name]:[Office]],7))</f>
        <v>-----</v>
      </c>
      <c r="F7918" s="50" t="str">
        <f>IF(ISBLANK(LeaveTracker[[#This Row],[Employee Name]]),"-----",VLOOKUP(LeaveTracker[[#This Row],[Employee Name]],Employees[[Employee Name]:[Office]],6))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19" t="str">
        <f>IF(ISBLANK(LeaveTracker[[#This Row],[Employee Name]]),"-----",VLOOKUP(LeaveTracker[[#This Row],[Employee Name]],Employees[[Employee Name]:[Office]],7))</f>
        <v>-----</v>
      </c>
      <c r="F7919" s="50" t="str">
        <f>IF(ISBLANK(LeaveTracker[[#This Row],[Employee Name]]),"-----",VLOOKUP(LeaveTracker[[#This Row],[Employee Name]],Employees[[Employee Name]:[Office]],6))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19" t="str">
        <f>IF(ISBLANK(LeaveTracker[[#This Row],[Employee Name]]),"-----",VLOOKUP(LeaveTracker[[#This Row],[Employee Name]],Employees[[Employee Name]:[Office]],7))</f>
        <v>-----</v>
      </c>
      <c r="F7920" s="50" t="str">
        <f>IF(ISBLANK(LeaveTracker[[#This Row],[Employee Name]]),"-----",VLOOKUP(LeaveTracker[[#This Row],[Employee Name]],Employees[[Employee Name]:[Office]],6))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19" t="str">
        <f>IF(ISBLANK(LeaveTracker[[#This Row],[Employee Name]]),"-----",VLOOKUP(LeaveTracker[[#This Row],[Employee Name]],Employees[[Employee Name]:[Office]],7))</f>
        <v>-----</v>
      </c>
      <c r="F7921" s="50" t="str">
        <f>IF(ISBLANK(LeaveTracker[[#This Row],[Employee Name]]),"-----",VLOOKUP(LeaveTracker[[#This Row],[Employee Name]],Employees[[Employee Name]:[Office]],6))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19" t="str">
        <f>IF(ISBLANK(LeaveTracker[[#This Row],[Employee Name]]),"-----",VLOOKUP(LeaveTracker[[#This Row],[Employee Name]],Employees[[Employee Name]:[Office]],7))</f>
        <v>-----</v>
      </c>
      <c r="F7922" s="50" t="str">
        <f>IF(ISBLANK(LeaveTracker[[#This Row],[Employee Name]]),"-----",VLOOKUP(LeaveTracker[[#This Row],[Employee Name]],Employees[[Employee Name]:[Office]],6))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19" t="str">
        <f>IF(ISBLANK(LeaveTracker[[#This Row],[Employee Name]]),"-----",VLOOKUP(LeaveTracker[[#This Row],[Employee Name]],Employees[[Employee Name]:[Office]],7))</f>
        <v>-----</v>
      </c>
      <c r="F7923" s="50" t="str">
        <f>IF(ISBLANK(LeaveTracker[[#This Row],[Employee Name]]),"-----",VLOOKUP(LeaveTracker[[#This Row],[Employee Name]],Employees[[Employee Name]:[Office]],6))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19" t="str">
        <f>IF(ISBLANK(LeaveTracker[[#This Row],[Employee Name]]),"-----",VLOOKUP(LeaveTracker[[#This Row],[Employee Name]],Employees[[Employee Name]:[Office]],7))</f>
        <v>-----</v>
      </c>
      <c r="F7924" s="50" t="str">
        <f>IF(ISBLANK(LeaveTracker[[#This Row],[Employee Name]]),"-----",VLOOKUP(LeaveTracker[[#This Row],[Employee Name]],Employees[[Employee Name]:[Office]],6))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19" t="str">
        <f>IF(ISBLANK(LeaveTracker[[#This Row],[Employee Name]]),"-----",VLOOKUP(LeaveTracker[[#This Row],[Employee Name]],Employees[[Employee Name]:[Office]],7))</f>
        <v>-----</v>
      </c>
      <c r="F7925" s="50" t="str">
        <f>IF(ISBLANK(LeaveTracker[[#This Row],[Employee Name]]),"-----",VLOOKUP(LeaveTracker[[#This Row],[Employee Name]],Employees[[Employee Name]:[Office]],6))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19" t="str">
        <f>IF(ISBLANK(LeaveTracker[[#This Row],[Employee Name]]),"-----",VLOOKUP(LeaveTracker[[#This Row],[Employee Name]],Employees[[Employee Name]:[Office]],7))</f>
        <v>-----</v>
      </c>
      <c r="F7926" s="50" t="str">
        <f>IF(ISBLANK(LeaveTracker[[#This Row],[Employee Name]]),"-----",VLOOKUP(LeaveTracker[[#This Row],[Employee Name]],Employees[[Employee Name]:[Office]],6))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19" t="str">
        <f>IF(ISBLANK(LeaveTracker[[#This Row],[Employee Name]]),"-----",VLOOKUP(LeaveTracker[[#This Row],[Employee Name]],Employees[[Employee Name]:[Office]],7))</f>
        <v>-----</v>
      </c>
      <c r="F7927" s="50" t="str">
        <f>IF(ISBLANK(LeaveTracker[[#This Row],[Employee Name]]),"-----",VLOOKUP(LeaveTracker[[#This Row],[Employee Name]],Employees[[Employee Name]:[Office]],6))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19" t="str">
        <f>IF(ISBLANK(LeaveTracker[[#This Row],[Employee Name]]),"-----",VLOOKUP(LeaveTracker[[#This Row],[Employee Name]],Employees[[Employee Name]:[Office]],7))</f>
        <v>-----</v>
      </c>
      <c r="F7928" s="50" t="str">
        <f>IF(ISBLANK(LeaveTracker[[#This Row],[Employee Name]]),"-----",VLOOKUP(LeaveTracker[[#This Row],[Employee Name]],Employees[[Employee Name]:[Office]],6))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19" t="str">
        <f>IF(ISBLANK(LeaveTracker[[#This Row],[Employee Name]]),"-----",VLOOKUP(LeaveTracker[[#This Row],[Employee Name]],Employees[[Employee Name]:[Office]],7))</f>
        <v>-----</v>
      </c>
      <c r="F7929" s="50" t="str">
        <f>IF(ISBLANK(LeaveTracker[[#This Row],[Employee Name]]),"-----",VLOOKUP(LeaveTracker[[#This Row],[Employee Name]],Employees[[Employee Name]:[Office]],6))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19" t="str">
        <f>IF(ISBLANK(LeaveTracker[[#This Row],[Employee Name]]),"-----",VLOOKUP(LeaveTracker[[#This Row],[Employee Name]],Employees[[Employee Name]:[Office]],7))</f>
        <v>-----</v>
      </c>
      <c r="F7930" s="50" t="str">
        <f>IF(ISBLANK(LeaveTracker[[#This Row],[Employee Name]]),"-----",VLOOKUP(LeaveTracker[[#This Row],[Employee Name]],Employees[[Employee Name]:[Office]],6))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19" t="str">
        <f>IF(ISBLANK(LeaveTracker[[#This Row],[Employee Name]]),"-----",VLOOKUP(LeaveTracker[[#This Row],[Employee Name]],Employees[[Employee Name]:[Office]],7))</f>
        <v>-----</v>
      </c>
      <c r="F7931" s="50" t="str">
        <f>IF(ISBLANK(LeaveTracker[[#This Row],[Employee Name]]),"-----",VLOOKUP(LeaveTracker[[#This Row],[Employee Name]],Employees[[Employee Name]:[Office]],6))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19" t="str">
        <f>IF(ISBLANK(LeaveTracker[[#This Row],[Employee Name]]),"-----",VLOOKUP(LeaveTracker[[#This Row],[Employee Name]],Employees[[Employee Name]:[Office]],7))</f>
        <v>-----</v>
      </c>
      <c r="F7932" s="50" t="str">
        <f>IF(ISBLANK(LeaveTracker[[#This Row],[Employee Name]]),"-----",VLOOKUP(LeaveTracker[[#This Row],[Employee Name]],Employees[[Employee Name]:[Office]],6))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19" t="str">
        <f>IF(ISBLANK(LeaveTracker[[#This Row],[Employee Name]]),"-----",VLOOKUP(LeaveTracker[[#This Row],[Employee Name]],Employees[[Employee Name]:[Office]],7))</f>
        <v>-----</v>
      </c>
      <c r="F7933" s="50" t="str">
        <f>IF(ISBLANK(LeaveTracker[[#This Row],[Employee Name]]),"-----",VLOOKUP(LeaveTracker[[#This Row],[Employee Name]],Employees[[Employee Name]:[Office]],6))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19" t="str">
        <f>IF(ISBLANK(LeaveTracker[[#This Row],[Employee Name]]),"-----",VLOOKUP(LeaveTracker[[#This Row],[Employee Name]],Employees[[Employee Name]:[Office]],7))</f>
        <v>-----</v>
      </c>
      <c r="F7934" s="50" t="str">
        <f>IF(ISBLANK(LeaveTracker[[#This Row],[Employee Name]]),"-----",VLOOKUP(LeaveTracker[[#This Row],[Employee Name]],Employees[[Employee Name]:[Office]],6))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19" t="str">
        <f>IF(ISBLANK(LeaveTracker[[#This Row],[Employee Name]]),"-----",VLOOKUP(LeaveTracker[[#This Row],[Employee Name]],Employees[[Employee Name]:[Office]],7))</f>
        <v>-----</v>
      </c>
      <c r="F7935" s="50" t="str">
        <f>IF(ISBLANK(LeaveTracker[[#This Row],[Employee Name]]),"-----",VLOOKUP(LeaveTracker[[#This Row],[Employee Name]],Employees[[Employee Name]:[Office]],6))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19" t="str">
        <f>IF(ISBLANK(LeaveTracker[[#This Row],[Employee Name]]),"-----",VLOOKUP(LeaveTracker[[#This Row],[Employee Name]],Employees[[Employee Name]:[Office]],7))</f>
        <v>-----</v>
      </c>
      <c r="F7936" s="50" t="str">
        <f>IF(ISBLANK(LeaveTracker[[#This Row],[Employee Name]]),"-----",VLOOKUP(LeaveTracker[[#This Row],[Employee Name]],Employees[[Employee Name]:[Office]],6))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19" t="str">
        <f>IF(ISBLANK(LeaveTracker[[#This Row],[Employee Name]]),"-----",VLOOKUP(LeaveTracker[[#This Row],[Employee Name]],Employees[[Employee Name]:[Office]],7))</f>
        <v>-----</v>
      </c>
      <c r="F7937" s="50" t="str">
        <f>IF(ISBLANK(LeaveTracker[[#This Row],[Employee Name]]),"-----",VLOOKUP(LeaveTracker[[#This Row],[Employee Name]],Employees[[Employee Name]:[Office]],6))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19" t="str">
        <f>IF(ISBLANK(LeaveTracker[[#This Row],[Employee Name]]),"-----",VLOOKUP(LeaveTracker[[#This Row],[Employee Name]],Employees[[Employee Name]:[Office]],7))</f>
        <v>-----</v>
      </c>
      <c r="F7938" s="50" t="str">
        <f>IF(ISBLANK(LeaveTracker[[#This Row],[Employee Name]]),"-----",VLOOKUP(LeaveTracker[[#This Row],[Employee Name]],Employees[[Employee Name]:[Office]],6))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19" t="str">
        <f>IF(ISBLANK(LeaveTracker[[#This Row],[Employee Name]]),"-----",VLOOKUP(LeaveTracker[[#This Row],[Employee Name]],Employees[[Employee Name]:[Office]],7))</f>
        <v>-----</v>
      </c>
      <c r="F7939" s="50" t="str">
        <f>IF(ISBLANK(LeaveTracker[[#This Row],[Employee Name]]),"-----",VLOOKUP(LeaveTracker[[#This Row],[Employee Name]],Employees[[Employee Name]:[Office]],6))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19" t="str">
        <f>IF(ISBLANK(LeaveTracker[[#This Row],[Employee Name]]),"-----",VLOOKUP(LeaveTracker[[#This Row],[Employee Name]],Employees[[Employee Name]:[Office]],7))</f>
        <v>-----</v>
      </c>
      <c r="F7940" s="50" t="str">
        <f>IF(ISBLANK(LeaveTracker[[#This Row],[Employee Name]]),"-----",VLOOKUP(LeaveTracker[[#This Row],[Employee Name]],Employees[[Employee Name]:[Office]],6))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19" t="str">
        <f>IF(ISBLANK(LeaveTracker[[#This Row],[Employee Name]]),"-----",VLOOKUP(LeaveTracker[[#This Row],[Employee Name]],Employees[[Employee Name]:[Office]],7))</f>
        <v>-----</v>
      </c>
      <c r="F7941" s="50" t="str">
        <f>IF(ISBLANK(LeaveTracker[[#This Row],[Employee Name]]),"-----",VLOOKUP(LeaveTracker[[#This Row],[Employee Name]],Employees[[Employee Name]:[Office]],6))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19" t="str">
        <f>IF(ISBLANK(LeaveTracker[[#This Row],[Employee Name]]),"-----",VLOOKUP(LeaveTracker[[#This Row],[Employee Name]],Employees[[Employee Name]:[Office]],7))</f>
        <v>-----</v>
      </c>
      <c r="F7942" s="50" t="str">
        <f>IF(ISBLANK(LeaveTracker[[#This Row],[Employee Name]]),"-----",VLOOKUP(LeaveTracker[[#This Row],[Employee Name]],Employees[[Employee Name]:[Office]],6))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19" t="str">
        <f>IF(ISBLANK(LeaveTracker[[#This Row],[Employee Name]]),"-----",VLOOKUP(LeaveTracker[[#This Row],[Employee Name]],Employees[[Employee Name]:[Office]],7))</f>
        <v>-----</v>
      </c>
      <c r="F7943" s="50" t="str">
        <f>IF(ISBLANK(LeaveTracker[[#This Row],[Employee Name]]),"-----",VLOOKUP(LeaveTracker[[#This Row],[Employee Name]],Employees[[Employee Name]:[Office]],6))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19" t="str">
        <f>IF(ISBLANK(LeaveTracker[[#This Row],[Employee Name]]),"-----",VLOOKUP(LeaveTracker[[#This Row],[Employee Name]],Employees[[Employee Name]:[Office]],7))</f>
        <v>-----</v>
      </c>
      <c r="F7944" s="50" t="str">
        <f>IF(ISBLANK(LeaveTracker[[#This Row],[Employee Name]]),"-----",VLOOKUP(LeaveTracker[[#This Row],[Employee Name]],Employees[[Employee Name]:[Office]],6))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19" t="str">
        <f>IF(ISBLANK(LeaveTracker[[#This Row],[Employee Name]]),"-----",VLOOKUP(LeaveTracker[[#This Row],[Employee Name]],Employees[[Employee Name]:[Office]],7))</f>
        <v>-----</v>
      </c>
      <c r="F7945" s="50" t="str">
        <f>IF(ISBLANK(LeaveTracker[[#This Row],[Employee Name]]),"-----",VLOOKUP(LeaveTracker[[#This Row],[Employee Name]],Employees[[Employee Name]:[Office]],6))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19" t="str">
        <f>IF(ISBLANK(LeaveTracker[[#This Row],[Employee Name]]),"-----",VLOOKUP(LeaveTracker[[#This Row],[Employee Name]],Employees[[Employee Name]:[Office]],7))</f>
        <v>-----</v>
      </c>
      <c r="F7946" s="50" t="str">
        <f>IF(ISBLANK(LeaveTracker[[#This Row],[Employee Name]]),"-----",VLOOKUP(LeaveTracker[[#This Row],[Employee Name]],Employees[[Employee Name]:[Office]],6))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19" t="str">
        <f>IF(ISBLANK(LeaveTracker[[#This Row],[Employee Name]]),"-----",VLOOKUP(LeaveTracker[[#This Row],[Employee Name]],Employees[[Employee Name]:[Office]],7))</f>
        <v>-----</v>
      </c>
      <c r="F7947" s="50" t="str">
        <f>IF(ISBLANK(LeaveTracker[[#This Row],[Employee Name]]),"-----",VLOOKUP(LeaveTracker[[#This Row],[Employee Name]],Employees[[Employee Name]:[Office]],6))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19" t="str">
        <f>IF(ISBLANK(LeaveTracker[[#This Row],[Employee Name]]),"-----",VLOOKUP(LeaveTracker[[#This Row],[Employee Name]],Employees[[Employee Name]:[Office]],7))</f>
        <v>-----</v>
      </c>
      <c r="F7948" s="50" t="str">
        <f>IF(ISBLANK(LeaveTracker[[#This Row],[Employee Name]]),"-----",VLOOKUP(LeaveTracker[[#This Row],[Employee Name]],Employees[[Employee Name]:[Office]],6))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19" t="str">
        <f>IF(ISBLANK(LeaveTracker[[#This Row],[Employee Name]]),"-----",VLOOKUP(LeaveTracker[[#This Row],[Employee Name]],Employees[[Employee Name]:[Office]],7))</f>
        <v>-----</v>
      </c>
      <c r="F7949" s="50" t="str">
        <f>IF(ISBLANK(LeaveTracker[[#This Row],[Employee Name]]),"-----",VLOOKUP(LeaveTracker[[#This Row],[Employee Name]],Employees[[Employee Name]:[Office]],6))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19" t="str">
        <f>IF(ISBLANK(LeaveTracker[[#This Row],[Employee Name]]),"-----",VLOOKUP(LeaveTracker[[#This Row],[Employee Name]],Employees[[Employee Name]:[Office]],7))</f>
        <v>-----</v>
      </c>
      <c r="F7950" s="50" t="str">
        <f>IF(ISBLANK(LeaveTracker[[#This Row],[Employee Name]]),"-----",VLOOKUP(LeaveTracker[[#This Row],[Employee Name]],Employees[[Employee Name]:[Office]],6))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19" t="str">
        <f>IF(ISBLANK(LeaveTracker[[#This Row],[Employee Name]]),"-----",VLOOKUP(LeaveTracker[[#This Row],[Employee Name]],Employees[[Employee Name]:[Office]],7))</f>
        <v>-----</v>
      </c>
      <c r="F7951" s="50" t="str">
        <f>IF(ISBLANK(LeaveTracker[[#This Row],[Employee Name]]),"-----",VLOOKUP(LeaveTracker[[#This Row],[Employee Name]],Employees[[Employee Name]:[Office]],6))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19" t="str">
        <f>IF(ISBLANK(LeaveTracker[[#This Row],[Employee Name]]),"-----",VLOOKUP(LeaveTracker[[#This Row],[Employee Name]],Employees[[Employee Name]:[Office]],7))</f>
        <v>-----</v>
      </c>
      <c r="F7952" s="50" t="str">
        <f>IF(ISBLANK(LeaveTracker[[#This Row],[Employee Name]]),"-----",VLOOKUP(LeaveTracker[[#This Row],[Employee Name]],Employees[[Employee Name]:[Office]],6))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19" t="str">
        <f>IF(ISBLANK(LeaveTracker[[#This Row],[Employee Name]]),"-----",VLOOKUP(LeaveTracker[[#This Row],[Employee Name]],Employees[[Employee Name]:[Office]],7))</f>
        <v>-----</v>
      </c>
      <c r="F7953" s="50" t="str">
        <f>IF(ISBLANK(LeaveTracker[[#This Row],[Employee Name]]),"-----",VLOOKUP(LeaveTracker[[#This Row],[Employee Name]],Employees[[Employee Name]:[Office]],6))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19" t="str">
        <f>IF(ISBLANK(LeaveTracker[[#This Row],[Employee Name]]),"-----",VLOOKUP(LeaveTracker[[#This Row],[Employee Name]],Employees[[Employee Name]:[Office]],7))</f>
        <v>-----</v>
      </c>
      <c r="F7954" s="50" t="str">
        <f>IF(ISBLANK(LeaveTracker[[#This Row],[Employee Name]]),"-----",VLOOKUP(LeaveTracker[[#This Row],[Employee Name]],Employees[[Employee Name]:[Office]],6))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19" t="str">
        <f>IF(ISBLANK(LeaveTracker[[#This Row],[Employee Name]]),"-----",VLOOKUP(LeaveTracker[[#This Row],[Employee Name]],Employees[[Employee Name]:[Office]],7))</f>
        <v>-----</v>
      </c>
      <c r="F7955" s="50" t="str">
        <f>IF(ISBLANK(LeaveTracker[[#This Row],[Employee Name]]),"-----",VLOOKUP(LeaveTracker[[#This Row],[Employee Name]],Employees[[Employee Name]:[Office]],6))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19" t="str">
        <f>IF(ISBLANK(LeaveTracker[[#This Row],[Employee Name]]),"-----",VLOOKUP(LeaveTracker[[#This Row],[Employee Name]],Employees[[Employee Name]:[Office]],7))</f>
        <v>-----</v>
      </c>
      <c r="F7956" s="50" t="str">
        <f>IF(ISBLANK(LeaveTracker[[#This Row],[Employee Name]]),"-----",VLOOKUP(LeaveTracker[[#This Row],[Employee Name]],Employees[[Employee Name]:[Office]],6))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19" t="str">
        <f>IF(ISBLANK(LeaveTracker[[#This Row],[Employee Name]]),"-----",VLOOKUP(LeaveTracker[[#This Row],[Employee Name]],Employees[[Employee Name]:[Office]],7))</f>
        <v>-----</v>
      </c>
      <c r="F7957" s="50" t="str">
        <f>IF(ISBLANK(LeaveTracker[[#This Row],[Employee Name]]),"-----",VLOOKUP(LeaveTracker[[#This Row],[Employee Name]],Employees[[Employee Name]:[Office]],6))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19" t="str">
        <f>IF(ISBLANK(LeaveTracker[[#This Row],[Employee Name]]),"-----",VLOOKUP(LeaveTracker[[#This Row],[Employee Name]],Employees[[Employee Name]:[Office]],7))</f>
        <v>-----</v>
      </c>
      <c r="F7958" s="50" t="str">
        <f>IF(ISBLANK(LeaveTracker[[#This Row],[Employee Name]]),"-----",VLOOKUP(LeaveTracker[[#This Row],[Employee Name]],Employees[[Employee Name]:[Office]],6))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19" t="str">
        <f>IF(ISBLANK(LeaveTracker[[#This Row],[Employee Name]]),"-----",VLOOKUP(LeaveTracker[[#This Row],[Employee Name]],Employees[[Employee Name]:[Office]],7))</f>
        <v>-----</v>
      </c>
      <c r="F7959" s="50" t="str">
        <f>IF(ISBLANK(LeaveTracker[[#This Row],[Employee Name]]),"-----",VLOOKUP(LeaveTracker[[#This Row],[Employee Name]],Employees[[Employee Name]:[Office]],6))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19" t="str">
        <f>IF(ISBLANK(LeaveTracker[[#This Row],[Employee Name]]),"-----",VLOOKUP(LeaveTracker[[#This Row],[Employee Name]],Employees[[Employee Name]:[Office]],7))</f>
        <v>-----</v>
      </c>
      <c r="F7960" s="50" t="str">
        <f>IF(ISBLANK(LeaveTracker[[#This Row],[Employee Name]]),"-----",VLOOKUP(LeaveTracker[[#This Row],[Employee Name]],Employees[[Employee Name]:[Office]],6))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19" t="str">
        <f>IF(ISBLANK(LeaveTracker[[#This Row],[Employee Name]]),"-----",VLOOKUP(LeaveTracker[[#This Row],[Employee Name]],Employees[[Employee Name]:[Office]],7))</f>
        <v>-----</v>
      </c>
      <c r="F7961" s="50" t="str">
        <f>IF(ISBLANK(LeaveTracker[[#This Row],[Employee Name]]),"-----",VLOOKUP(LeaveTracker[[#This Row],[Employee Name]],Employees[[Employee Name]:[Office]],6))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19" t="str">
        <f>IF(ISBLANK(LeaveTracker[[#This Row],[Employee Name]]),"-----",VLOOKUP(LeaveTracker[[#This Row],[Employee Name]],Employees[[Employee Name]:[Office]],7))</f>
        <v>-----</v>
      </c>
      <c r="F7962" s="50" t="str">
        <f>IF(ISBLANK(LeaveTracker[[#This Row],[Employee Name]]),"-----",VLOOKUP(LeaveTracker[[#This Row],[Employee Name]],Employees[[Employee Name]:[Office]],6))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19" t="str">
        <f>IF(ISBLANK(LeaveTracker[[#This Row],[Employee Name]]),"-----",VLOOKUP(LeaveTracker[[#This Row],[Employee Name]],Employees[[Employee Name]:[Office]],7))</f>
        <v>-----</v>
      </c>
      <c r="F7963" s="50" t="str">
        <f>IF(ISBLANK(LeaveTracker[[#This Row],[Employee Name]]),"-----",VLOOKUP(LeaveTracker[[#This Row],[Employee Name]],Employees[[Employee Name]:[Office]],6))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19" t="str">
        <f>IF(ISBLANK(LeaveTracker[[#This Row],[Employee Name]]),"-----",VLOOKUP(LeaveTracker[[#This Row],[Employee Name]],Employees[[Employee Name]:[Office]],7))</f>
        <v>-----</v>
      </c>
      <c r="F7964" s="50" t="str">
        <f>IF(ISBLANK(LeaveTracker[[#This Row],[Employee Name]]),"-----",VLOOKUP(LeaveTracker[[#This Row],[Employee Name]],Employees[[Employee Name]:[Office]],6))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19" t="str">
        <f>IF(ISBLANK(LeaveTracker[[#This Row],[Employee Name]]),"-----",VLOOKUP(LeaveTracker[[#This Row],[Employee Name]],Employees[[Employee Name]:[Office]],7))</f>
        <v>-----</v>
      </c>
      <c r="F7965" s="50" t="str">
        <f>IF(ISBLANK(LeaveTracker[[#This Row],[Employee Name]]),"-----",VLOOKUP(LeaveTracker[[#This Row],[Employee Name]],Employees[[Employee Name]:[Office]],6))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19" t="str">
        <f>IF(ISBLANK(LeaveTracker[[#This Row],[Employee Name]]),"-----",VLOOKUP(LeaveTracker[[#This Row],[Employee Name]],Employees[[Employee Name]:[Office]],7))</f>
        <v>-----</v>
      </c>
      <c r="F7966" s="50" t="str">
        <f>IF(ISBLANK(LeaveTracker[[#This Row],[Employee Name]]),"-----",VLOOKUP(LeaveTracker[[#This Row],[Employee Name]],Employees[[Employee Name]:[Office]],6))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19" t="str">
        <f>IF(ISBLANK(LeaveTracker[[#This Row],[Employee Name]]),"-----",VLOOKUP(LeaveTracker[[#This Row],[Employee Name]],Employees[[Employee Name]:[Office]],7))</f>
        <v>-----</v>
      </c>
      <c r="F7967" s="50" t="str">
        <f>IF(ISBLANK(LeaveTracker[[#This Row],[Employee Name]]),"-----",VLOOKUP(LeaveTracker[[#This Row],[Employee Name]],Employees[[Employee Name]:[Office]],6))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19" t="str">
        <f>IF(ISBLANK(LeaveTracker[[#This Row],[Employee Name]]),"-----",VLOOKUP(LeaveTracker[[#This Row],[Employee Name]],Employees[[Employee Name]:[Office]],7))</f>
        <v>-----</v>
      </c>
      <c r="F7968" s="50" t="str">
        <f>IF(ISBLANK(LeaveTracker[[#This Row],[Employee Name]]),"-----",VLOOKUP(LeaveTracker[[#This Row],[Employee Name]],Employees[[Employee Name]:[Office]],6))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19" t="str">
        <f>IF(ISBLANK(LeaveTracker[[#This Row],[Employee Name]]),"-----",VLOOKUP(LeaveTracker[[#This Row],[Employee Name]],Employees[[Employee Name]:[Office]],7))</f>
        <v>-----</v>
      </c>
      <c r="F7969" s="50" t="str">
        <f>IF(ISBLANK(LeaveTracker[[#This Row],[Employee Name]]),"-----",VLOOKUP(LeaveTracker[[#This Row],[Employee Name]],Employees[[Employee Name]:[Office]],6))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19" t="str">
        <f>IF(ISBLANK(LeaveTracker[[#This Row],[Employee Name]]),"-----",VLOOKUP(LeaveTracker[[#This Row],[Employee Name]],Employees[[Employee Name]:[Office]],7))</f>
        <v>-----</v>
      </c>
      <c r="F7970" s="50" t="str">
        <f>IF(ISBLANK(LeaveTracker[[#This Row],[Employee Name]]),"-----",VLOOKUP(LeaveTracker[[#This Row],[Employee Name]],Employees[[Employee Name]:[Office]],6))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19" t="str">
        <f>IF(ISBLANK(LeaveTracker[[#This Row],[Employee Name]]),"-----",VLOOKUP(LeaveTracker[[#This Row],[Employee Name]],Employees[[Employee Name]:[Office]],7))</f>
        <v>-----</v>
      </c>
      <c r="F7971" s="50" t="str">
        <f>IF(ISBLANK(LeaveTracker[[#This Row],[Employee Name]]),"-----",VLOOKUP(LeaveTracker[[#This Row],[Employee Name]],Employees[[Employee Name]:[Office]],6))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19" t="str">
        <f>IF(ISBLANK(LeaveTracker[[#This Row],[Employee Name]]),"-----",VLOOKUP(LeaveTracker[[#This Row],[Employee Name]],Employees[[Employee Name]:[Office]],7))</f>
        <v>-----</v>
      </c>
      <c r="F7972" s="50" t="str">
        <f>IF(ISBLANK(LeaveTracker[[#This Row],[Employee Name]]),"-----",VLOOKUP(LeaveTracker[[#This Row],[Employee Name]],Employees[[Employee Name]:[Office]],6))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19" t="str">
        <f>IF(ISBLANK(LeaveTracker[[#This Row],[Employee Name]]),"-----",VLOOKUP(LeaveTracker[[#This Row],[Employee Name]],Employees[[Employee Name]:[Office]],7))</f>
        <v>-----</v>
      </c>
      <c r="F7973" s="50" t="str">
        <f>IF(ISBLANK(LeaveTracker[[#This Row],[Employee Name]]),"-----",VLOOKUP(LeaveTracker[[#This Row],[Employee Name]],Employees[[Employee Name]:[Office]],6))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19" t="str">
        <f>IF(ISBLANK(LeaveTracker[[#This Row],[Employee Name]]),"-----",VLOOKUP(LeaveTracker[[#This Row],[Employee Name]],Employees[[Employee Name]:[Office]],7))</f>
        <v>-----</v>
      </c>
      <c r="F7974" s="50" t="str">
        <f>IF(ISBLANK(LeaveTracker[[#This Row],[Employee Name]]),"-----",VLOOKUP(LeaveTracker[[#This Row],[Employee Name]],Employees[[Employee Name]:[Office]],6))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19" t="str">
        <f>IF(ISBLANK(LeaveTracker[[#This Row],[Employee Name]]),"-----",VLOOKUP(LeaveTracker[[#This Row],[Employee Name]],Employees[[Employee Name]:[Office]],7))</f>
        <v>-----</v>
      </c>
      <c r="F7975" s="50" t="str">
        <f>IF(ISBLANK(LeaveTracker[[#This Row],[Employee Name]]),"-----",VLOOKUP(LeaveTracker[[#This Row],[Employee Name]],Employees[[Employee Name]:[Office]],6))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19" t="str">
        <f>IF(ISBLANK(LeaveTracker[[#This Row],[Employee Name]]),"-----",VLOOKUP(LeaveTracker[[#This Row],[Employee Name]],Employees[[Employee Name]:[Office]],7))</f>
        <v>-----</v>
      </c>
      <c r="F7976" s="50" t="str">
        <f>IF(ISBLANK(LeaveTracker[[#This Row],[Employee Name]]),"-----",VLOOKUP(LeaveTracker[[#This Row],[Employee Name]],Employees[[Employee Name]:[Office]],6))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19" t="str">
        <f>IF(ISBLANK(LeaveTracker[[#This Row],[Employee Name]]),"-----",VLOOKUP(LeaveTracker[[#This Row],[Employee Name]],Employees[[Employee Name]:[Office]],7))</f>
        <v>-----</v>
      </c>
      <c r="F7977" s="50" t="str">
        <f>IF(ISBLANK(LeaveTracker[[#This Row],[Employee Name]]),"-----",VLOOKUP(LeaveTracker[[#This Row],[Employee Name]],Employees[[Employee Name]:[Office]],6))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19" t="str">
        <f>IF(ISBLANK(LeaveTracker[[#This Row],[Employee Name]]),"-----",VLOOKUP(LeaveTracker[[#This Row],[Employee Name]],Employees[[Employee Name]:[Office]],7))</f>
        <v>-----</v>
      </c>
      <c r="F7978" s="50" t="str">
        <f>IF(ISBLANK(LeaveTracker[[#This Row],[Employee Name]]),"-----",VLOOKUP(LeaveTracker[[#This Row],[Employee Name]],Employees[[Employee Name]:[Office]],6))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19" t="str">
        <f>IF(ISBLANK(LeaveTracker[[#This Row],[Employee Name]]),"-----",VLOOKUP(LeaveTracker[[#This Row],[Employee Name]],Employees[[Employee Name]:[Office]],7))</f>
        <v>-----</v>
      </c>
      <c r="F7979" s="50" t="str">
        <f>IF(ISBLANK(LeaveTracker[[#This Row],[Employee Name]]),"-----",VLOOKUP(LeaveTracker[[#This Row],[Employee Name]],Employees[[Employee Name]:[Office]],6))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19" t="str">
        <f>IF(ISBLANK(LeaveTracker[[#This Row],[Employee Name]]),"-----",VLOOKUP(LeaveTracker[[#This Row],[Employee Name]],Employees[[Employee Name]:[Office]],7))</f>
        <v>-----</v>
      </c>
      <c r="F7980" s="50" t="str">
        <f>IF(ISBLANK(LeaveTracker[[#This Row],[Employee Name]]),"-----",VLOOKUP(LeaveTracker[[#This Row],[Employee Name]],Employees[[Employee Name]:[Office]],6))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19" t="str">
        <f>IF(ISBLANK(LeaveTracker[[#This Row],[Employee Name]]),"-----",VLOOKUP(LeaveTracker[[#This Row],[Employee Name]],Employees[[Employee Name]:[Office]],7))</f>
        <v>-----</v>
      </c>
      <c r="F7981" s="50" t="str">
        <f>IF(ISBLANK(LeaveTracker[[#This Row],[Employee Name]]),"-----",VLOOKUP(LeaveTracker[[#This Row],[Employee Name]],Employees[[Employee Name]:[Office]],6))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19" t="str">
        <f>IF(ISBLANK(LeaveTracker[[#This Row],[Employee Name]]),"-----",VLOOKUP(LeaveTracker[[#This Row],[Employee Name]],Employees[[Employee Name]:[Office]],7))</f>
        <v>-----</v>
      </c>
      <c r="F7982" s="50" t="str">
        <f>IF(ISBLANK(LeaveTracker[[#This Row],[Employee Name]]),"-----",VLOOKUP(LeaveTracker[[#This Row],[Employee Name]],Employees[[Employee Name]:[Office]],6))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19" t="str">
        <f>IF(ISBLANK(LeaveTracker[[#This Row],[Employee Name]]),"-----",VLOOKUP(LeaveTracker[[#This Row],[Employee Name]],Employees[[Employee Name]:[Office]],7))</f>
        <v>-----</v>
      </c>
      <c r="F7983" s="50" t="str">
        <f>IF(ISBLANK(LeaveTracker[[#This Row],[Employee Name]]),"-----",VLOOKUP(LeaveTracker[[#This Row],[Employee Name]],Employees[[Employee Name]:[Office]],6))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583</v>
      </c>
      <c r="E7984" s="19" t="str">
        <f>IF(ISBLANK(LeaveTracker[[#This Row],[Employee Name]]),"-----",VLOOKUP(LeaveTracker[[#This Row],[Employee Name]],Employees[[Employee Name]:[Office]],7))</f>
        <v>CCT</v>
      </c>
      <c r="F7984" s="50" t="str">
        <f>IF(ISBLANK(LeaveTracker[[#This Row],[Employee Name]]),"-----",VLOOKUP(LeaveTracker[[#This Row],[Employee Name]],Employees[[Employee Name]:[Office]],6))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960</v>
      </c>
      <c r="E7985" s="19" t="str">
        <f>IF(ISBLANK(LeaveTracker[[#This Row],[Employee Name]]),"-----",VLOOKUP(LeaveTracker[[#This Row],[Employee Name]],Employees[[Employee Name]:[Office]],7))</f>
        <v>ONT</v>
      </c>
      <c r="F7985" s="50" t="str">
        <f>IF(ISBLANK(LeaveTracker[[#This Row],[Employee Name]]),"-----",VLOOKUP(LeaveTracker[[#This Row],[Employee Name]],Employees[[Employee Name]:[Office]],6))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2332</v>
      </c>
      <c r="E7986" s="19" t="str">
        <f>IF(ISBLANK(LeaveTracker[[#This Row],[Employee Name]]),"-----",VLOOKUP(LeaveTracker[[#This Row],[Employee Name]],Employees[[Employee Name]:[Office]],7))</f>
        <v>SP</v>
      </c>
      <c r="F7986" s="50" t="str">
        <f>IF(ISBLANK(LeaveTracker[[#This Row],[Employee Name]]),"-----",VLOOKUP(LeaveTracker[[#This Row],[Employee Name]],Employees[[Employee Name]:[Office]],6))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2332</v>
      </c>
      <c r="E7987" s="19" t="str">
        <f>IF(ISBLANK(LeaveTracker[[#This Row],[Employee Name]]),"-----",VLOOKUP(LeaveTracker[[#This Row],[Employee Name]],Employees[[Employee Name]:[Office]],7))</f>
        <v>SP</v>
      </c>
      <c r="F7987" s="50" t="str">
        <f>IF(ISBLANK(LeaveTracker[[#This Row],[Employee Name]]),"-----",VLOOKUP(LeaveTracker[[#This Row],[Employee Name]],Employees[[Employee Name]:[Office]],6))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261</v>
      </c>
      <c r="E7988" s="19" t="str">
        <f>IF(ISBLANK(LeaveTracker[[#This Row],[Employee Name]]),"-----",VLOOKUP(LeaveTracker[[#This Row],[Employee Name]],Employees[[Employee Name]:[Office]],7))</f>
        <v>NUTRITION OFFICE</v>
      </c>
      <c r="F7988" s="50" t="str">
        <f>IF(ISBLANK(LeaveTracker[[#This Row],[Employee Name]]),"-----",VLOOKUP(LeaveTracker[[#This Row],[Employee Name]],Employees[[Employee Name]:[Office]],6))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261</v>
      </c>
      <c r="E7989" s="19" t="str">
        <f>IF(ISBLANK(LeaveTracker[[#This Row],[Employee Name]]),"-----",VLOOKUP(LeaveTracker[[#This Row],[Employee Name]],Employees[[Employee Name]:[Office]],7))</f>
        <v>NUTRITION OFFICE</v>
      </c>
      <c r="F7989" s="50" t="str">
        <f>IF(ISBLANK(LeaveTracker[[#This Row],[Employee Name]]),"-----",VLOOKUP(LeaveTracker[[#This Row],[Employee Name]],Employees[[Employee Name]:[Office]],6))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1927</v>
      </c>
      <c r="E7990" s="19" t="str">
        <f>IF(ISBLANK(LeaveTracker[[#This Row],[Employee Name]]),"-----",VLOOKUP(LeaveTracker[[#This Row],[Employee Name]],Employees[[Employee Name]:[Office]],7))</f>
        <v>HOUSING</v>
      </c>
      <c r="F7990" s="50" t="str">
        <f>IF(ISBLANK(LeaveTracker[[#This Row],[Employee Name]]),"-----",VLOOKUP(LeaveTracker[[#This Row],[Employee Name]],Employees[[Employee Name]:[Office]],6))</f>
        <v>CASUAL</v>
      </c>
      <c r="G7990" s="24">
        <v>45204</v>
      </c>
      <c r="H7990" s="24">
        <v>45205</v>
      </c>
      <c r="I7990" s="20" t="s">
        <v>298</v>
      </c>
      <c r="J7990" s="42" t="s">
        <v>1003</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2510</v>
      </c>
      <c r="E7991" s="19" t="str">
        <f>IF(ISBLANK(LeaveTracker[[#This Row],[Employee Name]]),"-----",VLOOKUP(LeaveTracker[[#This Row],[Employee Name]],Employees[[Employee Name]:[Office]],7))</f>
        <v>TICC</v>
      </c>
      <c r="F7991" s="50" t="str">
        <f>IF(ISBLANK(LeaveTracker[[#This Row],[Employee Name]]),"-----",VLOOKUP(LeaveTracker[[#This Row],[Employee Name]],Employees[[Employee Name]:[Office]],6))</f>
        <v>CASUAL</v>
      </c>
      <c r="G7991" s="24">
        <v>45203</v>
      </c>
      <c r="H7991" s="24">
        <v>45204</v>
      </c>
      <c r="I7991" s="20" t="s">
        <v>298</v>
      </c>
      <c r="J7991" s="42" t="s">
        <v>1003</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1916</v>
      </c>
      <c r="E7992" s="19" t="str">
        <f>IF(ISBLANK(LeaveTracker[[#This Row],[Employee Name]]),"-----",VLOOKUP(LeaveTracker[[#This Row],[Employee Name]],Employees[[Employee Name]:[Office]],7))</f>
        <v>INTERNAL</v>
      </c>
      <c r="F7992" s="50" t="str">
        <f>IF(ISBLANK(LeaveTracker[[#This Row],[Employee Name]]),"-----",VLOOKUP(LeaveTracker[[#This Row],[Employee Name]],Employees[[Employee Name]:[Office]],6))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1916</v>
      </c>
      <c r="E7993" s="19" t="str">
        <f>IF(ISBLANK(LeaveTracker[[#This Row],[Employee Name]]),"-----",VLOOKUP(LeaveTracker[[#This Row],[Employee Name]],Employees[[Employee Name]:[Office]],7))</f>
        <v>INTERNAL</v>
      </c>
      <c r="F7993" s="50" t="str">
        <f>IF(ISBLANK(LeaveTracker[[#This Row],[Employee Name]]),"-----",VLOOKUP(LeaveTracker[[#This Row],[Employee Name]],Employees[[Employee Name]:[Office]],6))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1831</v>
      </c>
      <c r="E7994" s="19" t="str">
        <f>IF(ISBLANK(LeaveTracker[[#This Row],[Employee Name]]),"-----",VLOOKUP(LeaveTracker[[#This Row],[Employee Name]],Employees[[Employee Name]:[Office]],7))</f>
        <v>CPDO</v>
      </c>
      <c r="F7994" s="50" t="str">
        <f>IF(ISBLANK(LeaveTracker[[#This Row],[Employee Name]]),"-----",VLOOKUP(LeaveTracker[[#This Row],[Employee Name]],Employees[[Employee Name]:[Office]],6))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1915</v>
      </c>
      <c r="E7995" s="19" t="str">
        <f>IF(ISBLANK(LeaveTracker[[#This Row],[Employee Name]]),"-----",VLOOKUP(LeaveTracker[[#This Row],[Employee Name]],Employees[[Employee Name]:[Office]],7))</f>
        <v>CSWDO</v>
      </c>
      <c r="F7995" s="50" t="str">
        <f>IF(ISBLANK(LeaveTracker[[#This Row],[Employee Name]]),"-----",VLOOKUP(LeaveTracker[[#This Row],[Employee Name]],Employees[[Employee Name]:[Office]],6))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1915</v>
      </c>
      <c r="E7996" s="19" t="str">
        <f>IF(ISBLANK(LeaveTracker[[#This Row],[Employee Name]]),"-----",VLOOKUP(LeaveTracker[[#This Row],[Employee Name]],Employees[[Employee Name]:[Office]],7))</f>
        <v>CSWDO</v>
      </c>
      <c r="F7996" s="50" t="str">
        <f>IF(ISBLANK(LeaveTracker[[#This Row],[Employee Name]]),"-----",VLOOKUP(LeaveTracker[[#This Row],[Employee Name]],Employees[[Employee Name]:[Office]],6))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1915</v>
      </c>
      <c r="E7997" s="19" t="str">
        <f>IF(ISBLANK(LeaveTracker[[#This Row],[Employee Name]]),"-----",VLOOKUP(LeaveTracker[[#This Row],[Employee Name]],Employees[[Employee Name]:[Office]],7))</f>
        <v>CSWDO</v>
      </c>
      <c r="F7997" s="50" t="str">
        <f>IF(ISBLANK(LeaveTracker[[#This Row],[Employee Name]]),"-----",VLOOKUP(LeaveTracker[[#This Row],[Employee Name]],Employees[[Employee Name]:[Office]],6))</f>
        <v>CASUAL</v>
      </c>
      <c r="G7997" s="24">
        <v>45203</v>
      </c>
      <c r="H7997" s="24">
        <v>45203</v>
      </c>
      <c r="I7997" s="20" t="s">
        <v>298</v>
      </c>
      <c r="J7997" s="42" t="s">
        <v>1003</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1056</v>
      </c>
      <c r="E7998" s="19" t="str">
        <f>IF(ISBLANK(LeaveTracker[[#This Row],[Employee Name]]),"-----",VLOOKUP(LeaveTracker[[#This Row],[Employee Name]],Employees[[Employee Name]:[Office]],7))</f>
        <v>ONT</v>
      </c>
      <c r="F7998" s="50" t="str">
        <f>IF(ISBLANK(LeaveTracker[[#This Row],[Employee Name]]),"-----",VLOOKUP(LeaveTracker[[#This Row],[Employee Name]],Employees[[Employee Name]:[Office]],6))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1960</v>
      </c>
      <c r="E7999" s="19" t="str">
        <f>IF(ISBLANK(LeaveTracker[[#This Row],[Employee Name]]),"-----",VLOOKUP(LeaveTracker[[#This Row],[Employee Name]],Employees[[Employee Name]:[Office]],7))</f>
        <v>TCIS</v>
      </c>
      <c r="F7999" s="50" t="str">
        <f>IF(ISBLANK(LeaveTracker[[#This Row],[Employee Name]]),"-----",VLOOKUP(LeaveTracker[[#This Row],[Employee Name]],Employees[[Employee Name]:[Office]],6))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2114</v>
      </c>
      <c r="E8000" s="19" t="str">
        <f>IF(ISBLANK(LeaveTracker[[#This Row],[Employee Name]]),"-----",VLOOKUP(LeaveTracker[[#This Row],[Employee Name]],Employees[[Employee Name]:[Office]],7))</f>
        <v>CEO</v>
      </c>
      <c r="F8000" s="50" t="str">
        <f>IF(ISBLANK(LeaveTracker[[#This Row],[Employee Name]]),"-----",VLOOKUP(LeaveTracker[[#This Row],[Employee Name]],Employees[[Employee Name]:[Office]],6))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1310</v>
      </c>
      <c r="E8001" s="19" t="str">
        <f>IF(ISBLANK(LeaveTracker[[#This Row],[Employee Name]]),"-----",VLOOKUP(LeaveTracker[[#This Row],[Employee Name]],Employees[[Employee Name]:[Office]],7))</f>
        <v>CEO</v>
      </c>
      <c r="F8001" s="50" t="str">
        <f>IF(ISBLANK(LeaveTracker[[#This Row],[Employee Name]]),"-----",VLOOKUP(LeaveTracker[[#This Row],[Employee Name]],Employees[[Employee Name]:[Office]],6))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2003</v>
      </c>
      <c r="E8002" s="19" t="str">
        <f>IF(ISBLANK(LeaveTracker[[#This Row],[Employee Name]]),"-----",VLOOKUP(LeaveTracker[[#This Row],[Employee Name]],Employees[[Employee Name]:[Office]],7))</f>
        <v>HRMO</v>
      </c>
      <c r="F8002" s="50" t="str">
        <f>IF(ISBLANK(LeaveTracker[[#This Row],[Employee Name]]),"-----",VLOOKUP(LeaveTracker[[#This Row],[Employee Name]],Employees[[Employee Name]:[Office]],6))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583</v>
      </c>
      <c r="E8003" s="19" t="str">
        <f>IF(ISBLANK(LeaveTracker[[#This Row],[Employee Name]]),"-----",VLOOKUP(LeaveTracker[[#This Row],[Employee Name]],Employees[[Employee Name]:[Office]],7))</f>
        <v>CCT</v>
      </c>
      <c r="F8003" s="50" t="str">
        <f>IF(ISBLANK(LeaveTracker[[#This Row],[Employee Name]]),"-----",VLOOKUP(LeaveTracker[[#This Row],[Employee Name]],Employees[[Employee Name]:[Office]],6))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583</v>
      </c>
      <c r="E8004" s="19" t="str">
        <f>IF(ISBLANK(LeaveTracker[[#This Row],[Employee Name]]),"-----",VLOOKUP(LeaveTracker[[#This Row],[Employee Name]],Employees[[Employee Name]:[Office]],7))</f>
        <v>CCT</v>
      </c>
      <c r="F8004" s="50" t="str">
        <f>IF(ISBLANK(LeaveTracker[[#This Row],[Employee Name]]),"-----",VLOOKUP(LeaveTracker[[#This Row],[Employee Name]],Employees[[Employee Name]:[Office]],6))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860</v>
      </c>
      <c r="E8005" s="19" t="str">
        <f>IF(ISBLANK(LeaveTracker[[#This Row],[Employee Name]]),"-----",VLOOKUP(LeaveTracker[[#This Row],[Employee Name]],Employees[[Employee Name]:[Office]],7))</f>
        <v>ONT</v>
      </c>
      <c r="F8005" s="50" t="str">
        <f>IF(ISBLANK(LeaveTracker[[#This Row],[Employee Name]]),"-----",VLOOKUP(LeaveTracker[[#This Row],[Employee Name]],Employees[[Employee Name]:[Office]],6))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871</v>
      </c>
      <c r="E8006" s="19" t="str">
        <f>IF(ISBLANK(LeaveTracker[[#This Row],[Employee Name]]),"-----",VLOOKUP(LeaveTracker[[#This Row],[Employee Name]],Employees[[Employee Name]:[Office]],7))</f>
        <v>ACCOUNTING</v>
      </c>
      <c r="F8006" s="50" t="str">
        <f>IF(ISBLANK(LeaveTracker[[#This Row],[Employee Name]]),"-----",VLOOKUP(LeaveTracker[[#This Row],[Employee Name]],Employees[[Employee Name]:[Office]],6))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519</v>
      </c>
      <c r="E8007" s="19" t="str">
        <f>IF(ISBLANK(LeaveTracker[[#This Row],[Employee Name]]),"-----",VLOOKUP(LeaveTracker[[#This Row],[Employee Name]],Employees[[Employee Name]:[Office]],7))</f>
        <v>ACCOUNTING</v>
      </c>
      <c r="F8007" s="50" t="str">
        <f>IF(ISBLANK(LeaveTracker[[#This Row],[Employee Name]]),"-----",VLOOKUP(LeaveTracker[[#This Row],[Employee Name]],Employees[[Employee Name]:[Office]],6))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522</v>
      </c>
      <c r="E8008" s="19" t="str">
        <f>IF(ISBLANK(LeaveTracker[[#This Row],[Employee Name]]),"-----",VLOOKUP(LeaveTracker[[#This Row],[Employee Name]],Employees[[Employee Name]:[Office]],7))</f>
        <v>PIO</v>
      </c>
      <c r="F8008" s="50" t="str">
        <f>IF(ISBLANK(LeaveTracker[[#This Row],[Employee Name]]),"-----",VLOOKUP(LeaveTracker[[#This Row],[Employee Name]],Employees[[Employee Name]:[Office]],6))</f>
        <v>PERMANENT</v>
      </c>
      <c r="G8008" s="24">
        <v>45201</v>
      </c>
      <c r="H8008" s="24">
        <v>45201</v>
      </c>
      <c r="I8008" s="20" t="s">
        <v>298</v>
      </c>
      <c r="J8008" s="42" t="s">
        <v>1003</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1049</v>
      </c>
      <c r="E8009" s="19" t="str">
        <f>IF(ISBLANK(LeaveTracker[[#This Row],[Employee Name]]),"-----",VLOOKUP(LeaveTracker[[#This Row],[Employee Name]],Employees[[Employee Name]:[Office]],7))</f>
        <v>PIO</v>
      </c>
      <c r="F8009" s="50" t="str">
        <f>IF(ISBLANK(LeaveTracker[[#This Row],[Employee Name]]),"-----",VLOOKUP(LeaveTracker[[#This Row],[Employee Name]],Employees[[Employee Name]:[Office]],6))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1049</v>
      </c>
      <c r="E8010" s="19" t="str">
        <f>IF(ISBLANK(LeaveTracker[[#This Row],[Employee Name]]),"-----",VLOOKUP(LeaveTracker[[#This Row],[Employee Name]],Employees[[Employee Name]:[Office]],7))</f>
        <v>PIO</v>
      </c>
      <c r="F8010" s="50" t="str">
        <f>IF(ISBLANK(LeaveTracker[[#This Row],[Employee Name]]),"-----",VLOOKUP(LeaveTracker[[#This Row],[Employee Name]],Employees[[Employee Name]:[Office]],6))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1049</v>
      </c>
      <c r="E8011" s="19" t="str">
        <f>IF(ISBLANK(LeaveTracker[[#This Row],[Employee Name]]),"-----",VLOOKUP(LeaveTracker[[#This Row],[Employee Name]],Employees[[Employee Name]:[Office]],7))</f>
        <v>PIO</v>
      </c>
      <c r="F8011" s="50" t="str">
        <f>IF(ISBLANK(LeaveTracker[[#This Row],[Employee Name]]),"-----",VLOOKUP(LeaveTracker[[#This Row],[Employee Name]],Employees[[Employee Name]:[Office]],6))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1070</v>
      </c>
      <c r="E8012" s="19" t="str">
        <f>IF(ISBLANK(LeaveTracker[[#This Row],[Employee Name]]),"-----",VLOOKUP(LeaveTracker[[#This Row],[Employee Name]],Employees[[Employee Name]:[Office]],7))</f>
        <v>PIO</v>
      </c>
      <c r="F8012" s="50" t="str">
        <f>IF(ISBLANK(LeaveTracker[[#This Row],[Employee Name]]),"-----",VLOOKUP(LeaveTracker[[#This Row],[Employee Name]],Employees[[Employee Name]:[Office]],6))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1874</v>
      </c>
      <c r="E8013" s="19" t="str">
        <f>IF(ISBLANK(LeaveTracker[[#This Row],[Employee Name]]),"-----",VLOOKUP(LeaveTracker[[#This Row],[Employee Name]],Employees[[Employee Name]:[Office]],7))</f>
        <v>CSWDO</v>
      </c>
      <c r="F8013" s="50" t="str">
        <f>IF(ISBLANK(LeaveTracker[[#This Row],[Employee Name]]),"-----",VLOOKUP(LeaveTracker[[#This Row],[Employee Name]],Employees[[Employee Name]:[Office]],6))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2513</v>
      </c>
      <c r="E8014" s="19" t="str">
        <f>IF(ISBLANK(LeaveTracker[[#This Row],[Employee Name]]),"-----",VLOOKUP(LeaveTracker[[#This Row],[Employee Name]],Employees[[Employee Name]:[Office]],7))</f>
        <v>NUTRITION OFFICE</v>
      </c>
      <c r="F8014" s="50" t="str">
        <f>IF(ISBLANK(LeaveTracker[[#This Row],[Employee Name]]),"-----",VLOOKUP(LeaveTracker[[#This Row],[Employee Name]],Employees[[Employee Name]:[Office]],6))</f>
        <v>PERMANENT</v>
      </c>
      <c r="G8014" s="24">
        <v>45215</v>
      </c>
      <c r="H8014" s="24">
        <v>45217</v>
      </c>
      <c r="I8014" s="20" t="s">
        <v>298</v>
      </c>
      <c r="J8014" s="42" t="s">
        <v>1003</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2338</v>
      </c>
      <c r="E8015" s="19" t="str">
        <f>IF(ISBLANK(LeaveTracker[[#This Row],[Employee Name]]),"-----",VLOOKUP(LeaveTracker[[#This Row],[Employee Name]],Employees[[Employee Name]:[Office]],7))</f>
        <v>CTO</v>
      </c>
      <c r="F8015" s="50" t="str">
        <f>IF(ISBLANK(LeaveTracker[[#This Row],[Employee Name]]),"-----",VLOOKUP(LeaveTracker[[#This Row],[Employee Name]],Employees[[Employee Name]:[Office]],6))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19" t="str">
        <f>IF(ISBLANK(LeaveTracker[[#This Row],[Employee Name]]),"-----",VLOOKUP(LeaveTracker[[#This Row],[Employee Name]],Employees[[Employee Name]:[Office]],7))</f>
        <v>ADMIN OFFICE</v>
      </c>
      <c r="F8016" s="50" t="str">
        <f>IF(ISBLANK(LeaveTracker[[#This Row],[Employee Name]]),"-----",VLOOKUP(LeaveTracker[[#This Row],[Employee Name]],Employees[[Employee Name]:[Office]],6))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2140</v>
      </c>
      <c r="E8017" s="19" t="str">
        <f>IF(ISBLANK(LeaveTracker[[#This Row],[Employee Name]]),"-----",VLOOKUP(LeaveTracker[[#This Row],[Employee Name]],Employees[[Employee Name]:[Office]],7))</f>
        <v>GSO</v>
      </c>
      <c r="F8017" s="50" t="str">
        <f>IF(ISBLANK(LeaveTracker[[#This Row],[Employee Name]]),"-----",VLOOKUP(LeaveTracker[[#This Row],[Employee Name]],Employees[[Employee Name]:[Office]],6))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2140</v>
      </c>
      <c r="E8018" s="19" t="str">
        <f>IF(ISBLANK(LeaveTracker[[#This Row],[Employee Name]]),"-----",VLOOKUP(LeaveTracker[[#This Row],[Employee Name]],Employees[[Employee Name]:[Office]],7))</f>
        <v>GSO</v>
      </c>
      <c r="F8018" s="50" t="str">
        <f>IF(ISBLANK(LeaveTracker[[#This Row],[Employee Name]]),"-----",VLOOKUP(LeaveTracker[[#This Row],[Employee Name]],Employees[[Employee Name]:[Office]],6))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473</v>
      </c>
      <c r="E8019" s="19" t="str">
        <f>IF(ISBLANK(LeaveTracker[[#This Row],[Employee Name]]),"-----",VLOOKUP(LeaveTracker[[#This Row],[Employee Name]],Employees[[Employee Name]:[Office]],7))</f>
        <v>ONT</v>
      </c>
      <c r="F8019" s="50" t="str">
        <f>IF(ISBLANK(LeaveTracker[[#This Row],[Employee Name]]),"-----",VLOOKUP(LeaveTracker[[#This Row],[Employee Name]],Employees[[Employee Name]:[Office]],6))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473</v>
      </c>
      <c r="E8020" s="19" t="str">
        <f>IF(ISBLANK(LeaveTracker[[#This Row],[Employee Name]]),"-----",VLOOKUP(LeaveTracker[[#This Row],[Employee Name]],Employees[[Employee Name]:[Office]],7))</f>
        <v>ONT</v>
      </c>
      <c r="F8020" s="50" t="str">
        <f>IF(ISBLANK(LeaveTracker[[#This Row],[Employee Name]]),"-----",VLOOKUP(LeaveTracker[[#This Row],[Employee Name]],Employees[[Employee Name]:[Office]],6))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2310</v>
      </c>
      <c r="E8021" s="19" t="str">
        <f>IF(ISBLANK(LeaveTracker[[#This Row],[Employee Name]]),"-----",VLOOKUP(LeaveTracker[[#This Row],[Employee Name]],Employees[[Employee Name]:[Office]],7))</f>
        <v>CHO</v>
      </c>
      <c r="F8021" s="50" t="str">
        <f>IF(ISBLANK(LeaveTracker[[#This Row],[Employee Name]]),"-----",VLOOKUP(LeaveTracker[[#This Row],[Employee Name]],Employees[[Employee Name]:[Office]],6))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1264</v>
      </c>
      <c r="E8022" s="19" t="str">
        <f>IF(ISBLANK(LeaveTracker[[#This Row],[Employee Name]]),"-----",VLOOKUP(LeaveTracker[[#This Row],[Employee Name]],Employees[[Employee Name]:[Office]],7))</f>
        <v>BUDGET</v>
      </c>
      <c r="F8022" s="50" t="str">
        <f>IF(ISBLANK(LeaveTracker[[#This Row],[Employee Name]]),"-----",VLOOKUP(LeaveTracker[[#This Row],[Employee Name]],Employees[[Employee Name]:[Office]],6))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528</v>
      </c>
      <c r="E8023" s="19" t="str">
        <f>IF(ISBLANK(LeaveTracker[[#This Row],[Employee Name]]),"-----",VLOOKUP(LeaveTracker[[#This Row],[Employee Name]],Employees[[Employee Name]:[Office]],7))</f>
        <v>TIPID IMPOK</v>
      </c>
      <c r="F8023" s="50" t="str">
        <f>IF(ISBLANK(LeaveTracker[[#This Row],[Employee Name]]),"-----",VLOOKUP(LeaveTracker[[#This Row],[Employee Name]],Employees[[Employee Name]:[Office]],6))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488</v>
      </c>
      <c r="E8024" s="19" t="str">
        <f>IF(ISBLANK(LeaveTracker[[#This Row],[Employee Name]]),"-----",VLOOKUP(LeaveTracker[[#This Row],[Employee Name]],Employees[[Employee Name]:[Office]],7))</f>
        <v>THRDC</v>
      </c>
      <c r="F8024" s="50" t="str">
        <f>IF(ISBLANK(LeaveTracker[[#This Row],[Employee Name]]),"-----",VLOOKUP(LeaveTracker[[#This Row],[Employee Name]],Employees[[Employee Name]:[Office]],6))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520</v>
      </c>
      <c r="E8025" s="19" t="str">
        <f>IF(ISBLANK(LeaveTracker[[#This Row],[Employee Name]]),"-----",VLOOKUP(LeaveTracker[[#This Row],[Employee Name]],Employees[[Employee Name]:[Office]],7))</f>
        <v>ACCOUNTING</v>
      </c>
      <c r="F8025" s="50" t="str">
        <f>IF(ISBLANK(LeaveTracker[[#This Row],[Employee Name]]),"-----",VLOOKUP(LeaveTracker[[#This Row],[Employee Name]],Employees[[Employee Name]:[Office]],6))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520</v>
      </c>
      <c r="E8026" s="19" t="str">
        <f>IF(ISBLANK(LeaveTracker[[#This Row],[Employee Name]]),"-----",VLOOKUP(LeaveTracker[[#This Row],[Employee Name]],Employees[[Employee Name]:[Office]],7))</f>
        <v>ACCOUNTING</v>
      </c>
      <c r="F8026" s="50" t="str">
        <f>IF(ISBLANK(LeaveTracker[[#This Row],[Employee Name]]),"-----",VLOOKUP(LeaveTracker[[#This Row],[Employee Name]],Employees[[Employee Name]:[Office]],6))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1092</v>
      </c>
      <c r="E8027" s="19" t="str">
        <f>IF(ISBLANK(LeaveTracker[[#This Row],[Employee Name]]),"-----",VLOOKUP(LeaveTracker[[#This Row],[Employee Name]],Employees[[Employee Name]:[Office]],7))</f>
        <v>ACCOUNTING</v>
      </c>
      <c r="F8027" s="50" t="str">
        <f>IF(ISBLANK(LeaveTracker[[#This Row],[Employee Name]]),"-----",VLOOKUP(LeaveTracker[[#This Row],[Employee Name]],Employees[[Employee Name]:[Office]],6))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506</v>
      </c>
      <c r="E8028" s="19" t="str">
        <f>IF(ISBLANK(LeaveTracker[[#This Row],[Employee Name]]),"-----",VLOOKUP(LeaveTracker[[#This Row],[Employee Name]],Employees[[Employee Name]:[Office]],7))</f>
        <v>ACCOUNTING</v>
      </c>
      <c r="F8028" s="50" t="str">
        <f>IF(ISBLANK(LeaveTracker[[#This Row],[Employee Name]]),"-----",VLOOKUP(LeaveTracker[[#This Row],[Employee Name]],Employees[[Employee Name]:[Office]],6))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1934</v>
      </c>
      <c r="E8029" s="19" t="str">
        <f>IF(ISBLANK(LeaveTracker[[#This Row],[Employee Name]]),"-----",VLOOKUP(LeaveTracker[[#This Row],[Employee Name]],Employees[[Employee Name]:[Office]],7))</f>
        <v>CHO</v>
      </c>
      <c r="F8029" s="50" t="str">
        <f>IF(ISBLANK(LeaveTracker[[#This Row],[Employee Name]]),"-----",VLOOKUP(LeaveTracker[[#This Row],[Employee Name]],Employees[[Employee Name]:[Office]],6))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547</v>
      </c>
      <c r="E8030" s="19" t="str">
        <f>IF(ISBLANK(LeaveTracker[[#This Row],[Employee Name]]),"-----",VLOOKUP(LeaveTracker[[#This Row],[Employee Name]],Employees[[Employee Name]:[Office]],7))</f>
        <v>ONT</v>
      </c>
      <c r="F8030" s="50" t="str">
        <f>IF(ISBLANK(LeaveTracker[[#This Row],[Employee Name]]),"-----",VLOOKUP(LeaveTracker[[#This Row],[Employee Name]],Employees[[Employee Name]:[Office]],6))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19" t="str">
        <f>IF(ISBLANK(LeaveTracker[[#This Row],[Employee Name]]),"-----",VLOOKUP(LeaveTracker[[#This Row],[Employee Name]],Employees[[Employee Name]:[Office]],7))</f>
        <v>DOE</v>
      </c>
      <c r="F8031" s="50" t="str">
        <f>IF(ISBLANK(LeaveTracker[[#This Row],[Employee Name]]),"-----",VLOOKUP(LeaveTracker[[#This Row],[Employee Name]],Employees[[Employee Name]:[Office]],6))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1282</v>
      </c>
      <c r="E8032" s="19" t="str">
        <f>IF(ISBLANK(LeaveTracker[[#This Row],[Employee Name]]),"-----",VLOOKUP(LeaveTracker[[#This Row],[Employee Name]],Employees[[Employee Name]:[Office]],7))</f>
        <v>MO</v>
      </c>
      <c r="F8032" s="50" t="str">
        <f>IF(ISBLANK(LeaveTracker[[#This Row],[Employee Name]]),"-----",VLOOKUP(LeaveTracker[[#This Row],[Employee Name]],Employees[[Employee Name]:[Office]],6))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1282</v>
      </c>
      <c r="E8033" s="19" t="str">
        <f>IF(ISBLANK(LeaveTracker[[#This Row],[Employee Name]]),"-----",VLOOKUP(LeaveTracker[[#This Row],[Employee Name]],Employees[[Employee Name]:[Office]],7))</f>
        <v>MO</v>
      </c>
      <c r="F8033" s="50" t="str">
        <f>IF(ISBLANK(LeaveTracker[[#This Row],[Employee Name]]),"-----",VLOOKUP(LeaveTracker[[#This Row],[Employee Name]],Employees[[Employee Name]:[Office]],6))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1282</v>
      </c>
      <c r="E8034" s="19" t="str">
        <f>IF(ISBLANK(LeaveTracker[[#This Row],[Employee Name]]),"-----",VLOOKUP(LeaveTracker[[#This Row],[Employee Name]],Employees[[Employee Name]:[Office]],7))</f>
        <v>MO</v>
      </c>
      <c r="F8034" s="50" t="str">
        <f>IF(ISBLANK(LeaveTracker[[#This Row],[Employee Name]]),"-----",VLOOKUP(LeaveTracker[[#This Row],[Employee Name]],Employees[[Employee Name]:[Office]],6))</f>
        <v>PERMANENT</v>
      </c>
      <c r="G8034" s="24">
        <v>45204</v>
      </c>
      <c r="H8034" s="24">
        <v>45204</v>
      </c>
      <c r="I8034" s="20" t="s">
        <v>298</v>
      </c>
      <c r="J8034" s="42" t="s">
        <v>1003</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459</v>
      </c>
      <c r="E8035" s="19" t="str">
        <f>IF(ISBLANK(LeaveTracker[[#This Row],[Employee Name]]),"-----",VLOOKUP(LeaveTracker[[#This Row],[Employee Name]],Employees[[Employee Name]:[Office]],7))</f>
        <v>HRMO</v>
      </c>
      <c r="F8035" s="50" t="str">
        <f>IF(ISBLANK(LeaveTracker[[#This Row],[Employee Name]]),"-----",VLOOKUP(LeaveTracker[[#This Row],[Employee Name]],Employees[[Employee Name]:[Office]],6))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371</v>
      </c>
      <c r="E8036" s="19" t="str">
        <f>IF(ISBLANK(LeaveTracker[[#This Row],[Employee Name]]),"-----",VLOOKUP(LeaveTracker[[#This Row],[Employee Name]],Employees[[Employee Name]:[Office]],7))</f>
        <v>LIBRARY</v>
      </c>
      <c r="F8036" s="50" t="str">
        <f>IF(ISBLANK(LeaveTracker[[#This Row],[Employee Name]]),"-----",VLOOKUP(LeaveTracker[[#This Row],[Employee Name]],Employees[[Employee Name]:[Office]],6))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341</v>
      </c>
      <c r="E8037" s="19" t="str">
        <f>IF(ISBLANK(LeaveTracker[[#This Row],[Employee Name]]),"-----",VLOOKUP(LeaveTracker[[#This Row],[Employee Name]],Employees[[Employee Name]:[Office]],7))</f>
        <v>MO</v>
      </c>
      <c r="F8037" s="50" t="str">
        <f>IF(ISBLANK(LeaveTracker[[#This Row],[Employee Name]]),"-----",VLOOKUP(LeaveTracker[[#This Row],[Employee Name]],Employees[[Employee Name]:[Office]],6))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1861</v>
      </c>
      <c r="E8038" s="19" t="str">
        <f>IF(ISBLANK(LeaveTracker[[#This Row],[Employee Name]]),"-----",VLOOKUP(LeaveTracker[[#This Row],[Employee Name]],Employees[[Employee Name]:[Office]],7))</f>
        <v>BPLO</v>
      </c>
      <c r="F8038" s="50" t="str">
        <f>IF(ISBLANK(LeaveTracker[[#This Row],[Employee Name]]),"-----",VLOOKUP(LeaveTracker[[#This Row],[Employee Name]],Employees[[Employee Name]:[Office]],6))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242</v>
      </c>
      <c r="E8039" s="19" t="str">
        <f>IF(ISBLANK(LeaveTracker[[#This Row],[Employee Name]]),"-----",VLOOKUP(LeaveTracker[[#This Row],[Employee Name]],Employees[[Employee Name]:[Office]],7))</f>
        <v>TCCH/TICC</v>
      </c>
      <c r="F8039" s="50" t="str">
        <f>IF(ISBLANK(LeaveTracker[[#This Row],[Employee Name]]),"-----",VLOOKUP(LeaveTracker[[#This Row],[Employee Name]],Employees[[Employee Name]:[Office]],6))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1790</v>
      </c>
      <c r="E8040" s="19" t="str">
        <f>IF(ISBLANK(LeaveTracker[[#This Row],[Employee Name]]),"-----",VLOOKUP(LeaveTracker[[#This Row],[Employee Name]],Employees[[Employee Name]:[Office]],7))</f>
        <v>GSO</v>
      </c>
      <c r="F8040" s="50" t="str">
        <f>IF(ISBLANK(LeaveTracker[[#This Row],[Employee Name]]),"-----",VLOOKUP(LeaveTracker[[#This Row],[Employee Name]],Employees[[Employee Name]:[Office]],6))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195</v>
      </c>
      <c r="E8041" s="19" t="str">
        <f>IF(ISBLANK(LeaveTracker[[#This Row],[Employee Name]]),"-----",VLOOKUP(LeaveTracker[[#This Row],[Employee Name]],Employees[[Employee Name]:[Office]],7))</f>
        <v>CCT</v>
      </c>
      <c r="F8041" s="50" t="str">
        <f>IF(ISBLANK(LeaveTracker[[#This Row],[Employee Name]]),"-----",VLOOKUP(LeaveTracker[[#This Row],[Employee Name]],Employees[[Employee Name]:[Office]],6))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1296</v>
      </c>
      <c r="E8042" s="19" t="str">
        <f>IF(ISBLANK(LeaveTracker[[#This Row],[Employee Name]]),"-----",VLOOKUP(LeaveTracker[[#This Row],[Employee Name]],Employees[[Employee Name]:[Office]],7))</f>
        <v>CTO</v>
      </c>
      <c r="F8042" s="50" t="str">
        <f>IF(ISBLANK(LeaveTracker[[#This Row],[Employee Name]]),"-----",VLOOKUP(LeaveTracker[[#This Row],[Employee Name]],Employees[[Employee Name]:[Office]],6))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660</v>
      </c>
      <c r="E8043" s="19" t="str">
        <f>IF(ISBLANK(LeaveTracker[[#This Row],[Employee Name]]),"-----",VLOOKUP(LeaveTracker[[#This Row],[Employee Name]],Employees[[Employee Name]:[Office]],7))</f>
        <v>CTO</v>
      </c>
      <c r="F8043" s="50" t="str">
        <f>IF(ISBLANK(LeaveTracker[[#This Row],[Employee Name]]),"-----",VLOOKUP(LeaveTracker[[#This Row],[Employee Name]],Employees[[Employee Name]:[Office]],6))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418</v>
      </c>
      <c r="E8044" s="19" t="str">
        <f>IF(ISBLANK(LeaveTracker[[#This Row],[Employee Name]]),"-----",VLOOKUP(LeaveTracker[[#This Row],[Employee Name]],Employees[[Employee Name]:[Office]],7))</f>
        <v>CTO</v>
      </c>
      <c r="F8044" s="50" t="str">
        <f>IF(ISBLANK(LeaveTracker[[#This Row],[Employee Name]]),"-----",VLOOKUP(LeaveTracker[[#This Row],[Employee Name]],Employees[[Employee Name]:[Office]],6))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643</v>
      </c>
      <c r="E8045" s="19" t="str">
        <f>IF(ISBLANK(LeaveTracker[[#This Row],[Employee Name]]),"-----",VLOOKUP(LeaveTracker[[#This Row],[Employee Name]],Employees[[Employee Name]:[Office]],7))</f>
        <v>AGRICULTURE OFFICE</v>
      </c>
      <c r="F8045" s="50" t="str">
        <f>IF(ISBLANK(LeaveTracker[[#This Row],[Employee Name]]),"-----",VLOOKUP(LeaveTracker[[#This Row],[Employee Name]],Employees[[Employee Name]:[Office]],6))</f>
        <v>PERMANENT</v>
      </c>
      <c r="G8045" s="24">
        <v>45205</v>
      </c>
      <c r="H8045" s="24">
        <v>45205</v>
      </c>
      <c r="I8045" s="20" t="s">
        <v>298</v>
      </c>
      <c r="J8045" s="42" t="s">
        <v>1003</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834</v>
      </c>
      <c r="E8046" s="19" t="str">
        <f>IF(ISBLANK(LeaveTracker[[#This Row],[Employee Name]]),"-----",VLOOKUP(LeaveTracker[[#This Row],[Employee Name]],Employees[[Employee Name]:[Office]],7))</f>
        <v>CTO</v>
      </c>
      <c r="F8046" s="50" t="str">
        <f>IF(ISBLANK(LeaveTracker[[#This Row],[Employee Name]]),"-----",VLOOKUP(LeaveTracker[[#This Row],[Employee Name]],Employees[[Employee Name]:[Office]],6))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446</v>
      </c>
      <c r="E8047" s="19" t="str">
        <f>IF(ISBLANK(LeaveTracker[[#This Row],[Employee Name]]),"-----",VLOOKUP(LeaveTracker[[#This Row],[Employee Name]],Employees[[Employee Name]:[Office]],7))</f>
        <v>CTO</v>
      </c>
      <c r="F8047" s="50" t="str">
        <f>IF(ISBLANK(LeaveTracker[[#This Row],[Employee Name]]),"-----",VLOOKUP(LeaveTracker[[#This Row],[Employee Name]],Employees[[Employee Name]:[Office]],6))</f>
        <v>PERMANENT</v>
      </c>
      <c r="G8047" s="24">
        <v>45205</v>
      </c>
      <c r="H8047" s="24">
        <v>45205</v>
      </c>
      <c r="I8047" s="20" t="s">
        <v>298</v>
      </c>
      <c r="J8047" s="42" t="s">
        <v>1003</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618</v>
      </c>
      <c r="E8048" s="19" t="str">
        <f>IF(ISBLANK(LeaveTracker[[#This Row],[Employee Name]]),"-----",VLOOKUP(LeaveTracker[[#This Row],[Employee Name]],Employees[[Employee Name]:[Office]],7))</f>
        <v>EEO/ CITY MARKET</v>
      </c>
      <c r="F8048" s="50" t="str">
        <f>IF(ISBLANK(LeaveTracker[[#This Row],[Employee Name]]),"-----",VLOOKUP(LeaveTracker[[#This Row],[Employee Name]],Employees[[Employee Name]:[Office]],6))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618</v>
      </c>
      <c r="E8049" s="19" t="str">
        <f>IF(ISBLANK(LeaveTracker[[#This Row],[Employee Name]]),"-----",VLOOKUP(LeaveTracker[[#This Row],[Employee Name]],Employees[[Employee Name]:[Office]],7))</f>
        <v>EEO/ CITY MARKET</v>
      </c>
      <c r="F8049" s="50" t="str">
        <f>IF(ISBLANK(LeaveTracker[[#This Row],[Employee Name]]),"-----",VLOOKUP(LeaveTracker[[#This Row],[Employee Name]],Employees[[Employee Name]:[Office]],6))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398</v>
      </c>
      <c r="E8050" s="19" t="str">
        <f>IF(ISBLANK(LeaveTracker[[#This Row],[Employee Name]]),"-----",VLOOKUP(LeaveTracker[[#This Row],[Employee Name]],Employees[[Employee Name]:[Office]],7))</f>
        <v>CTO</v>
      </c>
      <c r="F8050" s="50" t="str">
        <f>IF(ISBLANK(LeaveTracker[[#This Row],[Employee Name]]),"-----",VLOOKUP(LeaveTracker[[#This Row],[Employee Name]],Employees[[Employee Name]:[Office]],6))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1017</v>
      </c>
      <c r="E8051" s="19" t="str">
        <f>IF(ISBLANK(LeaveTracker[[#This Row],[Employee Name]]),"-----",VLOOKUP(LeaveTracker[[#This Row],[Employee Name]],Employees[[Employee Name]:[Office]],7))</f>
        <v>LANDTAX</v>
      </c>
      <c r="F8051" s="50" t="str">
        <f>IF(ISBLANK(LeaveTracker[[#This Row],[Employee Name]]),"-----",VLOOKUP(LeaveTracker[[#This Row],[Employee Name]],Employees[[Employee Name]:[Office]],6))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1078</v>
      </c>
      <c r="E8052" s="19" t="str">
        <f>IF(ISBLANK(LeaveTracker[[#This Row],[Employee Name]]),"-----",VLOOKUP(LeaveTracker[[#This Row],[Employee Name]],Employees[[Employee Name]:[Office]],7))</f>
        <v>CTO</v>
      </c>
      <c r="F8052" s="50" t="str">
        <f>IF(ISBLANK(LeaveTracker[[#This Row],[Employee Name]]),"-----",VLOOKUP(LeaveTracker[[#This Row],[Employee Name]],Employees[[Employee Name]:[Office]],6))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525</v>
      </c>
      <c r="E8053" s="19" t="str">
        <f>IF(ISBLANK(LeaveTracker[[#This Row],[Employee Name]]),"-----",VLOOKUP(LeaveTracker[[#This Row],[Employee Name]],Employees[[Employee Name]:[Office]],7))</f>
        <v>GSO</v>
      </c>
      <c r="F8053" s="50" t="str">
        <f>IF(ISBLANK(LeaveTracker[[#This Row],[Employee Name]]),"-----",VLOOKUP(LeaveTracker[[#This Row],[Employee Name]],Employees[[Employee Name]:[Office]],6))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304</v>
      </c>
      <c r="E8054" s="19" t="str">
        <f>IF(ISBLANK(LeaveTracker[[#This Row],[Employee Name]]),"-----",VLOOKUP(LeaveTracker[[#This Row],[Employee Name]],Employees[[Employee Name]:[Office]],7))</f>
        <v>TOPS (ADMIN CSU)</v>
      </c>
      <c r="F8054" s="50" t="str">
        <f>IF(ISBLANK(LeaveTracker[[#This Row],[Employee Name]]),"-----",VLOOKUP(LeaveTracker[[#This Row],[Employee Name]],Employees[[Employee Name]:[Office]],6))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754</v>
      </c>
      <c r="E8055" s="19" t="str">
        <f>IF(ISBLANK(LeaveTracker[[#This Row],[Employee Name]]),"-----",VLOOKUP(LeaveTracker[[#This Row],[Employee Name]],Employees[[Employee Name]:[Office]],7))</f>
        <v>NUTRITION OFFICE</v>
      </c>
      <c r="F8055" s="50" t="str">
        <f>IF(ISBLANK(LeaveTracker[[#This Row],[Employee Name]]),"-----",VLOOKUP(LeaveTracker[[#This Row],[Employee Name]],Employees[[Employee Name]:[Office]],6))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754</v>
      </c>
      <c r="E8056" s="19" t="str">
        <f>IF(ISBLANK(LeaveTracker[[#This Row],[Employee Name]]),"-----",VLOOKUP(LeaveTracker[[#This Row],[Employee Name]],Employees[[Employee Name]:[Office]],7))</f>
        <v>NUTRITION OFFICE</v>
      </c>
      <c r="F8056" s="50" t="str">
        <f>IF(ISBLANK(LeaveTracker[[#This Row],[Employee Name]]),"-----",VLOOKUP(LeaveTracker[[#This Row],[Employee Name]],Employees[[Employee Name]:[Office]],6))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367</v>
      </c>
      <c r="E8057" s="19" t="str">
        <f>IF(ISBLANK(LeaveTracker[[#This Row],[Employee Name]]),"-----",VLOOKUP(LeaveTracker[[#This Row],[Employee Name]],Employees[[Employee Name]:[Office]],7))</f>
        <v>CCT</v>
      </c>
      <c r="F8057" s="50" t="str">
        <f>IF(ISBLANK(LeaveTracker[[#This Row],[Employee Name]]),"-----",VLOOKUP(LeaveTracker[[#This Row],[Employee Name]],Employees[[Employee Name]:[Office]],6))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224</v>
      </c>
      <c r="E8058" s="19" t="str">
        <f>IF(ISBLANK(LeaveTracker[[#This Row],[Employee Name]]),"-----",VLOOKUP(LeaveTracker[[#This Row],[Employee Name]],Employees[[Employee Name]:[Office]],7))</f>
        <v>CSWDO</v>
      </c>
      <c r="F8058" s="50" t="str">
        <f>IF(ISBLANK(LeaveTracker[[#This Row],[Employee Name]]),"-----",VLOOKUP(LeaveTracker[[#This Row],[Employee Name]],Employees[[Employee Name]:[Office]],6))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726</v>
      </c>
      <c r="E8059" s="19" t="str">
        <f>IF(ISBLANK(LeaveTracker[[#This Row],[Employee Name]]),"-----",VLOOKUP(LeaveTracker[[#This Row],[Employee Name]],Employees[[Employee Name]:[Office]],7))</f>
        <v>SP</v>
      </c>
      <c r="F8059" s="50" t="str">
        <f>IF(ISBLANK(LeaveTracker[[#This Row],[Employee Name]]),"-----",VLOOKUP(LeaveTracker[[#This Row],[Employee Name]],Employees[[Employee Name]:[Office]],6))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195</v>
      </c>
      <c r="E8060" s="19" t="str">
        <f>IF(ISBLANK(LeaveTracker[[#This Row],[Employee Name]]),"-----",VLOOKUP(LeaveTracker[[#This Row],[Employee Name]],Employees[[Employee Name]:[Office]],7))</f>
        <v>CCT</v>
      </c>
      <c r="F8060" s="50" t="str">
        <f>IF(ISBLANK(LeaveTracker[[#This Row],[Employee Name]]),"-----",VLOOKUP(LeaveTracker[[#This Row],[Employee Name]],Employees[[Employee Name]:[Office]],6))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258</v>
      </c>
      <c r="E8061" s="19" t="str">
        <f>IF(ISBLANK(LeaveTracker[[#This Row],[Employee Name]]),"-----",VLOOKUP(LeaveTracker[[#This Row],[Employee Name]],Employees[[Employee Name]:[Office]],7))</f>
        <v>NUTRITION OFFICE</v>
      </c>
      <c r="F8061" s="50" t="str">
        <f>IF(ISBLANK(LeaveTracker[[#This Row],[Employee Name]]),"-----",VLOOKUP(LeaveTracker[[#This Row],[Employee Name]],Employees[[Employee Name]:[Office]],6))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355</v>
      </c>
      <c r="E8062" s="19" t="str">
        <f>IF(ISBLANK(LeaveTracker[[#This Row],[Employee Name]]),"-----",VLOOKUP(LeaveTracker[[#This Row],[Employee Name]],Employees[[Employee Name]:[Office]],7))</f>
        <v>LCR</v>
      </c>
      <c r="F8062" s="50" t="str">
        <f>IF(ISBLANK(LeaveTracker[[#This Row],[Employee Name]]),"-----",VLOOKUP(LeaveTracker[[#This Row],[Employee Name]],Employees[[Employee Name]:[Office]],6))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2493</v>
      </c>
      <c r="E8063" s="19" t="str">
        <f>IF(ISBLANK(LeaveTracker[[#This Row],[Employee Name]]),"-----",VLOOKUP(LeaveTracker[[#This Row],[Employee Name]],Employees[[Employee Name]:[Office]],7))</f>
        <v>RECORDS OFFICE</v>
      </c>
      <c r="F8063" s="50" t="str">
        <f>IF(ISBLANK(LeaveTracker[[#This Row],[Employee Name]]),"-----",VLOOKUP(LeaveTracker[[#This Row],[Employee Name]],Employees[[Employee Name]:[Office]],6))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1741</v>
      </c>
      <c r="E8064" s="19" t="str">
        <f>IF(ISBLANK(LeaveTracker[[#This Row],[Employee Name]]),"-----",VLOOKUP(LeaveTracker[[#This Row],[Employee Name]],Employees[[Employee Name]:[Office]],7))</f>
        <v>ONT</v>
      </c>
      <c r="F8064" s="50" t="str">
        <f>IF(ISBLANK(LeaveTracker[[#This Row],[Employee Name]]),"-----",VLOOKUP(LeaveTracker[[#This Row],[Employee Name]],Employees[[Employee Name]:[Office]],6))</f>
        <v>PERMANENT</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1916</v>
      </c>
      <c r="E8065" s="19" t="str">
        <f>IF(ISBLANK(LeaveTracker[[#This Row],[Employee Name]]),"-----",VLOOKUP(LeaveTracker[[#This Row],[Employee Name]],Employees[[Employee Name]:[Office]],7))</f>
        <v>INTERNAL</v>
      </c>
      <c r="F8065" s="50" t="str">
        <f>IF(ISBLANK(LeaveTracker[[#This Row],[Employee Name]]),"-----",VLOOKUP(LeaveTracker[[#This Row],[Employee Name]],Employees[[Employee Name]:[Office]],6))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1840</v>
      </c>
      <c r="E8066" s="19" t="str">
        <f>IF(ISBLANK(LeaveTracker[[#This Row],[Employee Name]]),"-----",VLOOKUP(LeaveTracker[[#This Row],[Employee Name]],Employees[[Employee Name]:[Office]],7))</f>
        <v>BIR</v>
      </c>
      <c r="F8066" s="50" t="str">
        <f>IF(ISBLANK(LeaveTracker[[#This Row],[Employee Name]]),"-----",VLOOKUP(LeaveTracker[[#This Row],[Employee Name]],Employees[[Employee Name]:[Office]],6))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1840</v>
      </c>
      <c r="E8067" s="19" t="str">
        <f>IF(ISBLANK(LeaveTracker[[#This Row],[Employee Name]]),"-----",VLOOKUP(LeaveTracker[[#This Row],[Employee Name]],Employees[[Employee Name]:[Office]],7))</f>
        <v>BIR</v>
      </c>
      <c r="F8067" s="50" t="str">
        <f>IF(ISBLANK(LeaveTracker[[#This Row],[Employee Name]]),"-----",VLOOKUP(LeaveTracker[[#This Row],[Employee Name]],Employees[[Employee Name]:[Office]],6))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304</v>
      </c>
      <c r="E8068" s="19" t="str">
        <f>IF(ISBLANK(LeaveTracker[[#This Row],[Employee Name]]),"-----",VLOOKUP(LeaveTracker[[#This Row],[Employee Name]],Employees[[Employee Name]:[Office]],7))</f>
        <v>TOPS (ADMIN CSU)</v>
      </c>
      <c r="F8068" s="50" t="str">
        <f>IF(ISBLANK(LeaveTracker[[#This Row],[Employee Name]]),"-----",VLOOKUP(LeaveTracker[[#This Row],[Employee Name]],Employees[[Employee Name]:[Office]],6))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504</v>
      </c>
      <c r="E8069" s="19" t="str">
        <f>IF(ISBLANK(LeaveTracker[[#This Row],[Employee Name]]),"-----",VLOOKUP(LeaveTracker[[#This Row],[Employee Name]],Employees[[Employee Name]:[Office]],7))</f>
        <v>THRDC</v>
      </c>
      <c r="F8069" s="50" t="str">
        <f>IF(ISBLANK(LeaveTracker[[#This Row],[Employee Name]]),"-----",VLOOKUP(LeaveTracker[[#This Row],[Employee Name]],Employees[[Employee Name]:[Office]],6))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1948</v>
      </c>
      <c r="E8070" s="19" t="str">
        <f>IF(ISBLANK(LeaveTracker[[#This Row],[Employee Name]]),"-----",VLOOKUP(LeaveTracker[[#This Row],[Employee Name]],Employees[[Employee Name]:[Office]],7))</f>
        <v>PICNIC GROVE</v>
      </c>
      <c r="F8070" s="50" t="str">
        <f>IF(ISBLANK(LeaveTracker[[#This Row],[Employee Name]]),"-----",VLOOKUP(LeaveTracker[[#This Row],[Employee Name]],Employees[[Employee Name]:[Office]],6))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1948</v>
      </c>
      <c r="E8071" s="19" t="str">
        <f>IF(ISBLANK(LeaveTracker[[#This Row],[Employee Name]]),"-----",VLOOKUP(LeaveTracker[[#This Row],[Employee Name]],Employees[[Employee Name]:[Office]],7))</f>
        <v>PICNIC GROVE</v>
      </c>
      <c r="F8071" s="50" t="str">
        <f>IF(ISBLANK(LeaveTracker[[#This Row],[Employee Name]]),"-----",VLOOKUP(LeaveTracker[[#This Row],[Employee Name]],Employees[[Employee Name]:[Office]],6))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1948</v>
      </c>
      <c r="E8072" s="19" t="str">
        <f>IF(ISBLANK(LeaveTracker[[#This Row],[Employee Name]]),"-----",VLOOKUP(LeaveTracker[[#This Row],[Employee Name]],Employees[[Employee Name]:[Office]],7))</f>
        <v>PICNIC GROVE</v>
      </c>
      <c r="F8072" s="50" t="str">
        <f>IF(ISBLANK(LeaveTracker[[#This Row],[Employee Name]]),"-----",VLOOKUP(LeaveTracker[[#This Row],[Employee Name]],Employees[[Employee Name]:[Office]],6))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1770</v>
      </c>
      <c r="E8073" s="19" t="str">
        <f>IF(ISBLANK(LeaveTracker[[#This Row],[Employee Name]]),"-----",VLOOKUP(LeaveTracker[[#This Row],[Employee Name]],Employees[[Employee Name]:[Office]],7))</f>
        <v>GSO</v>
      </c>
      <c r="F8073" s="50" t="str">
        <f>IF(ISBLANK(LeaveTracker[[#This Row],[Employee Name]]),"-----",VLOOKUP(LeaveTracker[[#This Row],[Employee Name]],Employees[[Employee Name]:[Office]],6))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1876</v>
      </c>
      <c r="E8074" s="19" t="str">
        <f>IF(ISBLANK(LeaveTracker[[#This Row],[Employee Name]]),"-----",VLOOKUP(LeaveTracker[[#This Row],[Employee Name]],Employees[[Employee Name]:[Office]],7))</f>
        <v>GSO</v>
      </c>
      <c r="F8074" s="50" t="str">
        <f>IF(ISBLANK(LeaveTracker[[#This Row],[Employee Name]]),"-----",VLOOKUP(LeaveTracker[[#This Row],[Employee Name]],Employees[[Employee Name]:[Office]],6))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1876</v>
      </c>
      <c r="E8075" s="19" t="str">
        <f>IF(ISBLANK(LeaveTracker[[#This Row],[Employee Name]]),"-----",VLOOKUP(LeaveTracker[[#This Row],[Employee Name]],Employees[[Employee Name]:[Office]],7))</f>
        <v>GSO</v>
      </c>
      <c r="F8075" s="50" t="str">
        <f>IF(ISBLANK(LeaveTracker[[#This Row],[Employee Name]]),"-----",VLOOKUP(LeaveTracker[[#This Row],[Employee Name]],Employees[[Employee Name]:[Office]],6))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1876</v>
      </c>
      <c r="E8076" s="19" t="str">
        <f>IF(ISBLANK(LeaveTracker[[#This Row],[Employee Name]]),"-----",VLOOKUP(LeaveTracker[[#This Row],[Employee Name]],Employees[[Employee Name]:[Office]],7))</f>
        <v>GSO</v>
      </c>
      <c r="F8076" s="50" t="str">
        <f>IF(ISBLANK(LeaveTracker[[#This Row],[Employee Name]]),"-----",VLOOKUP(LeaveTracker[[#This Row],[Employee Name]],Employees[[Employee Name]:[Office]],6))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1825</v>
      </c>
      <c r="E8077" s="19" t="str">
        <f>IF(ISBLANK(LeaveTracker[[#This Row],[Employee Name]]),"-----",VLOOKUP(LeaveTracker[[#This Row],[Employee Name]],Employees[[Employee Name]:[Office]],7))</f>
        <v>GSO</v>
      </c>
      <c r="F8077" s="50" t="str">
        <f>IF(ISBLANK(LeaveTracker[[#This Row],[Employee Name]]),"-----",VLOOKUP(LeaveTracker[[#This Row],[Employee Name]],Employees[[Employee Name]:[Office]],6))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530</v>
      </c>
      <c r="E8078" s="19" t="str">
        <f>IF(ISBLANK(LeaveTracker[[#This Row],[Employee Name]]),"-----",VLOOKUP(LeaveTracker[[#This Row],[Employee Name]],Employees[[Employee Name]:[Office]],7))</f>
        <v>GSO</v>
      </c>
      <c r="F8078" s="50" t="str">
        <f>IF(ISBLANK(LeaveTracker[[#This Row],[Employee Name]]),"-----",VLOOKUP(LeaveTracker[[#This Row],[Employee Name]],Employees[[Employee Name]:[Office]],6))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530</v>
      </c>
      <c r="E8079" s="19" t="str">
        <f>IF(ISBLANK(LeaveTracker[[#This Row],[Employee Name]]),"-----",VLOOKUP(LeaveTracker[[#This Row],[Employee Name]],Employees[[Employee Name]:[Office]],7))</f>
        <v>GSO</v>
      </c>
      <c r="F8079" s="50" t="str">
        <f>IF(ISBLANK(LeaveTracker[[#This Row],[Employee Name]]),"-----",VLOOKUP(LeaveTracker[[#This Row],[Employee Name]],Employees[[Employee Name]:[Office]],6))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1805</v>
      </c>
      <c r="E8080" s="19" t="str">
        <f>IF(ISBLANK(LeaveTracker[[#This Row],[Employee Name]]),"-----",VLOOKUP(LeaveTracker[[#This Row],[Employee Name]],Employees[[Employee Name]:[Office]],7))</f>
        <v>CSWDO</v>
      </c>
      <c r="F8080" s="50" t="str">
        <f>IF(ISBLANK(LeaveTracker[[#This Row],[Employee Name]]),"-----",VLOOKUP(LeaveTracker[[#This Row],[Employee Name]],Employees[[Employee Name]:[Office]],6))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1805</v>
      </c>
      <c r="E8081" s="19" t="str">
        <f>IF(ISBLANK(LeaveTracker[[#This Row],[Employee Name]]),"-----",VLOOKUP(LeaveTracker[[#This Row],[Employee Name]],Employees[[Employee Name]:[Office]],7))</f>
        <v>CSWDO</v>
      </c>
      <c r="F8081" s="50" t="str">
        <f>IF(ISBLANK(LeaveTracker[[#This Row],[Employee Name]]),"-----",VLOOKUP(LeaveTracker[[#This Row],[Employee Name]],Employees[[Employee Name]:[Office]],6))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1941</v>
      </c>
      <c r="E8082" s="19" t="str">
        <f>IF(ISBLANK(LeaveTracker[[#This Row],[Employee Name]]),"-----",VLOOKUP(LeaveTracker[[#This Row],[Employee Name]],Employees[[Employee Name]:[Office]],7))</f>
        <v>CSWDO</v>
      </c>
      <c r="F8082" s="50" t="str">
        <f>IF(ISBLANK(LeaveTracker[[#This Row],[Employee Name]]),"-----",VLOOKUP(LeaveTracker[[#This Row],[Employee Name]],Employees[[Employee Name]:[Office]],6))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1962</v>
      </c>
      <c r="E8083" s="19" t="str">
        <f>IF(ISBLANK(LeaveTracker[[#This Row],[Employee Name]]),"-----",VLOOKUP(LeaveTracker[[#This Row],[Employee Name]],Employees[[Employee Name]:[Office]],7))</f>
        <v>CENRO</v>
      </c>
      <c r="F8083" s="50" t="str">
        <f>IF(ISBLANK(LeaveTracker[[#This Row],[Employee Name]]),"-----",VLOOKUP(LeaveTracker[[#This Row],[Employee Name]],Employees[[Employee Name]:[Office]],6))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1872</v>
      </c>
      <c r="E8084" s="19" t="str">
        <f>IF(ISBLANK(LeaveTracker[[#This Row],[Employee Name]]),"-----",VLOOKUP(LeaveTracker[[#This Row],[Employee Name]],Employees[[Employee Name]:[Office]],7))</f>
        <v>CENRO</v>
      </c>
      <c r="F8084" s="50" t="str">
        <f>IF(ISBLANK(LeaveTracker[[#This Row],[Employee Name]]),"-----",VLOOKUP(LeaveTracker[[#This Row],[Employee Name]],Employees[[Employee Name]:[Office]],6))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1872</v>
      </c>
      <c r="E8085" s="19" t="str">
        <f>IF(ISBLANK(LeaveTracker[[#This Row],[Employee Name]]),"-----",VLOOKUP(LeaveTracker[[#This Row],[Employee Name]],Employees[[Employee Name]:[Office]],7))</f>
        <v>CENRO</v>
      </c>
      <c r="F8085" s="50" t="str">
        <f>IF(ISBLANK(LeaveTracker[[#This Row],[Employee Name]]),"-----",VLOOKUP(LeaveTracker[[#This Row],[Employee Name]],Employees[[Employee Name]:[Office]],6))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1805</v>
      </c>
      <c r="E8086" s="19" t="str">
        <f>IF(ISBLANK(LeaveTracker[[#This Row],[Employee Name]]),"-----",VLOOKUP(LeaveTracker[[#This Row],[Employee Name]],Employees[[Employee Name]:[Office]],7))</f>
        <v>CSWDO</v>
      </c>
      <c r="F8086" s="50" t="str">
        <f>IF(ISBLANK(LeaveTracker[[#This Row],[Employee Name]]),"-----",VLOOKUP(LeaveTracker[[#This Row],[Employee Name]],Employees[[Employee Name]:[Office]],6))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1910</v>
      </c>
      <c r="E8087" s="19" t="str">
        <f>IF(ISBLANK(LeaveTracker[[#This Row],[Employee Name]]),"-----",VLOOKUP(LeaveTracker[[#This Row],[Employee Name]],Employees[[Employee Name]:[Office]],7))</f>
        <v>CENRO</v>
      </c>
      <c r="F8087" s="50" t="str">
        <f>IF(ISBLANK(LeaveTracker[[#This Row],[Employee Name]]),"-----",VLOOKUP(LeaveTracker[[#This Row],[Employee Name]],Employees[[Employee Name]:[Office]],6))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1791</v>
      </c>
      <c r="E8088" s="19" t="str">
        <f>IF(ISBLANK(LeaveTracker[[#This Row],[Employee Name]]),"-----",VLOOKUP(LeaveTracker[[#This Row],[Employee Name]],Employees[[Employee Name]:[Office]],7))</f>
        <v>CENRO</v>
      </c>
      <c r="F8088" s="50" t="str">
        <f>IF(ISBLANK(LeaveTracker[[#This Row],[Employee Name]]),"-----",VLOOKUP(LeaveTracker[[#This Row],[Employee Name]],Employees[[Employee Name]:[Office]],6))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1919</v>
      </c>
      <c r="E8089" s="19" t="str">
        <f>IF(ISBLANK(LeaveTracker[[#This Row],[Employee Name]]),"-----",VLOOKUP(LeaveTracker[[#This Row],[Employee Name]],Employees[[Employee Name]:[Office]],7))</f>
        <v>CENRO</v>
      </c>
      <c r="F8089" s="50" t="str">
        <f>IF(ISBLANK(LeaveTracker[[#This Row],[Employee Name]]),"-----",VLOOKUP(LeaveTracker[[#This Row],[Employee Name]],Employees[[Employee Name]:[Office]],6))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950</v>
      </c>
      <c r="E8090" s="19" t="str">
        <f>IF(ISBLANK(LeaveTracker[[#This Row],[Employee Name]]),"-----",VLOOKUP(LeaveTracker[[#This Row],[Employee Name]],Employees[[Employee Name]:[Office]],7))</f>
        <v>ACCOUNTING</v>
      </c>
      <c r="F8090" s="50" t="str">
        <f>IF(ISBLANK(LeaveTracker[[#This Row],[Employee Name]]),"-----",VLOOKUP(LeaveTracker[[#This Row],[Employee Name]],Employees[[Employee Name]:[Office]],6))</f>
        <v>PERMANENT</v>
      </c>
      <c r="G8090" s="24">
        <v>45203</v>
      </c>
      <c r="H8090" s="24">
        <v>45203</v>
      </c>
      <c r="I8090" s="20" t="s">
        <v>298</v>
      </c>
      <c r="J8090" s="42" t="s">
        <v>1003</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863</v>
      </c>
      <c r="E8091" s="19" t="str">
        <f>IF(ISBLANK(LeaveTracker[[#This Row],[Employee Name]]),"-----",VLOOKUP(LeaveTracker[[#This Row],[Employee Name]],Employees[[Employee Name]:[Office]],7))</f>
        <v>ACCOUNTING</v>
      </c>
      <c r="F8091" s="50" t="str">
        <f>IF(ISBLANK(LeaveTracker[[#This Row],[Employee Name]]),"-----",VLOOKUP(LeaveTracker[[#This Row],[Employee Name]],Employees[[Employee Name]:[Office]],6))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506</v>
      </c>
      <c r="E8092" s="19" t="str">
        <f>IF(ISBLANK(LeaveTracker[[#This Row],[Employee Name]]),"-----",VLOOKUP(LeaveTracker[[#This Row],[Employee Name]],Employees[[Employee Name]:[Office]],7))</f>
        <v>ACCOUNTING</v>
      </c>
      <c r="F8092" s="50" t="str">
        <f>IF(ISBLANK(LeaveTracker[[#This Row],[Employee Name]]),"-----",VLOOKUP(LeaveTracker[[#This Row],[Employee Name]],Employees[[Employee Name]:[Office]],6))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538</v>
      </c>
      <c r="E8093" s="19" t="str">
        <f>IF(ISBLANK(LeaveTracker[[#This Row],[Employee Name]]),"-----",VLOOKUP(LeaveTracker[[#This Row],[Employee Name]],Employees[[Employee Name]:[Office]],7))</f>
        <v>LCR</v>
      </c>
      <c r="F8093" s="50" t="str">
        <f>IF(ISBLANK(LeaveTracker[[#This Row],[Employee Name]]),"-----",VLOOKUP(LeaveTracker[[#This Row],[Employee Name]],Employees[[Employee Name]:[Office]],6))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538</v>
      </c>
      <c r="E8094" s="19" t="str">
        <f>IF(ISBLANK(LeaveTracker[[#This Row],[Employee Name]]),"-----",VLOOKUP(LeaveTracker[[#This Row],[Employee Name]],Employees[[Employee Name]:[Office]],7))</f>
        <v>LCR</v>
      </c>
      <c r="F8094" s="50" t="str">
        <f>IF(ISBLANK(LeaveTracker[[#This Row],[Employee Name]]),"-----",VLOOKUP(LeaveTracker[[#This Row],[Employee Name]],Employees[[Employee Name]:[Office]],6))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1757</v>
      </c>
      <c r="E8095" s="19" t="str">
        <f>IF(ISBLANK(LeaveTracker[[#This Row],[Employee Name]]),"-----",VLOOKUP(LeaveTracker[[#This Row],[Employee Name]],Employees[[Employee Name]:[Office]],7))</f>
        <v>SP</v>
      </c>
      <c r="F8095" s="50" t="str">
        <f>IF(ISBLANK(LeaveTracker[[#This Row],[Employee Name]]),"-----",VLOOKUP(LeaveTracker[[#This Row],[Employee Name]],Employees[[Employee Name]:[Office]],6))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1757</v>
      </c>
      <c r="E8096" s="19" t="str">
        <f>IF(ISBLANK(LeaveTracker[[#This Row],[Employee Name]]),"-----",VLOOKUP(LeaveTracker[[#This Row],[Employee Name]],Employees[[Employee Name]:[Office]],7))</f>
        <v>SP</v>
      </c>
      <c r="F8096" s="50" t="str">
        <f>IF(ISBLANK(LeaveTracker[[#This Row],[Employee Name]]),"-----",VLOOKUP(LeaveTracker[[#This Row],[Employee Name]],Employees[[Employee Name]:[Office]],6))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1757</v>
      </c>
      <c r="E8097" s="19" t="str">
        <f>IF(ISBLANK(LeaveTracker[[#This Row],[Employee Name]]),"-----",VLOOKUP(LeaveTracker[[#This Row],[Employee Name]],Employees[[Employee Name]:[Office]],7))</f>
        <v>SP</v>
      </c>
      <c r="F8097" s="50" t="str">
        <f>IF(ISBLANK(LeaveTracker[[#This Row],[Employee Name]]),"-----",VLOOKUP(LeaveTracker[[#This Row],[Employee Name]],Employees[[Employee Name]:[Office]],6))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1757</v>
      </c>
      <c r="E8098" s="19" t="str">
        <f>IF(ISBLANK(LeaveTracker[[#This Row],[Employee Name]]),"-----",VLOOKUP(LeaveTracker[[#This Row],[Employee Name]],Employees[[Employee Name]:[Office]],7))</f>
        <v>SP</v>
      </c>
      <c r="F8098" s="50" t="str">
        <f>IF(ISBLANK(LeaveTracker[[#This Row],[Employee Name]]),"-----",VLOOKUP(LeaveTracker[[#This Row],[Employee Name]],Employees[[Employee Name]:[Office]],6))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1757</v>
      </c>
      <c r="E8099" s="19" t="str">
        <f>IF(ISBLANK(LeaveTracker[[#This Row],[Employee Name]]),"-----",VLOOKUP(LeaveTracker[[#This Row],[Employee Name]],Employees[[Employee Name]:[Office]],7))</f>
        <v>SP</v>
      </c>
      <c r="F8099" s="50" t="str">
        <f>IF(ISBLANK(LeaveTracker[[#This Row],[Employee Name]]),"-----",VLOOKUP(LeaveTracker[[#This Row],[Employee Name]],Employees[[Employee Name]:[Office]],6))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2332</v>
      </c>
      <c r="E8100" s="19" t="str">
        <f>IF(ISBLANK(LeaveTracker[[#This Row],[Employee Name]]),"-----",VLOOKUP(LeaveTracker[[#This Row],[Employee Name]],Employees[[Employee Name]:[Office]],7))</f>
        <v>SP</v>
      </c>
      <c r="F8100" s="50" t="str">
        <f>IF(ISBLANK(LeaveTracker[[#This Row],[Employee Name]]),"-----",VLOOKUP(LeaveTracker[[#This Row],[Employee Name]],Employees[[Employee Name]:[Office]],6))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1762</v>
      </c>
      <c r="E8101" s="19" t="str">
        <f>IF(ISBLANK(LeaveTracker[[#This Row],[Employee Name]]),"-----",VLOOKUP(LeaveTracker[[#This Row],[Employee Name]],Employees[[Employee Name]:[Office]],7))</f>
        <v>LIBRARY</v>
      </c>
      <c r="F8101" s="50" t="str">
        <f>IF(ISBLANK(LeaveTracker[[#This Row],[Employee Name]]),"-----",VLOOKUP(LeaveTracker[[#This Row],[Employee Name]],Employees[[Employee Name]:[Office]],6))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1762</v>
      </c>
      <c r="E8102" s="19" t="str">
        <f>IF(ISBLANK(LeaveTracker[[#This Row],[Employee Name]]),"-----",VLOOKUP(LeaveTracker[[#This Row],[Employee Name]],Employees[[Employee Name]:[Office]],7))</f>
        <v>LIBRARY</v>
      </c>
      <c r="F8102" s="50" t="str">
        <f>IF(ISBLANK(LeaveTracker[[#This Row],[Employee Name]]),"-----",VLOOKUP(LeaveTracker[[#This Row],[Employee Name]],Employees[[Employee Name]:[Office]],6))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1762</v>
      </c>
      <c r="E8103" s="19" t="str">
        <f>IF(ISBLANK(LeaveTracker[[#This Row],[Employee Name]]),"-----",VLOOKUP(LeaveTracker[[#This Row],[Employee Name]],Employees[[Employee Name]:[Office]],7))</f>
        <v>LIBRARY</v>
      </c>
      <c r="F8103" s="50" t="str">
        <f>IF(ISBLANK(LeaveTracker[[#This Row],[Employee Name]]),"-----",VLOOKUP(LeaveTracker[[#This Row],[Employee Name]],Employees[[Employee Name]:[Office]],6))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1762</v>
      </c>
      <c r="E8104" s="19" t="str">
        <f>IF(ISBLANK(LeaveTracker[[#This Row],[Employee Name]]),"-----",VLOOKUP(LeaveTracker[[#This Row],[Employee Name]],Employees[[Employee Name]:[Office]],7))</f>
        <v>LIBRARY</v>
      </c>
      <c r="F8104" s="50" t="str">
        <f>IF(ISBLANK(LeaveTracker[[#This Row],[Employee Name]]),"-----",VLOOKUP(LeaveTracker[[#This Row],[Employee Name]],Employees[[Employee Name]:[Office]],6))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1762</v>
      </c>
      <c r="E8105" s="19" t="str">
        <f>IF(ISBLANK(LeaveTracker[[#This Row],[Employee Name]]),"-----",VLOOKUP(LeaveTracker[[#This Row],[Employee Name]],Employees[[Employee Name]:[Office]],7))</f>
        <v>LIBRARY</v>
      </c>
      <c r="F8105" s="50" t="str">
        <f>IF(ISBLANK(LeaveTracker[[#This Row],[Employee Name]]),"-----",VLOOKUP(LeaveTracker[[#This Row],[Employee Name]],Employees[[Employee Name]:[Office]],6))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1804</v>
      </c>
      <c r="E8106" s="19" t="str">
        <f>IF(ISBLANK(LeaveTracker[[#This Row],[Employee Name]]),"-----",VLOOKUP(LeaveTracker[[#This Row],[Employee Name]],Employees[[Employee Name]:[Office]],7))</f>
        <v>HOUSING</v>
      </c>
      <c r="F8106" s="50" t="str">
        <f>IF(ISBLANK(LeaveTracker[[#This Row],[Employee Name]]),"-----",VLOOKUP(LeaveTracker[[#This Row],[Employee Name]],Employees[[Employee Name]:[Office]],6))</f>
        <v>CASUAL</v>
      </c>
      <c r="G8106" s="24">
        <v>45222</v>
      </c>
      <c r="H8106" s="24">
        <v>45224</v>
      </c>
      <c r="I8106" s="20" t="s">
        <v>298</v>
      </c>
      <c r="J8106" s="42" t="s">
        <v>1003</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1804</v>
      </c>
      <c r="E8107" s="19" t="str">
        <f>IF(ISBLANK(LeaveTracker[[#This Row],[Employee Name]]),"-----",VLOOKUP(LeaveTracker[[#This Row],[Employee Name]],Employees[[Employee Name]:[Office]],7))</f>
        <v>HOUSING</v>
      </c>
      <c r="F8107" s="50" t="str">
        <f>IF(ISBLANK(LeaveTracker[[#This Row],[Employee Name]]),"-----",VLOOKUP(LeaveTracker[[#This Row],[Employee Name]],Employees[[Employee Name]:[Office]],6))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2129</v>
      </c>
      <c r="E8108" s="19" t="str">
        <f>IF(ISBLANK(LeaveTracker[[#This Row],[Employee Name]]),"-----",VLOOKUP(LeaveTracker[[#This Row],[Employee Name]],Employees[[Employee Name]:[Office]],7))</f>
        <v>DOE</v>
      </c>
      <c r="F8108" s="50" t="str">
        <f>IF(ISBLANK(LeaveTracker[[#This Row],[Employee Name]]),"-----",VLOOKUP(LeaveTracker[[#This Row],[Employee Name]],Employees[[Employee Name]:[Office]],6))</f>
        <v>PERMANENT</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2330</v>
      </c>
      <c r="E8109" s="19" t="str">
        <f>IF(ISBLANK(LeaveTracker[[#This Row],[Employee Name]]),"-----",VLOOKUP(LeaveTracker[[#This Row],[Employee Name]],Employees[[Employee Name]:[Office]],7))</f>
        <v>CEO</v>
      </c>
      <c r="F8109" s="50" t="str">
        <f>IF(ISBLANK(LeaveTracker[[#This Row],[Employee Name]]),"-----",VLOOKUP(LeaveTracker[[#This Row],[Employee Name]],Employees[[Employee Name]:[Office]],6))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2186</v>
      </c>
      <c r="E8110" s="19" t="str">
        <f>IF(ISBLANK(LeaveTracker[[#This Row],[Employee Name]]),"-----",VLOOKUP(LeaveTracker[[#This Row],[Employee Name]],Employees[[Employee Name]:[Office]],7))</f>
        <v>HALL OF JUSTICE</v>
      </c>
      <c r="F8110" s="50" t="str">
        <f>IF(ISBLANK(LeaveTracker[[#This Row],[Employee Name]]),"-----",VLOOKUP(LeaveTracker[[#This Row],[Employee Name]],Employees[[Employee Name]:[Office]],6))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2186</v>
      </c>
      <c r="E8111" s="19" t="str">
        <f>IF(ISBLANK(LeaveTracker[[#This Row],[Employee Name]]),"-----",VLOOKUP(LeaveTracker[[#This Row],[Employee Name]],Employees[[Employee Name]:[Office]],7))</f>
        <v>HALL OF JUSTICE</v>
      </c>
      <c r="F8111" s="50" t="str">
        <f>IF(ISBLANK(LeaveTracker[[#This Row],[Employee Name]]),"-----",VLOOKUP(LeaveTracker[[#This Row],[Employee Name]],Employees[[Employee Name]:[Office]],6))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2417</v>
      </c>
      <c r="E8112" s="19" t="str">
        <f>IF(ISBLANK(LeaveTracker[[#This Row],[Employee Name]]),"-----",VLOOKUP(LeaveTracker[[#This Row],[Employee Name]],Employees[[Employee Name]:[Office]],7))</f>
        <v>TCIS/CSU</v>
      </c>
      <c r="F8112" s="50" t="str">
        <f>IF(ISBLANK(LeaveTracker[[#This Row],[Employee Name]]),"-----",VLOOKUP(LeaveTracker[[#This Row],[Employee Name]],Employees[[Employee Name]:[Office]],6))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1884</v>
      </c>
      <c r="E8113" s="19" t="str">
        <f>IF(ISBLANK(LeaveTracker[[#This Row],[Employee Name]]),"-----",VLOOKUP(LeaveTracker[[#This Row],[Employee Name]],Employees[[Employee Name]:[Office]],7))</f>
        <v>CTO-LICENSE</v>
      </c>
      <c r="F8113" s="50" t="str">
        <f>IF(ISBLANK(LeaveTracker[[#This Row],[Employee Name]]),"-----",VLOOKUP(LeaveTracker[[#This Row],[Employee Name]],Employees[[Employee Name]:[Office]],6))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1873</v>
      </c>
      <c r="E8114" s="19" t="str">
        <f>IF(ISBLANK(LeaveTracker[[#This Row],[Employee Name]]),"-----",VLOOKUP(LeaveTracker[[#This Row],[Employee Name]],Employees[[Employee Name]:[Office]],7))</f>
        <v>PICNIC GROVE</v>
      </c>
      <c r="F8114" s="50" t="str">
        <f>IF(ISBLANK(LeaveTracker[[#This Row],[Employee Name]]),"-----",VLOOKUP(LeaveTracker[[#This Row],[Employee Name]],Employees[[Employee Name]:[Office]],6))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1878</v>
      </c>
      <c r="E8115" s="19" t="str">
        <f>IF(ISBLANK(LeaveTracker[[#This Row],[Employee Name]]),"-----",VLOOKUP(LeaveTracker[[#This Row],[Employee Name]],Employees[[Employee Name]:[Office]],7))</f>
        <v>CENRO</v>
      </c>
      <c r="F8115" s="50" t="str">
        <f>IF(ISBLANK(LeaveTracker[[#This Row],[Employee Name]]),"-----",VLOOKUP(LeaveTracker[[#This Row],[Employee Name]],Employees[[Employee Name]:[Office]],6))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2101</v>
      </c>
      <c r="E8116" s="19" t="str">
        <f>IF(ISBLANK(LeaveTracker[[#This Row],[Employee Name]]),"-----",VLOOKUP(LeaveTracker[[#This Row],[Employee Name]],Employees[[Employee Name]:[Office]],7))</f>
        <v>CENRO</v>
      </c>
      <c r="F8116" s="50" t="str">
        <f>IF(ISBLANK(LeaveTracker[[#This Row],[Employee Name]]),"-----",VLOOKUP(LeaveTracker[[#This Row],[Employee Name]],Employees[[Employee Name]:[Office]],6))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1931</v>
      </c>
      <c r="E8117" s="19" t="str">
        <f>IF(ISBLANK(LeaveTracker[[#This Row],[Employee Name]]),"-----",VLOOKUP(LeaveTracker[[#This Row],[Employee Name]],Employees[[Employee Name]:[Office]],7))</f>
        <v>CENRO</v>
      </c>
      <c r="F8117" s="50" t="str">
        <f>IF(ISBLANK(LeaveTracker[[#This Row],[Employee Name]]),"-----",VLOOKUP(LeaveTracker[[#This Row],[Employee Name]],Employees[[Employee Name]:[Office]],6))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246</v>
      </c>
      <c r="E8118" s="19" t="str">
        <f>IF(ISBLANK(LeaveTracker[[#This Row],[Employee Name]]),"-----",VLOOKUP(LeaveTracker[[#This Row],[Employee Name]],Employees[[Employee Name]:[Office]],7))</f>
        <v>TCCH/TICC</v>
      </c>
      <c r="F8118" s="50" t="str">
        <f>IF(ISBLANK(LeaveTracker[[#This Row],[Employee Name]]),"-----",VLOOKUP(LeaveTracker[[#This Row],[Employee Name]],Employees[[Employee Name]:[Office]],6))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1853</v>
      </c>
      <c r="E8119" s="19" t="str">
        <f>IF(ISBLANK(LeaveTracker[[#This Row],[Employee Name]]),"-----",VLOOKUP(LeaveTracker[[#This Row],[Employee Name]],Employees[[Employee Name]:[Office]],7))</f>
        <v>PICNIC GROVE</v>
      </c>
      <c r="F8119" s="50" t="str">
        <f>IF(ISBLANK(LeaveTracker[[#This Row],[Employee Name]]),"-----",VLOOKUP(LeaveTracker[[#This Row],[Employee Name]],Employees[[Employee Name]:[Office]],6))</f>
        <v>PERMANENT</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1853</v>
      </c>
      <c r="E8120" s="19" t="str">
        <f>IF(ISBLANK(LeaveTracker[[#This Row],[Employee Name]]),"-----",VLOOKUP(LeaveTracker[[#This Row],[Employee Name]],Employees[[Employee Name]:[Office]],7))</f>
        <v>PICNIC GROVE</v>
      </c>
      <c r="F8120" s="50" t="str">
        <f>IF(ISBLANK(LeaveTracker[[#This Row],[Employee Name]]),"-----",VLOOKUP(LeaveTracker[[#This Row],[Employee Name]],Employees[[Employee Name]:[Office]],6))</f>
        <v>PERMANENT</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1853</v>
      </c>
      <c r="E8121" s="19" t="str">
        <f>IF(ISBLANK(LeaveTracker[[#This Row],[Employee Name]]),"-----",VLOOKUP(LeaveTracker[[#This Row],[Employee Name]],Employees[[Employee Name]:[Office]],7))</f>
        <v>PICNIC GROVE</v>
      </c>
      <c r="F8121" s="50" t="str">
        <f>IF(ISBLANK(LeaveTracker[[#This Row],[Employee Name]]),"-----",VLOOKUP(LeaveTracker[[#This Row],[Employee Name]],Employees[[Employee Name]:[Office]],6))</f>
        <v>PERMANENT</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1853</v>
      </c>
      <c r="E8122" s="19" t="str">
        <f>IF(ISBLANK(LeaveTracker[[#This Row],[Employee Name]]),"-----",VLOOKUP(LeaveTracker[[#This Row],[Employee Name]],Employees[[Employee Name]:[Office]],7))</f>
        <v>PICNIC GROVE</v>
      </c>
      <c r="F8122" s="50" t="str">
        <f>IF(ISBLANK(LeaveTracker[[#This Row],[Employee Name]]),"-----",VLOOKUP(LeaveTracker[[#This Row],[Employee Name]],Employees[[Employee Name]:[Office]],6))</f>
        <v>PERMANENT</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578</v>
      </c>
      <c r="E8123" s="19" t="str">
        <f>IF(ISBLANK(LeaveTracker[[#This Row],[Employee Name]]),"-----",VLOOKUP(LeaveTracker[[#This Row],[Employee Name]],Employees[[Employee Name]:[Office]],7))</f>
        <v>CCT</v>
      </c>
      <c r="F8123" s="50" t="str">
        <f>IF(ISBLANK(LeaveTracker[[#This Row],[Employee Name]]),"-----",VLOOKUP(LeaveTracker[[#This Row],[Employee Name]],Employees[[Employee Name]:[Office]],6))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2385</v>
      </c>
      <c r="E8124" s="19" t="str">
        <f>IF(ISBLANK(LeaveTracker[[#This Row],[Employee Name]]),"-----",VLOOKUP(LeaveTracker[[#This Row],[Employee Name]],Employees[[Employee Name]:[Office]],7))</f>
        <v>LCR</v>
      </c>
      <c r="F8124" s="50" t="str">
        <f>IF(ISBLANK(LeaveTracker[[#This Row],[Employee Name]]),"-----",VLOOKUP(LeaveTracker[[#This Row],[Employee Name]],Employees[[Employee Name]:[Office]],6))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2385</v>
      </c>
      <c r="E8125" s="19" t="str">
        <f>IF(ISBLANK(LeaveTracker[[#This Row],[Employee Name]]),"-----",VLOOKUP(LeaveTracker[[#This Row],[Employee Name]],Employees[[Employee Name]:[Office]],7))</f>
        <v>LCR</v>
      </c>
      <c r="F8125" s="50" t="str">
        <f>IF(ISBLANK(LeaveTracker[[#This Row],[Employee Name]]),"-----",VLOOKUP(LeaveTracker[[#This Row],[Employee Name]],Employees[[Employee Name]:[Office]],6))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2385</v>
      </c>
      <c r="E8126" s="19" t="str">
        <f>IF(ISBLANK(LeaveTracker[[#This Row],[Employee Name]]),"-----",VLOOKUP(LeaveTracker[[#This Row],[Employee Name]],Employees[[Employee Name]:[Office]],7))</f>
        <v>LCR</v>
      </c>
      <c r="F8126" s="50" t="str">
        <f>IF(ISBLANK(LeaveTracker[[#This Row],[Employee Name]]),"-----",VLOOKUP(LeaveTracker[[#This Row],[Employee Name]],Employees[[Employee Name]:[Office]],6))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2082</v>
      </c>
      <c r="E8127" s="19" t="str">
        <f>IF(ISBLANK(LeaveTracker[[#This Row],[Employee Name]]),"-----",VLOOKUP(LeaveTracker[[#This Row],[Employee Name]],Employees[[Employee Name]:[Office]],7))</f>
        <v>LEGAL OFFICE</v>
      </c>
      <c r="F8127" s="50" t="str">
        <f>IF(ISBLANK(LeaveTracker[[#This Row],[Employee Name]]),"-----",VLOOKUP(LeaveTracker[[#This Row],[Employee Name]],Employees[[Employee Name]:[Office]],6))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2082</v>
      </c>
      <c r="E8128" s="19" t="str">
        <f>IF(ISBLANK(LeaveTracker[[#This Row],[Employee Name]]),"-----",VLOOKUP(LeaveTracker[[#This Row],[Employee Name]],Employees[[Employee Name]:[Office]],7))</f>
        <v>LEGAL OFFICE</v>
      </c>
      <c r="F8128" s="50" t="str">
        <f>IF(ISBLANK(LeaveTracker[[#This Row],[Employee Name]]),"-----",VLOOKUP(LeaveTracker[[#This Row],[Employee Name]],Employees[[Employee Name]:[Office]],6))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1765</v>
      </c>
      <c r="E8129" s="19" t="str">
        <f>IF(ISBLANK(LeaveTracker[[#This Row],[Employee Name]]),"-----",VLOOKUP(LeaveTracker[[#This Row],[Employee Name]],Employees[[Employee Name]:[Office]],7))</f>
        <v>GSO</v>
      </c>
      <c r="F8129" s="50" t="str">
        <f>IF(ISBLANK(LeaveTracker[[#This Row],[Employee Name]]),"-----",VLOOKUP(LeaveTracker[[#This Row],[Employee Name]],Employees[[Employee Name]:[Office]],6))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1765</v>
      </c>
      <c r="E8130" s="19" t="str">
        <f>IF(ISBLANK(LeaveTracker[[#This Row],[Employee Name]]),"-----",VLOOKUP(LeaveTracker[[#This Row],[Employee Name]],Employees[[Employee Name]:[Office]],7))</f>
        <v>GSO</v>
      </c>
      <c r="F8130" s="50" t="str">
        <f>IF(ISBLANK(LeaveTracker[[#This Row],[Employee Name]]),"-----",VLOOKUP(LeaveTracker[[#This Row],[Employee Name]],Employees[[Employee Name]:[Office]],6))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1825</v>
      </c>
      <c r="E8131" s="19" t="str">
        <f>IF(ISBLANK(LeaveTracker[[#This Row],[Employee Name]]),"-----",VLOOKUP(LeaveTracker[[#This Row],[Employee Name]],Employees[[Employee Name]:[Office]],7))</f>
        <v>GSO</v>
      </c>
      <c r="F8131" s="50" t="str">
        <f>IF(ISBLANK(LeaveTracker[[#This Row],[Employee Name]]),"-----",VLOOKUP(LeaveTracker[[#This Row],[Employee Name]],Employees[[Employee Name]:[Office]],6))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1959</v>
      </c>
      <c r="E8132" s="19" t="str">
        <f>IF(ISBLANK(LeaveTracker[[#This Row],[Employee Name]]),"-----",VLOOKUP(LeaveTracker[[#This Row],[Employee Name]],Employees[[Employee Name]:[Office]],7))</f>
        <v>EEO/CITY MARKET</v>
      </c>
      <c r="F8132" s="50" t="str">
        <f>IF(ISBLANK(LeaveTracker[[#This Row],[Employee Name]]),"-----",VLOOKUP(LeaveTracker[[#This Row],[Employee Name]],Employees[[Employee Name]:[Office]],6))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1959</v>
      </c>
      <c r="E8133" s="19" t="str">
        <f>IF(ISBLANK(LeaveTracker[[#This Row],[Employee Name]]),"-----",VLOOKUP(LeaveTracker[[#This Row],[Employee Name]],Employees[[Employee Name]:[Office]],7))</f>
        <v>EEO/CITY MARKET</v>
      </c>
      <c r="F8133" s="50" t="str">
        <f>IF(ISBLANK(LeaveTracker[[#This Row],[Employee Name]]),"-----",VLOOKUP(LeaveTracker[[#This Row],[Employee Name]],Employees[[Employee Name]:[Office]],6))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1959</v>
      </c>
      <c r="E8134" s="19" t="str">
        <f>IF(ISBLANK(LeaveTracker[[#This Row],[Employee Name]]),"-----",VLOOKUP(LeaveTracker[[#This Row],[Employee Name]],Employees[[Employee Name]:[Office]],7))</f>
        <v>EEO/CITY MARKET</v>
      </c>
      <c r="F8134" s="50" t="str">
        <f>IF(ISBLANK(LeaveTracker[[#This Row],[Employee Name]]),"-----",VLOOKUP(LeaveTracker[[#This Row],[Employee Name]],Employees[[Employee Name]:[Office]],6))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1959</v>
      </c>
      <c r="E8135" s="19" t="str">
        <f>IF(ISBLANK(LeaveTracker[[#This Row],[Employee Name]]),"-----",VLOOKUP(LeaveTracker[[#This Row],[Employee Name]],Employees[[Employee Name]:[Office]],7))</f>
        <v>EEO/CITY MARKET</v>
      </c>
      <c r="F8135" s="50" t="str">
        <f>IF(ISBLANK(LeaveTracker[[#This Row],[Employee Name]]),"-----",VLOOKUP(LeaveTracker[[#This Row],[Employee Name]],Employees[[Employee Name]:[Office]],6))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1959</v>
      </c>
      <c r="E8136" s="19" t="str">
        <f>IF(ISBLANK(LeaveTracker[[#This Row],[Employee Name]]),"-----",VLOOKUP(LeaveTracker[[#This Row],[Employee Name]],Employees[[Employee Name]:[Office]],7))</f>
        <v>EEO/CITY MARKET</v>
      </c>
      <c r="F8136" s="50" t="str">
        <f>IF(ISBLANK(LeaveTracker[[#This Row],[Employee Name]]),"-----",VLOOKUP(LeaveTracker[[#This Row],[Employee Name]],Employees[[Employee Name]:[Office]],6))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1823</v>
      </c>
      <c r="E8137" s="19" t="str">
        <f>IF(ISBLANK(LeaveTracker[[#This Row],[Employee Name]]),"-----",VLOOKUP(LeaveTracker[[#This Row],[Employee Name]],Employees[[Employee Name]:[Office]],7))</f>
        <v>EEO/CITY MARKET</v>
      </c>
      <c r="F8137" s="50" t="str">
        <f>IF(ISBLANK(LeaveTracker[[#This Row],[Employee Name]]),"-----",VLOOKUP(LeaveTracker[[#This Row],[Employee Name]],Employees[[Employee Name]:[Office]],6))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1823</v>
      </c>
      <c r="E8138" s="19" t="str">
        <f>IF(ISBLANK(LeaveTracker[[#This Row],[Employee Name]]),"-----",VLOOKUP(LeaveTracker[[#This Row],[Employee Name]],Employees[[Employee Name]:[Office]],7))</f>
        <v>EEO/CITY MARKET</v>
      </c>
      <c r="F8138" s="50" t="str">
        <f>IF(ISBLANK(LeaveTracker[[#This Row],[Employee Name]]),"-----",VLOOKUP(LeaveTracker[[#This Row],[Employee Name]],Employees[[Employee Name]:[Office]],6))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1823</v>
      </c>
      <c r="E8139" s="19" t="str">
        <f>IF(ISBLANK(LeaveTracker[[#This Row],[Employee Name]]),"-----",VLOOKUP(LeaveTracker[[#This Row],[Employee Name]],Employees[[Employee Name]:[Office]],7))</f>
        <v>EEO/CITY MARKET</v>
      </c>
      <c r="F8139" s="50" t="str">
        <f>IF(ISBLANK(LeaveTracker[[#This Row],[Employee Name]]),"-----",VLOOKUP(LeaveTracker[[#This Row],[Employee Name]],Employees[[Employee Name]:[Office]],6))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1823</v>
      </c>
      <c r="E8140" s="19" t="str">
        <f>IF(ISBLANK(LeaveTracker[[#This Row],[Employee Name]]),"-----",VLOOKUP(LeaveTracker[[#This Row],[Employee Name]],Employees[[Employee Name]:[Office]],7))</f>
        <v>EEO/CITY MARKET</v>
      </c>
      <c r="F8140" s="50" t="str">
        <f>IF(ISBLANK(LeaveTracker[[#This Row],[Employee Name]]),"-----",VLOOKUP(LeaveTracker[[#This Row],[Employee Name]],Employees[[Employee Name]:[Office]],6))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1823</v>
      </c>
      <c r="E8141" s="19" t="str">
        <f>IF(ISBLANK(LeaveTracker[[#This Row],[Employee Name]]),"-----",VLOOKUP(LeaveTracker[[#This Row],[Employee Name]],Employees[[Employee Name]:[Office]],7))</f>
        <v>EEO/CITY MARKET</v>
      </c>
      <c r="F8141" s="50" t="str">
        <f>IF(ISBLANK(LeaveTracker[[#This Row],[Employee Name]]),"-----",VLOOKUP(LeaveTracker[[#This Row],[Employee Name]],Employees[[Employee Name]:[Office]],6))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595</v>
      </c>
      <c r="E8142" s="19" t="str">
        <f>IF(ISBLANK(LeaveTracker[[#This Row],[Employee Name]]),"-----",VLOOKUP(LeaveTracker[[#This Row],[Employee Name]],Employees[[Employee Name]:[Office]],7))</f>
        <v>MAHOGANY MARKET</v>
      </c>
      <c r="F8142" s="50" t="str">
        <f>IF(ISBLANK(LeaveTracker[[#This Row],[Employee Name]]),"-----",VLOOKUP(LeaveTracker[[#This Row],[Employee Name]],Employees[[Employee Name]:[Office]],6))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1749</v>
      </c>
      <c r="E8143" s="19" t="str">
        <f>IF(ISBLANK(LeaveTracker[[#This Row],[Employee Name]]),"-----",VLOOKUP(LeaveTracker[[#This Row],[Employee Name]],Employees[[Employee Name]:[Office]],7))</f>
        <v>PICNIC GROVE</v>
      </c>
      <c r="F8143" s="50" t="str">
        <f>IF(ISBLANK(LeaveTracker[[#This Row],[Employee Name]]),"-----",VLOOKUP(LeaveTracker[[#This Row],[Employee Name]],Employees[[Employee Name]:[Office]],6))</f>
        <v>PERMANENT</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1750</v>
      </c>
      <c r="E8144" s="19" t="str">
        <f>IF(ISBLANK(LeaveTracker[[#This Row],[Employee Name]]),"-----",VLOOKUP(LeaveTracker[[#This Row],[Employee Name]],Employees[[Employee Name]:[Office]],7))</f>
        <v>AGRICULTURE OFFICE</v>
      </c>
      <c r="F8144" s="50" t="str">
        <f>IF(ISBLANK(LeaveTracker[[#This Row],[Employee Name]]),"-----",VLOOKUP(LeaveTracker[[#This Row],[Employee Name]],Employees[[Employee Name]:[Office]],6))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2484</v>
      </c>
      <c r="E8145" s="19" t="str">
        <f>IF(ISBLANK(LeaveTracker[[#This Row],[Employee Name]]),"-----",VLOOKUP(LeaveTracker[[#This Row],[Employee Name]],Employees[[Employee Name]:[Office]],7))</f>
        <v>ONT</v>
      </c>
      <c r="F8145" s="50" t="str">
        <f>IF(ISBLANK(LeaveTracker[[#This Row],[Employee Name]]),"-----",VLOOKUP(LeaveTracker[[#This Row],[Employee Name]],Employees[[Employee Name]:[Office]],6))</f>
        <v>PERMANENT</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547</v>
      </c>
      <c r="E8146" s="19" t="str">
        <f>IF(ISBLANK(LeaveTracker[[#This Row],[Employee Name]]),"-----",VLOOKUP(LeaveTracker[[#This Row],[Employee Name]],Employees[[Employee Name]:[Office]],7))</f>
        <v>ONT</v>
      </c>
      <c r="F8146" s="50" t="str">
        <f>IF(ISBLANK(LeaveTracker[[#This Row],[Employee Name]]),"-----",VLOOKUP(LeaveTracker[[#This Row],[Employee Name]],Employees[[Employee Name]:[Office]],6))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1900</v>
      </c>
      <c r="E8147" s="19" t="str">
        <f>IF(ISBLANK(LeaveTracker[[#This Row],[Employee Name]]),"-----",VLOOKUP(LeaveTracker[[#This Row],[Employee Name]],Employees[[Employee Name]:[Office]],7))</f>
        <v>PICNIC GROVE</v>
      </c>
      <c r="F8147" s="50" t="str">
        <f>IF(ISBLANK(LeaveTracker[[#This Row],[Employee Name]]),"-----",VLOOKUP(LeaveTracker[[#This Row],[Employee Name]],Employees[[Employee Name]:[Office]],6))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2141</v>
      </c>
      <c r="E8148" s="19" t="str">
        <f>IF(ISBLANK(LeaveTracker[[#This Row],[Employee Name]]),"-----",VLOOKUP(LeaveTracker[[#This Row],[Employee Name]],Employees[[Employee Name]:[Office]],7))</f>
        <v>CENRO</v>
      </c>
      <c r="F8148" s="50" t="str">
        <f>IF(ISBLANK(LeaveTracker[[#This Row],[Employee Name]]),"-----",VLOOKUP(LeaveTracker[[#This Row],[Employee Name]],Employees[[Employee Name]:[Office]],6))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1935</v>
      </c>
      <c r="E8149" s="19" t="str">
        <f>IF(ISBLANK(LeaveTracker[[#This Row],[Employee Name]]),"-----",VLOOKUP(LeaveTracker[[#This Row],[Employee Name]],Employees[[Employee Name]:[Office]],7))</f>
        <v>CTO</v>
      </c>
      <c r="F8149" s="50" t="str">
        <f>IF(ISBLANK(LeaveTracker[[#This Row],[Employee Name]]),"-----",VLOOKUP(LeaveTracker[[#This Row],[Employee Name]],Employees[[Employee Name]:[Office]],6))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1935</v>
      </c>
      <c r="E8150" s="19" t="str">
        <f>IF(ISBLANK(LeaveTracker[[#This Row],[Employee Name]]),"-----",VLOOKUP(LeaveTracker[[#This Row],[Employee Name]],Employees[[Employee Name]:[Office]],7))</f>
        <v>CTO</v>
      </c>
      <c r="F8150" s="50" t="str">
        <f>IF(ISBLANK(LeaveTracker[[#This Row],[Employee Name]]),"-----",VLOOKUP(LeaveTracker[[#This Row],[Employee Name]],Employees[[Employee Name]:[Office]],6))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1935</v>
      </c>
      <c r="E8151" s="19" t="str">
        <f>IF(ISBLANK(LeaveTracker[[#This Row],[Employee Name]]),"-----",VLOOKUP(LeaveTracker[[#This Row],[Employee Name]],Employees[[Employee Name]:[Office]],7))</f>
        <v>CTO</v>
      </c>
      <c r="F8151" s="50" t="str">
        <f>IF(ISBLANK(LeaveTracker[[#This Row],[Employee Name]]),"-----",VLOOKUP(LeaveTracker[[#This Row],[Employee Name]],Employees[[Employee Name]:[Office]],6))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1935</v>
      </c>
      <c r="E8152" s="19" t="str">
        <f>IF(ISBLANK(LeaveTracker[[#This Row],[Employee Name]]),"-----",VLOOKUP(LeaveTracker[[#This Row],[Employee Name]],Employees[[Employee Name]:[Office]],7))</f>
        <v>CTO</v>
      </c>
      <c r="F8152" s="50" t="str">
        <f>IF(ISBLANK(LeaveTracker[[#This Row],[Employee Name]]),"-----",VLOOKUP(LeaveTracker[[#This Row],[Employee Name]],Employees[[Employee Name]:[Office]],6))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1935</v>
      </c>
      <c r="E8153" s="19" t="str">
        <f>IF(ISBLANK(LeaveTracker[[#This Row],[Employee Name]]),"-----",VLOOKUP(LeaveTracker[[#This Row],[Employee Name]],Employees[[Employee Name]:[Office]],7))</f>
        <v>CTO</v>
      </c>
      <c r="F8153" s="50" t="str">
        <f>IF(ISBLANK(LeaveTracker[[#This Row],[Employee Name]]),"-----",VLOOKUP(LeaveTracker[[#This Row],[Employee Name]],Employees[[Employee Name]:[Office]],6))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1935</v>
      </c>
      <c r="E8154" s="19" t="str">
        <f>IF(ISBLANK(LeaveTracker[[#This Row],[Employee Name]]),"-----",VLOOKUP(LeaveTracker[[#This Row],[Employee Name]],Employees[[Employee Name]:[Office]],7))</f>
        <v>CTO</v>
      </c>
      <c r="F8154" s="50" t="str">
        <f>IF(ISBLANK(LeaveTracker[[#This Row],[Employee Name]]),"-----",VLOOKUP(LeaveTracker[[#This Row],[Employee Name]],Employees[[Employee Name]:[Office]],6))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1935</v>
      </c>
      <c r="E8155" s="19" t="str">
        <f>IF(ISBLANK(LeaveTracker[[#This Row],[Employee Name]]),"-----",VLOOKUP(LeaveTracker[[#This Row],[Employee Name]],Employees[[Employee Name]:[Office]],7))</f>
        <v>CTO</v>
      </c>
      <c r="F8155" s="50" t="str">
        <f>IF(ISBLANK(LeaveTracker[[#This Row],[Employee Name]]),"-----",VLOOKUP(LeaveTracker[[#This Row],[Employee Name]],Employees[[Employee Name]:[Office]],6))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2437</v>
      </c>
      <c r="E8156" s="19" t="str">
        <f>IF(ISBLANK(LeaveTracker[[#This Row],[Employee Name]]),"-----",VLOOKUP(LeaveTracker[[#This Row],[Employee Name]],Employees[[Employee Name]:[Office]],7))</f>
        <v>PEOPLE'S PARK</v>
      </c>
      <c r="F8156" s="50" t="str">
        <f>IF(ISBLANK(LeaveTracker[[#This Row],[Employee Name]]),"-----",VLOOKUP(LeaveTracker[[#This Row],[Employee Name]],Employees[[Employee Name]:[Office]],6))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2107</v>
      </c>
      <c r="E8157" s="19" t="str">
        <f>IF(ISBLANK(LeaveTracker[[#This Row],[Employee Name]]),"-----",VLOOKUP(LeaveTracker[[#This Row],[Employee Name]],Employees[[Employee Name]:[Office]],7))</f>
        <v>PICNIC GROVE</v>
      </c>
      <c r="F8157" s="50" t="str">
        <f>IF(ISBLANK(LeaveTracker[[#This Row],[Employee Name]]),"-----",VLOOKUP(LeaveTracker[[#This Row],[Employee Name]],Employees[[Employee Name]:[Office]],6))</f>
        <v>CASUAL</v>
      </c>
      <c r="G8157" s="24"/>
      <c r="H8157" s="24"/>
      <c r="I8157" s="19" t="s">
        <v>298</v>
      </c>
      <c r="J8157" s="42" t="s">
        <v>691</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2516</v>
      </c>
      <c r="E8158" s="19" t="str">
        <f>IF(ISBLANK(LeaveTracker[[#This Row],[Employee Name]]),"-----",VLOOKUP(LeaveTracker[[#This Row],[Employee Name]],Employees[[Employee Name]:[Office]],7))</f>
        <v>ONT</v>
      </c>
      <c r="F8158" s="50" t="str">
        <f>IF(ISBLANK(LeaveTracker[[#This Row],[Employee Name]]),"-----",VLOOKUP(LeaveTracker[[#This Row],[Employee Name]],Employees[[Employee Name]:[Office]],6))</f>
        <v>PERMANENT</v>
      </c>
      <c r="G8158" s="24"/>
      <c r="H8158" s="24"/>
      <c r="I8158" s="19" t="s">
        <v>298</v>
      </c>
      <c r="J8158" s="42" t="s">
        <v>691</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1781</v>
      </c>
      <c r="E8159" s="19" t="str">
        <f>IF(ISBLANK(LeaveTracker[[#This Row],[Employee Name]]),"-----",VLOOKUP(LeaveTracker[[#This Row],[Employee Name]],Employees[[Employee Name]:[Office]],7))</f>
        <v>PICNIC GROVE</v>
      </c>
      <c r="F8159" s="50" t="str">
        <f>IF(ISBLANK(LeaveTracker[[#This Row],[Employee Name]]),"-----",VLOOKUP(LeaveTracker[[#This Row],[Employee Name]],Employees[[Employee Name]:[Office]],6))</f>
        <v>CASUAL</v>
      </c>
      <c r="G8159" s="24"/>
      <c r="H8159" s="24"/>
      <c r="I8159" s="19" t="s">
        <v>298</v>
      </c>
      <c r="J8159" s="42" t="s">
        <v>691</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1918</v>
      </c>
      <c r="E8160" s="19" t="str">
        <f>IF(ISBLANK(LeaveTracker[[#This Row],[Employee Name]]),"-----",VLOOKUP(LeaveTracker[[#This Row],[Employee Name]],Employees[[Employee Name]:[Office]],7))</f>
        <v>PICNIC GROVE</v>
      </c>
      <c r="F8160" s="50" t="str">
        <f>IF(ISBLANK(LeaveTracker[[#This Row],[Employee Name]]),"-----",VLOOKUP(LeaveTracker[[#This Row],[Employee Name]],Employees[[Employee Name]:[Office]],6))</f>
        <v>CASUAL</v>
      </c>
      <c r="G8160" s="24"/>
      <c r="H8160" s="24"/>
      <c r="I8160" s="19" t="s">
        <v>298</v>
      </c>
      <c r="J8160" s="42" t="s">
        <v>691</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19" t="str">
        <f>IF(ISBLANK(LeaveTracker[[#This Row],[Employee Name]]),"-----",VLOOKUP(LeaveTracker[[#This Row],[Employee Name]],Employees[[Employee Name]:[Office]],7))</f>
        <v>-----</v>
      </c>
      <c r="F8161" s="50" t="str">
        <f>IF(ISBLANK(LeaveTracker[[#This Row],[Employee Name]]),"-----",VLOOKUP(LeaveTracker[[#This Row],[Employee Name]],Employees[[Employee Name]:[Office]],6))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19" t="str">
        <f>IF(ISBLANK(LeaveTracker[[#This Row],[Employee Name]]),"-----",VLOOKUP(LeaveTracker[[#This Row],[Employee Name]],Employees[[Employee Name]:[Office]],7))</f>
        <v>-----</v>
      </c>
      <c r="F8162" s="50" t="str">
        <f>IF(ISBLANK(LeaveTracker[[#This Row],[Employee Name]]),"-----",VLOOKUP(LeaveTracker[[#This Row],[Employee Name]],Employees[[Employee Name]:[Office]],6))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19" t="str">
        <f>IF(ISBLANK(LeaveTracker[[#This Row],[Employee Name]]),"-----",VLOOKUP(LeaveTracker[[#This Row],[Employee Name]],Employees[[Employee Name]:[Office]],7))</f>
        <v>-----</v>
      </c>
      <c r="F8163" s="50" t="str">
        <f>IF(ISBLANK(LeaveTracker[[#This Row],[Employee Name]]),"-----",VLOOKUP(LeaveTracker[[#This Row],[Employee Name]],Employees[[Employee Name]:[Office]],6))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19" t="str">
        <f>IF(ISBLANK(LeaveTracker[[#This Row],[Employee Name]]),"-----",VLOOKUP(LeaveTracker[[#This Row],[Employee Name]],Employees[[Employee Name]:[Office]],7))</f>
        <v>-----</v>
      </c>
      <c r="F8164" s="50" t="str">
        <f>IF(ISBLANK(LeaveTracker[[#This Row],[Employee Name]]),"-----",VLOOKUP(LeaveTracker[[#This Row],[Employee Name]],Employees[[Employee Name]:[Office]],6))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19" t="str">
        <f>IF(ISBLANK(LeaveTracker[[#This Row],[Employee Name]]),"-----",VLOOKUP(LeaveTracker[[#This Row],[Employee Name]],Employees[[Employee Name]:[Office]],7))</f>
        <v>-----</v>
      </c>
      <c r="F8165" s="50" t="str">
        <f>IF(ISBLANK(LeaveTracker[[#This Row],[Employee Name]]),"-----",VLOOKUP(LeaveTracker[[#This Row],[Employee Name]],Employees[[Employee Name]:[Office]],6))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19" t="str">
        <f>IF(ISBLANK(LeaveTracker[[#This Row],[Employee Name]]),"-----",VLOOKUP(LeaveTracker[[#This Row],[Employee Name]],Employees[[Employee Name]:[Office]],7))</f>
        <v>-----</v>
      </c>
      <c r="F8166" s="50" t="str">
        <f>IF(ISBLANK(LeaveTracker[[#This Row],[Employee Name]]),"-----",VLOOKUP(LeaveTracker[[#This Row],[Employee Name]],Employees[[Employee Name]:[Office]],6))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19" t="str">
        <f>IF(ISBLANK(LeaveTracker[[#This Row],[Employee Name]]),"-----",VLOOKUP(LeaveTracker[[#This Row],[Employee Name]],Employees[[Employee Name]:[Office]],7))</f>
        <v>-----</v>
      </c>
      <c r="F8167" s="50" t="str">
        <f>IF(ISBLANK(LeaveTracker[[#This Row],[Employee Name]]),"-----",VLOOKUP(LeaveTracker[[#This Row],[Employee Name]],Employees[[Employee Name]:[Office]],6))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19" t="str">
        <f>IF(ISBLANK(LeaveTracker[[#This Row],[Employee Name]]),"-----",VLOOKUP(LeaveTracker[[#This Row],[Employee Name]],Employees[[Employee Name]:[Office]],7))</f>
        <v>-----</v>
      </c>
      <c r="F8168" s="50" t="str">
        <f>IF(ISBLANK(LeaveTracker[[#This Row],[Employee Name]]),"-----",VLOOKUP(LeaveTracker[[#This Row],[Employee Name]],Employees[[Employee Name]:[Office]],6))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19" t="str">
        <f>IF(ISBLANK(LeaveTracker[[#This Row],[Employee Name]]),"-----",VLOOKUP(LeaveTracker[[#This Row],[Employee Name]],Employees[[Employee Name]:[Office]],7))</f>
        <v>-----</v>
      </c>
      <c r="F8169" s="50" t="str">
        <f>IF(ISBLANK(LeaveTracker[[#This Row],[Employee Name]]),"-----",VLOOKUP(LeaveTracker[[#This Row],[Employee Name]],Employees[[Employee Name]:[Office]],6))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19" t="str">
        <f>IF(ISBLANK(LeaveTracker[[#This Row],[Employee Name]]),"-----",VLOOKUP(LeaveTracker[[#This Row],[Employee Name]],Employees[[Employee Name]:[Office]],7))</f>
        <v>-----</v>
      </c>
      <c r="F8170" s="50" t="str">
        <f>IF(ISBLANK(LeaveTracker[[#This Row],[Employee Name]]),"-----",VLOOKUP(LeaveTracker[[#This Row],[Employee Name]],Employees[[Employee Name]:[Office]],6))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19" t="str">
        <f>IF(ISBLANK(LeaveTracker[[#This Row],[Employee Name]]),"-----",VLOOKUP(LeaveTracker[[#This Row],[Employee Name]],Employees[[Employee Name]:[Office]],7))</f>
        <v>-----</v>
      </c>
      <c r="F8171" s="50" t="str">
        <f>IF(ISBLANK(LeaveTracker[[#This Row],[Employee Name]]),"-----",VLOOKUP(LeaveTracker[[#This Row],[Employee Name]],Employees[[Employee Name]:[Office]],6))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19" t="str">
        <f>IF(ISBLANK(LeaveTracker[[#This Row],[Employee Name]]),"-----",VLOOKUP(LeaveTracker[[#This Row],[Employee Name]],Employees[[Employee Name]:[Office]],7))</f>
        <v>-----</v>
      </c>
      <c r="F8172" s="50" t="str">
        <f>IF(ISBLANK(LeaveTracker[[#This Row],[Employee Name]]),"-----",VLOOKUP(LeaveTracker[[#This Row],[Employee Name]],Employees[[Employee Name]:[Office]],6))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19" t="str">
        <f>IF(ISBLANK(LeaveTracker[[#This Row],[Employee Name]]),"-----",VLOOKUP(LeaveTracker[[#This Row],[Employee Name]],Employees[[Employee Name]:[Office]],7))</f>
        <v>-----</v>
      </c>
      <c r="F8173" s="50" t="str">
        <f>IF(ISBLANK(LeaveTracker[[#This Row],[Employee Name]]),"-----",VLOOKUP(LeaveTracker[[#This Row],[Employee Name]],Employees[[Employee Name]:[Office]],6))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19" t="str">
        <f>IF(ISBLANK(LeaveTracker[[#This Row],[Employee Name]]),"-----",VLOOKUP(LeaveTracker[[#This Row],[Employee Name]],Employees[[Employee Name]:[Office]],7))</f>
        <v>-----</v>
      </c>
      <c r="F8174" s="50" t="str">
        <f>IF(ISBLANK(LeaveTracker[[#This Row],[Employee Name]]),"-----",VLOOKUP(LeaveTracker[[#This Row],[Employee Name]],Employees[[Employee Name]:[Office]],6))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19" t="str">
        <f>IF(ISBLANK(LeaveTracker[[#This Row],[Employee Name]]),"-----",VLOOKUP(LeaveTracker[[#This Row],[Employee Name]],Employees[[Employee Name]:[Office]],7))</f>
        <v>-----</v>
      </c>
      <c r="F8175" s="50" t="str">
        <f>IF(ISBLANK(LeaveTracker[[#This Row],[Employee Name]]),"-----",VLOOKUP(LeaveTracker[[#This Row],[Employee Name]],Employees[[Employee Name]:[Office]],6))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19" t="str">
        <f>IF(ISBLANK(LeaveTracker[[#This Row],[Employee Name]]),"-----",VLOOKUP(LeaveTracker[[#This Row],[Employee Name]],Employees[[Employee Name]:[Office]],7))</f>
        <v>-----</v>
      </c>
      <c r="F8176" s="50" t="str">
        <f>IF(ISBLANK(LeaveTracker[[#This Row],[Employee Name]]),"-----",VLOOKUP(LeaveTracker[[#This Row],[Employee Name]],Employees[[Employee Name]:[Office]],6))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19" t="str">
        <f>IF(ISBLANK(LeaveTracker[[#This Row],[Employee Name]]),"-----",VLOOKUP(LeaveTracker[[#This Row],[Employee Name]],Employees[[Employee Name]:[Office]],7))</f>
        <v>-----</v>
      </c>
      <c r="F8177" s="50" t="str">
        <f>IF(ISBLANK(LeaveTracker[[#This Row],[Employee Name]]),"-----",VLOOKUP(LeaveTracker[[#This Row],[Employee Name]],Employees[[Employee Name]:[Office]],6))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19" t="str">
        <f>IF(ISBLANK(LeaveTracker[[#This Row],[Employee Name]]),"-----",VLOOKUP(LeaveTracker[[#This Row],[Employee Name]],Employees[[Employee Name]:[Office]],7))</f>
        <v>-----</v>
      </c>
      <c r="F8178" s="50" t="str">
        <f>IF(ISBLANK(LeaveTracker[[#This Row],[Employee Name]]),"-----",VLOOKUP(LeaveTracker[[#This Row],[Employee Name]],Employees[[Employee Name]:[Office]],6))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19" t="str">
        <f>IF(ISBLANK(LeaveTracker[[#This Row],[Employee Name]]),"-----",VLOOKUP(LeaveTracker[[#This Row],[Employee Name]],Employees[[Employee Name]:[Office]],7))</f>
        <v>-----</v>
      </c>
      <c r="F8179" s="50" t="str">
        <f>IF(ISBLANK(LeaveTracker[[#This Row],[Employee Name]]),"-----",VLOOKUP(LeaveTracker[[#This Row],[Employee Name]],Employees[[Employee Name]:[Office]],6))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19" t="str">
        <f>IF(ISBLANK(LeaveTracker[[#This Row],[Employee Name]]),"-----",VLOOKUP(LeaveTracker[[#This Row],[Employee Name]],Employees[[Employee Name]:[Office]],7))</f>
        <v>-----</v>
      </c>
      <c r="F8180" s="50" t="str">
        <f>IF(ISBLANK(LeaveTracker[[#This Row],[Employee Name]]),"-----",VLOOKUP(LeaveTracker[[#This Row],[Employee Name]],Employees[[Employee Name]:[Office]],6))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19" t="str">
        <f>IF(ISBLANK(LeaveTracker[[#This Row],[Employee Name]]),"-----",VLOOKUP(LeaveTracker[[#This Row],[Employee Name]],Employees[[Employee Name]:[Office]],7))</f>
        <v>-----</v>
      </c>
      <c r="F8181" s="50" t="str">
        <f>IF(ISBLANK(LeaveTracker[[#This Row],[Employee Name]]),"-----",VLOOKUP(LeaveTracker[[#This Row],[Employee Name]],Employees[[Employee Name]:[Office]],6))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19" t="str">
        <f>IF(ISBLANK(LeaveTracker[[#This Row],[Employee Name]]),"-----",VLOOKUP(LeaveTracker[[#This Row],[Employee Name]],Employees[[Employee Name]:[Office]],7))</f>
        <v>-----</v>
      </c>
      <c r="F8182" s="50" t="str">
        <f>IF(ISBLANK(LeaveTracker[[#This Row],[Employee Name]]),"-----",VLOOKUP(LeaveTracker[[#This Row],[Employee Name]],Employees[[Employee Name]:[Office]],6))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19" t="str">
        <f>IF(ISBLANK(LeaveTracker[[#This Row],[Employee Name]]),"-----",VLOOKUP(LeaveTracker[[#This Row],[Employee Name]],Employees[[Employee Name]:[Office]],7))</f>
        <v>-----</v>
      </c>
      <c r="F8183" s="50" t="str">
        <f>IF(ISBLANK(LeaveTracker[[#This Row],[Employee Name]]),"-----",VLOOKUP(LeaveTracker[[#This Row],[Employee Name]],Employees[[Employee Name]:[Office]],6))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19" t="str">
        <f>IF(ISBLANK(LeaveTracker[[#This Row],[Employee Name]]),"-----",VLOOKUP(LeaveTracker[[#This Row],[Employee Name]],Employees[[Employee Name]:[Office]],7))</f>
        <v>-----</v>
      </c>
      <c r="F8184" s="50" t="str">
        <f>IF(ISBLANK(LeaveTracker[[#This Row],[Employee Name]]),"-----",VLOOKUP(LeaveTracker[[#This Row],[Employee Name]],Employees[[Employee Name]:[Office]],6))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19" t="str">
        <f>IF(ISBLANK(LeaveTracker[[#This Row],[Employee Name]]),"-----",VLOOKUP(LeaveTracker[[#This Row],[Employee Name]],Employees[[Employee Name]:[Office]],7))</f>
        <v>-----</v>
      </c>
      <c r="F8185" s="50" t="str">
        <f>IF(ISBLANK(LeaveTracker[[#This Row],[Employee Name]]),"-----",VLOOKUP(LeaveTracker[[#This Row],[Employee Name]],Employees[[Employee Name]:[Office]],6))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19" t="str">
        <f>IF(ISBLANK(LeaveTracker[[#This Row],[Employee Name]]),"-----",VLOOKUP(LeaveTracker[[#This Row],[Employee Name]],Employees[[Employee Name]:[Office]],7))</f>
        <v>-----</v>
      </c>
      <c r="F8186" s="50" t="str">
        <f>IF(ISBLANK(LeaveTracker[[#This Row],[Employee Name]]),"-----",VLOOKUP(LeaveTracker[[#This Row],[Employee Name]],Employees[[Employee Name]:[Office]],6))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2367</v>
      </c>
      <c r="E8187" s="19" t="str">
        <f>IF(ISBLANK(LeaveTracker[[#This Row],[Employee Name]]),"-----",VLOOKUP(LeaveTracker[[#This Row],[Employee Name]],Employees[[Employee Name]:[Office]],7))</f>
        <v>CSWDO</v>
      </c>
      <c r="F8187" s="50" t="str">
        <f>IF(ISBLANK(LeaveTracker[[#This Row],[Employee Name]]),"-----",VLOOKUP(LeaveTracker[[#This Row],[Employee Name]],Employees[[Employee Name]:[Office]],6))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615</v>
      </c>
      <c r="E8188" s="19" t="str">
        <f>IF(ISBLANK(LeaveTracker[[#This Row],[Employee Name]]),"-----",VLOOKUP(LeaveTracker[[#This Row],[Employee Name]],Employees[[Employee Name]:[Office]],7))</f>
        <v>CBO</v>
      </c>
      <c r="F8188" s="50" t="str">
        <f>IF(ISBLANK(LeaveTracker[[#This Row],[Employee Name]]),"-----",VLOOKUP(LeaveTracker[[#This Row],[Employee Name]],Employees[[Employee Name]:[Office]],6))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778</v>
      </c>
      <c r="E8189" s="19" t="str">
        <f>IF(ISBLANK(LeaveTracker[[#This Row],[Employee Name]]),"-----",VLOOKUP(LeaveTracker[[#This Row],[Employee Name]],Employees[[Employee Name]:[Office]],7))</f>
        <v>HRMO</v>
      </c>
      <c r="F8189" s="50" t="str">
        <f>IF(ISBLANK(LeaveTracker[[#This Row],[Employee Name]]),"-----",VLOOKUP(LeaveTracker[[#This Row],[Employee Name]],Employees[[Employee Name]:[Office]],6))</f>
        <v>PERMANENT</v>
      </c>
      <c r="G8189" s="24">
        <v>45209</v>
      </c>
      <c r="H8189" s="24">
        <v>45209</v>
      </c>
      <c r="I8189" s="20" t="s">
        <v>298</v>
      </c>
      <c r="J8189" s="42" t="s">
        <v>1003</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1827</v>
      </c>
      <c r="E8190" s="19" t="str">
        <f>IF(ISBLANK(LeaveTracker[[#This Row],[Employee Name]]),"-----",VLOOKUP(LeaveTracker[[#This Row],[Employee Name]],Employees[[Employee Name]:[Office]],7))</f>
        <v>SP</v>
      </c>
      <c r="F8190" s="50" t="str">
        <f>IF(ISBLANK(LeaveTracker[[#This Row],[Employee Name]]),"-----",VLOOKUP(LeaveTracker[[#This Row],[Employee Name]],Employees[[Employee Name]:[Office]],6))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1827</v>
      </c>
      <c r="E8191" s="19" t="str">
        <f>IF(ISBLANK(LeaveTracker[[#This Row],[Employee Name]]),"-----",VLOOKUP(LeaveTracker[[#This Row],[Employee Name]],Employees[[Employee Name]:[Office]],7))</f>
        <v>SP</v>
      </c>
      <c r="F8191" s="50" t="str">
        <f>IF(ISBLANK(LeaveTracker[[#This Row],[Employee Name]]),"-----",VLOOKUP(LeaveTracker[[#This Row],[Employee Name]],Employees[[Employee Name]:[Office]],6))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1827</v>
      </c>
      <c r="E8192" s="19" t="str">
        <f>IF(ISBLANK(LeaveTracker[[#This Row],[Employee Name]]),"-----",VLOOKUP(LeaveTracker[[#This Row],[Employee Name]],Employees[[Employee Name]:[Office]],7))</f>
        <v>SP</v>
      </c>
      <c r="F8192" s="50" t="str">
        <f>IF(ISBLANK(LeaveTracker[[#This Row],[Employee Name]]),"-----",VLOOKUP(LeaveTracker[[#This Row],[Employee Name]],Employees[[Employee Name]:[Office]],6))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1827</v>
      </c>
      <c r="E8193" s="19" t="str">
        <f>IF(ISBLANK(LeaveTracker[[#This Row],[Employee Name]]),"-----",VLOOKUP(LeaveTracker[[#This Row],[Employee Name]],Employees[[Employee Name]:[Office]],7))</f>
        <v>SP</v>
      </c>
      <c r="F8193" s="50" t="str">
        <f>IF(ISBLANK(LeaveTracker[[#This Row],[Employee Name]]),"-----",VLOOKUP(LeaveTracker[[#This Row],[Employee Name]],Employees[[Employee Name]:[Office]],6))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1095</v>
      </c>
      <c r="E8194" s="19" t="str">
        <f>IF(ISBLANK(LeaveTracker[[#This Row],[Employee Name]]),"-----",VLOOKUP(LeaveTracker[[#This Row],[Employee Name]],Employees[[Employee Name]:[Office]],7))</f>
        <v>VMO</v>
      </c>
      <c r="F8194" s="50" t="str">
        <f>IF(ISBLANK(LeaveTracker[[#This Row],[Employee Name]]),"-----",VLOOKUP(LeaveTracker[[#This Row],[Employee Name]],Employees[[Employee Name]:[Office]],6))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2186</v>
      </c>
      <c r="E8195" s="19" t="str">
        <f>IF(ISBLANK(LeaveTracker[[#This Row],[Employee Name]]),"-----",VLOOKUP(LeaveTracker[[#This Row],[Employee Name]],Employees[[Employee Name]:[Office]],7))</f>
        <v>HALL OF JUSTICE</v>
      </c>
      <c r="F8195" s="50" t="str">
        <f>IF(ISBLANK(LeaveTracker[[#This Row],[Employee Name]]),"-----",VLOOKUP(LeaveTracker[[#This Row],[Employee Name]],Employees[[Employee Name]:[Office]],6))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2332</v>
      </c>
      <c r="E8196" s="19" t="str">
        <f>IF(ISBLANK(LeaveTracker[[#This Row],[Employee Name]]),"-----",VLOOKUP(LeaveTracker[[#This Row],[Employee Name]],Employees[[Employee Name]:[Office]],7))</f>
        <v>SP</v>
      </c>
      <c r="F8196" s="50" t="str">
        <f>IF(ISBLANK(LeaveTracker[[#This Row],[Employee Name]]),"-----",VLOOKUP(LeaveTracker[[#This Row],[Employee Name]],Employees[[Employee Name]:[Office]],6))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2332</v>
      </c>
      <c r="E8197" s="19" t="str">
        <f>IF(ISBLANK(LeaveTracker[[#This Row],[Employee Name]]),"-----",VLOOKUP(LeaveTracker[[#This Row],[Employee Name]],Employees[[Employee Name]:[Office]],7))</f>
        <v>SP</v>
      </c>
      <c r="F8197" s="50" t="str">
        <f>IF(ISBLANK(LeaveTracker[[#This Row],[Employee Name]]),"-----",VLOOKUP(LeaveTracker[[#This Row],[Employee Name]],Employees[[Employee Name]:[Office]],6))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2332</v>
      </c>
      <c r="E8198" s="19" t="str">
        <f>IF(ISBLANK(LeaveTracker[[#This Row],[Employee Name]]),"-----",VLOOKUP(LeaveTracker[[#This Row],[Employee Name]],Employees[[Employee Name]:[Office]],7))</f>
        <v>SP</v>
      </c>
      <c r="F8198" s="50" t="str">
        <f>IF(ISBLANK(LeaveTracker[[#This Row],[Employee Name]]),"-----",VLOOKUP(LeaveTracker[[#This Row],[Employee Name]],Employees[[Employee Name]:[Office]],6))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2332</v>
      </c>
      <c r="E8199" s="19" t="str">
        <f>IF(ISBLANK(LeaveTracker[[#This Row],[Employee Name]]),"-----",VLOOKUP(LeaveTracker[[#This Row],[Employee Name]],Employees[[Employee Name]:[Office]],7))</f>
        <v>SP</v>
      </c>
      <c r="F8199" s="50" t="str">
        <f>IF(ISBLANK(LeaveTracker[[#This Row],[Employee Name]]),"-----",VLOOKUP(LeaveTracker[[#This Row],[Employee Name]],Employees[[Employee Name]:[Office]],6))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2332</v>
      </c>
      <c r="E8200" s="19" t="str">
        <f>IF(ISBLANK(LeaveTracker[[#This Row],[Employee Name]]),"-----",VLOOKUP(LeaveTracker[[#This Row],[Employee Name]],Employees[[Employee Name]:[Office]],7))</f>
        <v>SP</v>
      </c>
      <c r="F8200" s="50" t="str">
        <f>IF(ISBLANK(LeaveTracker[[#This Row],[Employee Name]]),"-----",VLOOKUP(LeaveTracker[[#This Row],[Employee Name]],Employees[[Employee Name]:[Office]],6))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2377</v>
      </c>
      <c r="E8201" s="19" t="str">
        <f>IF(ISBLANK(LeaveTracker[[#This Row],[Employee Name]]),"-----",VLOOKUP(LeaveTracker[[#This Row],[Employee Name]],Employees[[Employee Name]:[Office]],7))</f>
        <v xml:space="preserve">OFFICE OF THE SANGGUNIANG PANLUNGSOD </v>
      </c>
      <c r="F8201" s="50" t="str">
        <f>IF(ISBLANK(LeaveTracker[[#This Row],[Employee Name]]),"-----",VLOOKUP(LeaveTracker[[#This Row],[Employee Name]],Employees[[Employee Name]:[Office]],6))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1755</v>
      </c>
      <c r="E8202" s="19" t="str">
        <f>IF(ISBLANK(LeaveTracker[[#This Row],[Employee Name]]),"-----",VLOOKUP(LeaveTracker[[#This Row],[Employee Name]],Employees[[Employee Name]:[Office]],7))</f>
        <v>SP</v>
      </c>
      <c r="F8202" s="50" t="str">
        <f>IF(ISBLANK(LeaveTracker[[#This Row],[Employee Name]]),"-----",VLOOKUP(LeaveTracker[[#This Row],[Employee Name]],Employees[[Employee Name]:[Office]],6))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2230</v>
      </c>
      <c r="E8203" s="19" t="str">
        <f>IF(ISBLANK(LeaveTracker[[#This Row],[Employee Name]]),"-----",VLOOKUP(LeaveTracker[[#This Row],[Employee Name]],Employees[[Employee Name]:[Office]],7))</f>
        <v>SANGGUNIANG PANLUNGSOD</v>
      </c>
      <c r="F8203" s="50" t="str">
        <f>IF(ISBLANK(LeaveTracker[[#This Row],[Employee Name]]),"-----",VLOOKUP(LeaveTracker[[#This Row],[Employee Name]],Employees[[Employee Name]:[Office]],6))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2230</v>
      </c>
      <c r="E8204" s="19" t="str">
        <f>IF(ISBLANK(LeaveTracker[[#This Row],[Employee Name]]),"-----",VLOOKUP(LeaveTracker[[#This Row],[Employee Name]],Employees[[Employee Name]:[Office]],7))</f>
        <v>SANGGUNIANG PANLUNGSOD</v>
      </c>
      <c r="F8204" s="50" t="str">
        <f>IF(ISBLANK(LeaveTracker[[#This Row],[Employee Name]]),"-----",VLOOKUP(LeaveTracker[[#This Row],[Employee Name]],Employees[[Employee Name]:[Office]],6))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2266</v>
      </c>
      <c r="E8205" s="19" t="str">
        <f>IF(ISBLANK(LeaveTracker[[#This Row],[Employee Name]]),"-----",VLOOKUP(LeaveTracker[[#This Row],[Employee Name]],Employees[[Employee Name]:[Office]],7))</f>
        <v>OSP</v>
      </c>
      <c r="F8205" s="50" t="str">
        <f>IF(ISBLANK(LeaveTracker[[#This Row],[Employee Name]]),"-----",VLOOKUP(LeaveTracker[[#This Row],[Employee Name]],Employees[[Employee Name]:[Office]],6))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1964</v>
      </c>
      <c r="E8206" s="19" t="str">
        <f>IF(ISBLANK(LeaveTracker[[#This Row],[Employee Name]]),"-----",VLOOKUP(LeaveTracker[[#This Row],[Employee Name]],Employees[[Employee Name]:[Office]],7))</f>
        <v>TERMINAL</v>
      </c>
      <c r="F8206" s="50" t="str">
        <f>IF(ISBLANK(LeaveTracker[[#This Row],[Employee Name]]),"-----",VLOOKUP(LeaveTracker[[#This Row],[Employee Name]],Employees[[Employee Name]:[Office]],6))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1964</v>
      </c>
      <c r="E8207" s="19" t="str">
        <f>IF(ISBLANK(LeaveTracker[[#This Row],[Employee Name]]),"-----",VLOOKUP(LeaveTracker[[#This Row],[Employee Name]],Employees[[Employee Name]:[Office]],7))</f>
        <v>TERMINAL</v>
      </c>
      <c r="F8207" s="50" t="str">
        <f>IF(ISBLANK(LeaveTracker[[#This Row],[Employee Name]]),"-----",VLOOKUP(LeaveTracker[[#This Row],[Employee Name]],Employees[[Employee Name]:[Office]],6))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1964</v>
      </c>
      <c r="E8208" s="19" t="str">
        <f>IF(ISBLANK(LeaveTracker[[#This Row],[Employee Name]]),"-----",VLOOKUP(LeaveTracker[[#This Row],[Employee Name]],Employees[[Employee Name]:[Office]],7))</f>
        <v>TERMINAL</v>
      </c>
      <c r="F8208" s="50" t="str">
        <f>IF(ISBLANK(LeaveTracker[[#This Row],[Employee Name]]),"-----",VLOOKUP(LeaveTracker[[#This Row],[Employee Name]],Employees[[Employee Name]:[Office]],6))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2520</v>
      </c>
      <c r="E8209" s="19" t="str">
        <f>IF(ISBLANK(LeaveTracker[[#This Row],[Employee Name]]),"-----",VLOOKUP(LeaveTracker[[#This Row],[Employee Name]],Employees[[Employee Name]:[Office]],7))</f>
        <v>CENRO</v>
      </c>
      <c r="F8209" s="50" t="str">
        <f>IF(ISBLANK(LeaveTracker[[#This Row],[Employee Name]]),"-----",VLOOKUP(LeaveTracker[[#This Row],[Employee Name]],Employees[[Employee Name]:[Office]],6))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2301</v>
      </c>
      <c r="E8210" s="19" t="str">
        <f>IF(ISBLANK(LeaveTracker[[#This Row],[Employee Name]]),"-----",VLOOKUP(LeaveTracker[[#This Row],[Employee Name]],Employees[[Employee Name]:[Office]],7))</f>
        <v>ONT</v>
      </c>
      <c r="F8210" s="50" t="str">
        <f>IF(ISBLANK(LeaveTracker[[#This Row],[Employee Name]]),"-----",VLOOKUP(LeaveTracker[[#This Row],[Employee Name]],Employees[[Employee Name]:[Office]],6))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2432</v>
      </c>
      <c r="E8211" s="19" t="str">
        <f>IF(ISBLANK(LeaveTracker[[#This Row],[Employee Name]]),"-----",VLOOKUP(LeaveTracker[[#This Row],[Employee Name]],Employees[[Employee Name]:[Office]],7))</f>
        <v>ONT</v>
      </c>
      <c r="F8211" s="50" t="str">
        <f>IF(ISBLANK(LeaveTracker[[#This Row],[Employee Name]]),"-----",VLOOKUP(LeaveTracker[[#This Row],[Employee Name]],Employees[[Employee Name]:[Office]],6))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1925</v>
      </c>
      <c r="E8212" s="19" t="str">
        <f>IF(ISBLANK(LeaveTracker[[#This Row],[Employee Name]]),"-----",VLOOKUP(LeaveTracker[[#This Row],[Employee Name]],Employees[[Employee Name]:[Office]],7))</f>
        <v>ONT</v>
      </c>
      <c r="F8212" s="50" t="str">
        <f>IF(ISBLANK(LeaveTracker[[#This Row],[Employee Name]]),"-----",VLOOKUP(LeaveTracker[[#This Row],[Employee Name]],Employees[[Employee Name]:[Office]],6))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1925</v>
      </c>
      <c r="E8213" s="19" t="str">
        <f>IF(ISBLANK(LeaveTracker[[#This Row],[Employee Name]]),"-----",VLOOKUP(LeaveTracker[[#This Row],[Employee Name]],Employees[[Employee Name]:[Office]],7))</f>
        <v>ONT</v>
      </c>
      <c r="F8213" s="50" t="str">
        <f>IF(ISBLANK(LeaveTracker[[#This Row],[Employee Name]]),"-----",VLOOKUP(LeaveTracker[[#This Row],[Employee Name]],Employees[[Employee Name]:[Office]],6))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2197</v>
      </c>
      <c r="E8214" s="19" t="str">
        <f>IF(ISBLANK(LeaveTracker[[#This Row],[Employee Name]]),"-----",VLOOKUP(LeaveTracker[[#This Row],[Employee Name]],Employees[[Employee Name]:[Office]],7))</f>
        <v>OSPITAL NG TAGAYTAY</v>
      </c>
      <c r="F8214" s="50" t="str">
        <f>IF(ISBLANK(LeaveTracker[[#This Row],[Employee Name]]),"-----",VLOOKUP(LeaveTracker[[#This Row],[Employee Name]],Employees[[Employee Name]:[Office]],6))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2237</v>
      </c>
      <c r="E8215" s="19" t="str">
        <f>IF(ISBLANK(LeaveTracker[[#This Row],[Employee Name]]),"-----",VLOOKUP(LeaveTracker[[#This Row],[Employee Name]],Employees[[Employee Name]:[Office]],7))</f>
        <v>OSPITAL NG TAGAYTAY</v>
      </c>
      <c r="F8215" s="50" t="str">
        <f>IF(ISBLANK(LeaveTracker[[#This Row],[Employee Name]]),"-----",VLOOKUP(LeaveTracker[[#This Row],[Employee Name]],Employees[[Employee Name]:[Office]],6))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2237</v>
      </c>
      <c r="E8216" s="19" t="str">
        <f>IF(ISBLANK(LeaveTracker[[#This Row],[Employee Name]]),"-----",VLOOKUP(LeaveTracker[[#This Row],[Employee Name]],Employees[[Employee Name]:[Office]],7))</f>
        <v>OSPITAL NG TAGAYTAY</v>
      </c>
      <c r="F8216" s="50" t="str">
        <f>IF(ISBLANK(LeaveTracker[[#This Row],[Employee Name]]),"-----",VLOOKUP(LeaveTracker[[#This Row],[Employee Name]],Employees[[Employee Name]:[Office]],6))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2237</v>
      </c>
      <c r="E8217" s="19" t="str">
        <f>IF(ISBLANK(LeaveTracker[[#This Row],[Employee Name]]),"-----",VLOOKUP(LeaveTracker[[#This Row],[Employee Name]],Employees[[Employee Name]:[Office]],7))</f>
        <v>OSPITAL NG TAGAYTAY</v>
      </c>
      <c r="F8217" s="50" t="str">
        <f>IF(ISBLANK(LeaveTracker[[#This Row],[Employee Name]]),"-----",VLOOKUP(LeaveTracker[[#This Row],[Employee Name]],Employees[[Employee Name]:[Office]],6))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2214</v>
      </c>
      <c r="E8218" s="19" t="str">
        <f>IF(ISBLANK(LeaveTracker[[#This Row],[Employee Name]]),"-----",VLOOKUP(LeaveTracker[[#This Row],[Employee Name]],Employees[[Employee Name]:[Office]],7))</f>
        <v>OSPITAL NG TAGAYTAY</v>
      </c>
      <c r="F8218" s="50" t="str">
        <f>IF(ISBLANK(LeaveTracker[[#This Row],[Employee Name]]),"-----",VLOOKUP(LeaveTracker[[#This Row],[Employee Name]],Employees[[Employee Name]:[Office]],6))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772</v>
      </c>
      <c r="E8219" s="19" t="str">
        <f>IF(ISBLANK(LeaveTracker[[#This Row],[Employee Name]]),"-----",VLOOKUP(LeaveTracker[[#This Row],[Employee Name]],Employees[[Employee Name]:[Office]],7))</f>
        <v>ONT</v>
      </c>
      <c r="F8219" s="50" t="str">
        <f>IF(ISBLANK(LeaveTracker[[#This Row],[Employee Name]]),"-----",VLOOKUP(LeaveTracker[[#This Row],[Employee Name]],Employees[[Employee Name]:[Office]],6))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1103</v>
      </c>
      <c r="E8220" s="19" t="str">
        <f>IF(ISBLANK(LeaveTracker[[#This Row],[Employee Name]]),"-----",VLOOKUP(LeaveTracker[[#This Row],[Employee Name]],Employees[[Employee Name]:[Office]],7))</f>
        <v>CPDO</v>
      </c>
      <c r="F8220" s="50" t="str">
        <f>IF(ISBLANK(LeaveTracker[[#This Row],[Employee Name]]),"-----",VLOOKUP(LeaveTracker[[#This Row],[Employee Name]],Employees[[Employee Name]:[Office]],6))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2322</v>
      </c>
      <c r="E8221" s="19" t="str">
        <f>IF(ISBLANK(LeaveTracker[[#This Row],[Employee Name]]),"-----",VLOOKUP(LeaveTracker[[#This Row],[Employee Name]],Employees[[Employee Name]:[Office]],7))</f>
        <v>BPLO</v>
      </c>
      <c r="F8221" s="50" t="str">
        <f>IF(ISBLANK(LeaveTracker[[#This Row],[Employee Name]]),"-----",VLOOKUP(LeaveTracker[[#This Row],[Employee Name]],Employees[[Employee Name]:[Office]],6))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849</v>
      </c>
      <c r="E8222" s="19" t="str">
        <f>IF(ISBLANK(LeaveTracker[[#This Row],[Employee Name]]),"-----",VLOOKUP(LeaveTracker[[#This Row],[Employee Name]],Employees[[Employee Name]:[Office]],7))</f>
        <v>MO</v>
      </c>
      <c r="F8222" s="50" t="str">
        <f>IF(ISBLANK(LeaveTracker[[#This Row],[Employee Name]]),"-----",VLOOKUP(LeaveTracker[[#This Row],[Employee Name]],Employees[[Employee Name]:[Office]],6))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1733</v>
      </c>
      <c r="E8223" s="19" t="str">
        <f>IF(ISBLANK(LeaveTracker[[#This Row],[Employee Name]]),"-----",VLOOKUP(LeaveTracker[[#This Row],[Employee Name]],Employees[[Employee Name]:[Office]],7))</f>
        <v>ASSESSOR</v>
      </c>
      <c r="F8223" s="50" t="str">
        <f>IF(ISBLANK(LeaveTracker[[#This Row],[Employee Name]]),"-----",VLOOKUP(LeaveTracker[[#This Row],[Employee Name]],Employees[[Employee Name]:[Office]],6))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2522</v>
      </c>
      <c r="E8224" s="19" t="str">
        <f>IF(ISBLANK(LeaveTracker[[#This Row],[Employee Name]]),"-----",VLOOKUP(LeaveTracker[[#This Row],[Employee Name]],Employees[[Employee Name]:[Office]],7))</f>
        <v>ASSESSORS OFFICE</v>
      </c>
      <c r="F8224" s="50" t="str">
        <f>IF(ISBLANK(LeaveTracker[[#This Row],[Employee Name]]),"-----",VLOOKUP(LeaveTracker[[#This Row],[Employee Name]],Employees[[Employee Name]:[Office]],6))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2522</v>
      </c>
      <c r="E8225" s="19" t="str">
        <f>IF(ISBLANK(LeaveTracker[[#This Row],[Employee Name]]),"-----",VLOOKUP(LeaveTracker[[#This Row],[Employee Name]],Employees[[Employee Name]:[Office]],7))</f>
        <v>ASSESSORS OFFICE</v>
      </c>
      <c r="F8225" s="50" t="str">
        <f>IF(ISBLANK(LeaveTracker[[#This Row],[Employee Name]]),"-----",VLOOKUP(LeaveTracker[[#This Row],[Employee Name]],Employees[[Employee Name]:[Office]],6))</f>
        <v>CASUAL</v>
      </c>
      <c r="G8225" s="24">
        <v>45155</v>
      </c>
      <c r="H8225" s="24">
        <v>45156</v>
      </c>
      <c r="I8225" s="20" t="s">
        <v>298</v>
      </c>
      <c r="J8225" s="42" t="s">
        <v>1003</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2522</v>
      </c>
      <c r="E8226" s="19" t="str">
        <f>IF(ISBLANK(LeaveTracker[[#This Row],[Employee Name]]),"-----",VLOOKUP(LeaveTracker[[#This Row],[Employee Name]],Employees[[Employee Name]:[Office]],7))</f>
        <v>ASSESSORS OFFICE</v>
      </c>
      <c r="F8226" s="50" t="str">
        <f>IF(ISBLANK(LeaveTracker[[#This Row],[Employee Name]]),"-----",VLOOKUP(LeaveTracker[[#This Row],[Employee Name]],Employees[[Employee Name]:[Office]],6))</f>
        <v>CASUAL</v>
      </c>
      <c r="G8226" s="24">
        <v>45160</v>
      </c>
      <c r="H8226" s="24">
        <v>45160</v>
      </c>
      <c r="I8226" s="20" t="s">
        <v>298</v>
      </c>
      <c r="J8226" s="42" t="s">
        <v>1003</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2522</v>
      </c>
      <c r="E8227" s="19" t="str">
        <f>IF(ISBLANK(LeaveTracker[[#This Row],[Employee Name]]),"-----",VLOOKUP(LeaveTracker[[#This Row],[Employee Name]],Employees[[Employee Name]:[Office]],7))</f>
        <v>ASSESSORS OFFICE</v>
      </c>
      <c r="F8227" s="50" t="str">
        <f>IF(ISBLANK(LeaveTracker[[#This Row],[Employee Name]]),"-----",VLOOKUP(LeaveTracker[[#This Row],[Employee Name]],Employees[[Employee Name]:[Office]],6))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893</v>
      </c>
      <c r="E8228" s="19" t="str">
        <f>IF(ISBLANK(LeaveTracker[[#This Row],[Employee Name]]),"-----",VLOOKUP(LeaveTracker[[#This Row],[Employee Name]],Employees[[Employee Name]:[Office]],7))</f>
        <v>ONT</v>
      </c>
      <c r="F8228" s="50" t="str">
        <f>IF(ISBLANK(LeaveTracker[[#This Row],[Employee Name]]),"-----",VLOOKUP(LeaveTracker[[#This Row],[Employee Name]],Employees[[Employee Name]:[Office]],6))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1819</v>
      </c>
      <c r="E8229" s="19" t="str">
        <f>IF(ISBLANK(LeaveTracker[[#This Row],[Employee Name]]),"-----",VLOOKUP(LeaveTracker[[#This Row],[Employee Name]],Employees[[Employee Name]:[Office]],7))</f>
        <v>CHO</v>
      </c>
      <c r="F8229" s="50" t="str">
        <f>IF(ISBLANK(LeaveTracker[[#This Row],[Employee Name]]),"-----",VLOOKUP(LeaveTracker[[#This Row],[Employee Name]],Employees[[Employee Name]:[Office]],6))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1034</v>
      </c>
      <c r="E8230" s="19" t="str">
        <f>IF(ISBLANK(LeaveTracker[[#This Row],[Employee Name]]),"-----",VLOOKUP(LeaveTracker[[#This Row],[Employee Name]],Employees[[Employee Name]:[Office]],7))</f>
        <v>ONT</v>
      </c>
      <c r="F8230" s="50" t="str">
        <f>IF(ISBLANK(LeaveTracker[[#This Row],[Employee Name]]),"-----",VLOOKUP(LeaveTracker[[#This Row],[Employee Name]],Employees[[Employee Name]:[Office]],6))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1837</v>
      </c>
      <c r="E8231" s="19" t="str">
        <f>IF(ISBLANK(LeaveTracker[[#This Row],[Employee Name]]),"-----",VLOOKUP(LeaveTracker[[#This Row],[Employee Name]],Employees[[Employee Name]:[Office]],7))</f>
        <v>ONT</v>
      </c>
      <c r="F8231" s="50" t="str">
        <f>IF(ISBLANK(LeaveTracker[[#This Row],[Employee Name]]),"-----",VLOOKUP(LeaveTracker[[#This Row],[Employee Name]],Employees[[Employee Name]:[Office]],6))</f>
        <v>CASUAL</v>
      </c>
      <c r="G8231" s="24">
        <v>45209</v>
      </c>
      <c r="H8231" s="24">
        <v>45209</v>
      </c>
      <c r="I8231" s="20" t="s">
        <v>298</v>
      </c>
      <c r="J8231" s="42" t="s">
        <v>1003</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1953</v>
      </c>
      <c r="E8232" s="19" t="str">
        <f>IF(ISBLANK(LeaveTracker[[#This Row],[Employee Name]]),"-----",VLOOKUP(LeaveTracker[[#This Row],[Employee Name]],Employees[[Employee Name]:[Office]],7))</f>
        <v>ONT</v>
      </c>
      <c r="F8232" s="50" t="str">
        <f>IF(ISBLANK(LeaveTracker[[#This Row],[Employee Name]]),"-----",VLOOKUP(LeaveTracker[[#This Row],[Employee Name]],Employees[[Employee Name]:[Office]],6))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2524</v>
      </c>
      <c r="E8233" s="19" t="str">
        <f>IF(ISBLANK(LeaveTracker[[#This Row],[Employee Name]]),"-----",VLOOKUP(LeaveTracker[[#This Row],[Employee Name]],Employees[[Employee Name]:[Office]],7))</f>
        <v>PICNIC GROVE</v>
      </c>
      <c r="F8233" s="50" t="str">
        <f>IF(ISBLANK(LeaveTracker[[#This Row],[Employee Name]]),"-----",VLOOKUP(LeaveTracker[[#This Row],[Employee Name]],Employees[[Employee Name]:[Office]],6))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1953</v>
      </c>
      <c r="E8234" s="19" t="str">
        <f>IF(ISBLANK(LeaveTracker[[#This Row],[Employee Name]]),"-----",VLOOKUP(LeaveTracker[[#This Row],[Employee Name]],Employees[[Employee Name]:[Office]],7))</f>
        <v>ONT</v>
      </c>
      <c r="F8234" s="50" t="str">
        <f>IF(ISBLANK(LeaveTracker[[#This Row],[Employee Name]]),"-----",VLOOKUP(LeaveTracker[[#This Row],[Employee Name]],Employees[[Employee Name]:[Office]],6))</f>
        <v>PERMANENT</v>
      </c>
      <c r="G8234" s="24">
        <v>45213</v>
      </c>
      <c r="H8234" s="24">
        <v>45213</v>
      </c>
      <c r="I8234" s="20" t="s">
        <v>298</v>
      </c>
      <c r="J8234" s="42" t="s">
        <v>1003</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2432</v>
      </c>
      <c r="E8235" s="19" t="str">
        <f>IF(ISBLANK(LeaveTracker[[#This Row],[Employee Name]]),"-----",VLOOKUP(LeaveTracker[[#This Row],[Employee Name]],Employees[[Employee Name]:[Office]],7))</f>
        <v>ONT</v>
      </c>
      <c r="F8235" s="50" t="str">
        <f>IF(ISBLANK(LeaveTracker[[#This Row],[Employee Name]]),"-----",VLOOKUP(LeaveTracker[[#This Row],[Employee Name]],Employees[[Employee Name]:[Office]],6))</f>
        <v>CASUAL</v>
      </c>
      <c r="G8235" s="24">
        <v>45216</v>
      </c>
      <c r="H8235" s="24">
        <v>45216</v>
      </c>
      <c r="I8235" s="20" t="s">
        <v>298</v>
      </c>
      <c r="J8235" s="42" t="s">
        <v>1003</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388</v>
      </c>
      <c r="E8236" s="19" t="str">
        <f>IF(ISBLANK(LeaveTracker[[#This Row],[Employee Name]]),"-----",VLOOKUP(LeaveTracker[[#This Row],[Employee Name]],Employees[[Employee Name]:[Office]],7))</f>
        <v>ONT</v>
      </c>
      <c r="F8236" s="50" t="str">
        <f>IF(ISBLANK(LeaveTracker[[#This Row],[Employee Name]]),"-----",VLOOKUP(LeaveTracker[[#This Row],[Employee Name]],Employees[[Employee Name]:[Office]],6))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2526</v>
      </c>
      <c r="E8237" s="19" t="str">
        <f>IF(ISBLANK(LeaveTracker[[#This Row],[Employee Name]]),"-----",VLOOKUP(LeaveTracker[[#This Row],[Employee Name]],Employees[[Employee Name]:[Office]],7))</f>
        <v>ONT</v>
      </c>
      <c r="F8237" s="50" t="str">
        <f>IF(ISBLANK(LeaveTracker[[#This Row],[Employee Name]]),"-----",VLOOKUP(LeaveTracker[[#This Row],[Employee Name]],Employees[[Employee Name]:[Office]],6))</f>
        <v>CASUAL</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2529</v>
      </c>
      <c r="E8238" s="19" t="str">
        <f>IF(ISBLANK(LeaveTracker[[#This Row],[Employee Name]]),"-----",VLOOKUP(LeaveTracker[[#This Row],[Employee Name]],Employees[[Employee Name]:[Office]],7))</f>
        <v>TCCH/TICC</v>
      </c>
      <c r="F8238" s="50" t="str">
        <f>IF(ISBLANK(LeaveTracker[[#This Row],[Employee Name]]),"-----",VLOOKUP(LeaveTracker[[#This Row],[Employee Name]],Employees[[Employee Name]:[Office]],6))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217</v>
      </c>
      <c r="E8239" s="19" t="str">
        <f>IF(ISBLANK(LeaveTracker[[#This Row],[Employee Name]]),"-----",VLOOKUP(LeaveTracker[[#This Row],[Employee Name]],Employees[[Employee Name]:[Office]],7))</f>
        <v>CSWDO</v>
      </c>
      <c r="F8239" s="50" t="str">
        <f>IF(ISBLANK(LeaveTracker[[#This Row],[Employee Name]]),"-----",VLOOKUP(LeaveTracker[[#This Row],[Employee Name]],Employees[[Employee Name]:[Office]],6))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217</v>
      </c>
      <c r="E8240" s="19" t="str">
        <f>IF(ISBLANK(LeaveTracker[[#This Row],[Employee Name]]),"-----",VLOOKUP(LeaveTracker[[#This Row],[Employee Name]],Employees[[Employee Name]:[Office]],7))</f>
        <v>CSWDO</v>
      </c>
      <c r="F8240" s="50" t="str">
        <f>IF(ISBLANK(LeaveTracker[[#This Row],[Employee Name]]),"-----",VLOOKUP(LeaveTracker[[#This Row],[Employee Name]],Employees[[Employee Name]:[Office]],6))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693</v>
      </c>
      <c r="E8241" s="19" t="str">
        <f>IF(ISBLANK(LeaveTracker[[#This Row],[Employee Name]]),"-----",VLOOKUP(LeaveTracker[[#This Row],[Employee Name]],Employees[[Employee Name]:[Office]],7))</f>
        <v>VMO</v>
      </c>
      <c r="F8241" s="50" t="str">
        <f>IF(ISBLANK(LeaveTracker[[#This Row],[Employee Name]]),"-----",VLOOKUP(LeaveTracker[[#This Row],[Employee Name]],Employees[[Employee Name]:[Office]],6))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2533</v>
      </c>
      <c r="E8242" s="19" t="str">
        <f>IF(ISBLANK(LeaveTracker[[#This Row],[Employee Name]]),"-----",VLOOKUP(LeaveTracker[[#This Row],[Employee Name]],Employees[[Employee Name]:[Office]],7))</f>
        <v>GSO</v>
      </c>
      <c r="F8242" s="50" t="str">
        <f>IF(ISBLANK(LeaveTracker[[#This Row],[Employee Name]]),"-----",VLOOKUP(LeaveTracker[[#This Row],[Employee Name]],Employees[[Employee Name]:[Office]],6))</f>
        <v>CASUAL</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771</v>
      </c>
      <c r="E8243" s="19" t="str">
        <f>IF(ISBLANK(LeaveTracker[[#This Row],[Employee Name]]),"-----",VLOOKUP(LeaveTracker[[#This Row],[Employee Name]],Employees[[Employee Name]:[Office]],7))</f>
        <v>CSWDO</v>
      </c>
      <c r="F8243" s="50" t="str">
        <f>IF(ISBLANK(LeaveTracker[[#This Row],[Employee Name]]),"-----",VLOOKUP(LeaveTracker[[#This Row],[Employee Name]],Employees[[Employee Name]:[Office]],6))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231</v>
      </c>
      <c r="E8244" s="19" t="str">
        <f>IF(ISBLANK(LeaveTracker[[#This Row],[Employee Name]]),"-----",VLOOKUP(LeaveTracker[[#This Row],[Employee Name]],Employees[[Employee Name]:[Office]],7))</f>
        <v>CSWDO</v>
      </c>
      <c r="F8244" s="50" t="str">
        <f>IF(ISBLANK(LeaveTracker[[#This Row],[Employee Name]]),"-----",VLOOKUP(LeaveTracker[[#This Row],[Employee Name]],Employees[[Employee Name]:[Office]],6))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1981</v>
      </c>
      <c r="E8245" s="19" t="str">
        <f>IF(ISBLANK(LeaveTracker[[#This Row],[Employee Name]]),"-----",VLOOKUP(LeaveTracker[[#This Row],[Employee Name]],Employees[[Employee Name]:[Office]],7))</f>
        <v>CHO</v>
      </c>
      <c r="F8245" s="50" t="str">
        <f>IF(ISBLANK(LeaveTracker[[#This Row],[Employee Name]]),"-----",VLOOKUP(LeaveTracker[[#This Row],[Employee Name]],Employees[[Employee Name]:[Office]],6))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19" t="str">
        <f>IF(ISBLANK(LeaveTracker[[#This Row],[Employee Name]]),"-----",VLOOKUP(LeaveTracker[[#This Row],[Employee Name]],Employees[[Employee Name]:[Office]],7))</f>
        <v>CHO</v>
      </c>
      <c r="F8246" s="50" t="str">
        <f>IF(ISBLANK(LeaveTracker[[#This Row],[Employee Name]]),"-----",VLOOKUP(LeaveTracker[[#This Row],[Employee Name]],Employees[[Employee Name]:[Office]],6))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2166</v>
      </c>
      <c r="E8247" s="19" t="str">
        <f>IF(ISBLANK(LeaveTracker[[#This Row],[Employee Name]]),"-----",VLOOKUP(LeaveTracker[[#This Row],[Employee Name]],Employees[[Employee Name]:[Office]],7))</f>
        <v>PICNIC GROVE</v>
      </c>
      <c r="F8247" s="50" t="str">
        <f>IF(ISBLANK(LeaveTracker[[#This Row],[Employee Name]]),"-----",VLOOKUP(LeaveTracker[[#This Row],[Employee Name]],Employees[[Employee Name]:[Office]],6))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1017</v>
      </c>
      <c r="E8248" s="19" t="str">
        <f>IF(ISBLANK(LeaveTracker[[#This Row],[Employee Name]]),"-----",VLOOKUP(LeaveTracker[[#This Row],[Employee Name]],Employees[[Employee Name]:[Office]],7))</f>
        <v>LANDTAX</v>
      </c>
      <c r="F8248" s="50" t="str">
        <f>IF(ISBLANK(LeaveTracker[[#This Row],[Employee Name]]),"-----",VLOOKUP(LeaveTracker[[#This Row],[Employee Name]],Employees[[Employee Name]:[Office]],6))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290</v>
      </c>
      <c r="E8249" s="19" t="str">
        <f>IF(ISBLANK(LeaveTracker[[#This Row],[Employee Name]]),"-----",VLOOKUP(LeaveTracker[[#This Row],[Employee Name]],Employees[[Employee Name]:[Office]],7))</f>
        <v>CENRO</v>
      </c>
      <c r="F8249" s="50" t="str">
        <f>IF(ISBLANK(LeaveTracker[[#This Row],[Employee Name]]),"-----",VLOOKUP(LeaveTracker[[#This Row],[Employee Name]],Employees[[Employee Name]:[Office]],6))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290</v>
      </c>
      <c r="E8250" s="19" t="str">
        <f>IF(ISBLANK(LeaveTracker[[#This Row],[Employee Name]]),"-----",VLOOKUP(LeaveTracker[[#This Row],[Employee Name]],Employees[[Employee Name]:[Office]],7))</f>
        <v>CENRO</v>
      </c>
      <c r="F8250" s="50" t="str">
        <f>IF(ISBLANK(LeaveTracker[[#This Row],[Employee Name]]),"-----",VLOOKUP(LeaveTracker[[#This Row],[Employee Name]],Employees[[Employee Name]:[Office]],6))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932</v>
      </c>
      <c r="E8251" s="19" t="str">
        <f>IF(ISBLANK(LeaveTracker[[#This Row],[Employee Name]]),"-----",VLOOKUP(LeaveTracker[[#This Row],[Employee Name]],Employees[[Employee Name]:[Office]],7))</f>
        <v>ONT</v>
      </c>
      <c r="F8251" s="50" t="str">
        <f>IF(ISBLANK(LeaveTracker[[#This Row],[Employee Name]]),"-----",VLOOKUP(LeaveTracker[[#This Row],[Employee Name]],Employees[[Employee Name]:[Office]],6))</f>
        <v>PERMANENT</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2536</v>
      </c>
      <c r="E8252" s="19" t="str">
        <f>IF(ISBLANK(LeaveTracker[[#This Row],[Employee Name]]),"-----",VLOOKUP(LeaveTracker[[#This Row],[Employee Name]],Employees[[Employee Name]:[Office]],7))</f>
        <v>EEO/CITY MARKET</v>
      </c>
      <c r="F8252" s="50" t="str">
        <f>IF(ISBLANK(LeaveTracker[[#This Row],[Employee Name]]),"-----",VLOOKUP(LeaveTracker[[#This Row],[Employee Name]],Employees[[Employee Name]:[Office]],6))</f>
        <v>JOBCON</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2541</v>
      </c>
      <c r="E8253" s="19" t="str">
        <f>IF(ISBLANK(LeaveTracker[[#This Row],[Employee Name]]),"-----",VLOOKUP(LeaveTracker[[#This Row],[Employee Name]],Employees[[Employee Name]:[Office]],7))</f>
        <v>CSWDO</v>
      </c>
      <c r="F8253" s="50" t="str">
        <f>IF(ISBLANK(LeaveTracker[[#This Row],[Employee Name]]),"-----",VLOOKUP(LeaveTracker[[#This Row],[Employee Name]],Employees[[Employee Name]:[Office]],6))</f>
        <v>PERMANENT</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2541</v>
      </c>
      <c r="E8254" s="19" t="str">
        <f>IF(ISBLANK(LeaveTracker[[#This Row],[Employee Name]]),"-----",VLOOKUP(LeaveTracker[[#This Row],[Employee Name]],Employees[[Employee Name]:[Office]],7))</f>
        <v>CSWDO</v>
      </c>
      <c r="F8254" s="50" t="str">
        <f>IF(ISBLANK(LeaveTracker[[#This Row],[Employee Name]]),"-----",VLOOKUP(LeaveTracker[[#This Row],[Employee Name]],Employees[[Employee Name]:[Office]],6))</f>
        <v>PERMANENT</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2499</v>
      </c>
      <c r="E8255" s="19" t="str">
        <f>IF(ISBLANK(LeaveTracker[[#This Row],[Employee Name]]),"-----",VLOOKUP(LeaveTracker[[#This Row],[Employee Name]],Employees[[Employee Name]:[Office]],7))</f>
        <v>CITY HEALTH OFFICE</v>
      </c>
      <c r="F8255" s="50" t="str">
        <f>IF(ISBLANK(LeaveTracker[[#This Row],[Employee Name]]),"-----",VLOOKUP(LeaveTracker[[#This Row],[Employee Name]],Employees[[Employee Name]:[Office]],6))</f>
        <v>PERMANENT</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2536</v>
      </c>
      <c r="E8256" s="19" t="str">
        <f>IF(ISBLANK(LeaveTracker[[#This Row],[Employee Name]]),"-----",VLOOKUP(LeaveTracker[[#This Row],[Employee Name]],Employees[[Employee Name]:[Office]],7))</f>
        <v>EEO/CITY MARKET</v>
      </c>
      <c r="F8256" s="50" t="str">
        <f>IF(ISBLANK(LeaveTracker[[#This Row],[Employee Name]]),"-----",VLOOKUP(LeaveTracker[[#This Row],[Employee Name]],Employees[[Employee Name]:[Office]],6))</f>
        <v>JOBCON</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1882</v>
      </c>
      <c r="E8257" s="19" t="str">
        <f>IF(ISBLANK(LeaveTracker[[#This Row],[Employee Name]]),"-----",VLOOKUP(LeaveTracker[[#This Row],[Employee Name]],Employees[[Employee Name]:[Office]],7))</f>
        <v>CHO</v>
      </c>
      <c r="F8257" s="50" t="str">
        <f>IF(ISBLANK(LeaveTracker[[#This Row],[Employee Name]]),"-----",VLOOKUP(LeaveTracker[[#This Row],[Employee Name]],Employees[[Employee Name]:[Office]],6))</f>
        <v>CASUAL</v>
      </c>
      <c r="G8257" s="24">
        <v>45219</v>
      </c>
      <c r="H8257" s="24">
        <v>45219</v>
      </c>
      <c r="I8257" s="20" t="s">
        <v>298</v>
      </c>
      <c r="J8257" s="42" t="s">
        <v>1003</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1875</v>
      </c>
      <c r="E8258" s="19" t="str">
        <f>IF(ISBLANK(LeaveTracker[[#This Row],[Employee Name]]),"-----",VLOOKUP(LeaveTracker[[#This Row],[Employee Name]],Employees[[Employee Name]:[Office]],7))</f>
        <v>CEO</v>
      </c>
      <c r="F8258" s="50" t="str">
        <f>IF(ISBLANK(LeaveTracker[[#This Row],[Employee Name]]),"-----",VLOOKUP(LeaveTracker[[#This Row],[Employee Name]],Employees[[Employee Name]:[Office]],6))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1017</v>
      </c>
      <c r="E8259" s="19" t="str">
        <f>IF(ISBLANK(LeaveTracker[[#This Row],[Employee Name]]),"-----",VLOOKUP(LeaveTracker[[#This Row],[Employee Name]],Employees[[Employee Name]:[Office]],7))</f>
        <v>LANDTAX</v>
      </c>
      <c r="F8259" s="50" t="str">
        <f>IF(ISBLANK(LeaveTracker[[#This Row],[Employee Name]]),"-----",VLOOKUP(LeaveTracker[[#This Row],[Employee Name]],Employees[[Employee Name]:[Office]],6))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591</v>
      </c>
      <c r="E8260" s="19" t="str">
        <f>IF(ISBLANK(LeaveTracker[[#This Row],[Employee Name]]),"-----",VLOOKUP(LeaveTracker[[#This Row],[Employee Name]],Employees[[Employee Name]:[Office]],7))</f>
        <v>MAHOGANY MARKET</v>
      </c>
      <c r="F8260" s="50" t="str">
        <f>IF(ISBLANK(LeaveTracker[[#This Row],[Employee Name]]),"-----",VLOOKUP(LeaveTracker[[#This Row],[Employee Name]],Employees[[Employee Name]:[Office]],6))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471</v>
      </c>
      <c r="E8261" s="19" t="str">
        <f>IF(ISBLANK(LeaveTracker[[#This Row],[Employee Name]]),"-----",VLOOKUP(LeaveTracker[[#This Row],[Employee Name]],Employees[[Employee Name]:[Office]],7))</f>
        <v>PIO</v>
      </c>
      <c r="F8261" s="50" t="str">
        <f>IF(ISBLANK(LeaveTracker[[#This Row],[Employee Name]]),"-----",VLOOKUP(LeaveTracker[[#This Row],[Employee Name]],Employees[[Employee Name]:[Office]],6))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601</v>
      </c>
      <c r="E8262" s="19" t="str">
        <f>IF(ISBLANK(LeaveTracker[[#This Row],[Employee Name]]),"-----",VLOOKUP(LeaveTracker[[#This Row],[Employee Name]],Employees[[Employee Name]:[Office]],7))</f>
        <v>ONT</v>
      </c>
      <c r="F8262" s="50" t="str">
        <f>IF(ISBLANK(LeaveTracker[[#This Row],[Employee Name]]),"-----",VLOOKUP(LeaveTracker[[#This Row],[Employee Name]],Employees[[Employee Name]:[Office]],6))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380</v>
      </c>
      <c r="E8263" s="19" t="str">
        <f>IF(ISBLANK(LeaveTracker[[#This Row],[Employee Name]]),"-----",VLOOKUP(LeaveTracker[[#This Row],[Employee Name]],Employees[[Employee Name]:[Office]],7))</f>
        <v>CCT</v>
      </c>
      <c r="F8263" s="50" t="str">
        <f>IF(ISBLANK(LeaveTracker[[#This Row],[Employee Name]]),"-----",VLOOKUP(LeaveTracker[[#This Row],[Employee Name]],Employees[[Employee Name]:[Office]],6))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1821</v>
      </c>
      <c r="E8264" s="19" t="str">
        <f>IF(ISBLANK(LeaveTracker[[#This Row],[Employee Name]]),"-----",VLOOKUP(LeaveTracker[[#This Row],[Employee Name]],Employees[[Employee Name]:[Office]],7))</f>
        <v>DSWDO</v>
      </c>
      <c r="F8264" s="50" t="str">
        <f>IF(ISBLANK(LeaveTracker[[#This Row],[Employee Name]]),"-----",VLOOKUP(LeaveTracker[[#This Row],[Employee Name]],Employees[[Employee Name]:[Office]],6))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231</v>
      </c>
      <c r="E8265" s="19" t="str">
        <f>IF(ISBLANK(LeaveTracker[[#This Row],[Employee Name]]),"-----",VLOOKUP(LeaveTracker[[#This Row],[Employee Name]],Employees[[Employee Name]:[Office]],7))</f>
        <v>CSWDO</v>
      </c>
      <c r="F8265" s="50" t="str">
        <f>IF(ISBLANK(LeaveTracker[[#This Row],[Employee Name]]),"-----",VLOOKUP(LeaveTracker[[#This Row],[Employee Name]],Employees[[Employee Name]:[Office]],6))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737</v>
      </c>
      <c r="E8266" s="19" t="str">
        <f>IF(ISBLANK(LeaveTracker[[#This Row],[Employee Name]]),"-----",VLOOKUP(LeaveTracker[[#This Row],[Employee Name]],Employees[[Employee Name]:[Office]],7))</f>
        <v>CSWDO</v>
      </c>
      <c r="F8266" s="50" t="str">
        <f>IF(ISBLANK(LeaveTracker[[#This Row],[Employee Name]]),"-----",VLOOKUP(LeaveTracker[[#This Row],[Employee Name]],Employees[[Employee Name]:[Office]],6))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238</v>
      </c>
      <c r="E8267" s="19" t="str">
        <f>IF(ISBLANK(LeaveTracker[[#This Row],[Employee Name]]),"-----",VLOOKUP(LeaveTracker[[#This Row],[Employee Name]],Employees[[Employee Name]:[Office]],7))</f>
        <v>CSWDO</v>
      </c>
      <c r="F8267" s="50" t="str">
        <f>IF(ISBLANK(LeaveTracker[[#This Row],[Employee Name]]),"-----",VLOOKUP(LeaveTracker[[#This Row],[Employee Name]],Employees[[Employee Name]:[Office]],6))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398</v>
      </c>
      <c r="E8268" s="19" t="str">
        <f>IF(ISBLANK(LeaveTracker[[#This Row],[Employee Name]]),"-----",VLOOKUP(LeaveTracker[[#This Row],[Employee Name]],Employees[[Employee Name]:[Office]],7))</f>
        <v>CTO</v>
      </c>
      <c r="F8268" s="50" t="str">
        <f>IF(ISBLANK(LeaveTracker[[#This Row],[Employee Name]]),"-----",VLOOKUP(LeaveTracker[[#This Row],[Employee Name]],Employees[[Employee Name]:[Office]],6))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693</v>
      </c>
      <c r="E8269" s="19" t="str">
        <f>IF(ISBLANK(LeaveTracker[[#This Row],[Employee Name]]),"-----",VLOOKUP(LeaveTracker[[#This Row],[Employee Name]],Employees[[Employee Name]:[Office]],7))</f>
        <v>VMO</v>
      </c>
      <c r="F8269" s="50" t="str">
        <f>IF(ISBLANK(LeaveTracker[[#This Row],[Employee Name]]),"-----",VLOOKUP(LeaveTracker[[#This Row],[Employee Name]],Employees[[Employee Name]:[Office]],6))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693</v>
      </c>
      <c r="E8270" s="19" t="str">
        <f>IF(ISBLANK(LeaveTracker[[#This Row],[Employee Name]]),"-----",VLOOKUP(LeaveTracker[[#This Row],[Employee Name]],Employees[[Employee Name]:[Office]],7))</f>
        <v>VMO</v>
      </c>
      <c r="F8270" s="50" t="str">
        <f>IF(ISBLANK(LeaveTracker[[#This Row],[Employee Name]]),"-----",VLOOKUP(LeaveTracker[[#This Row],[Employee Name]],Employees[[Employee Name]:[Office]],6))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19" t="str">
        <f>IF(ISBLANK(LeaveTracker[[#This Row],[Employee Name]]),"-----",VLOOKUP(LeaveTracker[[#This Row],[Employee Name]],Employees[[Employee Name]:[Office]],7))</f>
        <v>CHARACTER OFFICE</v>
      </c>
      <c r="F8271" s="50" t="str">
        <f>IF(ISBLANK(LeaveTracker[[#This Row],[Employee Name]]),"-----",VLOOKUP(LeaveTracker[[#This Row],[Employee Name]],Employees[[Employee Name]:[Office]],6))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19" t="str">
        <f>IF(ISBLANK(LeaveTracker[[#This Row],[Employee Name]]),"-----",VLOOKUP(LeaveTracker[[#This Row],[Employee Name]],Employees[[Employee Name]:[Office]],7))</f>
        <v>CHARACTER OFFICE</v>
      </c>
      <c r="F8272" s="50" t="str">
        <f>IF(ISBLANK(LeaveTracker[[#This Row],[Employee Name]]),"-----",VLOOKUP(LeaveTracker[[#This Row],[Employee Name]],Employees[[Employee Name]:[Office]],6))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840</v>
      </c>
      <c r="E8273" s="19" t="str">
        <f>IF(ISBLANK(LeaveTracker[[#This Row],[Employee Name]]),"-----",VLOOKUP(LeaveTracker[[#This Row],[Employee Name]],Employees[[Employee Name]:[Office]],7))</f>
        <v>CEO</v>
      </c>
      <c r="F8273" s="50" t="str">
        <f>IF(ISBLANK(LeaveTracker[[#This Row],[Employee Name]]),"-----",VLOOKUP(LeaveTracker[[#This Row],[Employee Name]],Employees[[Employee Name]:[Office]],6))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840</v>
      </c>
      <c r="E8274" s="19" t="str">
        <f>IF(ISBLANK(LeaveTracker[[#This Row],[Employee Name]]),"-----",VLOOKUP(LeaveTracker[[#This Row],[Employee Name]],Employees[[Employee Name]:[Office]],7))</f>
        <v>CEO</v>
      </c>
      <c r="F8274" s="50" t="str">
        <f>IF(ISBLANK(LeaveTracker[[#This Row],[Employee Name]]),"-----",VLOOKUP(LeaveTracker[[#This Row],[Employee Name]],Employees[[Employee Name]:[Office]],6))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840</v>
      </c>
      <c r="E8275" s="19" t="str">
        <f>IF(ISBLANK(LeaveTracker[[#This Row],[Employee Name]]),"-----",VLOOKUP(LeaveTracker[[#This Row],[Employee Name]],Employees[[Employee Name]:[Office]],7))</f>
        <v>CEO</v>
      </c>
      <c r="F8275" s="50" t="str">
        <f>IF(ISBLANK(LeaveTracker[[#This Row],[Employee Name]]),"-----",VLOOKUP(LeaveTracker[[#This Row],[Employee Name]],Employees[[Employee Name]:[Office]],6))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904</v>
      </c>
      <c r="E8276" s="19" t="str">
        <f>IF(ISBLANK(LeaveTracker[[#This Row],[Employee Name]]),"-----",VLOOKUP(LeaveTracker[[#This Row],[Employee Name]],Employees[[Employee Name]:[Office]],7))</f>
        <v>ONT</v>
      </c>
      <c r="F8276" s="50" t="str">
        <f>IF(ISBLANK(LeaveTracker[[#This Row],[Employee Name]]),"-----",VLOOKUP(LeaveTracker[[#This Row],[Employee Name]],Employees[[Employee Name]:[Office]],6))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290</v>
      </c>
      <c r="E8277" s="19" t="str">
        <f>IF(ISBLANK(LeaveTracker[[#This Row],[Employee Name]]),"-----",VLOOKUP(LeaveTracker[[#This Row],[Employee Name]],Employees[[Employee Name]:[Office]],7))</f>
        <v>CENRO</v>
      </c>
      <c r="F8277" s="50" t="str">
        <f>IF(ISBLANK(LeaveTracker[[#This Row],[Employee Name]]),"-----",VLOOKUP(LeaveTracker[[#This Row],[Employee Name]],Employees[[Employee Name]:[Office]],6))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1038</v>
      </c>
      <c r="E8278" s="19" t="str">
        <f>IF(ISBLANK(LeaveTracker[[#This Row],[Employee Name]]),"-----",VLOOKUP(LeaveTracker[[#This Row],[Employee Name]],Employees[[Employee Name]:[Office]],7))</f>
        <v>CENRO</v>
      </c>
      <c r="F8278" s="50" t="str">
        <f>IF(ISBLANK(LeaveTracker[[#This Row],[Employee Name]]),"-----",VLOOKUP(LeaveTracker[[#This Row],[Employee Name]],Employees[[Employee Name]:[Office]],6))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391</v>
      </c>
      <c r="E8279" s="19" t="str">
        <f>IF(ISBLANK(LeaveTracker[[#This Row],[Employee Name]]),"-----",VLOOKUP(LeaveTracker[[#This Row],[Employee Name]],Employees[[Employee Name]:[Office]],7))</f>
        <v>CTO</v>
      </c>
      <c r="F8279" s="50" t="str">
        <f>IF(ISBLANK(LeaveTracker[[#This Row],[Employee Name]]),"-----",VLOOKUP(LeaveTracker[[#This Row],[Employee Name]],Employees[[Employee Name]:[Office]],6))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422</v>
      </c>
      <c r="E8280" s="19" t="str">
        <f>IF(ISBLANK(LeaveTracker[[#This Row],[Employee Name]]),"-----",VLOOKUP(LeaveTracker[[#This Row],[Employee Name]],Employees[[Employee Name]:[Office]],7))</f>
        <v>INTEGRATED CENTRAL TERMINAL</v>
      </c>
      <c r="F8280" s="50" t="str">
        <f>IF(ISBLANK(LeaveTracker[[#This Row],[Employee Name]]),"-----",VLOOKUP(LeaveTracker[[#This Row],[Employee Name]],Employees[[Employee Name]:[Office]],6))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735</v>
      </c>
      <c r="E8281" s="19" t="str">
        <f>IF(ISBLANK(LeaveTracker[[#This Row],[Employee Name]]),"-----",VLOOKUP(LeaveTracker[[#This Row],[Employee Name]],Employees[[Employee Name]:[Office]],7))</f>
        <v>SP</v>
      </c>
      <c r="F8281" s="50" t="str">
        <f>IF(ISBLANK(LeaveTracker[[#This Row],[Employee Name]]),"-----",VLOOKUP(LeaveTracker[[#This Row],[Employee Name]],Employees[[Employee Name]:[Office]],6))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730</v>
      </c>
      <c r="E8282" s="19" t="str">
        <f>IF(ISBLANK(LeaveTracker[[#This Row],[Employee Name]]),"-----",VLOOKUP(LeaveTracker[[#This Row],[Employee Name]],Employees[[Employee Name]:[Office]],7))</f>
        <v>SP</v>
      </c>
      <c r="F8282" s="50" t="str">
        <f>IF(ISBLANK(LeaveTracker[[#This Row],[Employee Name]]),"-----",VLOOKUP(LeaveTracker[[#This Row],[Employee Name]],Employees[[Employee Name]:[Office]],6))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1756</v>
      </c>
      <c r="E8283" s="19" t="str">
        <f>IF(ISBLANK(LeaveTracker[[#This Row],[Employee Name]]),"-----",VLOOKUP(LeaveTracker[[#This Row],[Employee Name]],Employees[[Employee Name]:[Office]],7))</f>
        <v>PICNIC GROVE</v>
      </c>
      <c r="F8283" s="50" t="str">
        <f>IF(ISBLANK(LeaveTracker[[#This Row],[Employee Name]]),"-----",VLOOKUP(LeaveTracker[[#This Row],[Employee Name]],Employees[[Employee Name]:[Office]],6))</f>
        <v>PERMANENT</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1756</v>
      </c>
      <c r="E8284" s="19" t="str">
        <f>IF(ISBLANK(LeaveTracker[[#This Row],[Employee Name]]),"-----",VLOOKUP(LeaveTracker[[#This Row],[Employee Name]],Employees[[Employee Name]:[Office]],7))</f>
        <v>PICNIC GROVE</v>
      </c>
      <c r="F8284" s="50" t="str">
        <f>IF(ISBLANK(LeaveTracker[[#This Row],[Employee Name]]),"-----",VLOOKUP(LeaveTracker[[#This Row],[Employee Name]],Employees[[Employee Name]:[Office]],6))</f>
        <v>PERMANENT</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2016</v>
      </c>
      <c r="E8285" s="19" t="str">
        <f>IF(ISBLANK(LeaveTracker[[#This Row],[Employee Name]]),"-----",VLOOKUP(LeaveTracker[[#This Row],[Employee Name]],Employees[[Employee Name]:[Office]],7))</f>
        <v>ONT</v>
      </c>
      <c r="F8285" s="50" t="str">
        <f>IF(ISBLANK(LeaveTracker[[#This Row],[Employee Name]]),"-----",VLOOKUP(LeaveTracker[[#This Row],[Employee Name]],Employees[[Employee Name]:[Office]],6))</f>
        <v>PERMANENT</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1927</v>
      </c>
      <c r="E8286" s="19" t="str">
        <f>IF(ISBLANK(LeaveTracker[[#This Row],[Employee Name]]),"-----",VLOOKUP(LeaveTracker[[#This Row],[Employee Name]],Employees[[Employee Name]:[Office]],7))</f>
        <v>HOUSING</v>
      </c>
      <c r="F8286" s="50" t="str">
        <f>IF(ISBLANK(LeaveTracker[[#This Row],[Employee Name]]),"-----",VLOOKUP(LeaveTracker[[#This Row],[Employee Name]],Employees[[Employee Name]:[Office]],6))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1804</v>
      </c>
      <c r="E8287" s="19" t="str">
        <f>IF(ISBLANK(LeaveTracker[[#This Row],[Employee Name]]),"-----",VLOOKUP(LeaveTracker[[#This Row],[Employee Name]],Employees[[Employee Name]:[Office]],7))</f>
        <v>HOUSING</v>
      </c>
      <c r="F8287" s="50" t="str">
        <f>IF(ISBLANK(LeaveTracker[[#This Row],[Employee Name]]),"-----",VLOOKUP(LeaveTracker[[#This Row],[Employee Name]],Employees[[Employee Name]:[Office]],6))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1834</v>
      </c>
      <c r="E8288" s="19" t="str">
        <f>IF(ISBLANK(LeaveTracker[[#This Row],[Employee Name]]),"-----",VLOOKUP(LeaveTracker[[#This Row],[Employee Name]],Employees[[Employee Name]:[Office]],7))</f>
        <v>EEO/CITY MARKET</v>
      </c>
      <c r="F8288" s="50" t="str">
        <f>IF(ISBLANK(LeaveTracker[[#This Row],[Employee Name]]),"-----",VLOOKUP(LeaveTracker[[#This Row],[Employee Name]],Employees[[Employee Name]:[Office]],6))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1834</v>
      </c>
      <c r="E8289" s="19" t="str">
        <f>IF(ISBLANK(LeaveTracker[[#This Row],[Employee Name]]),"-----",VLOOKUP(LeaveTracker[[#This Row],[Employee Name]],Employees[[Employee Name]:[Office]],7))</f>
        <v>EEO/CITY MARKET</v>
      </c>
      <c r="F8289" s="50" t="str">
        <f>IF(ISBLANK(LeaveTracker[[#This Row],[Employee Name]]),"-----",VLOOKUP(LeaveTracker[[#This Row],[Employee Name]],Employees[[Employee Name]:[Office]],6))</f>
        <v>CASUAL</v>
      </c>
      <c r="G8289" s="24">
        <v>45228</v>
      </c>
      <c r="H8289" s="24">
        <v>45228</v>
      </c>
      <c r="I8289" s="20" t="s">
        <v>298</v>
      </c>
      <c r="J8289" s="42" t="s">
        <v>1003</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1805</v>
      </c>
      <c r="E8290" s="19" t="str">
        <f>IF(ISBLANK(LeaveTracker[[#This Row],[Employee Name]]),"-----",VLOOKUP(LeaveTracker[[#This Row],[Employee Name]],Employees[[Employee Name]:[Office]],7))</f>
        <v>CSWDO</v>
      </c>
      <c r="F8290" s="50" t="str">
        <f>IF(ISBLANK(LeaveTracker[[#This Row],[Employee Name]]),"-----",VLOOKUP(LeaveTracker[[#This Row],[Employee Name]],Employees[[Employee Name]:[Office]],6))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2099</v>
      </c>
      <c r="E8291" s="19" t="str">
        <f>IF(ISBLANK(LeaveTracker[[#This Row],[Employee Name]]),"-----",VLOOKUP(LeaveTracker[[#This Row],[Employee Name]],Employees[[Employee Name]:[Office]],7))</f>
        <v>BPLO</v>
      </c>
      <c r="F8291" s="50" t="str">
        <f>IF(ISBLANK(LeaveTracker[[#This Row],[Employee Name]]),"-----",VLOOKUP(LeaveTracker[[#This Row],[Employee Name]],Employees[[Employee Name]:[Office]],6))</f>
        <v>CASUAL</v>
      </c>
      <c r="G8291" s="24">
        <v>45195</v>
      </c>
      <c r="H8291" s="24">
        <v>45195</v>
      </c>
      <c r="I8291" s="20" t="s">
        <v>298</v>
      </c>
      <c r="J8291" s="42" t="s">
        <v>1003</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1962</v>
      </c>
      <c r="E8292" s="19" t="str">
        <f>IF(ISBLANK(LeaveTracker[[#This Row],[Employee Name]]),"-----",VLOOKUP(LeaveTracker[[#This Row],[Employee Name]],Employees[[Employee Name]:[Office]],7))</f>
        <v>CENRO</v>
      </c>
      <c r="F8292" s="50" t="str">
        <f>IF(ISBLANK(LeaveTracker[[#This Row],[Employee Name]]),"-----",VLOOKUP(LeaveTracker[[#This Row],[Employee Name]],Employees[[Employee Name]:[Office]],6))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566</v>
      </c>
      <c r="E8293" s="19" t="str">
        <f>IF(ISBLANK(LeaveTracker[[#This Row],[Employee Name]]),"-----",VLOOKUP(LeaveTracker[[#This Row],[Employee Name]],Employees[[Employee Name]:[Office]],7))</f>
        <v>CENRO</v>
      </c>
      <c r="F8293" s="50" t="str">
        <f>IF(ISBLANK(LeaveTracker[[#This Row],[Employee Name]]),"-----",VLOOKUP(LeaveTracker[[#This Row],[Employee Name]],Employees[[Employee Name]:[Office]],6))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1962</v>
      </c>
      <c r="E8294" s="19" t="str">
        <f>IF(ISBLANK(LeaveTracker[[#This Row],[Employee Name]]),"-----",VLOOKUP(LeaveTracker[[#This Row],[Employee Name]],Employees[[Employee Name]:[Office]],7))</f>
        <v>CENRO</v>
      </c>
      <c r="F8294" s="50" t="str">
        <f>IF(ISBLANK(LeaveTracker[[#This Row],[Employee Name]]),"-----",VLOOKUP(LeaveTracker[[#This Row],[Employee Name]],Employees[[Employee Name]:[Office]],6))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1884</v>
      </c>
      <c r="E8295" s="19" t="str">
        <f>IF(ISBLANK(LeaveTracker[[#This Row],[Employee Name]]),"-----",VLOOKUP(LeaveTracker[[#This Row],[Employee Name]],Employees[[Employee Name]:[Office]],7))</f>
        <v>CTO-LICENSE</v>
      </c>
      <c r="F8295" s="50" t="str">
        <f>IF(ISBLANK(LeaveTracker[[#This Row],[Employee Name]]),"-----",VLOOKUP(LeaveTracker[[#This Row],[Employee Name]],Employees[[Employee Name]:[Office]],6))</f>
        <v>CASUAL</v>
      </c>
      <c r="G8295" s="24">
        <v>45217</v>
      </c>
      <c r="H8295" s="24">
        <v>45217</v>
      </c>
      <c r="I8295" s="20" t="s">
        <v>298</v>
      </c>
      <c r="J8295" s="42" t="s">
        <v>1003</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1914</v>
      </c>
      <c r="E8296" s="19" t="str">
        <f>IF(ISBLANK(LeaveTracker[[#This Row],[Employee Name]]),"-----",VLOOKUP(LeaveTracker[[#This Row],[Employee Name]],Employees[[Employee Name]:[Office]],7))</f>
        <v>CENRO</v>
      </c>
      <c r="F8296" s="50" t="str">
        <f>IF(ISBLANK(LeaveTracker[[#This Row],[Employee Name]]),"-----",VLOOKUP(LeaveTracker[[#This Row],[Employee Name]],Employees[[Employee Name]:[Office]],6))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1936</v>
      </c>
      <c r="E8297" s="19" t="str">
        <f>IF(ISBLANK(LeaveTracker[[#This Row],[Employee Name]]),"-----",VLOOKUP(LeaveTracker[[#This Row],[Employee Name]],Employees[[Employee Name]:[Office]],7))</f>
        <v>CSU</v>
      </c>
      <c r="F8297" s="50" t="str">
        <f>IF(ISBLANK(LeaveTracker[[#This Row],[Employee Name]]),"-----",VLOOKUP(LeaveTracker[[#This Row],[Employee Name]],Employees[[Employee Name]:[Office]],6))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1815</v>
      </c>
      <c r="E8298" s="19" t="str">
        <f>IF(ISBLANK(LeaveTracker[[#This Row],[Employee Name]]),"-----",VLOOKUP(LeaveTracker[[#This Row],[Employee Name]],Employees[[Employee Name]:[Office]],7))</f>
        <v>CHO</v>
      </c>
      <c r="F8298" s="50" t="str">
        <f>IF(ISBLANK(LeaveTracker[[#This Row],[Employee Name]]),"-----",VLOOKUP(LeaveTracker[[#This Row],[Employee Name]],Employees[[Employee Name]:[Office]],6))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1867</v>
      </c>
      <c r="E8299" s="19" t="str">
        <f>IF(ISBLANK(LeaveTracker[[#This Row],[Employee Name]]),"-----",VLOOKUP(LeaveTracker[[#This Row],[Employee Name]],Employees[[Employee Name]:[Office]],7))</f>
        <v>ONT</v>
      </c>
      <c r="F8299" s="50" t="str">
        <f>IF(ISBLANK(LeaveTracker[[#This Row],[Employee Name]]),"-----",VLOOKUP(LeaveTracker[[#This Row],[Employee Name]],Employees[[Employee Name]:[Office]],6))</f>
        <v>PERMANENT</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1867</v>
      </c>
      <c r="E8300" s="19" t="str">
        <f>IF(ISBLANK(LeaveTracker[[#This Row],[Employee Name]]),"-----",VLOOKUP(LeaveTracker[[#This Row],[Employee Name]],Employees[[Employee Name]:[Office]],7))</f>
        <v>ONT</v>
      </c>
      <c r="F8300" s="50" t="str">
        <f>IF(ISBLANK(LeaveTracker[[#This Row],[Employee Name]]),"-----",VLOOKUP(LeaveTracker[[#This Row],[Employee Name]],Employees[[Employee Name]:[Office]],6))</f>
        <v>PERMANENT</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1867</v>
      </c>
      <c r="E8301" s="19" t="str">
        <f>IF(ISBLANK(LeaveTracker[[#This Row],[Employee Name]]),"-----",VLOOKUP(LeaveTracker[[#This Row],[Employee Name]],Employees[[Employee Name]:[Office]],7))</f>
        <v>ONT</v>
      </c>
      <c r="F8301" s="50" t="str">
        <f>IF(ISBLANK(LeaveTracker[[#This Row],[Employee Name]]),"-----",VLOOKUP(LeaveTracker[[#This Row],[Employee Name]],Employees[[Employee Name]:[Office]],6))</f>
        <v>PERMANENT</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1867</v>
      </c>
      <c r="E8302" s="19" t="str">
        <f>IF(ISBLANK(LeaveTracker[[#This Row],[Employee Name]]),"-----",VLOOKUP(LeaveTracker[[#This Row],[Employee Name]],Employees[[Employee Name]:[Office]],7))</f>
        <v>ONT</v>
      </c>
      <c r="F8302" s="50" t="str">
        <f>IF(ISBLANK(LeaveTracker[[#This Row],[Employee Name]]),"-----",VLOOKUP(LeaveTracker[[#This Row],[Employee Name]],Employees[[Employee Name]:[Office]],6))</f>
        <v>PERMANENT</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1866</v>
      </c>
      <c r="E8303" s="19" t="str">
        <f>IF(ISBLANK(LeaveTracker[[#This Row],[Employee Name]]),"-----",VLOOKUP(LeaveTracker[[#This Row],[Employee Name]],Employees[[Employee Name]:[Office]],7))</f>
        <v>TICC</v>
      </c>
      <c r="F8303" s="50" t="str">
        <f>IF(ISBLANK(LeaveTracker[[#This Row],[Employee Name]]),"-----",VLOOKUP(LeaveTracker[[#This Row],[Employee Name]],Employees[[Employee Name]:[Office]],6))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1869</v>
      </c>
      <c r="E8304" s="19" t="str">
        <f>IF(ISBLANK(LeaveTracker[[#This Row],[Employee Name]]),"-----",VLOOKUP(LeaveTracker[[#This Row],[Employee Name]],Employees[[Employee Name]:[Office]],7))</f>
        <v>TICC</v>
      </c>
      <c r="F8304" s="50" t="str">
        <f>IF(ISBLANK(LeaveTracker[[#This Row],[Employee Name]]),"-----",VLOOKUP(LeaveTracker[[#This Row],[Employee Name]],Employees[[Employee Name]:[Office]],6))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1941</v>
      </c>
      <c r="E8305" s="19" t="str">
        <f>IF(ISBLANK(LeaveTracker[[#This Row],[Employee Name]]),"-----",VLOOKUP(LeaveTracker[[#This Row],[Employee Name]],Employees[[Employee Name]:[Office]],7))</f>
        <v>CSWDO</v>
      </c>
      <c r="F8305" s="50" t="str">
        <f>IF(ISBLANK(LeaveTracker[[#This Row],[Employee Name]]),"-----",VLOOKUP(LeaveTracker[[#This Row],[Employee Name]],Employees[[Employee Name]:[Office]],6))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1941</v>
      </c>
      <c r="E8306" s="19" t="str">
        <f>IF(ISBLANK(LeaveTracker[[#This Row],[Employee Name]]),"-----",VLOOKUP(LeaveTracker[[#This Row],[Employee Name]],Employees[[Employee Name]:[Office]],7))</f>
        <v>CSWDO</v>
      </c>
      <c r="F8306" s="50" t="str">
        <f>IF(ISBLANK(LeaveTracker[[#This Row],[Employee Name]]),"-----",VLOOKUP(LeaveTracker[[#This Row],[Employee Name]],Employees[[Employee Name]:[Office]],6))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1783</v>
      </c>
      <c r="E8307" s="19" t="str">
        <f>IF(ISBLANK(LeaveTracker[[#This Row],[Employee Name]]),"-----",VLOOKUP(LeaveTracker[[#This Row],[Employee Name]],Employees[[Employee Name]:[Office]],7))</f>
        <v>ONT</v>
      </c>
      <c r="F8307" s="50" t="str">
        <f>IF(ISBLANK(LeaveTracker[[#This Row],[Employee Name]]),"-----",VLOOKUP(LeaveTracker[[#This Row],[Employee Name]],Employees[[Employee Name]:[Office]],6))</f>
        <v>PERMANENT</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1783</v>
      </c>
      <c r="E8308" s="19" t="str">
        <f>IF(ISBLANK(LeaveTracker[[#This Row],[Employee Name]]),"-----",VLOOKUP(LeaveTracker[[#This Row],[Employee Name]],Employees[[Employee Name]:[Office]],7))</f>
        <v>ONT</v>
      </c>
      <c r="F8308" s="50" t="str">
        <f>IF(ISBLANK(LeaveTracker[[#This Row],[Employee Name]]),"-----",VLOOKUP(LeaveTracker[[#This Row],[Employee Name]],Employees[[Employee Name]:[Office]],6))</f>
        <v>PERMANENT</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1823</v>
      </c>
      <c r="E8309" s="19" t="str">
        <f>IF(ISBLANK(LeaveTracker[[#This Row],[Employee Name]]),"-----",VLOOKUP(LeaveTracker[[#This Row],[Employee Name]],Employees[[Employee Name]:[Office]],7))</f>
        <v>EEO/CITY MARKET</v>
      </c>
      <c r="F8309" s="50" t="str">
        <f>IF(ISBLANK(LeaveTracker[[#This Row],[Employee Name]]),"-----",VLOOKUP(LeaveTracker[[#This Row],[Employee Name]],Employees[[Employee Name]:[Office]],6))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1823</v>
      </c>
      <c r="E8310" s="19" t="str">
        <f>IF(ISBLANK(LeaveTracker[[#This Row],[Employee Name]]),"-----",VLOOKUP(LeaveTracker[[#This Row],[Employee Name]],Employees[[Employee Name]:[Office]],7))</f>
        <v>EEO/CITY MARKET</v>
      </c>
      <c r="F8310" s="50" t="str">
        <f>IF(ISBLANK(LeaveTracker[[#This Row],[Employee Name]]),"-----",VLOOKUP(LeaveTracker[[#This Row],[Employee Name]],Employees[[Employee Name]:[Office]],6))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1756</v>
      </c>
      <c r="E8311" s="19" t="str">
        <f>IF(ISBLANK(LeaveTracker[[#This Row],[Employee Name]]),"-----",VLOOKUP(LeaveTracker[[#This Row],[Employee Name]],Employees[[Employee Name]:[Office]],7))</f>
        <v>PICNIC GROVE</v>
      </c>
      <c r="F8311" s="50" t="str">
        <f>IF(ISBLANK(LeaveTracker[[#This Row],[Employee Name]]),"-----",VLOOKUP(LeaveTracker[[#This Row],[Employee Name]],Employees[[Employee Name]:[Office]],6))</f>
        <v>PERMANENT</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1834</v>
      </c>
      <c r="E8312" s="19" t="str">
        <f>IF(ISBLANK(LeaveTracker[[#This Row],[Employee Name]]),"-----",VLOOKUP(LeaveTracker[[#This Row],[Employee Name]],Employees[[Employee Name]:[Office]],7))</f>
        <v>EEO/CITY MARKET</v>
      </c>
      <c r="F8312" s="50" t="str">
        <f>IF(ISBLANK(LeaveTracker[[#This Row],[Employee Name]]),"-----",VLOOKUP(LeaveTracker[[#This Row],[Employee Name]],Employees[[Employee Name]:[Office]],6))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1834</v>
      </c>
      <c r="E8313" s="19" t="str">
        <f>IF(ISBLANK(LeaveTracker[[#This Row],[Employee Name]]),"-----",VLOOKUP(LeaveTracker[[#This Row],[Employee Name]],Employees[[Employee Name]:[Office]],7))</f>
        <v>EEO/CITY MARKET</v>
      </c>
      <c r="F8313" s="50" t="str">
        <f>IF(ISBLANK(LeaveTracker[[#This Row],[Employee Name]]),"-----",VLOOKUP(LeaveTracker[[#This Row],[Employee Name]],Employees[[Employee Name]:[Office]],6))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1818</v>
      </c>
      <c r="E8314" s="19" t="str">
        <f>IF(ISBLANK(LeaveTracker[[#This Row],[Employee Name]]),"-----",VLOOKUP(LeaveTracker[[#This Row],[Employee Name]],Employees[[Employee Name]:[Office]],7))</f>
        <v>CSWDO</v>
      </c>
      <c r="F8314" s="50" t="str">
        <f>IF(ISBLANK(LeaveTracker[[#This Row],[Employee Name]]),"-----",VLOOKUP(LeaveTracker[[#This Row],[Employee Name]],Employees[[Employee Name]:[Office]],6))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1831</v>
      </c>
      <c r="E8315" s="19" t="str">
        <f>IF(ISBLANK(LeaveTracker[[#This Row],[Employee Name]]),"-----",VLOOKUP(LeaveTracker[[#This Row],[Employee Name]],Employees[[Employee Name]:[Office]],7))</f>
        <v>CPDO</v>
      </c>
      <c r="F8315" s="50" t="str">
        <f>IF(ISBLANK(LeaveTracker[[#This Row],[Employee Name]]),"-----",VLOOKUP(LeaveTracker[[#This Row],[Employee Name]],Employees[[Employee Name]:[Office]],6))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1900</v>
      </c>
      <c r="E8316" s="19" t="str">
        <f>IF(ISBLANK(LeaveTracker[[#This Row],[Employee Name]]),"-----",VLOOKUP(LeaveTracker[[#This Row],[Employee Name]],Employees[[Employee Name]:[Office]],7))</f>
        <v>PICNIC GROVE</v>
      </c>
      <c r="F8316" s="50" t="str">
        <f>IF(ISBLANK(LeaveTracker[[#This Row],[Employee Name]]),"-----",VLOOKUP(LeaveTracker[[#This Row],[Employee Name]],Employees[[Employee Name]:[Office]],6))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1900</v>
      </c>
      <c r="E8317" s="19" t="str">
        <f>IF(ISBLANK(LeaveTracker[[#This Row],[Employee Name]]),"-----",VLOOKUP(LeaveTracker[[#This Row],[Employee Name]],Employees[[Employee Name]:[Office]],7))</f>
        <v>PICNIC GROVE</v>
      </c>
      <c r="F8317" s="50" t="str">
        <f>IF(ISBLANK(LeaveTracker[[#This Row],[Employee Name]]),"-----",VLOOKUP(LeaveTracker[[#This Row],[Employee Name]],Employees[[Employee Name]:[Office]],6))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1916</v>
      </c>
      <c r="E8318" s="19" t="str">
        <f>IF(ISBLANK(LeaveTracker[[#This Row],[Employee Name]]),"-----",VLOOKUP(LeaveTracker[[#This Row],[Employee Name]],Employees[[Employee Name]:[Office]],7))</f>
        <v>INTERNAL</v>
      </c>
      <c r="F8318" s="50" t="str">
        <f>IF(ISBLANK(LeaveTracker[[#This Row],[Employee Name]]),"-----",VLOOKUP(LeaveTracker[[#This Row],[Employee Name]],Employees[[Employee Name]:[Office]],6))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2132</v>
      </c>
      <c r="E8319" s="19" t="str">
        <f>IF(ISBLANK(LeaveTracker[[#This Row],[Employee Name]]),"-----",VLOOKUP(LeaveTracker[[#This Row],[Employee Name]],Employees[[Employee Name]:[Office]],7))</f>
        <v>DA</v>
      </c>
      <c r="F8319" s="50" t="str">
        <f>IF(ISBLANK(LeaveTracker[[#This Row],[Employee Name]]),"-----",VLOOKUP(LeaveTracker[[#This Row],[Employee Name]],Employees[[Employee Name]:[Office]],6))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2385</v>
      </c>
      <c r="E8320" s="19" t="str">
        <f>IF(ISBLANK(LeaveTracker[[#This Row],[Employee Name]]),"-----",VLOOKUP(LeaveTracker[[#This Row],[Employee Name]],Employees[[Employee Name]:[Office]],7))</f>
        <v>LCR</v>
      </c>
      <c r="F8320" s="50" t="str">
        <f>IF(ISBLANK(LeaveTracker[[#This Row],[Employee Name]]),"-----",VLOOKUP(LeaveTracker[[#This Row],[Employee Name]],Employees[[Employee Name]:[Office]],6))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849</v>
      </c>
      <c r="E8321" s="19" t="str">
        <f>IF(ISBLANK(LeaveTracker[[#This Row],[Employee Name]]),"-----",VLOOKUP(LeaveTracker[[#This Row],[Employee Name]],Employees[[Employee Name]:[Office]],7))</f>
        <v>MO</v>
      </c>
      <c r="F8321" s="50" t="str">
        <f>IF(ISBLANK(LeaveTracker[[#This Row],[Employee Name]]),"-----",VLOOKUP(LeaveTracker[[#This Row],[Employee Name]],Employees[[Employee Name]:[Office]],6))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1305</v>
      </c>
      <c r="E8322" s="19" t="str">
        <f>IF(ISBLANK(LeaveTracker[[#This Row],[Employee Name]]),"-----",VLOOKUP(LeaveTracker[[#This Row],[Employee Name]],Employees[[Employee Name]:[Office]],7))</f>
        <v>ONT</v>
      </c>
      <c r="F8322" s="50" t="str">
        <f>IF(ISBLANK(LeaveTracker[[#This Row],[Employee Name]]),"-----",VLOOKUP(LeaveTracker[[#This Row],[Employee Name]],Employees[[Employee Name]:[Office]],6))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385</v>
      </c>
      <c r="E8323" s="19" t="str">
        <f>IF(ISBLANK(LeaveTracker[[#This Row],[Employee Name]]),"-----",VLOOKUP(LeaveTracker[[#This Row],[Employee Name]],Employees[[Employee Name]:[Office]],7))</f>
        <v>ONT</v>
      </c>
      <c r="F8323" s="50" t="str">
        <f>IF(ISBLANK(LeaveTracker[[#This Row],[Employee Name]]),"-----",VLOOKUP(LeaveTracker[[#This Row],[Employee Name]],Employees[[Employee Name]:[Office]],6))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385</v>
      </c>
      <c r="E8324" s="19" t="str">
        <f>IF(ISBLANK(LeaveTracker[[#This Row],[Employee Name]]),"-----",VLOOKUP(LeaveTracker[[#This Row],[Employee Name]],Employees[[Employee Name]:[Office]],7))</f>
        <v>ONT</v>
      </c>
      <c r="F8324" s="50" t="str">
        <f>IF(ISBLANK(LeaveTracker[[#This Row],[Employee Name]]),"-----",VLOOKUP(LeaveTracker[[#This Row],[Employee Name]],Employees[[Employee Name]:[Office]],6))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2189</v>
      </c>
      <c r="E8325" s="19" t="str">
        <f>IF(ISBLANK(LeaveTracker[[#This Row],[Employee Name]]),"-----",VLOOKUP(LeaveTracker[[#This Row],[Employee Name]],Employees[[Employee Name]:[Office]],7))</f>
        <v>OSPITAL NG TAGAYTAY</v>
      </c>
      <c r="F8325" s="50" t="str">
        <f>IF(ISBLANK(LeaveTracker[[#This Row],[Employee Name]]),"-----",VLOOKUP(LeaveTracker[[#This Row],[Employee Name]],Employees[[Employee Name]:[Office]],6))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896</v>
      </c>
      <c r="E8326" s="19" t="str">
        <f>IF(ISBLANK(LeaveTracker[[#This Row],[Employee Name]]),"-----",VLOOKUP(LeaveTracker[[#This Row],[Employee Name]],Employees[[Employee Name]:[Office]],7))</f>
        <v>ONT</v>
      </c>
      <c r="F8326" s="50" t="str">
        <f>IF(ISBLANK(LeaveTracker[[#This Row],[Employee Name]]),"-----",VLOOKUP(LeaveTracker[[#This Row],[Employee Name]],Employees[[Employee Name]:[Office]],6))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2242</v>
      </c>
      <c r="E8327" s="19" t="str">
        <f>IF(ISBLANK(LeaveTracker[[#This Row],[Employee Name]]),"-----",VLOOKUP(LeaveTracker[[#This Row],[Employee Name]],Employees[[Employee Name]:[Office]],7))</f>
        <v>OSPITAL NG TAGAYTAY</v>
      </c>
      <c r="F8327" s="50" t="str">
        <f>IF(ISBLANK(LeaveTracker[[#This Row],[Employee Name]]),"-----",VLOOKUP(LeaveTracker[[#This Row],[Employee Name]],Employees[[Employee Name]:[Office]],6))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2242</v>
      </c>
      <c r="E8328" s="19" t="str">
        <f>IF(ISBLANK(LeaveTracker[[#This Row],[Employee Name]]),"-----",VLOOKUP(LeaveTracker[[#This Row],[Employee Name]],Employees[[Employee Name]:[Office]],7))</f>
        <v>OSPITAL NG TAGAYTAY</v>
      </c>
      <c r="F8328" s="50" t="str">
        <f>IF(ISBLANK(LeaveTracker[[#This Row],[Employee Name]]),"-----",VLOOKUP(LeaveTracker[[#This Row],[Employee Name]],Employees[[Employee Name]:[Office]],6))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388</v>
      </c>
      <c r="E8329" s="19" t="str">
        <f>IF(ISBLANK(LeaveTracker[[#This Row],[Employee Name]]),"-----",VLOOKUP(LeaveTracker[[#This Row],[Employee Name]],Employees[[Employee Name]:[Office]],7))</f>
        <v>ONT</v>
      </c>
      <c r="F8329" s="50" t="str">
        <f>IF(ISBLANK(LeaveTracker[[#This Row],[Employee Name]]),"-----",VLOOKUP(LeaveTracker[[#This Row],[Employee Name]],Employees[[Employee Name]:[Office]],6))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1903</v>
      </c>
      <c r="E8330" s="19" t="str">
        <f>IF(ISBLANK(LeaveTracker[[#This Row],[Employee Name]]),"-----",VLOOKUP(LeaveTracker[[#This Row],[Employee Name]],Employees[[Employee Name]:[Office]],7))</f>
        <v>TICC</v>
      </c>
      <c r="F8330" s="50" t="str">
        <f>IF(ISBLANK(LeaveTracker[[#This Row],[Employee Name]]),"-----",VLOOKUP(LeaveTracker[[#This Row],[Employee Name]],Employees[[Employee Name]:[Office]],6))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1903</v>
      </c>
      <c r="E8331" s="19" t="str">
        <f>IF(ISBLANK(LeaveTracker[[#This Row],[Employee Name]]),"-----",VLOOKUP(LeaveTracker[[#This Row],[Employee Name]],Employees[[Employee Name]:[Office]],7))</f>
        <v>TICC</v>
      </c>
      <c r="F8331" s="50" t="str">
        <f>IF(ISBLANK(LeaveTracker[[#This Row],[Employee Name]]),"-----",VLOOKUP(LeaveTracker[[#This Row],[Employee Name]],Employees[[Employee Name]:[Office]],6))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1829</v>
      </c>
      <c r="E8332" s="19" t="str">
        <f>IF(ISBLANK(LeaveTracker[[#This Row],[Employee Name]]),"-----",VLOOKUP(LeaveTracker[[#This Row],[Employee Name]],Employees[[Employee Name]:[Office]],7))</f>
        <v>ONT</v>
      </c>
      <c r="F8332" s="50" t="str">
        <f>IF(ISBLANK(LeaveTracker[[#This Row],[Employee Name]]),"-----",VLOOKUP(LeaveTracker[[#This Row],[Employee Name]],Employees[[Employee Name]:[Office]],6))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1829</v>
      </c>
      <c r="E8333" s="19" t="str">
        <f>IF(ISBLANK(LeaveTracker[[#This Row],[Employee Name]]),"-----",VLOOKUP(LeaveTracker[[#This Row],[Employee Name]],Employees[[Employee Name]:[Office]],7))</f>
        <v>ONT</v>
      </c>
      <c r="F8333" s="50" t="str">
        <f>IF(ISBLANK(LeaveTracker[[#This Row],[Employee Name]]),"-----",VLOOKUP(LeaveTracker[[#This Row],[Employee Name]],Employees[[Employee Name]:[Office]],6))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1829</v>
      </c>
      <c r="E8334" s="19" t="str">
        <f>IF(ISBLANK(LeaveTracker[[#This Row],[Employee Name]]),"-----",VLOOKUP(LeaveTracker[[#This Row],[Employee Name]],Employees[[Employee Name]:[Office]],7))</f>
        <v>ONT</v>
      </c>
      <c r="F8334" s="50" t="str">
        <f>IF(ISBLANK(LeaveTracker[[#This Row],[Employee Name]]),"-----",VLOOKUP(LeaveTracker[[#This Row],[Employee Name]],Employees[[Employee Name]:[Office]],6))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708</v>
      </c>
      <c r="E8335" s="19" t="str">
        <f>IF(ISBLANK(LeaveTracker[[#This Row],[Employee Name]]),"-----",VLOOKUP(LeaveTracker[[#This Row],[Employee Name]],Employees[[Employee Name]:[Office]],7))</f>
        <v>ONT</v>
      </c>
      <c r="F8335" s="50" t="str">
        <f>IF(ISBLANK(LeaveTracker[[#This Row],[Employee Name]]),"-----",VLOOKUP(LeaveTracker[[#This Row],[Employee Name]],Employees[[Employee Name]:[Office]],6))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1044</v>
      </c>
      <c r="E8336" s="19" t="str">
        <f>IF(ISBLANK(LeaveTracker[[#This Row],[Employee Name]]),"-----",VLOOKUP(LeaveTracker[[#This Row],[Employee Name]],Employees[[Employee Name]:[Office]],7))</f>
        <v>ONT</v>
      </c>
      <c r="F8336" s="50" t="str">
        <f>IF(ISBLANK(LeaveTracker[[#This Row],[Employee Name]]),"-----",VLOOKUP(LeaveTracker[[#This Row],[Employee Name]],Employees[[Employee Name]:[Office]],6))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1044</v>
      </c>
      <c r="E8337" s="19" t="str">
        <f>IF(ISBLANK(LeaveTracker[[#This Row],[Employee Name]]),"-----",VLOOKUP(LeaveTracker[[#This Row],[Employee Name]],Employees[[Employee Name]:[Office]],7))</f>
        <v>ONT</v>
      </c>
      <c r="F8337" s="50" t="str">
        <f>IF(ISBLANK(LeaveTracker[[#This Row],[Employee Name]]),"-----",VLOOKUP(LeaveTracker[[#This Row],[Employee Name]],Employees[[Employee Name]:[Office]],6))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1891</v>
      </c>
      <c r="E8338" s="19" t="str">
        <f>IF(ISBLANK(LeaveTracker[[#This Row],[Employee Name]]),"-----",VLOOKUP(LeaveTracker[[#This Row],[Employee Name]],Employees[[Employee Name]:[Office]],7))</f>
        <v>ONT</v>
      </c>
      <c r="F8338" s="50" t="str">
        <f>IF(ISBLANK(LeaveTracker[[#This Row],[Employee Name]]),"-----",VLOOKUP(LeaveTracker[[#This Row],[Employee Name]],Employees[[Employee Name]:[Office]],6))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1891</v>
      </c>
      <c r="E8339" s="19" t="str">
        <f>IF(ISBLANK(LeaveTracker[[#This Row],[Employee Name]]),"-----",VLOOKUP(LeaveTracker[[#This Row],[Employee Name]],Employees[[Employee Name]:[Office]],7))</f>
        <v>ONT</v>
      </c>
      <c r="F8339" s="50" t="str">
        <f>IF(ISBLANK(LeaveTracker[[#This Row],[Employee Name]]),"-----",VLOOKUP(LeaveTracker[[#This Row],[Employee Name]],Employees[[Employee Name]:[Office]],6))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772</v>
      </c>
      <c r="E8340" s="19" t="str">
        <f>IF(ISBLANK(LeaveTracker[[#This Row],[Employee Name]]),"-----",VLOOKUP(LeaveTracker[[#This Row],[Employee Name]],Employees[[Employee Name]:[Office]],7))</f>
        <v>ONT</v>
      </c>
      <c r="F8340" s="50" t="str">
        <f>IF(ISBLANK(LeaveTracker[[#This Row],[Employee Name]]),"-----",VLOOKUP(LeaveTracker[[#This Row],[Employee Name]],Employees[[Employee Name]:[Office]],6))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2134</v>
      </c>
      <c r="E8341" s="19" t="str">
        <f>IF(ISBLANK(LeaveTracker[[#This Row],[Employee Name]]),"-----",VLOOKUP(LeaveTracker[[#This Row],[Employee Name]],Employees[[Employee Name]:[Office]],7))</f>
        <v>INTEGRATED CENTRAL TERMINAL</v>
      </c>
      <c r="F8341" s="50" t="str">
        <f>IF(ISBLANK(LeaveTracker[[#This Row],[Employee Name]]),"-----",VLOOKUP(LeaveTracker[[#This Row],[Employee Name]],Employees[[Employee Name]:[Office]],6))</f>
        <v>PERMANENT</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2545</v>
      </c>
      <c r="E8342" s="19" t="str">
        <f>IF(ISBLANK(LeaveTracker[[#This Row],[Employee Name]]),"-----",VLOOKUP(LeaveTracker[[#This Row],[Employee Name]],Employees[[Employee Name]:[Office]],7))</f>
        <v>ONT</v>
      </c>
      <c r="F8342" s="50" t="str">
        <f>IF(ISBLANK(LeaveTracker[[#This Row],[Employee Name]]),"-----",VLOOKUP(LeaveTracker[[#This Row],[Employee Name]],Employees[[Employee Name]:[Office]],6))</f>
        <v>CASUAL</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2134</v>
      </c>
      <c r="E8343" s="19" t="str">
        <f>IF(ISBLANK(LeaveTracker[[#This Row],[Employee Name]]),"-----",VLOOKUP(LeaveTracker[[#This Row],[Employee Name]],Employees[[Employee Name]:[Office]],7))</f>
        <v>INTEGRATED CENTRAL TERMINAL</v>
      </c>
      <c r="F8343" s="50" t="str">
        <f>IF(ISBLANK(LeaveTracker[[#This Row],[Employee Name]]),"-----",VLOOKUP(LeaveTracker[[#This Row],[Employee Name]],Employees[[Employee Name]:[Office]],6))</f>
        <v>PERMANENT</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2545</v>
      </c>
      <c r="E8344" s="19" t="str">
        <f>IF(ISBLANK(LeaveTracker[[#This Row],[Employee Name]]),"-----",VLOOKUP(LeaveTracker[[#This Row],[Employee Name]],Employees[[Employee Name]:[Office]],7))</f>
        <v>ONT</v>
      </c>
      <c r="F8344" s="50" t="str">
        <f>IF(ISBLANK(LeaveTracker[[#This Row],[Employee Name]]),"-----",VLOOKUP(LeaveTracker[[#This Row],[Employee Name]],Employees[[Employee Name]:[Office]],6))</f>
        <v>CASUAL</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2550</v>
      </c>
      <c r="E8345" s="19" t="str">
        <f>IF(ISBLANK(LeaveTracker[[#This Row],[Employee Name]]),"-----",VLOOKUP(LeaveTracker[[#This Row],[Employee Name]],Employees[[Employee Name]:[Office]],7))</f>
        <v>PICNIC GROVE</v>
      </c>
      <c r="F8345" s="50" t="str">
        <f>IF(ISBLANK(LeaveTracker[[#This Row],[Employee Name]]),"-----",VLOOKUP(LeaveTracker[[#This Row],[Employee Name]],Employees[[Employee Name]:[Office]],6))</f>
        <v>PERMANENT</v>
      </c>
      <c r="G8345" s="24">
        <v>45261</v>
      </c>
      <c r="H8345" s="24">
        <v>45276</v>
      </c>
      <c r="I8345" s="20" t="s">
        <v>298</v>
      </c>
      <c r="J8345" s="42" t="s">
        <v>2551</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2332</v>
      </c>
      <c r="E8346" s="19" t="str">
        <f>IF(ISBLANK(LeaveTracker[[#This Row],[Employee Name]]),"-----",VLOOKUP(LeaveTracker[[#This Row],[Employee Name]],Employees[[Employee Name]:[Office]],7))</f>
        <v>SP</v>
      </c>
      <c r="F8346" s="50" t="str">
        <f>IF(ISBLANK(LeaveTracker[[#This Row],[Employee Name]]),"-----",VLOOKUP(LeaveTracker[[#This Row],[Employee Name]],Employees[[Employee Name]:[Office]],6))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1755</v>
      </c>
      <c r="E8347" s="19" t="str">
        <f>IF(ISBLANK(LeaveTracker[[#This Row],[Employee Name]]),"-----",VLOOKUP(LeaveTracker[[#This Row],[Employee Name]],Employees[[Employee Name]:[Office]],7))</f>
        <v>SP</v>
      </c>
      <c r="F8347" s="50" t="str">
        <f>IF(ISBLANK(LeaveTracker[[#This Row],[Employee Name]]),"-----",VLOOKUP(LeaveTracker[[#This Row],[Employee Name]],Employees[[Employee Name]:[Office]],6))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2425</v>
      </c>
      <c r="E8348" s="19" t="str">
        <f>IF(ISBLANK(LeaveTracker[[#This Row],[Employee Name]]),"-----",VLOOKUP(LeaveTracker[[#This Row],[Employee Name]],Employees[[Employee Name]:[Office]],7))</f>
        <v>PEOPLE'S PARK</v>
      </c>
      <c r="F8348" s="50" t="str">
        <f>IF(ISBLANK(LeaveTracker[[#This Row],[Employee Name]]),"-----",VLOOKUP(LeaveTracker[[#This Row],[Employee Name]],Employees[[Employee Name]:[Office]],6))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1783</v>
      </c>
      <c r="E8349" s="19" t="str">
        <f>IF(ISBLANK(LeaveTracker[[#This Row],[Employee Name]]),"-----",VLOOKUP(LeaveTracker[[#This Row],[Employee Name]],Employees[[Employee Name]:[Office]],7))</f>
        <v>ONT</v>
      </c>
      <c r="F8349" s="50" t="str">
        <f>IF(ISBLANK(LeaveTracker[[#This Row],[Employee Name]]),"-----",VLOOKUP(LeaveTracker[[#This Row],[Employee Name]],Employees[[Employee Name]:[Office]],6))</f>
        <v>PERMANENT</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1783</v>
      </c>
      <c r="E8350" s="19" t="str">
        <f>IF(ISBLANK(LeaveTracker[[#This Row],[Employee Name]]),"-----",VLOOKUP(LeaveTracker[[#This Row],[Employee Name]],Employees[[Employee Name]:[Office]],7))</f>
        <v>ONT</v>
      </c>
      <c r="F8350" s="50" t="str">
        <f>IF(ISBLANK(LeaveTracker[[#This Row],[Employee Name]]),"-----",VLOOKUP(LeaveTracker[[#This Row],[Employee Name]],Employees[[Employee Name]:[Office]],6))</f>
        <v>PERMANENT</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1783</v>
      </c>
      <c r="E8351" s="19" t="str">
        <f>IF(ISBLANK(LeaveTracker[[#This Row],[Employee Name]]),"-----",VLOOKUP(LeaveTracker[[#This Row],[Employee Name]],Employees[[Employee Name]:[Office]],7))</f>
        <v>ONT</v>
      </c>
      <c r="F8351" s="50" t="str">
        <f>IF(ISBLANK(LeaveTracker[[#This Row],[Employee Name]]),"-----",VLOOKUP(LeaveTracker[[#This Row],[Employee Name]],Employees[[Employee Name]:[Office]],6))</f>
        <v>PERMANENT</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1783</v>
      </c>
      <c r="E8352" s="19" t="str">
        <f>IF(ISBLANK(LeaveTracker[[#This Row],[Employee Name]]),"-----",VLOOKUP(LeaveTracker[[#This Row],[Employee Name]],Employees[[Employee Name]:[Office]],7))</f>
        <v>ONT</v>
      </c>
      <c r="F8352" s="50" t="str">
        <f>IF(ISBLANK(LeaveTracker[[#This Row],[Employee Name]]),"-----",VLOOKUP(LeaveTracker[[#This Row],[Employee Name]],Employees[[Employee Name]:[Office]],6))</f>
        <v>PERMANENT</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1783</v>
      </c>
      <c r="E8353" s="19" t="str">
        <f>IF(ISBLANK(LeaveTracker[[#This Row],[Employee Name]]),"-----",VLOOKUP(LeaveTracker[[#This Row],[Employee Name]],Employees[[Employee Name]:[Office]],7))</f>
        <v>ONT</v>
      </c>
      <c r="F8353" s="50" t="str">
        <f>IF(ISBLANK(LeaveTracker[[#This Row],[Employee Name]]),"-----",VLOOKUP(LeaveTracker[[#This Row],[Employee Name]],Employees[[Employee Name]:[Office]],6))</f>
        <v>PERMANENT</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1834</v>
      </c>
      <c r="E8354" s="19" t="str">
        <f>IF(ISBLANK(LeaveTracker[[#This Row],[Employee Name]]),"-----",VLOOKUP(LeaveTracker[[#This Row],[Employee Name]],Employees[[Employee Name]:[Office]],7))</f>
        <v>EEO/CITY MARKET</v>
      </c>
      <c r="F8354" s="50" t="str">
        <f>IF(ISBLANK(LeaveTracker[[#This Row],[Employee Name]]),"-----",VLOOKUP(LeaveTracker[[#This Row],[Employee Name]],Employees[[Employee Name]:[Office]],6))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1824</v>
      </c>
      <c r="E8355" s="19" t="str">
        <f>IF(ISBLANK(LeaveTracker[[#This Row],[Employee Name]]),"-----",VLOOKUP(LeaveTracker[[#This Row],[Employee Name]],Employees[[Employee Name]:[Office]],7))</f>
        <v>EEO/CITY MARKET</v>
      </c>
      <c r="F8355" s="50" t="str">
        <f>IF(ISBLANK(LeaveTracker[[#This Row],[Employee Name]]),"-----",VLOOKUP(LeaveTracker[[#This Row],[Employee Name]],Employees[[Employee Name]:[Office]],6))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1777</v>
      </c>
      <c r="E8356" s="19" t="str">
        <f>IF(ISBLANK(LeaveTracker[[#This Row],[Employee Name]]),"-----",VLOOKUP(LeaveTracker[[#This Row],[Employee Name]],Employees[[Employee Name]:[Office]],7))</f>
        <v>MAHOGANY MARKET</v>
      </c>
      <c r="F8356" s="50" t="str">
        <f>IF(ISBLANK(LeaveTracker[[#This Row],[Employee Name]]),"-----",VLOOKUP(LeaveTracker[[#This Row],[Employee Name]],Employees[[Employee Name]:[Office]],6))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1783</v>
      </c>
      <c r="E8357" s="19" t="str">
        <f>IF(ISBLANK(LeaveTracker[[#This Row],[Employee Name]]),"-----",VLOOKUP(LeaveTracker[[#This Row],[Employee Name]],Employees[[Employee Name]:[Office]],7))</f>
        <v>ONT</v>
      </c>
      <c r="F8357" s="50" t="str">
        <f>IF(ISBLANK(LeaveTracker[[#This Row],[Employee Name]]),"-----",VLOOKUP(LeaveTracker[[#This Row],[Employee Name]],Employees[[Employee Name]:[Office]],6))</f>
        <v>PERMANENT</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1783</v>
      </c>
      <c r="E8358" s="19" t="str">
        <f>IF(ISBLANK(LeaveTracker[[#This Row],[Employee Name]]),"-----",VLOOKUP(LeaveTracker[[#This Row],[Employee Name]],Employees[[Employee Name]:[Office]],7))</f>
        <v>ONT</v>
      </c>
      <c r="F8358" s="50" t="str">
        <f>IF(ISBLANK(LeaveTracker[[#This Row],[Employee Name]]),"-----",VLOOKUP(LeaveTracker[[#This Row],[Employee Name]],Employees[[Employee Name]:[Office]],6))</f>
        <v>PERMANENT</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2555</v>
      </c>
      <c r="E8359" s="19" t="str">
        <f>IF(ISBLANK(LeaveTracker[[#This Row],[Employee Name]]),"-----",VLOOKUP(LeaveTracker[[#This Row],[Employee Name]],Employees[[Employee Name]:[Office]],7))</f>
        <v>OSPITAL NG TAGAYTAY</v>
      </c>
      <c r="F8359" s="50" t="str">
        <f>IF(ISBLANK(LeaveTracker[[#This Row],[Employee Name]]),"-----",VLOOKUP(LeaveTracker[[#This Row],[Employee Name]],Employees[[Employee Name]:[Office]],6))</f>
        <v>PERMANENT</v>
      </c>
      <c r="G8359" s="24">
        <v>45188</v>
      </c>
      <c r="H8359" s="24">
        <v>45188</v>
      </c>
      <c r="I8359" s="20" t="s">
        <v>298</v>
      </c>
      <c r="J8359" s="42" t="s">
        <v>1003</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2555</v>
      </c>
      <c r="E8360" s="19" t="str">
        <f>IF(ISBLANK(LeaveTracker[[#This Row],[Employee Name]]),"-----",VLOOKUP(LeaveTracker[[#This Row],[Employee Name]],Employees[[Employee Name]:[Office]],7))</f>
        <v>OSPITAL NG TAGAYTAY</v>
      </c>
      <c r="F8360" s="50" t="str">
        <f>IF(ISBLANK(LeaveTracker[[#This Row],[Employee Name]]),"-----",VLOOKUP(LeaveTracker[[#This Row],[Employee Name]],Employees[[Employee Name]:[Office]],6))</f>
        <v>PERMANENT</v>
      </c>
      <c r="G8360" s="24">
        <v>45192</v>
      </c>
      <c r="H8360" s="24">
        <v>45192</v>
      </c>
      <c r="I8360" s="20" t="s">
        <v>298</v>
      </c>
      <c r="J8360" s="42" t="s">
        <v>1003</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1951</v>
      </c>
      <c r="E8361" s="19" t="str">
        <f>IF(ISBLANK(LeaveTracker[[#This Row],[Employee Name]]),"-----",VLOOKUP(LeaveTracker[[#This Row],[Employee Name]],Employees[[Employee Name]:[Office]],7))</f>
        <v>TICC</v>
      </c>
      <c r="F8361" s="50" t="str">
        <f>IF(ISBLANK(LeaveTracker[[#This Row],[Employee Name]]),"-----",VLOOKUP(LeaveTracker[[#This Row],[Employee Name]],Employees[[Employee Name]:[Office]],6))</f>
        <v>JOBCON</v>
      </c>
      <c r="G8361" s="24">
        <v>45194</v>
      </c>
      <c r="H8361" s="24">
        <v>45195</v>
      </c>
      <c r="I8361" s="20" t="s">
        <v>298</v>
      </c>
      <c r="J8361" s="42" t="s">
        <v>1003</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1901</v>
      </c>
      <c r="E8362" s="19" t="str">
        <f>IF(ISBLANK(LeaveTracker[[#This Row],[Employee Name]]),"-----",VLOOKUP(LeaveTracker[[#This Row],[Employee Name]],Employees[[Employee Name]:[Office]],7))</f>
        <v>AGRICULTURE OFFICE</v>
      </c>
      <c r="F8362" s="50" t="str">
        <f>IF(ISBLANK(LeaveTracker[[#This Row],[Employee Name]]),"-----",VLOOKUP(LeaveTracker[[#This Row],[Employee Name]],Employees[[Employee Name]:[Office]],6))</f>
        <v>PERMANENT</v>
      </c>
      <c r="G8362" s="24">
        <v>45195</v>
      </c>
      <c r="H8362" s="24">
        <v>45196</v>
      </c>
      <c r="I8362" s="20" t="s">
        <v>298</v>
      </c>
      <c r="J8362" s="42" t="s">
        <v>1003</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1901</v>
      </c>
      <c r="E8363" s="19" t="str">
        <f>IF(ISBLANK(LeaveTracker[[#This Row],[Employee Name]]),"-----",VLOOKUP(LeaveTracker[[#This Row],[Employee Name]],Employees[[Employee Name]:[Office]],7))</f>
        <v>AGRICULTURE OFFICE</v>
      </c>
      <c r="F8363" s="50" t="str">
        <f>IF(ISBLANK(LeaveTracker[[#This Row],[Employee Name]]),"-----",VLOOKUP(LeaveTracker[[#This Row],[Employee Name]],Employees[[Employee Name]:[Office]],6))</f>
        <v>PERMANENT</v>
      </c>
      <c r="G8363" s="24">
        <v>45202</v>
      </c>
      <c r="H8363" s="24">
        <v>45202</v>
      </c>
      <c r="I8363" s="20" t="s">
        <v>298</v>
      </c>
      <c r="J8363" s="42" t="s">
        <v>1003</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2558</v>
      </c>
      <c r="E8364" s="19" t="str">
        <f>IF(ISBLANK(LeaveTracker[[#This Row],[Employee Name]]),"-----",VLOOKUP(LeaveTracker[[#This Row],[Employee Name]],Employees[[Employee Name]:[Office]],7))</f>
        <v>EEO/CITY MARKET</v>
      </c>
      <c r="F8364" s="50" t="str">
        <f>IF(ISBLANK(LeaveTracker[[#This Row],[Employee Name]]),"-----",VLOOKUP(LeaveTracker[[#This Row],[Employee Name]],Employees[[Employee Name]:[Office]],6))</f>
        <v>CASUAL</v>
      </c>
      <c r="G8364" s="24">
        <v>45205</v>
      </c>
      <c r="H8364" s="24">
        <v>45205</v>
      </c>
      <c r="I8364" s="20" t="s">
        <v>298</v>
      </c>
      <c r="J8364" s="42" t="s">
        <v>1003</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1814</v>
      </c>
      <c r="E8365" s="19" t="str">
        <f>IF(ISBLANK(LeaveTracker[[#This Row],[Employee Name]]),"-----",VLOOKUP(LeaveTracker[[#This Row],[Employee Name]],Employees[[Employee Name]:[Office]],7))</f>
        <v>TICC</v>
      </c>
      <c r="F8365" s="50" t="str">
        <f>IF(ISBLANK(LeaveTracker[[#This Row],[Employee Name]]),"-----",VLOOKUP(LeaveTracker[[#This Row],[Employee Name]],Employees[[Employee Name]:[Office]],6))</f>
        <v>JOBCON</v>
      </c>
      <c r="G8365" s="24">
        <v>45194</v>
      </c>
      <c r="H8365" s="24">
        <v>45194</v>
      </c>
      <c r="I8365" s="20" t="s">
        <v>298</v>
      </c>
      <c r="J8365" s="42" t="s">
        <v>1003</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2298</v>
      </c>
      <c r="E8366" s="19" t="str">
        <f>IF(ISBLANK(LeaveTracker[[#This Row],[Employee Name]]),"-----",VLOOKUP(LeaveTracker[[#This Row],[Employee Name]],Employees[[Employee Name]:[Office]],7))</f>
        <v>CSWDO</v>
      </c>
      <c r="F8366" s="50" t="str">
        <f>IF(ISBLANK(LeaveTracker[[#This Row],[Employee Name]]),"-----",VLOOKUP(LeaveTracker[[#This Row],[Employee Name]],Employees[[Employee Name]:[Office]],6))</f>
        <v>PERMANENT</v>
      </c>
      <c r="G8366" s="24">
        <v>45194</v>
      </c>
      <c r="H8366" s="24">
        <v>45195</v>
      </c>
      <c r="I8366" s="20" t="s">
        <v>298</v>
      </c>
      <c r="J8366" s="42" t="s">
        <v>1003</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2298</v>
      </c>
      <c r="E8367" s="19" t="str">
        <f>IF(ISBLANK(LeaveTracker[[#This Row],[Employee Name]]),"-----",VLOOKUP(LeaveTracker[[#This Row],[Employee Name]],Employees[[Employee Name]:[Office]],7))</f>
        <v>CSWDO</v>
      </c>
      <c r="F8367" s="50" t="str">
        <f>IF(ISBLANK(LeaveTracker[[#This Row],[Employee Name]]),"-----",VLOOKUP(LeaveTracker[[#This Row],[Employee Name]],Employees[[Employee Name]:[Office]],6))</f>
        <v>PERMANENT</v>
      </c>
      <c r="G8367" s="24">
        <v>45197</v>
      </c>
      <c r="H8367" s="24">
        <v>45197</v>
      </c>
      <c r="I8367" s="20" t="s">
        <v>298</v>
      </c>
      <c r="J8367" s="42" t="s">
        <v>1003</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2298</v>
      </c>
      <c r="E8368" s="19" t="str">
        <f>IF(ISBLANK(LeaveTracker[[#This Row],[Employee Name]]),"-----",VLOOKUP(LeaveTracker[[#This Row],[Employee Name]],Employees[[Employee Name]:[Office]],7))</f>
        <v>CSWDO</v>
      </c>
      <c r="F8368" s="50" t="str">
        <f>IF(ISBLANK(LeaveTracker[[#This Row],[Employee Name]]),"-----",VLOOKUP(LeaveTracker[[#This Row],[Employee Name]],Employees[[Employee Name]:[Office]],6))</f>
        <v>PERMANENT</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2561</v>
      </c>
      <c r="E8369" s="19" t="str">
        <f>IF(ISBLANK(LeaveTracker[[#This Row],[Employee Name]]),"-----",VLOOKUP(LeaveTracker[[#This Row],[Employee Name]],Employees[[Employee Name]:[Office]],7))</f>
        <v>PICNIC GROVE</v>
      </c>
      <c r="F8369" s="50" t="str">
        <f>IF(ISBLANK(LeaveTracker[[#This Row],[Employee Name]]),"-----",VLOOKUP(LeaveTracker[[#This Row],[Employee Name]],Employees[[Employee Name]:[Office]],6))</f>
        <v>PERMANENT</v>
      </c>
      <c r="G8369" s="24">
        <v>45195</v>
      </c>
      <c r="H8369" s="24">
        <v>45195</v>
      </c>
      <c r="I8369" s="20" t="s">
        <v>298</v>
      </c>
      <c r="J8369" s="42" t="s">
        <v>1003</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2563</v>
      </c>
      <c r="E8370" s="19" t="str">
        <f>IF(ISBLANK(LeaveTracker[[#This Row],[Employee Name]]),"-----",VLOOKUP(LeaveTracker[[#This Row],[Employee Name]],Employees[[Employee Name]:[Office]],7))</f>
        <v>TICC</v>
      </c>
      <c r="F8370" s="50" t="str">
        <f>IF(ISBLANK(LeaveTracker[[#This Row],[Employee Name]]),"-----",VLOOKUP(LeaveTracker[[#This Row],[Employee Name]],Employees[[Employee Name]:[Office]],6))</f>
        <v>CASUAL</v>
      </c>
      <c r="G8370" s="24">
        <v>45189</v>
      </c>
      <c r="H8370" s="24">
        <v>45189</v>
      </c>
      <c r="I8370" s="20" t="s">
        <v>298</v>
      </c>
      <c r="J8370" s="42" t="s">
        <v>1003</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2563</v>
      </c>
      <c r="E8371" s="19" t="str">
        <f>IF(ISBLANK(LeaveTracker[[#This Row],[Employee Name]]),"-----",VLOOKUP(LeaveTracker[[#This Row],[Employee Name]],Employees[[Employee Name]:[Office]],7))</f>
        <v>TICC</v>
      </c>
      <c r="F8371" s="50" t="str">
        <f>IF(ISBLANK(LeaveTracker[[#This Row],[Employee Name]]),"-----",VLOOKUP(LeaveTracker[[#This Row],[Employee Name]],Employees[[Employee Name]:[Office]],6))</f>
        <v>CASUAL</v>
      </c>
      <c r="G8371" s="24">
        <v>45197</v>
      </c>
      <c r="H8371" s="24">
        <v>45198</v>
      </c>
      <c r="I8371" s="20" t="s">
        <v>298</v>
      </c>
      <c r="J8371" s="42" t="s">
        <v>1003</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1810</v>
      </c>
      <c r="E8372" s="19" t="str">
        <f>IF(ISBLANK(LeaveTracker[[#This Row],[Employee Name]]),"-----",VLOOKUP(LeaveTracker[[#This Row],[Employee Name]],Employees[[Employee Name]:[Office]],7))</f>
        <v>TICC/TCCH</v>
      </c>
      <c r="F8372" s="50" t="str">
        <f>IF(ISBLANK(LeaveTracker[[#This Row],[Employee Name]]),"-----",VLOOKUP(LeaveTracker[[#This Row],[Employee Name]],Employees[[Employee Name]:[Office]],6))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2564</v>
      </c>
      <c r="E8373" s="19" t="str">
        <f>IF(ISBLANK(LeaveTracker[[#This Row],[Employee Name]]),"-----",VLOOKUP(LeaveTracker[[#This Row],[Employee Name]],Employees[[Employee Name]:[Office]],7))</f>
        <v>TICC</v>
      </c>
      <c r="F8373" s="50" t="str">
        <f>IF(ISBLANK(LeaveTracker[[#This Row],[Employee Name]]),"-----",VLOOKUP(LeaveTracker[[#This Row],[Employee Name]],Employees[[Employee Name]:[Office]],6))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2564</v>
      </c>
      <c r="E8374" s="19" t="str">
        <f>IF(ISBLANK(LeaveTracker[[#This Row],[Employee Name]]),"-----",VLOOKUP(LeaveTracker[[#This Row],[Employee Name]],Employees[[Employee Name]:[Office]],7))</f>
        <v>TICC</v>
      </c>
      <c r="F8374" s="50" t="str">
        <f>IF(ISBLANK(LeaveTracker[[#This Row],[Employee Name]]),"-----",VLOOKUP(LeaveTracker[[#This Row],[Employee Name]],Employees[[Employee Name]:[Office]],6))</f>
        <v>CASUAL</v>
      </c>
      <c r="G8374" s="24">
        <v>45207</v>
      </c>
      <c r="H8374" s="24">
        <v>45207</v>
      </c>
      <c r="I8374" s="20" t="s">
        <v>298</v>
      </c>
      <c r="J8374" s="42" t="s">
        <v>1003</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1889</v>
      </c>
      <c r="E8375" s="19" t="str">
        <f>IF(ISBLANK(LeaveTracker[[#This Row],[Employee Name]]),"-----",VLOOKUP(LeaveTracker[[#This Row],[Employee Name]],Employees[[Employee Name]:[Office]],7))</f>
        <v>TICC</v>
      </c>
      <c r="F8375" s="50" t="str">
        <f>IF(ISBLANK(LeaveTracker[[#This Row],[Employee Name]]),"-----",VLOOKUP(LeaveTracker[[#This Row],[Employee Name]],Employees[[Employee Name]:[Office]],6))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833</v>
      </c>
      <c r="E8376" s="19" t="str">
        <f>IF(ISBLANK(LeaveTracker[[#This Row],[Employee Name]]),"-----",VLOOKUP(LeaveTracker[[#This Row],[Employee Name]],Employees[[Employee Name]:[Office]],7))</f>
        <v>CTO</v>
      </c>
      <c r="F8376" s="50" t="str">
        <f>IF(ISBLANK(LeaveTracker[[#This Row],[Employee Name]]),"-----",VLOOKUP(LeaveTracker[[#This Row],[Employee Name]],Employees[[Employee Name]:[Office]],6))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1890</v>
      </c>
      <c r="E8377" s="19" t="str">
        <f>IF(ISBLANK(LeaveTracker[[#This Row],[Employee Name]]),"-----",VLOOKUP(LeaveTracker[[#This Row],[Employee Name]],Employees[[Employee Name]:[Office]],7))</f>
        <v>TICC</v>
      </c>
      <c r="F8377" s="50" t="str">
        <f>IF(ISBLANK(LeaveTracker[[#This Row],[Employee Name]]),"-----",VLOOKUP(LeaveTracker[[#This Row],[Employee Name]],Employees[[Employee Name]:[Office]],6))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1866</v>
      </c>
      <c r="E8378" s="19" t="str">
        <f>IF(ISBLANK(LeaveTracker[[#This Row],[Employee Name]]),"-----",VLOOKUP(LeaveTracker[[#This Row],[Employee Name]],Employees[[Employee Name]:[Office]],7))</f>
        <v>TICC</v>
      </c>
      <c r="F8378" s="50" t="str">
        <f>IF(ISBLANK(LeaveTracker[[#This Row],[Employee Name]]),"-----",VLOOKUP(LeaveTracker[[#This Row],[Employee Name]],Employees[[Employee Name]:[Office]],6))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1889</v>
      </c>
      <c r="E8379" s="19" t="str">
        <f>IF(ISBLANK(LeaveTracker[[#This Row],[Employee Name]]),"-----",VLOOKUP(LeaveTracker[[#This Row],[Employee Name]],Employees[[Employee Name]:[Office]],7))</f>
        <v>TICC</v>
      </c>
      <c r="F8379" s="50" t="str">
        <f>IF(ISBLANK(LeaveTracker[[#This Row],[Employee Name]]),"-----",VLOOKUP(LeaveTracker[[#This Row],[Employee Name]],Employees[[Employee Name]:[Office]],6))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1878</v>
      </c>
      <c r="E8380" s="19" t="str">
        <f>IF(ISBLANK(LeaveTracker[[#This Row],[Employee Name]]),"-----",VLOOKUP(LeaveTracker[[#This Row],[Employee Name]],Employees[[Employee Name]:[Office]],7))</f>
        <v>CENRO</v>
      </c>
      <c r="F8380" s="50" t="str">
        <f>IF(ISBLANK(LeaveTracker[[#This Row],[Employee Name]]),"-----",VLOOKUP(LeaveTracker[[#This Row],[Employee Name]],Employees[[Employee Name]:[Office]],6))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1872</v>
      </c>
      <c r="E8381" s="19" t="str">
        <f>IF(ISBLANK(LeaveTracker[[#This Row],[Employee Name]]),"-----",VLOOKUP(LeaveTracker[[#This Row],[Employee Name]],Employees[[Employee Name]:[Office]],7))</f>
        <v>CENRO</v>
      </c>
      <c r="F8381" s="50" t="str">
        <f>IF(ISBLANK(LeaveTracker[[#This Row],[Employee Name]]),"-----",VLOOKUP(LeaveTracker[[#This Row],[Employee Name]],Employees[[Employee Name]:[Office]],6))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1872</v>
      </c>
      <c r="E8382" s="19" t="str">
        <f>IF(ISBLANK(LeaveTracker[[#This Row],[Employee Name]]),"-----",VLOOKUP(LeaveTracker[[#This Row],[Employee Name]],Employees[[Employee Name]:[Office]],7))</f>
        <v>CENRO</v>
      </c>
      <c r="F8382" s="50" t="str">
        <f>IF(ISBLANK(LeaveTracker[[#This Row],[Employee Name]]),"-----",VLOOKUP(LeaveTracker[[#This Row],[Employee Name]],Employees[[Employee Name]:[Office]],6))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1839</v>
      </c>
      <c r="E8383" s="19" t="str">
        <f>IF(ISBLANK(LeaveTracker[[#This Row],[Employee Name]]),"-----",VLOOKUP(LeaveTracker[[#This Row],[Employee Name]],Employees[[Employee Name]:[Office]],7))</f>
        <v>CENRO</v>
      </c>
      <c r="F8383" s="50" t="str">
        <f>IF(ISBLANK(LeaveTracker[[#This Row],[Employee Name]]),"-----",VLOOKUP(LeaveTracker[[#This Row],[Employee Name]],Employees[[Employee Name]:[Office]],6))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809</v>
      </c>
      <c r="E8384" s="19" t="str">
        <f>IF(ISBLANK(LeaveTracker[[#This Row],[Employee Name]]),"-----",VLOOKUP(LeaveTracker[[#This Row],[Employee Name]],Employees[[Employee Name]:[Office]],7))</f>
        <v>CHO</v>
      </c>
      <c r="F8384" s="50" t="str">
        <f>IF(ISBLANK(LeaveTracker[[#This Row],[Employee Name]]),"-----",VLOOKUP(LeaveTracker[[#This Row],[Employee Name]],Employees[[Employee Name]:[Office]],6))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1772</v>
      </c>
      <c r="E8385" s="19" t="str">
        <f>IF(ISBLANK(LeaveTracker[[#This Row],[Employee Name]]),"-----",VLOOKUP(LeaveTracker[[#This Row],[Employee Name]],Employees[[Employee Name]:[Office]],7))</f>
        <v>CHO</v>
      </c>
      <c r="F8385" s="50" t="str">
        <f>IF(ISBLANK(LeaveTracker[[#This Row],[Employee Name]]),"-----",VLOOKUP(LeaveTracker[[#This Row],[Employee Name]],Employees[[Employee Name]:[Office]],6))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572</v>
      </c>
      <c r="E8386" s="19" t="str">
        <f>IF(ISBLANK(LeaveTracker[[#This Row],[Employee Name]]),"-----",VLOOKUP(LeaveTracker[[#This Row],[Employee Name]],Employees[[Employee Name]:[Office]],7))</f>
        <v>CCT</v>
      </c>
      <c r="F8386" s="50" t="str">
        <f>IF(ISBLANK(LeaveTracker[[#This Row],[Employee Name]]),"-----",VLOOKUP(LeaveTracker[[#This Row],[Employee Name]],Employees[[Employee Name]:[Office]],6))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630</v>
      </c>
      <c r="E8387" s="19" t="str">
        <f>IF(ISBLANK(LeaveTracker[[#This Row],[Employee Name]]),"-----",VLOOKUP(LeaveTracker[[#This Row],[Employee Name]],Employees[[Employee Name]:[Office]],7))</f>
        <v>CCT</v>
      </c>
      <c r="F8387" s="50" t="str">
        <f>IF(ISBLANK(LeaveTracker[[#This Row],[Employee Name]]),"-----",VLOOKUP(LeaveTracker[[#This Row],[Employee Name]],Employees[[Employee Name]:[Office]],6))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1080</v>
      </c>
      <c r="E8388" s="19" t="str">
        <f>IF(ISBLANK(LeaveTracker[[#This Row],[Employee Name]]),"-----",VLOOKUP(LeaveTracker[[#This Row],[Employee Name]],Employees[[Employee Name]:[Office]],7))</f>
        <v>CTO</v>
      </c>
      <c r="F8388" s="50" t="str">
        <f>IF(ISBLANK(LeaveTracker[[#This Row],[Employee Name]]),"-----",VLOOKUP(LeaveTracker[[#This Row],[Employee Name]],Employees[[Employee Name]:[Office]],6))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530</v>
      </c>
      <c r="E8389" s="19" t="str">
        <f>IF(ISBLANK(LeaveTracker[[#This Row],[Employee Name]]),"-----",VLOOKUP(LeaveTracker[[#This Row],[Employee Name]],Employees[[Employee Name]:[Office]],7))</f>
        <v>GSO</v>
      </c>
      <c r="F8389" s="50" t="str">
        <f>IF(ISBLANK(LeaveTracker[[#This Row],[Employee Name]]),"-----",VLOOKUP(LeaveTracker[[#This Row],[Employee Name]],Employees[[Employee Name]:[Office]],6))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506</v>
      </c>
      <c r="E8390" s="19" t="str">
        <f>IF(ISBLANK(LeaveTracker[[#This Row],[Employee Name]]),"-----",VLOOKUP(LeaveTracker[[#This Row],[Employee Name]],Employees[[Employee Name]:[Office]],7))</f>
        <v>ACCOUNTING</v>
      </c>
      <c r="F8390" s="50" t="str">
        <f>IF(ISBLANK(LeaveTracker[[#This Row],[Employee Name]]),"-----",VLOOKUP(LeaveTracker[[#This Row],[Employee Name]],Employees[[Employee Name]:[Office]],6))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863</v>
      </c>
      <c r="E8391" s="19" t="str">
        <f>IF(ISBLANK(LeaveTracker[[#This Row],[Employee Name]]),"-----",VLOOKUP(LeaveTracker[[#This Row],[Employee Name]],Employees[[Employee Name]:[Office]],7))</f>
        <v>ACCOUNTING</v>
      </c>
      <c r="F8391" s="50" t="str">
        <f>IF(ISBLANK(LeaveTracker[[#This Row],[Employee Name]]),"-----",VLOOKUP(LeaveTracker[[#This Row],[Employee Name]],Employees[[Employee Name]:[Office]],6))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519</v>
      </c>
      <c r="E8392" s="19" t="str">
        <f>IF(ISBLANK(LeaveTracker[[#This Row],[Employee Name]]),"-----",VLOOKUP(LeaveTracker[[#This Row],[Employee Name]],Employees[[Employee Name]:[Office]],7))</f>
        <v>ACCOUNTING</v>
      </c>
      <c r="F8392" s="50" t="str">
        <f>IF(ISBLANK(LeaveTracker[[#This Row],[Employee Name]]),"-----",VLOOKUP(LeaveTracker[[#This Row],[Employee Name]],Employees[[Employee Name]:[Office]],6))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863</v>
      </c>
      <c r="E8393" s="19" t="str">
        <f>IF(ISBLANK(LeaveTracker[[#This Row],[Employee Name]]),"-----",VLOOKUP(LeaveTracker[[#This Row],[Employee Name]],Employees[[Employee Name]:[Office]],7))</f>
        <v>ACCOUNTING</v>
      </c>
      <c r="F8393" s="50" t="str">
        <f>IF(ISBLANK(LeaveTracker[[#This Row],[Employee Name]]),"-----",VLOOKUP(LeaveTracker[[#This Row],[Employee Name]],Employees[[Employee Name]:[Office]],6))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509</v>
      </c>
      <c r="E8394" s="19" t="str">
        <f>IF(ISBLANK(LeaveTracker[[#This Row],[Employee Name]]),"-----",VLOOKUP(LeaveTracker[[#This Row],[Employee Name]],Employees[[Employee Name]:[Office]],7))</f>
        <v>ACCOUNTING</v>
      </c>
      <c r="F8394" s="50" t="str">
        <f>IF(ISBLANK(LeaveTracker[[#This Row],[Employee Name]]),"-----",VLOOKUP(LeaveTracker[[#This Row],[Employee Name]],Employees[[Employee Name]:[Office]],6))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509</v>
      </c>
      <c r="E8395" s="19" t="str">
        <f>IF(ISBLANK(LeaveTracker[[#This Row],[Employee Name]]),"-----",VLOOKUP(LeaveTracker[[#This Row],[Employee Name]],Employees[[Employee Name]:[Office]],7))</f>
        <v>ACCOUNTING</v>
      </c>
      <c r="F8395" s="50" t="str">
        <f>IF(ISBLANK(LeaveTracker[[#This Row],[Employee Name]]),"-----",VLOOKUP(LeaveTracker[[#This Row],[Employee Name]],Employees[[Employee Name]:[Office]],6))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1745</v>
      </c>
      <c r="E8396" s="19" t="str">
        <f>IF(ISBLANK(LeaveTracker[[#This Row],[Employee Name]]),"-----",VLOOKUP(LeaveTracker[[#This Row],[Employee Name]],Employees[[Employee Name]:[Office]],7))</f>
        <v>ACCOUNTING</v>
      </c>
      <c r="F8396" s="50" t="str">
        <f>IF(ISBLANK(LeaveTracker[[#This Row],[Employee Name]]),"-----",VLOOKUP(LeaveTracker[[#This Row],[Employee Name]],Employees[[Employee Name]:[Office]],6))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643</v>
      </c>
      <c r="E8397" s="19" t="str">
        <f>IF(ISBLANK(LeaveTracker[[#This Row],[Employee Name]]),"-----",VLOOKUP(LeaveTracker[[#This Row],[Employee Name]],Employees[[Employee Name]:[Office]],7))</f>
        <v>AGRICULTURE OFFICE</v>
      </c>
      <c r="F8397" s="50" t="str">
        <f>IF(ISBLANK(LeaveTracker[[#This Row],[Employee Name]]),"-----",VLOOKUP(LeaveTracker[[#This Row],[Employee Name]],Employees[[Employee Name]:[Office]],6))</f>
        <v>PERMANENT</v>
      </c>
      <c r="G8397" s="24">
        <v>45217</v>
      </c>
      <c r="H8397" s="24">
        <v>45217</v>
      </c>
      <c r="I8397" s="20" t="s">
        <v>298</v>
      </c>
      <c r="J8397" s="42" t="s">
        <v>1003</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473</v>
      </c>
      <c r="E8398" s="19" t="str">
        <f>IF(ISBLANK(LeaveTracker[[#This Row],[Employee Name]]),"-----",VLOOKUP(LeaveTracker[[#This Row],[Employee Name]],Employees[[Employee Name]:[Office]],7))</f>
        <v>ONT</v>
      </c>
      <c r="F8398" s="50" t="str">
        <f>IF(ISBLANK(LeaveTracker[[#This Row],[Employee Name]]),"-----",VLOOKUP(LeaveTracker[[#This Row],[Employee Name]],Employees[[Employee Name]:[Office]],6))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473</v>
      </c>
      <c r="E8399" s="19" t="str">
        <f>IF(ISBLANK(LeaveTracker[[#This Row],[Employee Name]]),"-----",VLOOKUP(LeaveTracker[[#This Row],[Employee Name]],Employees[[Employee Name]:[Office]],7))</f>
        <v>ONT</v>
      </c>
      <c r="F8399" s="50" t="str">
        <f>IF(ISBLANK(LeaveTracker[[#This Row],[Employee Name]]),"-----",VLOOKUP(LeaveTracker[[#This Row],[Employee Name]],Employees[[Employee Name]:[Office]],6))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473</v>
      </c>
      <c r="E8400" s="19" t="str">
        <f>IF(ISBLANK(LeaveTracker[[#This Row],[Employee Name]]),"-----",VLOOKUP(LeaveTracker[[#This Row],[Employee Name]],Employees[[Employee Name]:[Office]],7))</f>
        <v>ONT</v>
      </c>
      <c r="F8400" s="50" t="str">
        <f>IF(ISBLANK(LeaveTracker[[#This Row],[Employee Name]]),"-----",VLOOKUP(LeaveTracker[[#This Row],[Employee Name]],Employees[[Employee Name]:[Office]],6))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871</v>
      </c>
      <c r="E8401" s="19" t="str">
        <f>IF(ISBLANK(LeaveTracker[[#This Row],[Employee Name]]),"-----",VLOOKUP(LeaveTracker[[#This Row],[Employee Name]],Employees[[Employee Name]:[Office]],7))</f>
        <v>ACCOUNTING</v>
      </c>
      <c r="F8401" s="50" t="str">
        <f>IF(ISBLANK(LeaveTracker[[#This Row],[Employee Name]]),"-----",VLOOKUP(LeaveTracker[[#This Row],[Employee Name]],Employees[[Employee Name]:[Office]],6))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871</v>
      </c>
      <c r="E8402" s="19" t="str">
        <f>IF(ISBLANK(LeaveTracker[[#This Row],[Employee Name]]),"-----",VLOOKUP(LeaveTracker[[#This Row],[Employee Name]],Employees[[Employee Name]:[Office]],7))</f>
        <v>ACCOUNTING</v>
      </c>
      <c r="F8402" s="50" t="str">
        <f>IF(ISBLANK(LeaveTracker[[#This Row],[Employee Name]]),"-----",VLOOKUP(LeaveTracker[[#This Row],[Employee Name]],Employees[[Employee Name]:[Office]],6))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1226</v>
      </c>
      <c r="E8403" s="19">
        <f>IF(ISBLANK(LeaveTracker[[#This Row],[Employee Name]]),"-----",VLOOKUP(LeaveTracker[[#This Row],[Employee Name]],Employees[[Employee Name]:[Office]],7))</f>
        <v>0</v>
      </c>
      <c r="F8403" s="50" t="str">
        <f>IF(ISBLANK(LeaveTracker[[#This Row],[Employee Name]]),"-----",VLOOKUP(LeaveTracker[[#This Row],[Employee Name]],Employees[[Employee Name]:[Office]],6))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1226</v>
      </c>
      <c r="E8404" s="19">
        <f>IF(ISBLANK(LeaveTracker[[#This Row],[Employee Name]]),"-----",VLOOKUP(LeaveTracker[[#This Row],[Employee Name]],Employees[[Employee Name]:[Office]],7))</f>
        <v>0</v>
      </c>
      <c r="F8404" s="50" t="str">
        <f>IF(ISBLANK(LeaveTracker[[#This Row],[Employee Name]]),"-----",VLOOKUP(LeaveTracker[[#This Row],[Employee Name]],Employees[[Employee Name]:[Office]],6))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1818</v>
      </c>
      <c r="E8405" s="19" t="str">
        <f>IF(ISBLANK(LeaveTracker[[#This Row],[Employee Name]]),"-----",VLOOKUP(LeaveTracker[[#This Row],[Employee Name]],Employees[[Employee Name]:[Office]],7))</f>
        <v>CSWDO</v>
      </c>
      <c r="F8405" s="50" t="str">
        <f>IF(ISBLANK(LeaveTracker[[#This Row],[Employee Name]]),"-----",VLOOKUP(LeaveTracker[[#This Row],[Employee Name]],Employees[[Employee Name]:[Office]],6))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1874</v>
      </c>
      <c r="E8406" s="19" t="str">
        <f>IF(ISBLANK(LeaveTracker[[#This Row],[Employee Name]]),"-----",VLOOKUP(LeaveTracker[[#This Row],[Employee Name]],Employees[[Employee Name]:[Office]],7))</f>
        <v>CSWDO</v>
      </c>
      <c r="F8406" s="50" t="str">
        <f>IF(ISBLANK(LeaveTracker[[#This Row],[Employee Name]]),"-----",VLOOKUP(LeaveTracker[[#This Row],[Employee Name]],Employees[[Employee Name]:[Office]],6))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1874</v>
      </c>
      <c r="E8407" s="19" t="str">
        <f>IF(ISBLANK(LeaveTracker[[#This Row],[Employee Name]]),"-----",VLOOKUP(LeaveTracker[[#This Row],[Employee Name]],Employees[[Employee Name]:[Office]],7))</f>
        <v>CSWDO</v>
      </c>
      <c r="F8407" s="50" t="str">
        <f>IF(ISBLANK(LeaveTracker[[#This Row],[Employee Name]]),"-----",VLOOKUP(LeaveTracker[[#This Row],[Employee Name]],Employees[[Employee Name]:[Office]],6))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367</v>
      </c>
      <c r="E8408" s="19" t="str">
        <f>IF(ISBLANK(LeaveTracker[[#This Row],[Employee Name]]),"-----",VLOOKUP(LeaveTracker[[#This Row],[Employee Name]],Employees[[Employee Name]:[Office]],7))</f>
        <v>CCT</v>
      </c>
      <c r="F8408" s="50" t="str">
        <f>IF(ISBLANK(LeaveTracker[[#This Row],[Employee Name]]),"-----",VLOOKUP(LeaveTracker[[#This Row],[Employee Name]],Employees[[Employee Name]:[Office]],6))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863</v>
      </c>
      <c r="E8409" s="19" t="str">
        <f>IF(ISBLANK(LeaveTracker[[#This Row],[Employee Name]]),"-----",VLOOKUP(LeaveTracker[[#This Row],[Employee Name]],Employees[[Employee Name]:[Office]],7))</f>
        <v>ACCOUNTING</v>
      </c>
      <c r="F8409" s="50" t="str">
        <f>IF(ISBLANK(LeaveTracker[[#This Row],[Employee Name]]),"-----",VLOOKUP(LeaveTracker[[#This Row],[Employee Name]],Employees[[Employee Name]:[Office]],6))</f>
        <v>PERMANENT</v>
      </c>
      <c r="G8409" s="24">
        <v>45216</v>
      </c>
      <c r="H8409" s="24">
        <v>45216</v>
      </c>
      <c r="I8409" s="20" t="s">
        <v>298</v>
      </c>
      <c r="J8409" s="42" t="s">
        <v>1003</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871</v>
      </c>
      <c r="E8410" s="19" t="str">
        <f>IF(ISBLANK(LeaveTracker[[#This Row],[Employee Name]]),"-----",VLOOKUP(LeaveTracker[[#This Row],[Employee Name]],Employees[[Employee Name]:[Office]],7))</f>
        <v>ACCOUNTING</v>
      </c>
      <c r="F8410" s="50" t="str">
        <f>IF(ISBLANK(LeaveTracker[[#This Row],[Employee Name]]),"-----",VLOOKUP(LeaveTracker[[#This Row],[Employee Name]],Employees[[Employee Name]:[Office]],6))</f>
        <v>PERMANENT</v>
      </c>
      <c r="G8410" s="24">
        <v>45226</v>
      </c>
      <c r="H8410" s="24">
        <v>45226</v>
      </c>
      <c r="I8410" s="20" t="s">
        <v>298</v>
      </c>
      <c r="J8410" s="42" t="s">
        <v>1003</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541</v>
      </c>
      <c r="E8411" s="19" t="str">
        <f>IF(ISBLANK(LeaveTracker[[#This Row],[Employee Name]]),"-----",VLOOKUP(LeaveTracker[[#This Row],[Employee Name]],Employees[[Employee Name]:[Office]],7))</f>
        <v>ONT</v>
      </c>
      <c r="F8411" s="50" t="str">
        <f>IF(ISBLANK(LeaveTracker[[#This Row],[Employee Name]]),"-----",VLOOKUP(LeaveTracker[[#This Row],[Employee Name]],Employees[[Employee Name]:[Office]],6))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186</v>
      </c>
      <c r="E8412" s="19" t="str">
        <f>IF(ISBLANK(LeaveTracker[[#This Row],[Employee Name]]),"-----",VLOOKUP(LeaveTracker[[#This Row],[Employee Name]],Employees[[Employee Name]:[Office]],7))</f>
        <v>CBO</v>
      </c>
      <c r="F8412" s="50" t="str">
        <f>IF(ISBLANK(LeaveTracker[[#This Row],[Employee Name]]),"-----",VLOOKUP(LeaveTracker[[#This Row],[Employee Name]],Employees[[Employee Name]:[Office]],6))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711</v>
      </c>
      <c r="E8413" s="19" t="str">
        <f>IF(ISBLANK(LeaveTracker[[#This Row],[Employee Name]]),"-----",VLOOKUP(LeaveTracker[[#This Row],[Employee Name]],Employees[[Employee Name]:[Office]],7))</f>
        <v>CBO</v>
      </c>
      <c r="F8413" s="50" t="str">
        <f>IF(ISBLANK(LeaveTracker[[#This Row],[Employee Name]]),"-----",VLOOKUP(LeaveTracker[[#This Row],[Employee Name]],Employees[[Employee Name]:[Office]],6))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609</v>
      </c>
      <c r="E8414" s="19" t="str">
        <f>IF(ISBLANK(LeaveTracker[[#This Row],[Employee Name]]),"-----",VLOOKUP(LeaveTracker[[#This Row],[Employee Name]],Employees[[Employee Name]:[Office]],7))</f>
        <v>CBO</v>
      </c>
      <c r="F8414" s="50" t="str">
        <f>IF(ISBLANK(LeaveTracker[[#This Row],[Employee Name]]),"-----",VLOOKUP(LeaveTracker[[#This Row],[Employee Name]],Employees[[Employee Name]:[Office]],6))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398</v>
      </c>
      <c r="E8415" s="19" t="str">
        <f>IF(ISBLANK(LeaveTracker[[#This Row],[Employee Name]]),"-----",VLOOKUP(LeaveTracker[[#This Row],[Employee Name]],Employees[[Employee Name]:[Office]],7))</f>
        <v>CTO</v>
      </c>
      <c r="F8415" s="50" t="str">
        <f>IF(ISBLANK(LeaveTracker[[#This Row],[Employee Name]]),"-----",VLOOKUP(LeaveTracker[[#This Row],[Employee Name]],Employees[[Employee Name]:[Office]],6))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1285</v>
      </c>
      <c r="E8416" s="19" t="str">
        <f>IF(ISBLANK(LeaveTracker[[#This Row],[Employee Name]]),"-----",VLOOKUP(LeaveTracker[[#This Row],[Employee Name]],Employees[[Employee Name]:[Office]],7))</f>
        <v>CTO</v>
      </c>
      <c r="F8416" s="50" t="str">
        <f>IF(ISBLANK(LeaveTracker[[#This Row],[Employee Name]]),"-----",VLOOKUP(LeaveTracker[[#This Row],[Employee Name]],Employees[[Employee Name]:[Office]],6))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569</v>
      </c>
      <c r="E8417" s="19" t="str">
        <f>IF(ISBLANK(LeaveTracker[[#This Row],[Employee Name]]),"-----",VLOOKUP(LeaveTracker[[#This Row],[Employee Name]],Employees[[Employee Name]:[Office]],7))</f>
        <v>CENRO</v>
      </c>
      <c r="F8417" s="50" t="str">
        <f>IF(ISBLANK(LeaveTracker[[#This Row],[Employee Name]]),"-----",VLOOKUP(LeaveTracker[[#This Row],[Employee Name]],Employees[[Employee Name]:[Office]],6))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2568</v>
      </c>
      <c r="E8418" s="19" t="str">
        <f>IF(ISBLANK(LeaveTracker[[#This Row],[Employee Name]]),"-----",VLOOKUP(LeaveTracker[[#This Row],[Employee Name]],Employees[[Employee Name]:[Office]],7))</f>
        <v>SP</v>
      </c>
      <c r="F8418" s="50" t="str">
        <f>IF(ISBLANK(LeaveTracker[[#This Row],[Employee Name]]),"-----",VLOOKUP(LeaveTracker[[#This Row],[Employee Name]],Employees[[Employee Name]:[Office]],6))</f>
        <v>PERMANENT</v>
      </c>
      <c r="G8418" s="24">
        <v>45233</v>
      </c>
      <c r="H8418" s="24">
        <v>45233</v>
      </c>
      <c r="I8418" s="20" t="s">
        <v>298</v>
      </c>
      <c r="J8418" s="42" t="s">
        <v>1003</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220</v>
      </c>
      <c r="E8419" s="19" t="str">
        <f>IF(ISBLANK(LeaveTracker[[#This Row],[Employee Name]]),"-----",VLOOKUP(LeaveTracker[[#This Row],[Employee Name]],Employees[[Employee Name]:[Office]],7))</f>
        <v>CSWDO</v>
      </c>
      <c r="F8419" s="50" t="str">
        <f>IF(ISBLANK(LeaveTracker[[#This Row],[Employee Name]]),"-----",VLOOKUP(LeaveTracker[[#This Row],[Employee Name]],Employees[[Employee Name]:[Office]],6))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220</v>
      </c>
      <c r="E8420" s="19" t="str">
        <f>IF(ISBLANK(LeaveTracker[[#This Row],[Employee Name]]),"-----",VLOOKUP(LeaveTracker[[#This Row],[Employee Name]],Employees[[Employee Name]:[Office]],7))</f>
        <v>CSWDO</v>
      </c>
      <c r="F8420" s="50" t="str">
        <f>IF(ISBLANK(LeaveTracker[[#This Row],[Employee Name]]),"-----",VLOOKUP(LeaveTracker[[#This Row],[Employee Name]],Employees[[Employee Name]:[Office]],6))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1801</v>
      </c>
      <c r="E8421" s="19" t="str">
        <f>IF(ISBLANK(LeaveTracker[[#This Row],[Employee Name]]),"-----",VLOOKUP(LeaveTracker[[#This Row],[Employee Name]],Employees[[Employee Name]:[Office]],7))</f>
        <v>TCNHS</v>
      </c>
      <c r="F8421" s="50" t="str">
        <f>IF(ISBLANK(LeaveTracker[[#This Row],[Employee Name]]),"-----",VLOOKUP(LeaveTracker[[#This Row],[Employee Name]],Employees[[Employee Name]:[Office]],6))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1801</v>
      </c>
      <c r="E8422" s="19" t="str">
        <f>IF(ISBLANK(LeaveTracker[[#This Row],[Employee Name]]),"-----",VLOOKUP(LeaveTracker[[#This Row],[Employee Name]],Employees[[Employee Name]:[Office]],7))</f>
        <v>TCNHS</v>
      </c>
      <c r="F8422" s="50" t="str">
        <f>IF(ISBLANK(LeaveTracker[[#This Row],[Employee Name]]),"-----",VLOOKUP(LeaveTracker[[#This Row],[Employee Name]],Employees[[Employee Name]:[Office]],6))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1807</v>
      </c>
      <c r="E8423" s="19" t="str">
        <f>IF(ISBLANK(LeaveTracker[[#This Row],[Employee Name]]),"-----",VLOOKUP(LeaveTracker[[#This Row],[Employee Name]],Employees[[Employee Name]:[Office]],7))</f>
        <v>TCNHS</v>
      </c>
      <c r="F8423" s="50" t="str">
        <f>IF(ISBLANK(LeaveTracker[[#This Row],[Employee Name]]),"-----",VLOOKUP(LeaveTracker[[#This Row],[Employee Name]],Employees[[Employee Name]:[Office]],6))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1731</v>
      </c>
      <c r="E8424" s="19" t="str">
        <f>IF(ISBLANK(LeaveTracker[[#This Row],[Employee Name]]),"-----",VLOOKUP(LeaveTracker[[#This Row],[Employee Name]],Employees[[Employee Name]:[Office]],7))</f>
        <v>TCNHS-ISHS</v>
      </c>
      <c r="F8424" s="50" t="str">
        <f>IF(ISBLANK(LeaveTracker[[#This Row],[Employee Name]]),"-----",VLOOKUP(LeaveTracker[[#This Row],[Employee Name]],Employees[[Employee Name]:[Office]],6))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1733</v>
      </c>
      <c r="E8425" s="19" t="str">
        <f>IF(ISBLANK(LeaveTracker[[#This Row],[Employee Name]]),"-----",VLOOKUP(LeaveTracker[[#This Row],[Employee Name]],Employees[[Employee Name]:[Office]],7))</f>
        <v>ASSESSOR</v>
      </c>
      <c r="F8425" s="50" t="str">
        <f>IF(ISBLANK(LeaveTracker[[#This Row],[Employee Name]]),"-----",VLOOKUP(LeaveTracker[[#This Row],[Employee Name]],Employees[[Employee Name]:[Office]],6))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1749</v>
      </c>
      <c r="E8426" s="19" t="str">
        <f>IF(ISBLANK(LeaveTracker[[#This Row],[Employee Name]]),"-----",VLOOKUP(LeaveTracker[[#This Row],[Employee Name]],Employees[[Employee Name]:[Office]],7))</f>
        <v>PICNIC GROVE</v>
      </c>
      <c r="F8426" s="50" t="str">
        <f>IF(ISBLANK(LeaveTracker[[#This Row],[Employee Name]]),"-----",VLOOKUP(LeaveTracker[[#This Row],[Employee Name]],Employees[[Employee Name]:[Office]],6))</f>
        <v>PERMANENT</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1824</v>
      </c>
      <c r="E8427" s="19" t="str">
        <f>IF(ISBLANK(LeaveTracker[[#This Row],[Employee Name]]),"-----",VLOOKUP(LeaveTracker[[#This Row],[Employee Name]],Employees[[Employee Name]:[Office]],7))</f>
        <v>EEO/CITY MARKET</v>
      </c>
      <c r="F8427" s="50" t="str">
        <f>IF(ISBLANK(LeaveTracker[[#This Row],[Employee Name]]),"-----",VLOOKUP(LeaveTracker[[#This Row],[Employee Name]],Employees[[Employee Name]:[Office]],6))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618</v>
      </c>
      <c r="E8428" s="19" t="str">
        <f>IF(ISBLANK(LeaveTracker[[#This Row],[Employee Name]]),"-----",VLOOKUP(LeaveTracker[[#This Row],[Employee Name]],Employees[[Employee Name]:[Office]],7))</f>
        <v>EEO/ CITY MARKET</v>
      </c>
      <c r="F8428" s="50" t="str">
        <f>IF(ISBLANK(LeaveTracker[[#This Row],[Employee Name]]),"-----",VLOOKUP(LeaveTracker[[#This Row],[Employee Name]],Employees[[Employee Name]:[Office]],6))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1810</v>
      </c>
      <c r="E8429" s="19" t="str">
        <f>IF(ISBLANK(LeaveTracker[[#This Row],[Employee Name]]),"-----",VLOOKUP(LeaveTracker[[#This Row],[Employee Name]],Employees[[Employee Name]:[Office]],7))</f>
        <v>TICC/TCCH</v>
      </c>
      <c r="F8429" s="50" t="str">
        <f>IF(ISBLANK(LeaveTracker[[#This Row],[Employee Name]]),"-----",VLOOKUP(LeaveTracker[[#This Row],[Employee Name]],Employees[[Employee Name]:[Office]],6))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1877</v>
      </c>
      <c r="E8430" s="19" t="str">
        <f>IF(ISBLANK(LeaveTracker[[#This Row],[Employee Name]]),"-----",VLOOKUP(LeaveTracker[[#This Row],[Employee Name]],Employees[[Employee Name]:[Office]],7))</f>
        <v>CHO</v>
      </c>
      <c r="F8430" s="50" t="str">
        <f>IF(ISBLANK(LeaveTracker[[#This Row],[Employee Name]]),"-----",VLOOKUP(LeaveTracker[[#This Row],[Employee Name]],Employees[[Employee Name]:[Office]],6))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1825</v>
      </c>
      <c r="E8431" s="19" t="str">
        <f>IF(ISBLANK(LeaveTracker[[#This Row],[Employee Name]]),"-----",VLOOKUP(LeaveTracker[[#This Row],[Employee Name]],Employees[[Employee Name]:[Office]],7))</f>
        <v>GSO</v>
      </c>
      <c r="F8431" s="50" t="str">
        <f>IF(ISBLANK(LeaveTracker[[#This Row],[Employee Name]]),"-----",VLOOKUP(LeaveTracker[[#This Row],[Employee Name]],Employees[[Employee Name]:[Office]],6))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1765</v>
      </c>
      <c r="E8432" s="19" t="str">
        <f>IF(ISBLANK(LeaveTracker[[#This Row],[Employee Name]]),"-----",VLOOKUP(LeaveTracker[[#This Row],[Employee Name]],Employees[[Employee Name]:[Office]],7))</f>
        <v>GSO</v>
      </c>
      <c r="F8432" s="50" t="str">
        <f>IF(ISBLANK(LeaveTracker[[#This Row],[Employee Name]]),"-----",VLOOKUP(LeaveTracker[[#This Row],[Employee Name]],Employees[[Employee Name]:[Office]],6))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1770</v>
      </c>
      <c r="E8433" s="19" t="str">
        <f>IF(ISBLANK(LeaveTracker[[#This Row],[Employee Name]]),"-----",VLOOKUP(LeaveTracker[[#This Row],[Employee Name]],Employees[[Employee Name]:[Office]],7))</f>
        <v>GSO</v>
      </c>
      <c r="F8433" s="50" t="str">
        <f>IF(ISBLANK(LeaveTracker[[#This Row],[Employee Name]]),"-----",VLOOKUP(LeaveTracker[[#This Row],[Employee Name]],Employees[[Employee Name]:[Office]],6))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2472</v>
      </c>
      <c r="E8434" s="19" t="str">
        <f>IF(ISBLANK(LeaveTracker[[#This Row],[Employee Name]]),"-----",VLOOKUP(LeaveTracker[[#This Row],[Employee Name]],Employees[[Employee Name]:[Office]],7))</f>
        <v>CCT</v>
      </c>
      <c r="F8434" s="50" t="str">
        <f>IF(ISBLANK(LeaveTracker[[#This Row],[Employee Name]]),"-----",VLOOKUP(LeaveTracker[[#This Row],[Employee Name]],Employees[[Employee Name]:[Office]],6))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1798</v>
      </c>
      <c r="E8435" s="19" t="str">
        <f>IF(ISBLANK(LeaveTracker[[#This Row],[Employee Name]]),"-----",VLOOKUP(LeaveTracker[[#This Row],[Employee Name]],Employees[[Employee Name]:[Office]],7))</f>
        <v>CENRO</v>
      </c>
      <c r="F8435" s="50" t="str">
        <f>IF(ISBLANK(LeaveTracker[[#This Row],[Employee Name]]),"-----",VLOOKUP(LeaveTracker[[#This Row],[Employee Name]],Employees[[Employee Name]:[Office]],6))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1957</v>
      </c>
      <c r="E8436" s="19" t="str">
        <f>IF(ISBLANK(LeaveTracker[[#This Row],[Employee Name]]),"-----",VLOOKUP(LeaveTracker[[#This Row],[Employee Name]],Employees[[Employee Name]:[Office]],7))</f>
        <v>CENRO</v>
      </c>
      <c r="F8436" s="50" t="str">
        <f>IF(ISBLANK(LeaveTracker[[#This Row],[Employee Name]]),"-----",VLOOKUP(LeaveTracker[[#This Row],[Employee Name]],Employees[[Employee Name]:[Office]],6))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1805</v>
      </c>
      <c r="E8437" s="19" t="str">
        <f>IF(ISBLANK(LeaveTracker[[#This Row],[Employee Name]]),"-----",VLOOKUP(LeaveTracker[[#This Row],[Employee Name]],Employees[[Employee Name]:[Office]],7))</f>
        <v>CSWDO</v>
      </c>
      <c r="F8437" s="50" t="str">
        <f>IF(ISBLANK(LeaveTracker[[#This Row],[Employee Name]]),"-----",VLOOKUP(LeaveTracker[[#This Row],[Employee Name]],Employees[[Employee Name]:[Office]],6))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693</v>
      </c>
      <c r="E8438" s="19" t="str">
        <f>IF(ISBLANK(LeaveTracker[[#This Row],[Employee Name]]),"-----",VLOOKUP(LeaveTracker[[#This Row],[Employee Name]],Employees[[Employee Name]:[Office]],7))</f>
        <v>VMO</v>
      </c>
      <c r="F8438" s="50" t="str">
        <f>IF(ISBLANK(LeaveTracker[[#This Row],[Employee Name]]),"-----",VLOOKUP(LeaveTracker[[#This Row],[Employee Name]],Employees[[Employee Name]:[Office]],6))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1805</v>
      </c>
      <c r="E8439" s="19" t="str">
        <f>IF(ISBLANK(LeaveTracker[[#This Row],[Employee Name]]),"-----",VLOOKUP(LeaveTracker[[#This Row],[Employee Name]],Employees[[Employee Name]:[Office]],7))</f>
        <v>CSWDO</v>
      </c>
      <c r="F8439" s="50" t="str">
        <f>IF(ISBLANK(LeaveTracker[[#This Row],[Employee Name]]),"-----",VLOOKUP(LeaveTracker[[#This Row],[Employee Name]],Employees[[Employee Name]:[Office]],6))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2072</v>
      </c>
      <c r="E8440" s="19" t="str">
        <f>IF(ISBLANK(LeaveTracker[[#This Row],[Employee Name]]),"-----",VLOOKUP(LeaveTracker[[#This Row],[Employee Name]],Employees[[Employee Name]:[Office]],7))</f>
        <v>PIO</v>
      </c>
      <c r="F8440" s="50" t="str">
        <f>IF(ISBLANK(LeaveTracker[[#This Row],[Employee Name]]),"-----",VLOOKUP(LeaveTracker[[#This Row],[Employee Name]],Employees[[Employee Name]:[Office]],6))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1749</v>
      </c>
      <c r="E8441" s="19" t="str">
        <f>IF(ISBLANK(LeaveTracker[[#This Row],[Employee Name]]),"-----",VLOOKUP(LeaveTracker[[#This Row],[Employee Name]],Employees[[Employee Name]:[Office]],7))</f>
        <v>PICNIC GROVE</v>
      </c>
      <c r="F8441" s="50" t="str">
        <f>IF(ISBLANK(LeaveTracker[[#This Row],[Employee Name]]),"-----",VLOOKUP(LeaveTracker[[#This Row],[Employee Name]],Employees[[Employee Name]:[Office]],6))</f>
        <v>PERMANENT</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1942</v>
      </c>
      <c r="E8442" s="19" t="str">
        <f>IF(ISBLANK(LeaveTracker[[#This Row],[Employee Name]]),"-----",VLOOKUP(LeaveTracker[[#This Row],[Employee Name]],Employees[[Employee Name]:[Office]],7))</f>
        <v>GSO</v>
      </c>
      <c r="F8442" s="50" t="str">
        <f>IF(ISBLANK(LeaveTracker[[#This Row],[Employee Name]]),"-----",VLOOKUP(LeaveTracker[[#This Row],[Employee Name]],Employees[[Employee Name]:[Office]],6))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1792</v>
      </c>
      <c r="E8443" s="19" t="str">
        <f>IF(ISBLANK(LeaveTracker[[#This Row],[Employee Name]]),"-----",VLOOKUP(LeaveTracker[[#This Row],[Employee Name]],Employees[[Employee Name]:[Office]],7))</f>
        <v>CENRO</v>
      </c>
      <c r="F8443" s="50" t="str">
        <f>IF(ISBLANK(LeaveTracker[[#This Row],[Employee Name]]),"-----",VLOOKUP(LeaveTracker[[#This Row],[Employee Name]],Employees[[Employee Name]:[Office]],6))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1767</v>
      </c>
      <c r="E8444" s="19" t="str">
        <f>IF(ISBLANK(LeaveTracker[[#This Row],[Employee Name]]),"-----",VLOOKUP(LeaveTracker[[#This Row],[Employee Name]],Employees[[Employee Name]:[Office]],7))</f>
        <v>CENRO</v>
      </c>
      <c r="F8444" s="50" t="str">
        <f>IF(ISBLANK(LeaveTracker[[#This Row],[Employee Name]]),"-----",VLOOKUP(LeaveTracker[[#This Row],[Employee Name]],Employees[[Employee Name]:[Office]],6))</f>
        <v>CASUAL</v>
      </c>
      <c r="G8444" s="24">
        <v>45219</v>
      </c>
      <c r="H8444" s="24">
        <v>45219</v>
      </c>
      <c r="I8444" s="20" t="s">
        <v>298</v>
      </c>
      <c r="J8444" s="42" t="s">
        <v>1003</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1962</v>
      </c>
      <c r="E8445" s="19" t="str">
        <f>IF(ISBLANK(LeaveTracker[[#This Row],[Employee Name]]),"-----",VLOOKUP(LeaveTracker[[#This Row],[Employee Name]],Employees[[Employee Name]:[Office]],7))</f>
        <v>CENRO</v>
      </c>
      <c r="F8445" s="50" t="str">
        <f>IF(ISBLANK(LeaveTracker[[#This Row],[Employee Name]]),"-----",VLOOKUP(LeaveTracker[[#This Row],[Employee Name]],Employees[[Employee Name]:[Office]],6))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1962</v>
      </c>
      <c r="E8446" s="19" t="str">
        <f>IF(ISBLANK(LeaveTracker[[#This Row],[Employee Name]]),"-----",VLOOKUP(LeaveTracker[[#This Row],[Employee Name]],Employees[[Employee Name]:[Office]],7))</f>
        <v>CENRO</v>
      </c>
      <c r="F8446" s="50" t="str">
        <f>IF(ISBLANK(LeaveTracker[[#This Row],[Employee Name]]),"-----",VLOOKUP(LeaveTracker[[#This Row],[Employee Name]],Employees[[Employee Name]:[Office]],6))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1722</v>
      </c>
      <c r="E8447" s="19" t="str">
        <f>IF(ISBLANK(LeaveTracker[[#This Row],[Employee Name]]),"-----",VLOOKUP(LeaveTracker[[#This Row],[Employee Name]],Employees[[Employee Name]:[Office]],7))</f>
        <v>LEGAL</v>
      </c>
      <c r="F8447" s="50" t="str">
        <f>IF(ISBLANK(LeaveTracker[[#This Row],[Employee Name]]),"-----",VLOOKUP(LeaveTracker[[#This Row],[Employee Name]],Employees[[Employee Name]:[Office]],6))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2435</v>
      </c>
      <c r="E8448" s="19" t="str">
        <f>IF(ISBLANK(LeaveTracker[[#This Row],[Employee Name]]),"-----",VLOOKUP(LeaveTracker[[#This Row],[Employee Name]],Employees[[Employee Name]:[Office]],7))</f>
        <v>CSWDO</v>
      </c>
      <c r="F8448" s="50" t="str">
        <f>IF(ISBLANK(LeaveTracker[[#This Row],[Employee Name]]),"-----",VLOOKUP(LeaveTracker[[#This Row],[Employee Name]],Employees[[Employee Name]:[Office]],6))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2435</v>
      </c>
      <c r="E8449" s="19" t="str">
        <f>IF(ISBLANK(LeaveTracker[[#This Row],[Employee Name]]),"-----",VLOOKUP(LeaveTracker[[#This Row],[Employee Name]],Employees[[Employee Name]:[Office]],7))</f>
        <v>CSWDO</v>
      </c>
      <c r="F8449" s="50" t="str">
        <f>IF(ISBLANK(LeaveTracker[[#This Row],[Employee Name]]),"-----",VLOOKUP(LeaveTracker[[#This Row],[Employee Name]],Employees[[Employee Name]:[Office]],6))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538</v>
      </c>
      <c r="E8450" s="19" t="str">
        <f>IF(ISBLANK(LeaveTracker[[#This Row],[Employee Name]]),"-----",VLOOKUP(LeaveTracker[[#This Row],[Employee Name]],Employees[[Employee Name]:[Office]],7))</f>
        <v>LCR</v>
      </c>
      <c r="F8450" s="50" t="str">
        <f>IF(ISBLANK(LeaveTracker[[#This Row],[Employee Name]]),"-----",VLOOKUP(LeaveTracker[[#This Row],[Employee Name]],Employees[[Employee Name]:[Office]],6))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323</v>
      </c>
      <c r="E8451" s="19" t="str">
        <f>IF(ISBLANK(LeaveTracker[[#This Row],[Employee Name]]),"-----",VLOOKUP(LeaveTracker[[#This Row],[Employee Name]],Employees[[Employee Name]:[Office]],7))</f>
        <v>CEO</v>
      </c>
      <c r="F8451" s="50" t="str">
        <f>IF(ISBLANK(LeaveTracker[[#This Row],[Employee Name]]),"-----",VLOOKUP(LeaveTracker[[#This Row],[Employee Name]],Employees[[Employee Name]:[Office]],6))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1964</v>
      </c>
      <c r="E8452" s="19" t="str">
        <f>IF(ISBLANK(LeaveTracker[[#This Row],[Employee Name]]),"-----",VLOOKUP(LeaveTracker[[#This Row],[Employee Name]],Employees[[Employee Name]:[Office]],7))</f>
        <v>TERMINAL</v>
      </c>
      <c r="F8452" s="50" t="str">
        <f>IF(ISBLANK(LeaveTracker[[#This Row],[Employee Name]]),"-----",VLOOKUP(LeaveTracker[[#This Row],[Employee Name]],Employees[[Employee Name]:[Office]],6))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1788</v>
      </c>
      <c r="E8453" s="19" t="str">
        <f>IF(ISBLANK(LeaveTracker[[#This Row],[Employee Name]]),"-----",VLOOKUP(LeaveTracker[[#This Row],[Employee Name]],Employees[[Employee Name]:[Office]],7))</f>
        <v>ONT</v>
      </c>
      <c r="F8453" s="50" t="str">
        <f>IF(ISBLANK(LeaveTracker[[#This Row],[Employee Name]]),"-----",VLOOKUP(LeaveTracker[[#This Row],[Employee Name]],Employees[[Employee Name]:[Office]],6))</f>
        <v>PERMANENT</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19" t="str">
        <f>IF(ISBLANK(LeaveTracker[[#This Row],[Employee Name]]),"-----",VLOOKUP(LeaveTracker[[#This Row],[Employee Name]],Employees[[Employee Name]:[Office]],7))</f>
        <v>-----</v>
      </c>
      <c r="F8454" s="50" t="str">
        <f>IF(ISBLANK(LeaveTracker[[#This Row],[Employee Name]]),"-----",VLOOKUP(LeaveTracker[[#This Row],[Employee Name]],Employees[[Employee Name]:[Office]],6))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19" t="str">
        <f>IF(ISBLANK(LeaveTracker[[#This Row],[Employee Name]]),"-----",VLOOKUP(LeaveTracker[[#This Row],[Employee Name]],Employees[[Employee Name]:[Office]],7))</f>
        <v>-----</v>
      </c>
      <c r="F8455" s="50" t="str">
        <f>IF(ISBLANK(LeaveTracker[[#This Row],[Employee Name]]),"-----",VLOOKUP(LeaveTracker[[#This Row],[Employee Name]],Employees[[Employee Name]:[Office]],6))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19" t="str">
        <f>IF(ISBLANK(LeaveTracker[[#This Row],[Employee Name]]),"-----",VLOOKUP(LeaveTracker[[#This Row],[Employee Name]],Employees[[Employee Name]:[Office]],7))</f>
        <v>-----</v>
      </c>
      <c r="F8456" s="50" t="str">
        <f>IF(ISBLANK(LeaveTracker[[#This Row],[Employee Name]]),"-----",VLOOKUP(LeaveTracker[[#This Row],[Employee Name]],Employees[[Employee Name]:[Office]],6))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19" t="str">
        <f>IF(ISBLANK(LeaveTracker[[#This Row],[Employee Name]]),"-----",VLOOKUP(LeaveTracker[[#This Row],[Employee Name]],Employees[[Employee Name]:[Office]],7))</f>
        <v>-----</v>
      </c>
      <c r="F8457" s="50" t="str">
        <f>IF(ISBLANK(LeaveTracker[[#This Row],[Employee Name]]),"-----",VLOOKUP(LeaveTracker[[#This Row],[Employee Name]],Employees[[Employee Name]:[Office]],6))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19" t="str">
        <f>IF(ISBLANK(LeaveTracker[[#This Row],[Employee Name]]),"-----",VLOOKUP(LeaveTracker[[#This Row],[Employee Name]],Employees[[Employee Name]:[Office]],7))</f>
        <v>-----</v>
      </c>
      <c r="F8458" s="50" t="str">
        <f>IF(ISBLANK(LeaveTracker[[#This Row],[Employee Name]]),"-----",VLOOKUP(LeaveTracker[[#This Row],[Employee Name]],Employees[[Employee Name]:[Office]],6))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19" t="str">
        <f>IF(ISBLANK(LeaveTracker[[#This Row],[Employee Name]]),"-----",VLOOKUP(LeaveTracker[[#This Row],[Employee Name]],Employees[[Employee Name]:[Office]],7))</f>
        <v>-----</v>
      </c>
      <c r="F8459" s="50" t="str">
        <f>IF(ISBLANK(LeaveTracker[[#This Row],[Employee Name]]),"-----",VLOOKUP(LeaveTracker[[#This Row],[Employee Name]],Employees[[Employee Name]:[Office]],6))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19" t="str">
        <f>IF(ISBLANK(LeaveTracker[[#This Row],[Employee Name]]),"-----",VLOOKUP(LeaveTracker[[#This Row],[Employee Name]],Employees[[Employee Name]:[Office]],7))</f>
        <v>-----</v>
      </c>
      <c r="F8460" s="50" t="str">
        <f>IF(ISBLANK(LeaveTracker[[#This Row],[Employee Name]]),"-----",VLOOKUP(LeaveTracker[[#This Row],[Employee Name]],Employees[[Employee Name]:[Office]],6))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19" t="str">
        <f>IF(ISBLANK(LeaveTracker[[#This Row],[Employee Name]]),"-----",VLOOKUP(LeaveTracker[[#This Row],[Employee Name]],Employees[[Employee Name]:[Office]],7))</f>
        <v>-----</v>
      </c>
      <c r="F8461" s="50" t="str">
        <f>IF(ISBLANK(LeaveTracker[[#This Row],[Employee Name]]),"-----",VLOOKUP(LeaveTracker[[#This Row],[Employee Name]],Employees[[Employee Name]:[Office]],6))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1788</v>
      </c>
      <c r="E8462" s="19" t="str">
        <f>IF(ISBLANK(LeaveTracker[[#This Row],[Employee Name]]),"-----",VLOOKUP(LeaveTracker[[#This Row],[Employee Name]],Employees[[Employee Name]:[Office]],7))</f>
        <v>ONT</v>
      </c>
      <c r="F8462" s="50" t="str">
        <f>IF(ISBLANK(LeaveTracker[[#This Row],[Employee Name]]),"-----",VLOOKUP(LeaveTracker[[#This Row],[Employee Name]],Employees[[Employee Name]:[Office]],6))</f>
        <v>PERMANENT</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574</v>
      </c>
      <c r="E8463" s="19" t="str">
        <f>IF(ISBLANK(LeaveTracker[[#This Row],[Employee Name]]),"-----",VLOOKUP(LeaveTracker[[#This Row],[Employee Name]],Employees[[Employee Name]:[Office]],7))</f>
        <v>CCT</v>
      </c>
      <c r="F8463" s="50" t="str">
        <f>IF(ISBLANK(LeaveTracker[[#This Row],[Employee Name]]),"-----",VLOOKUP(LeaveTracker[[#This Row],[Employee Name]],Employees[[Employee Name]:[Office]],6))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1941</v>
      </c>
      <c r="E8464" s="19" t="str">
        <f>IF(ISBLANK(LeaveTracker[[#This Row],[Employee Name]]),"-----",VLOOKUP(LeaveTracker[[#This Row],[Employee Name]],Employees[[Employee Name]:[Office]],7))</f>
        <v>CSWDO</v>
      </c>
      <c r="F8464" s="50" t="str">
        <f>IF(ISBLANK(LeaveTracker[[#This Row],[Employee Name]]),"-----",VLOOKUP(LeaveTracker[[#This Row],[Employee Name]],Employees[[Employee Name]:[Office]],6))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2445</v>
      </c>
      <c r="E8465" s="19" t="str">
        <f>IF(ISBLANK(LeaveTracker[[#This Row],[Employee Name]]),"-----",VLOOKUP(LeaveTracker[[#This Row],[Employee Name]],Employees[[Employee Name]:[Office]],7))</f>
        <v>CSWDO</v>
      </c>
      <c r="F8465" s="50" t="str">
        <f>IF(ISBLANK(LeaveTracker[[#This Row],[Employee Name]]),"-----",VLOOKUP(LeaveTracker[[#This Row],[Employee Name]],Employees[[Employee Name]:[Office]],6))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2445</v>
      </c>
      <c r="E8466" s="19" t="str">
        <f>IF(ISBLANK(LeaveTracker[[#This Row],[Employee Name]]),"-----",VLOOKUP(LeaveTracker[[#This Row],[Employee Name]],Employees[[Employee Name]:[Office]],7))</f>
        <v>CSWDO</v>
      </c>
      <c r="F8466" s="50" t="str">
        <f>IF(ISBLANK(LeaveTracker[[#This Row],[Employee Name]]),"-----",VLOOKUP(LeaveTracker[[#This Row],[Employee Name]],Employees[[Employee Name]:[Office]],6))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1848</v>
      </c>
      <c r="E8467" s="19" t="str">
        <f>IF(ISBLANK(LeaveTracker[[#This Row],[Employee Name]]),"-----",VLOOKUP(LeaveTracker[[#This Row],[Employee Name]],Employees[[Employee Name]:[Office]],7))</f>
        <v>TCNHS-ISHS</v>
      </c>
      <c r="F8467" s="50" t="str">
        <f>IF(ISBLANK(LeaveTracker[[#This Row],[Employee Name]]),"-----",VLOOKUP(LeaveTracker[[#This Row],[Employee Name]],Employees[[Employee Name]:[Office]],6))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1801</v>
      </c>
      <c r="E8468" s="19" t="str">
        <f>IF(ISBLANK(LeaveTracker[[#This Row],[Employee Name]]),"-----",VLOOKUP(LeaveTracker[[#This Row],[Employee Name]],Employees[[Employee Name]:[Office]],7))</f>
        <v>TCNHS</v>
      </c>
      <c r="F8468" s="50" t="str">
        <f>IF(ISBLANK(LeaveTracker[[#This Row],[Employee Name]]),"-----",VLOOKUP(LeaveTracker[[#This Row],[Employee Name]],Employees[[Employee Name]:[Office]],6))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1801</v>
      </c>
      <c r="E8469" s="19" t="str">
        <f>IF(ISBLANK(LeaveTracker[[#This Row],[Employee Name]]),"-----",VLOOKUP(LeaveTracker[[#This Row],[Employee Name]],Employees[[Employee Name]:[Office]],7))</f>
        <v>TCNHS</v>
      </c>
      <c r="F8469" s="50" t="str">
        <f>IF(ISBLANK(LeaveTracker[[#This Row],[Employee Name]]),"-----",VLOOKUP(LeaveTracker[[#This Row],[Employee Name]],Employees[[Employee Name]:[Office]],6))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2253</v>
      </c>
      <c r="E8470" s="19">
        <f>IF(ISBLANK(LeaveTracker[[#This Row],[Employee Name]]),"-----",VLOOKUP(LeaveTracker[[#This Row],[Employee Name]],Employees[[Employee Name]:[Office]],7))</f>
        <v>0</v>
      </c>
      <c r="F8470" s="50" t="str">
        <f>IF(ISBLANK(LeaveTracker[[#This Row],[Employee Name]]),"-----",VLOOKUP(LeaveTracker[[#This Row],[Employee Name]],Employees[[Employee Name]:[Office]],6))</f>
        <v>PERMANENT</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1801</v>
      </c>
      <c r="E8471" s="19" t="str">
        <f>IF(ISBLANK(LeaveTracker[[#This Row],[Employee Name]]),"-----",VLOOKUP(LeaveTracker[[#This Row],[Employee Name]],Employees[[Employee Name]:[Office]],7))</f>
        <v>TCNHS</v>
      </c>
      <c r="F8471" s="50" t="str">
        <f>IF(ISBLANK(LeaveTracker[[#This Row],[Employee Name]]),"-----",VLOOKUP(LeaveTracker[[#This Row],[Employee Name]],Employees[[Employee Name]:[Office]],6))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1801</v>
      </c>
      <c r="E8472" s="19" t="str">
        <f>IF(ISBLANK(LeaveTracker[[#This Row],[Employee Name]]),"-----",VLOOKUP(LeaveTracker[[#This Row],[Employee Name]],Employees[[Employee Name]:[Office]],7))</f>
        <v>TCNHS</v>
      </c>
      <c r="F8472" s="50" t="str">
        <f>IF(ISBLANK(LeaveTracker[[#This Row],[Employee Name]]),"-----",VLOOKUP(LeaveTracker[[#This Row],[Employee Name]],Employees[[Employee Name]:[Office]],6))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1801</v>
      </c>
      <c r="E8473" s="19" t="str">
        <f>IF(ISBLANK(LeaveTracker[[#This Row],[Employee Name]]),"-----",VLOOKUP(LeaveTracker[[#This Row],[Employee Name]],Employees[[Employee Name]:[Office]],7))</f>
        <v>TCNHS</v>
      </c>
      <c r="F8473" s="50" t="str">
        <f>IF(ISBLANK(LeaveTracker[[#This Row],[Employee Name]]),"-----",VLOOKUP(LeaveTracker[[#This Row],[Employee Name]],Employees[[Employee Name]:[Office]],6))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371</v>
      </c>
      <c r="E8474" s="19" t="str">
        <f>IF(ISBLANK(LeaveTracker[[#This Row],[Employee Name]]),"-----",VLOOKUP(LeaveTracker[[#This Row],[Employee Name]],Employees[[Employee Name]:[Office]],7))</f>
        <v>LIBRARY</v>
      </c>
      <c r="F8474" s="50" t="str">
        <f>IF(ISBLANK(LeaveTracker[[#This Row],[Employee Name]]),"-----",VLOOKUP(LeaveTracker[[#This Row],[Employee Name]],Employees[[Employee Name]:[Office]],6))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528</v>
      </c>
      <c r="E8475" s="19" t="str">
        <f>IF(ISBLANK(LeaveTracker[[#This Row],[Employee Name]]),"-----",VLOOKUP(LeaveTracker[[#This Row],[Employee Name]],Employees[[Employee Name]:[Office]],7))</f>
        <v>TIPID IMPOK</v>
      </c>
      <c r="F8475" s="50" t="str">
        <f>IF(ISBLANK(LeaveTracker[[#This Row],[Employee Name]]),"-----",VLOOKUP(LeaveTracker[[#This Row],[Employee Name]],Employees[[Employee Name]:[Office]],6))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632</v>
      </c>
      <c r="E8476" s="19" t="str">
        <f>IF(ISBLANK(LeaveTracker[[#This Row],[Employee Name]]),"-----",VLOOKUP(LeaveTracker[[#This Row],[Employee Name]],Employees[[Employee Name]:[Office]],7))</f>
        <v>LIBRARY</v>
      </c>
      <c r="F8476" s="50" t="str">
        <f>IF(ISBLANK(LeaveTracker[[#This Row],[Employee Name]]),"-----",VLOOKUP(LeaveTracker[[#This Row],[Employee Name]],Employees[[Employee Name]:[Office]],6))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1222</v>
      </c>
      <c r="E8477" s="19" t="str">
        <f>IF(ISBLANK(LeaveTracker[[#This Row],[Employee Name]]),"-----",VLOOKUP(LeaveTracker[[#This Row],[Employee Name]],Employees[[Employee Name]:[Office]],7))</f>
        <v>DSWDO</v>
      </c>
      <c r="F8477" s="50" t="str">
        <f>IF(ISBLANK(LeaveTracker[[#This Row],[Employee Name]]),"-----",VLOOKUP(LeaveTracker[[#This Row],[Employee Name]],Employees[[Employee Name]:[Office]],6))</f>
        <v>PERMANENT</v>
      </c>
      <c r="G8477" s="24">
        <v>45225</v>
      </c>
      <c r="H8477" s="24">
        <v>45225</v>
      </c>
      <c r="I8477" s="20" t="s">
        <v>298</v>
      </c>
      <c r="J8477" s="42" t="s">
        <v>1003</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19" t="str">
        <f>IF(ISBLANK(LeaveTracker[[#This Row],[Employee Name]]),"-----",VLOOKUP(LeaveTracker[[#This Row],[Employee Name]],Employees[[Employee Name]:[Office]],7))</f>
        <v>DOE</v>
      </c>
      <c r="F8478" s="50" t="str">
        <f>IF(ISBLANK(LeaveTracker[[#This Row],[Employee Name]]),"-----",VLOOKUP(LeaveTracker[[#This Row],[Employee Name]],Employees[[Employee Name]:[Office]],6))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19" t="str">
        <f>IF(ISBLANK(LeaveTracker[[#This Row],[Employee Name]]),"-----",VLOOKUP(LeaveTracker[[#This Row],[Employee Name]],Employees[[Employee Name]:[Office]],7))</f>
        <v>DOE</v>
      </c>
      <c r="F8479" s="50" t="str">
        <f>IF(ISBLANK(LeaveTracker[[#This Row],[Employee Name]]),"-----",VLOOKUP(LeaveTracker[[#This Row],[Employee Name]],Employees[[Employee Name]:[Office]],6))</f>
        <v>PERMANENT</v>
      </c>
      <c r="G8479" s="24">
        <v>45226</v>
      </c>
      <c r="H8479" s="24">
        <v>45226</v>
      </c>
      <c r="I8479" s="20" t="s">
        <v>298</v>
      </c>
      <c r="J8479" s="42" t="s">
        <v>1003</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2065</v>
      </c>
      <c r="E8480" s="19" t="str">
        <f>IF(ISBLANK(LeaveTracker[[#This Row],[Employee Name]]),"-----",VLOOKUP(LeaveTracker[[#This Row],[Employee Name]],Employees[[Employee Name]:[Office]],7))</f>
        <v>EEO</v>
      </c>
      <c r="F8480" s="50" t="str">
        <f>IF(ISBLANK(LeaveTracker[[#This Row],[Employee Name]]),"-----",VLOOKUP(LeaveTracker[[#This Row],[Employee Name]],Employees[[Employee Name]:[Office]],6))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906</v>
      </c>
      <c r="E8481" s="19" t="str">
        <f>IF(ISBLANK(LeaveTracker[[#This Row],[Employee Name]]),"-----",VLOOKUP(LeaveTracker[[#This Row],[Employee Name]],Employees[[Employee Name]:[Office]],7))</f>
        <v>CEO</v>
      </c>
      <c r="F8481" s="50" t="str">
        <f>IF(ISBLANK(LeaveTracker[[#This Row],[Employee Name]]),"-----",VLOOKUP(LeaveTracker[[#This Row],[Employee Name]],Employees[[Employee Name]:[Office]],6))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904</v>
      </c>
      <c r="E8482" s="19" t="str">
        <f>IF(ISBLANK(LeaveTracker[[#This Row],[Employee Name]]),"-----",VLOOKUP(LeaveTracker[[#This Row],[Employee Name]],Employees[[Employee Name]:[Office]],7))</f>
        <v>ONT</v>
      </c>
      <c r="F8482" s="50" t="str">
        <f>IF(ISBLANK(LeaveTracker[[#This Row],[Employee Name]]),"-----",VLOOKUP(LeaveTracker[[#This Row],[Employee Name]],Employees[[Employee Name]:[Office]],6))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1790</v>
      </c>
      <c r="E8483" s="19" t="str">
        <f>IF(ISBLANK(LeaveTracker[[#This Row],[Employee Name]]),"-----",VLOOKUP(LeaveTracker[[#This Row],[Employee Name]],Employees[[Employee Name]:[Office]],7))</f>
        <v>GSO</v>
      </c>
      <c r="F8483" s="50" t="str">
        <f>IF(ISBLANK(LeaveTracker[[#This Row],[Employee Name]]),"-----",VLOOKUP(LeaveTracker[[#This Row],[Employee Name]],Employees[[Employee Name]:[Office]],6))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1790</v>
      </c>
      <c r="E8484" s="19" t="str">
        <f>IF(ISBLANK(LeaveTracker[[#This Row],[Employee Name]]),"-----",VLOOKUP(LeaveTracker[[#This Row],[Employee Name]],Employees[[Employee Name]:[Office]],7))</f>
        <v>GSO</v>
      </c>
      <c r="F8484" s="50" t="str">
        <f>IF(ISBLANK(LeaveTracker[[#This Row],[Employee Name]]),"-----",VLOOKUP(LeaveTracker[[#This Row],[Employee Name]],Employees[[Employee Name]:[Office]],6))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578</v>
      </c>
      <c r="E8485" s="19" t="str">
        <f>IF(ISBLANK(LeaveTracker[[#This Row],[Employee Name]]),"-----",VLOOKUP(LeaveTracker[[#This Row],[Employee Name]],Employees[[Employee Name]:[Office]],7))</f>
        <v>CCT</v>
      </c>
      <c r="F8485" s="50" t="str">
        <f>IF(ISBLANK(LeaveTracker[[#This Row],[Employee Name]]),"-----",VLOOKUP(LeaveTracker[[#This Row],[Employee Name]],Employees[[Employee Name]:[Office]],6))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578</v>
      </c>
      <c r="E8486" s="19" t="str">
        <f>IF(ISBLANK(LeaveTracker[[#This Row],[Employee Name]]),"-----",VLOOKUP(LeaveTracker[[#This Row],[Employee Name]],Employees[[Employee Name]:[Office]],7))</f>
        <v>CCT</v>
      </c>
      <c r="F8486" s="50" t="str">
        <f>IF(ISBLANK(LeaveTracker[[#This Row],[Employee Name]]),"-----",VLOOKUP(LeaveTracker[[#This Row],[Employee Name]],Employees[[Employee Name]:[Office]],6))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375</v>
      </c>
      <c r="E8487" s="19" t="str">
        <f>IF(ISBLANK(LeaveTracker[[#This Row],[Employee Name]]),"-----",VLOOKUP(LeaveTracker[[#This Row],[Employee Name]],Employees[[Employee Name]:[Office]],7))</f>
        <v>CCT</v>
      </c>
      <c r="F8487" s="50" t="str">
        <f>IF(ISBLANK(LeaveTracker[[#This Row],[Employee Name]]),"-----",VLOOKUP(LeaveTracker[[#This Row],[Employee Name]],Employees[[Employee Name]:[Office]],6))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1282</v>
      </c>
      <c r="E8488" s="19" t="str">
        <f>IF(ISBLANK(LeaveTracker[[#This Row],[Employee Name]]),"-----",VLOOKUP(LeaveTracker[[#This Row],[Employee Name]],Employees[[Employee Name]:[Office]],7))</f>
        <v>MO</v>
      </c>
      <c r="F8488" s="50" t="str">
        <f>IF(ISBLANK(LeaveTracker[[#This Row],[Employee Name]]),"-----",VLOOKUP(LeaveTracker[[#This Row],[Employee Name]],Employees[[Employee Name]:[Office]],6))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740</v>
      </c>
      <c r="E8489" s="19" t="str">
        <f>IF(ISBLANK(LeaveTracker[[#This Row],[Employee Name]]),"-----",VLOOKUP(LeaveTracker[[#This Row],[Employee Name]],Employees[[Employee Name]:[Office]],7))</f>
        <v>CSWDO</v>
      </c>
      <c r="F8489" s="50" t="str">
        <f>IF(ISBLANK(LeaveTracker[[#This Row],[Employee Name]]),"-----",VLOOKUP(LeaveTracker[[#This Row],[Employee Name]],Employees[[Employee Name]:[Office]],6))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740</v>
      </c>
      <c r="E8490" s="19" t="str">
        <f>IF(ISBLANK(LeaveTracker[[#This Row],[Employee Name]]),"-----",VLOOKUP(LeaveTracker[[#This Row],[Employee Name]],Employees[[Employee Name]:[Office]],7))</f>
        <v>CSWDO</v>
      </c>
      <c r="F8490" s="50" t="str">
        <f>IF(ISBLANK(LeaveTracker[[#This Row],[Employee Name]]),"-----",VLOOKUP(LeaveTracker[[#This Row],[Employee Name]],Employees[[Employee Name]:[Office]],6))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2025</v>
      </c>
      <c r="E8491" s="19" t="str">
        <f>IF(ISBLANK(LeaveTracker[[#This Row],[Employee Name]]),"-----",VLOOKUP(LeaveTracker[[#This Row],[Employee Name]],Employees[[Employee Name]:[Office]],7))</f>
        <v>ONT</v>
      </c>
      <c r="F8491" s="50" t="str">
        <f>IF(ISBLANK(LeaveTracker[[#This Row],[Employee Name]]),"-----",VLOOKUP(LeaveTracker[[#This Row],[Employee Name]],Employees[[Employee Name]:[Office]],6))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2025</v>
      </c>
      <c r="E8492" s="19" t="str">
        <f>IF(ISBLANK(LeaveTracker[[#This Row],[Employee Name]]),"-----",VLOOKUP(LeaveTracker[[#This Row],[Employee Name]],Employees[[Employee Name]:[Office]],7))</f>
        <v>ONT</v>
      </c>
      <c r="F8492" s="50" t="str">
        <f>IF(ISBLANK(LeaveTracker[[#This Row],[Employee Name]]),"-----",VLOOKUP(LeaveTracker[[#This Row],[Employee Name]],Employees[[Employee Name]:[Office]],6))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1076</v>
      </c>
      <c r="E8493" s="19" t="str">
        <f>IF(ISBLANK(LeaveTracker[[#This Row],[Employee Name]]),"-----",VLOOKUP(LeaveTracker[[#This Row],[Employee Name]],Employees[[Employee Name]:[Office]],7))</f>
        <v>CSWDO</v>
      </c>
      <c r="F8493" s="50" t="str">
        <f>IF(ISBLANK(LeaveTracker[[#This Row],[Employee Name]]),"-----",VLOOKUP(LeaveTracker[[#This Row],[Employee Name]],Employees[[Employee Name]:[Office]],6))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19" t="str">
        <f>IF(ISBLANK(LeaveTracker[[#This Row],[Employee Name]]),"-----",VLOOKUP(LeaveTracker[[#This Row],[Employee Name]],Employees[[Employee Name]:[Office]],7))</f>
        <v>HRMO</v>
      </c>
      <c r="F8494" s="50" t="str">
        <f>IF(ISBLANK(LeaveTracker[[#This Row],[Employee Name]]),"-----",VLOOKUP(LeaveTracker[[#This Row],[Employee Name]],Employees[[Employee Name]:[Office]],6))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714</v>
      </c>
      <c r="E8495" s="19" t="str">
        <f>IF(ISBLANK(LeaveTracker[[#This Row],[Employee Name]]),"-----",VLOOKUP(LeaveTracker[[#This Row],[Employee Name]],Employees[[Employee Name]:[Office]],7))</f>
        <v>CBO</v>
      </c>
      <c r="F8495" s="50" t="str">
        <f>IF(ISBLANK(LeaveTracker[[#This Row],[Employee Name]]),"-----",VLOOKUP(LeaveTracker[[#This Row],[Employee Name]],Employees[[Employee Name]:[Office]],6))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471</v>
      </c>
      <c r="E8496" s="19" t="str">
        <f>IF(ISBLANK(LeaveTracker[[#This Row],[Employee Name]]),"-----",VLOOKUP(LeaveTracker[[#This Row],[Employee Name]],Employees[[Employee Name]:[Office]],7))</f>
        <v>PIO</v>
      </c>
      <c r="F8496" s="50" t="str">
        <f>IF(ISBLANK(LeaveTracker[[#This Row],[Employee Name]]),"-----",VLOOKUP(LeaveTracker[[#This Row],[Employee Name]],Employees[[Employee Name]:[Office]],6))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1083</v>
      </c>
      <c r="E8497" s="19" t="str">
        <f>IF(ISBLANK(LeaveTracker[[#This Row],[Employee Name]]),"-----",VLOOKUP(LeaveTracker[[#This Row],[Employee Name]],Employees[[Employee Name]:[Office]],7))</f>
        <v>ACCOUNTING</v>
      </c>
      <c r="F8497" s="50" t="str">
        <f>IF(ISBLANK(LeaveTracker[[#This Row],[Employee Name]]),"-----",VLOOKUP(LeaveTracker[[#This Row],[Employee Name]],Employees[[Employee Name]:[Office]],6))</f>
        <v>PERMANENT</v>
      </c>
      <c r="G8497" s="24">
        <v>45218</v>
      </c>
      <c r="H8497" s="24">
        <v>45218</v>
      </c>
      <c r="I8497" s="20" t="s">
        <v>298</v>
      </c>
      <c r="J8497" s="42" t="s">
        <v>1003</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1083</v>
      </c>
      <c r="E8498" s="19" t="str">
        <f>IF(ISBLANK(LeaveTracker[[#This Row],[Employee Name]]),"-----",VLOOKUP(LeaveTracker[[#This Row],[Employee Name]],Employees[[Employee Name]:[Office]],7))</f>
        <v>ACCOUNTING</v>
      </c>
      <c r="F8498" s="50" t="str">
        <f>IF(ISBLANK(LeaveTracker[[#This Row],[Employee Name]]),"-----",VLOOKUP(LeaveTracker[[#This Row],[Employee Name]],Employees[[Employee Name]:[Office]],6))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1835</v>
      </c>
      <c r="E8499" s="19" t="str">
        <f>IF(ISBLANK(LeaveTracker[[#This Row],[Employee Name]]),"-----",VLOOKUP(LeaveTracker[[#This Row],[Employee Name]],Employees[[Employee Name]:[Office]],7))</f>
        <v>ACCOUNTING</v>
      </c>
      <c r="F8499" s="50" t="str">
        <f>IF(ISBLANK(LeaveTracker[[#This Row],[Employee Name]]),"-----",VLOOKUP(LeaveTracker[[#This Row],[Employee Name]],Employees[[Employee Name]:[Office]],6))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775</v>
      </c>
      <c r="E8500" s="19" t="str">
        <f>IF(ISBLANK(LeaveTracker[[#This Row],[Employee Name]]),"-----",VLOOKUP(LeaveTracker[[#This Row],[Employee Name]],Employees[[Employee Name]:[Office]],7))</f>
        <v>CITY HEALTH OFFICE</v>
      </c>
      <c r="F8500" s="50" t="str">
        <f>IF(ISBLANK(LeaveTracker[[#This Row],[Employee Name]]),"-----",VLOOKUP(LeaveTracker[[#This Row],[Employee Name]],Employees[[Employee Name]:[Office]],6))</f>
        <v>PERMANENT</v>
      </c>
      <c r="G8500" s="24">
        <v>45223</v>
      </c>
      <c r="H8500" s="24">
        <v>45223</v>
      </c>
      <c r="I8500" s="20" t="s">
        <v>298</v>
      </c>
      <c r="J8500" s="42" t="s">
        <v>1003</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471</v>
      </c>
      <c r="E8501" s="19" t="str">
        <f>IF(ISBLANK(LeaveTracker[[#This Row],[Employee Name]]),"-----",VLOOKUP(LeaveTracker[[#This Row],[Employee Name]],Employees[[Employee Name]:[Office]],7))</f>
        <v>PIO</v>
      </c>
      <c r="F8501" s="50" t="str">
        <f>IF(ISBLANK(LeaveTracker[[#This Row],[Employee Name]]),"-----",VLOOKUP(LeaveTracker[[#This Row],[Employee Name]],Employees[[Employee Name]:[Office]],6))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471</v>
      </c>
      <c r="E8502" s="19" t="str">
        <f>IF(ISBLANK(LeaveTracker[[#This Row],[Employee Name]]),"-----",VLOOKUP(LeaveTracker[[#This Row],[Employee Name]],Employees[[Employee Name]:[Office]],7))</f>
        <v>PIO</v>
      </c>
      <c r="F8502" s="50" t="str">
        <f>IF(ISBLANK(LeaveTracker[[#This Row],[Employee Name]]),"-----",VLOOKUP(LeaveTracker[[#This Row],[Employee Name]],Employees[[Employee Name]:[Office]],6))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1070</v>
      </c>
      <c r="E8503" s="19" t="str">
        <f>IF(ISBLANK(LeaveTracker[[#This Row],[Employee Name]]),"-----",VLOOKUP(LeaveTracker[[#This Row],[Employee Name]],Employees[[Employee Name]:[Office]],7))</f>
        <v>PIO</v>
      </c>
      <c r="F8503" s="50" t="str">
        <f>IF(ISBLANK(LeaveTracker[[#This Row],[Employee Name]]),"-----",VLOOKUP(LeaveTracker[[#This Row],[Employee Name]],Employees[[Employee Name]:[Office]],6))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1049</v>
      </c>
      <c r="E8504" s="19" t="str">
        <f>IF(ISBLANK(LeaveTracker[[#This Row],[Employee Name]]),"-----",VLOOKUP(LeaveTracker[[#This Row],[Employee Name]],Employees[[Employee Name]:[Office]],7))</f>
        <v>PIO</v>
      </c>
      <c r="F8504" s="50" t="str">
        <f>IF(ISBLANK(LeaveTracker[[#This Row],[Employee Name]]),"-----",VLOOKUP(LeaveTracker[[#This Row],[Employee Name]],Employees[[Employee Name]:[Office]],6))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591</v>
      </c>
      <c r="E8505" s="19" t="str">
        <f>IF(ISBLANK(LeaveTracker[[#This Row],[Employee Name]]),"-----",VLOOKUP(LeaveTracker[[#This Row],[Employee Name]],Employees[[Employee Name]:[Office]],7))</f>
        <v>MAHOGANY MARKET</v>
      </c>
      <c r="F8505" s="50" t="str">
        <f>IF(ISBLANK(LeaveTracker[[#This Row],[Employee Name]]),"-----",VLOOKUP(LeaveTracker[[#This Row],[Employee Name]],Employees[[Employee Name]:[Office]],6))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906</v>
      </c>
      <c r="E8506" s="19" t="str">
        <f>IF(ISBLANK(LeaveTracker[[#This Row],[Employee Name]]),"-----",VLOOKUP(LeaveTracker[[#This Row],[Employee Name]],Employees[[Employee Name]:[Office]],7))</f>
        <v>CEO</v>
      </c>
      <c r="F8506" s="50" t="str">
        <f>IF(ISBLANK(LeaveTracker[[#This Row],[Employee Name]]),"-----",VLOOKUP(LeaveTracker[[#This Row],[Employee Name]],Employees[[Employee Name]:[Office]],6))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904</v>
      </c>
      <c r="E8507" s="19" t="str">
        <f>IF(ISBLANK(LeaveTracker[[#This Row],[Employee Name]]),"-----",VLOOKUP(LeaveTracker[[#This Row],[Employee Name]],Employees[[Employee Name]:[Office]],7))</f>
        <v>ONT</v>
      </c>
      <c r="F8507" s="50" t="str">
        <f>IF(ISBLANK(LeaveTracker[[#This Row],[Employee Name]]),"-----",VLOOKUP(LeaveTracker[[#This Row],[Employee Name]],Employees[[Employee Name]:[Office]],6))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748</v>
      </c>
      <c r="E8508" s="19" t="str">
        <f>IF(ISBLANK(LeaveTracker[[#This Row],[Employee Name]]),"-----",VLOOKUP(LeaveTracker[[#This Row],[Employee Name]],Employees[[Employee Name]:[Office]],7))</f>
        <v>CSWDO</v>
      </c>
      <c r="F8508" s="50" t="str">
        <f>IF(ISBLANK(LeaveTracker[[#This Row],[Employee Name]]),"-----",VLOOKUP(LeaveTracker[[#This Row],[Employee Name]],Employees[[Employee Name]:[Office]],6))</f>
        <v>PERMANENT</v>
      </c>
      <c r="G8508" s="24">
        <v>45225</v>
      </c>
      <c r="H8508" s="24">
        <v>45225</v>
      </c>
      <c r="I8508" s="20" t="s">
        <v>298</v>
      </c>
      <c r="J8508" s="42" t="s">
        <v>1003</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2569</v>
      </c>
      <c r="D8509" s="19" t="s">
        <v>615</v>
      </c>
      <c r="E8509" s="19" t="str">
        <f>IF(ISBLANK(LeaveTracker[[#This Row],[Employee Name]]),"-----",VLOOKUP(LeaveTracker[[#This Row],[Employee Name]],Employees[[Employee Name]:[Office]],7))</f>
        <v>CBO</v>
      </c>
      <c r="F8509" s="50" t="str">
        <f>IF(ISBLANK(LeaveTracker[[#This Row],[Employee Name]]),"-----",VLOOKUP(LeaveTracker[[#This Row],[Employee Name]],Employees[[Employee Name]:[Office]],6))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522</v>
      </c>
      <c r="E8510" s="19" t="str">
        <f>IF(ISBLANK(LeaveTracker[[#This Row],[Employee Name]]),"-----",VLOOKUP(LeaveTracker[[#This Row],[Employee Name]],Employees[[Employee Name]:[Office]],7))</f>
        <v>PIO</v>
      </c>
      <c r="F8510" s="50" t="str">
        <f>IF(ISBLANK(LeaveTracker[[#This Row],[Employee Name]]),"-----",VLOOKUP(LeaveTracker[[#This Row],[Employee Name]],Employees[[Employee Name]:[Office]],6))</f>
        <v>PERMANENT</v>
      </c>
      <c r="G8510" s="24">
        <v>45225</v>
      </c>
      <c r="H8510" s="24">
        <v>45225</v>
      </c>
      <c r="I8510" s="20" t="s">
        <v>298</v>
      </c>
      <c r="J8510" s="42" t="s">
        <v>1003</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2572</v>
      </c>
      <c r="E8511" s="19" t="str">
        <f>IF(ISBLANK(LeaveTracker[[#This Row],[Employee Name]]),"-----",VLOOKUP(LeaveTracker[[#This Row],[Employee Name]],Employees[[Employee Name]:[Office]],7))</f>
        <v>CDRRMO</v>
      </c>
      <c r="F8511" s="50" t="str">
        <f>IF(ISBLANK(LeaveTracker[[#This Row],[Employee Name]]),"-----",VLOOKUP(LeaveTracker[[#This Row],[Employee Name]],Employees[[Employee Name]:[Office]],6))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2572</v>
      </c>
      <c r="E8512" s="19" t="str">
        <f>IF(ISBLANK(LeaveTracker[[#This Row],[Employee Name]]),"-----",VLOOKUP(LeaveTracker[[#This Row],[Employee Name]],Employees[[Employee Name]:[Office]],7))</f>
        <v>CDRRMO</v>
      </c>
      <c r="F8512" s="50" t="str">
        <f>IF(ISBLANK(LeaveTracker[[#This Row],[Employee Name]]),"-----",VLOOKUP(LeaveTracker[[#This Row],[Employee Name]],Employees[[Employee Name]:[Office]],6))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2572</v>
      </c>
      <c r="E8513" s="19" t="str">
        <f>IF(ISBLANK(LeaveTracker[[#This Row],[Employee Name]]),"-----",VLOOKUP(LeaveTracker[[#This Row],[Employee Name]],Employees[[Employee Name]:[Office]],7))</f>
        <v>CDRRMO</v>
      </c>
      <c r="F8513" s="50" t="str">
        <f>IF(ISBLANK(LeaveTracker[[#This Row],[Employee Name]]),"-----",VLOOKUP(LeaveTracker[[#This Row],[Employee Name]],Employees[[Employee Name]:[Office]],6))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2572</v>
      </c>
      <c r="E8514" s="19" t="str">
        <f>IF(ISBLANK(LeaveTracker[[#This Row],[Employee Name]]),"-----",VLOOKUP(LeaveTracker[[#This Row],[Employee Name]],Employees[[Employee Name]:[Office]],7))</f>
        <v>CDRRMO</v>
      </c>
      <c r="F8514" s="50" t="str">
        <f>IF(ISBLANK(LeaveTracker[[#This Row],[Employee Name]]),"-----",VLOOKUP(LeaveTracker[[#This Row],[Employee Name]],Employees[[Employee Name]:[Office]],6))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2572</v>
      </c>
      <c r="E8515" s="19" t="str">
        <f>IF(ISBLANK(LeaveTracker[[#This Row],[Employee Name]]),"-----",VLOOKUP(LeaveTracker[[#This Row],[Employee Name]],Employees[[Employee Name]:[Office]],7))</f>
        <v>CDRRMO</v>
      </c>
      <c r="F8515" s="50" t="str">
        <f>IF(ISBLANK(LeaveTracker[[#This Row],[Employee Name]]),"-----",VLOOKUP(LeaveTracker[[#This Row],[Employee Name]],Employees[[Employee Name]:[Office]],6))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1095</v>
      </c>
      <c r="E8516" s="19" t="str">
        <f>IF(ISBLANK(LeaveTracker[[#This Row],[Employee Name]]),"-----",VLOOKUP(LeaveTracker[[#This Row],[Employee Name]],Employees[[Employee Name]:[Office]],7))</f>
        <v>VMO</v>
      </c>
      <c r="F8516" s="50" t="str">
        <f>IF(ISBLANK(LeaveTracker[[#This Row],[Employee Name]]),"-----",VLOOKUP(LeaveTracker[[#This Row],[Employee Name]],Employees[[Employee Name]:[Office]],6))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583</v>
      </c>
      <c r="E8517" s="19" t="str">
        <f>IF(ISBLANK(LeaveTracker[[#This Row],[Employee Name]]),"-----",VLOOKUP(LeaveTracker[[#This Row],[Employee Name]],Employees[[Employee Name]:[Office]],7))</f>
        <v>CCT</v>
      </c>
      <c r="F8517" s="50" t="str">
        <f>IF(ISBLANK(LeaveTracker[[#This Row],[Employee Name]]),"-----",VLOOKUP(LeaveTracker[[#This Row],[Employee Name]],Employees[[Employee Name]:[Office]],6))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1741</v>
      </c>
      <c r="E8518" s="19" t="str">
        <f>IF(ISBLANK(LeaveTracker[[#This Row],[Employee Name]]),"-----",VLOOKUP(LeaveTracker[[#This Row],[Employee Name]],Employees[[Employee Name]:[Office]],7))</f>
        <v>ONT</v>
      </c>
      <c r="F8518" s="50" t="str">
        <f>IF(ISBLANK(LeaveTracker[[#This Row],[Employee Name]]),"-----",VLOOKUP(LeaveTracker[[#This Row],[Employee Name]],Employees[[Employee Name]:[Office]],6))</f>
        <v>PERMANENT</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1741</v>
      </c>
      <c r="E8519" s="19" t="str">
        <f>IF(ISBLANK(LeaveTracker[[#This Row],[Employee Name]]),"-----",VLOOKUP(LeaveTracker[[#This Row],[Employee Name]],Employees[[Employee Name]:[Office]],7))</f>
        <v>ONT</v>
      </c>
      <c r="F8519" s="50" t="str">
        <f>IF(ISBLANK(LeaveTracker[[#This Row],[Employee Name]]),"-----",VLOOKUP(LeaveTracker[[#This Row],[Employee Name]],Employees[[Employee Name]:[Office]],6))</f>
        <v>PERMANENT</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2332</v>
      </c>
      <c r="E8520" s="19" t="str">
        <f>IF(ISBLANK(LeaveTracker[[#This Row],[Employee Name]]),"-----",VLOOKUP(LeaveTracker[[#This Row],[Employee Name]],Employees[[Employee Name]:[Office]],7))</f>
        <v>SP</v>
      </c>
      <c r="F8520" s="50" t="str">
        <f>IF(ISBLANK(LeaveTracker[[#This Row],[Employee Name]]),"-----",VLOOKUP(LeaveTracker[[#This Row],[Employee Name]],Employees[[Employee Name]:[Office]],6))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2332</v>
      </c>
      <c r="E8521" s="19" t="str">
        <f>IF(ISBLANK(LeaveTracker[[#This Row],[Employee Name]]),"-----",VLOOKUP(LeaveTracker[[#This Row],[Employee Name]],Employees[[Employee Name]:[Office]],7))</f>
        <v>SP</v>
      </c>
      <c r="F8521" s="50" t="str">
        <f>IF(ISBLANK(LeaveTracker[[#This Row],[Employee Name]]),"-----",VLOOKUP(LeaveTracker[[#This Row],[Employee Name]],Employees[[Employee Name]:[Office]],6))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2402</v>
      </c>
      <c r="E8522" s="19">
        <f>IF(ISBLANK(LeaveTracker[[#This Row],[Employee Name]]),"-----",VLOOKUP(LeaveTracker[[#This Row],[Employee Name]],Employees[[Employee Name]:[Office]],7))</f>
        <v>0</v>
      </c>
      <c r="F8522" s="50" t="str">
        <f>IF(ISBLANK(LeaveTracker[[#This Row],[Employee Name]]),"-----",VLOOKUP(LeaveTracker[[#This Row],[Employee Name]],Employees[[Employee Name]:[Office]],6))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2402</v>
      </c>
      <c r="E8523" s="19">
        <f>IF(ISBLANK(LeaveTracker[[#This Row],[Employee Name]]),"-----",VLOOKUP(LeaveTracker[[#This Row],[Employee Name]],Employees[[Employee Name]:[Office]],7))</f>
        <v>0</v>
      </c>
      <c r="F8523" s="50" t="str">
        <f>IF(ISBLANK(LeaveTracker[[#This Row],[Employee Name]]),"-----",VLOOKUP(LeaveTracker[[#This Row],[Employee Name]],Employees[[Employee Name]:[Office]],6))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2402</v>
      </c>
      <c r="E8524" s="19">
        <f>IF(ISBLANK(LeaveTracker[[#This Row],[Employee Name]]),"-----",VLOOKUP(LeaveTracker[[#This Row],[Employee Name]],Employees[[Employee Name]:[Office]],7))</f>
        <v>0</v>
      </c>
      <c r="F8524" s="50" t="str">
        <f>IF(ISBLANK(LeaveTracker[[#This Row],[Employee Name]]),"-----",VLOOKUP(LeaveTracker[[#This Row],[Employee Name]],Employees[[Employee Name]:[Office]],6))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2402</v>
      </c>
      <c r="E8525" s="19">
        <f>IF(ISBLANK(LeaveTracker[[#This Row],[Employee Name]]),"-----",VLOOKUP(LeaveTracker[[#This Row],[Employee Name]],Employees[[Employee Name]:[Office]],7))</f>
        <v>0</v>
      </c>
      <c r="F8525" s="50" t="str">
        <f>IF(ISBLANK(LeaveTracker[[#This Row],[Employee Name]]),"-----",VLOOKUP(LeaveTracker[[#This Row],[Employee Name]],Employees[[Employee Name]:[Office]],6))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1083</v>
      </c>
      <c r="E8526" s="19" t="str">
        <f>IF(ISBLANK(LeaveTracker[[#This Row],[Employee Name]]),"-----",VLOOKUP(LeaveTracker[[#This Row],[Employee Name]],Employees[[Employee Name]:[Office]],7))</f>
        <v>ACCOUNTING</v>
      </c>
      <c r="F8526" s="50" t="str">
        <f>IF(ISBLANK(LeaveTracker[[#This Row],[Employee Name]]),"-----",VLOOKUP(LeaveTracker[[#This Row],[Employee Name]],Employees[[Employee Name]:[Office]],6))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543</v>
      </c>
      <c r="E8527" s="19" t="str">
        <f>IF(ISBLANK(LeaveTracker[[#This Row],[Employee Name]]),"-----",VLOOKUP(LeaveTracker[[#This Row],[Employee Name]],Employees[[Employee Name]:[Office]],7))</f>
        <v>LCR</v>
      </c>
      <c r="F8527" s="50" t="str">
        <f>IF(ISBLANK(LeaveTracker[[#This Row],[Employee Name]]),"-----",VLOOKUP(LeaveTracker[[#This Row],[Employee Name]],Employees[[Employee Name]:[Office]],6))</f>
        <v>PERMANENT</v>
      </c>
      <c r="G8527" s="24">
        <v>45233</v>
      </c>
      <c r="H8527" s="24">
        <v>45233</v>
      </c>
      <c r="I8527" s="20" t="s">
        <v>298</v>
      </c>
      <c r="J8527" s="42" t="s">
        <v>1003</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543</v>
      </c>
      <c r="E8528" s="19" t="str">
        <f>IF(ISBLANK(LeaveTracker[[#This Row],[Employee Name]]),"-----",VLOOKUP(LeaveTracker[[#This Row],[Employee Name]],Employees[[Employee Name]:[Office]],7))</f>
        <v>LCR</v>
      </c>
      <c r="F8528" s="50" t="str">
        <f>IF(ISBLANK(LeaveTracker[[#This Row],[Employee Name]]),"-----",VLOOKUP(LeaveTracker[[#This Row],[Employee Name]],Employees[[Employee Name]:[Office]],6))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371</v>
      </c>
      <c r="E8529" s="19" t="str">
        <f>IF(ISBLANK(LeaveTracker[[#This Row],[Employee Name]]),"-----",VLOOKUP(LeaveTracker[[#This Row],[Employee Name]],Employees[[Employee Name]:[Office]],7))</f>
        <v>LIBRARY</v>
      </c>
      <c r="F8529" s="50" t="str">
        <f>IF(ISBLANK(LeaveTracker[[#This Row],[Employee Name]]),"-----",VLOOKUP(LeaveTracker[[#This Row],[Employee Name]],Employees[[Employee Name]:[Office]],6))</f>
        <v>PERMANENT</v>
      </c>
      <c r="G8529" s="24">
        <v>45236</v>
      </c>
      <c r="H8529" s="24">
        <v>45236</v>
      </c>
      <c r="I8529" s="20" t="s">
        <v>298</v>
      </c>
      <c r="J8529" s="42" t="s">
        <v>1003</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1078</v>
      </c>
      <c r="E8530" s="19" t="str">
        <f>IF(ISBLANK(LeaveTracker[[#This Row],[Employee Name]]),"-----",VLOOKUP(LeaveTracker[[#This Row],[Employee Name]],Employees[[Employee Name]:[Office]],7))</f>
        <v>CTO</v>
      </c>
      <c r="F8530" s="50" t="str">
        <f>IF(ISBLANK(LeaveTracker[[#This Row],[Employee Name]]),"-----",VLOOKUP(LeaveTracker[[#This Row],[Employee Name]],Employees[[Employee Name]:[Office]],6))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1078</v>
      </c>
      <c r="E8531" s="19" t="str">
        <f>IF(ISBLANK(LeaveTracker[[#This Row],[Employee Name]]),"-----",VLOOKUP(LeaveTracker[[#This Row],[Employee Name]],Employees[[Employee Name]:[Office]],7))</f>
        <v>CTO</v>
      </c>
      <c r="F8531" s="50" t="str">
        <f>IF(ISBLANK(LeaveTracker[[#This Row],[Employee Name]]),"-----",VLOOKUP(LeaveTracker[[#This Row],[Employee Name]],Employees[[Employee Name]:[Office]],6))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513</v>
      </c>
      <c r="E8532" s="19" t="str">
        <f>IF(ISBLANK(LeaveTracker[[#This Row],[Employee Name]]),"-----",VLOOKUP(LeaveTracker[[#This Row],[Employee Name]],Employees[[Employee Name]:[Office]],7))</f>
        <v>ONT</v>
      </c>
      <c r="F8532" s="50" t="str">
        <f>IF(ISBLANK(LeaveTracker[[#This Row],[Employee Name]]),"-----",VLOOKUP(LeaveTracker[[#This Row],[Employee Name]],Employees[[Employee Name]:[Office]],6))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630</v>
      </c>
      <c r="E8533" s="19" t="str">
        <f>IF(ISBLANK(LeaveTracker[[#This Row],[Employee Name]]),"-----",VLOOKUP(LeaveTracker[[#This Row],[Employee Name]],Employees[[Employee Name]:[Office]],7))</f>
        <v>CCT</v>
      </c>
      <c r="F8533" s="50" t="str">
        <f>IF(ISBLANK(LeaveTracker[[#This Row],[Employee Name]]),"-----",VLOOKUP(LeaveTracker[[#This Row],[Employee Name]],Employees[[Employee Name]:[Office]],6))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525</v>
      </c>
      <c r="E8534" s="19" t="str">
        <f>IF(ISBLANK(LeaveTracker[[#This Row],[Employee Name]]),"-----",VLOOKUP(LeaveTracker[[#This Row],[Employee Name]],Employees[[Employee Name]:[Office]],7))</f>
        <v>GSO</v>
      </c>
      <c r="F8534" s="50" t="str">
        <f>IF(ISBLANK(LeaveTracker[[#This Row],[Employee Name]]),"-----",VLOOKUP(LeaveTracker[[#This Row],[Employee Name]],Employees[[Employee Name]:[Office]],6))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1745</v>
      </c>
      <c r="E8535" s="19" t="str">
        <f>IF(ISBLANK(LeaveTracker[[#This Row],[Employee Name]]),"-----",VLOOKUP(LeaveTracker[[#This Row],[Employee Name]],Employees[[Employee Name]:[Office]],7))</f>
        <v>ACCOUNTING</v>
      </c>
      <c r="F8535" s="50" t="str">
        <f>IF(ISBLANK(LeaveTracker[[#This Row],[Employee Name]]),"-----",VLOOKUP(LeaveTracker[[#This Row],[Employee Name]],Employees[[Employee Name]:[Office]],6))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405</v>
      </c>
      <c r="E8536" s="19" t="str">
        <f>IF(ISBLANK(LeaveTracker[[#This Row],[Employee Name]]),"-----",VLOOKUP(LeaveTracker[[#This Row],[Employee Name]],Employees[[Employee Name]:[Office]],7))</f>
        <v>CTO</v>
      </c>
      <c r="F8536" s="50" t="str">
        <f>IF(ISBLANK(LeaveTracker[[#This Row],[Employee Name]]),"-----",VLOOKUP(LeaveTracker[[#This Row],[Employee Name]],Employees[[Employee Name]:[Office]],6))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1861</v>
      </c>
      <c r="E8537" s="19" t="str">
        <f>IF(ISBLANK(LeaveTracker[[#This Row],[Employee Name]]),"-----",VLOOKUP(LeaveTracker[[#This Row],[Employee Name]],Employees[[Employee Name]:[Office]],7))</f>
        <v>BPLO</v>
      </c>
      <c r="F8537" s="50" t="str">
        <f>IF(ISBLANK(LeaveTracker[[#This Row],[Employee Name]]),"-----",VLOOKUP(LeaveTracker[[#This Row],[Employee Name]],Employees[[Employee Name]:[Office]],6))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863</v>
      </c>
      <c r="E8538" s="19" t="str">
        <f>IF(ISBLANK(LeaveTracker[[#This Row],[Employee Name]]),"-----",VLOOKUP(LeaveTracker[[#This Row],[Employee Name]],Employees[[Employee Name]:[Office]],7))</f>
        <v>ACCOUNTING</v>
      </c>
      <c r="F8538" s="50" t="str">
        <f>IF(ISBLANK(LeaveTracker[[#This Row],[Employee Name]]),"-----",VLOOKUP(LeaveTracker[[#This Row],[Employee Name]],Employees[[Employee Name]:[Office]],6))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509</v>
      </c>
      <c r="E8539" s="19" t="str">
        <f>IF(ISBLANK(LeaveTracker[[#This Row],[Employee Name]]),"-----",VLOOKUP(LeaveTracker[[#This Row],[Employee Name]],Employees[[Employee Name]:[Office]],7))</f>
        <v>ACCOUNTING</v>
      </c>
      <c r="F8539" s="50" t="str">
        <f>IF(ISBLANK(LeaveTracker[[#This Row],[Employee Name]]),"-----",VLOOKUP(LeaveTracker[[#This Row],[Employee Name]],Employees[[Employee Name]:[Office]],6))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2140</v>
      </c>
      <c r="E8540" s="19" t="str">
        <f>IF(ISBLANK(LeaveTracker[[#This Row],[Employee Name]]),"-----",VLOOKUP(LeaveTracker[[#This Row],[Employee Name]],Employees[[Employee Name]:[Office]],7))</f>
        <v>GSO</v>
      </c>
      <c r="F8540" s="50" t="str">
        <f>IF(ISBLANK(LeaveTracker[[#This Row],[Employee Name]]),"-----",VLOOKUP(LeaveTracker[[#This Row],[Employee Name]],Employees[[Employee Name]:[Office]],6))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914</v>
      </c>
      <c r="E8541" s="19" t="str">
        <f>IF(ISBLANK(LeaveTracker[[#This Row],[Employee Name]]),"-----",VLOOKUP(LeaveTracker[[#This Row],[Employee Name]],Employees[[Employee Name]:[Office]],7))</f>
        <v>CPDO</v>
      </c>
      <c r="F8541" s="50" t="str">
        <f>IF(ISBLANK(LeaveTracker[[#This Row],[Employee Name]]),"-----",VLOOKUP(LeaveTracker[[#This Row],[Employee Name]],Employees[[Employee Name]:[Office]],6))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1056</v>
      </c>
      <c r="E8542" s="19" t="str">
        <f>IF(ISBLANK(LeaveTracker[[#This Row],[Employee Name]]),"-----",VLOOKUP(LeaveTracker[[#This Row],[Employee Name]],Employees[[Employee Name]:[Office]],7))</f>
        <v>ONT</v>
      </c>
      <c r="F8542" s="50" t="str">
        <f>IF(ISBLANK(LeaveTracker[[#This Row],[Employee Name]]),"-----",VLOOKUP(LeaveTracker[[#This Row],[Employee Name]],Employees[[Employee Name]:[Office]],6))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418</v>
      </c>
      <c r="E8543" s="19" t="str">
        <f>IF(ISBLANK(LeaveTracker[[#This Row],[Employee Name]]),"-----",VLOOKUP(LeaveTracker[[#This Row],[Employee Name]],Employees[[Employee Name]:[Office]],7))</f>
        <v>CTO</v>
      </c>
      <c r="F8543" s="50" t="str">
        <f>IF(ISBLANK(LeaveTracker[[#This Row],[Employee Name]]),"-----",VLOOKUP(LeaveTracker[[#This Row],[Employee Name]],Employees[[Employee Name]:[Office]],6))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501</v>
      </c>
      <c r="E8544" s="19" t="str">
        <f>IF(ISBLANK(LeaveTracker[[#This Row],[Employee Name]]),"-----",VLOOKUP(LeaveTracker[[#This Row],[Employee Name]],Employees[[Employee Name]:[Office]],7))</f>
        <v>COOPERATIVE OFFICE</v>
      </c>
      <c r="F8544" s="50" t="str">
        <f>IF(ISBLANK(LeaveTracker[[#This Row],[Employee Name]]),"-----",VLOOKUP(LeaveTracker[[#This Row],[Employee Name]],Employees[[Employee Name]:[Office]],6))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501</v>
      </c>
      <c r="E8545" s="19" t="str">
        <f>IF(ISBLANK(LeaveTracker[[#This Row],[Employee Name]]),"-----",VLOOKUP(LeaveTracker[[#This Row],[Employee Name]],Employees[[Employee Name]:[Office]],7))</f>
        <v>COOPERATIVE OFFICE</v>
      </c>
      <c r="F8545" s="50" t="str">
        <f>IF(ISBLANK(LeaveTracker[[#This Row],[Employee Name]]),"-----",VLOOKUP(LeaveTracker[[#This Row],[Employee Name]],Employees[[Employee Name]:[Office]],6))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304</v>
      </c>
      <c r="E8546" s="19" t="str">
        <f>IF(ISBLANK(LeaveTracker[[#This Row],[Employee Name]]),"-----",VLOOKUP(LeaveTracker[[#This Row],[Employee Name]],Employees[[Employee Name]:[Office]],7))</f>
        <v>TOPS (ADMIN CSU)</v>
      </c>
      <c r="F8546" s="50" t="str">
        <f>IF(ISBLANK(LeaveTracker[[#This Row],[Employee Name]]),"-----",VLOOKUP(LeaveTracker[[#This Row],[Employee Name]],Employees[[Employee Name]:[Office]],6))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355</v>
      </c>
      <c r="E8547" s="19" t="str">
        <f>IF(ISBLANK(LeaveTracker[[#This Row],[Employee Name]]),"-----",VLOOKUP(LeaveTracker[[#This Row],[Employee Name]],Employees[[Employee Name]:[Office]],7))</f>
        <v>LCR</v>
      </c>
      <c r="F8547" s="50" t="str">
        <f>IF(ISBLANK(LeaveTracker[[#This Row],[Employee Name]]),"-----",VLOOKUP(LeaveTracker[[#This Row],[Employee Name]],Employees[[Employee Name]:[Office]],6))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538</v>
      </c>
      <c r="E8548" s="19" t="str">
        <f>IF(ISBLANK(LeaveTracker[[#This Row],[Employee Name]]),"-----",VLOOKUP(LeaveTracker[[#This Row],[Employee Name]],Employees[[Employee Name]:[Office]],7))</f>
        <v>LCR</v>
      </c>
      <c r="F8548" s="50" t="str">
        <f>IF(ISBLANK(LeaveTracker[[#This Row],[Employee Name]]),"-----",VLOOKUP(LeaveTracker[[#This Row],[Employee Name]],Employees[[Employee Name]:[Office]],6))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396</v>
      </c>
      <c r="E8549" s="19" t="str">
        <f>IF(ISBLANK(LeaveTracker[[#This Row],[Employee Name]]),"-----",VLOOKUP(LeaveTracker[[#This Row],[Employee Name]],Employees[[Employee Name]:[Office]],7))</f>
        <v>CTO</v>
      </c>
      <c r="F8549" s="50" t="str">
        <f>IF(ISBLANK(LeaveTracker[[#This Row],[Employee Name]]),"-----",VLOOKUP(LeaveTracker[[#This Row],[Employee Name]],Employees[[Employee Name]:[Office]],6))</f>
        <v>PERMANENT</v>
      </c>
      <c r="G8549" s="24">
        <v>45223</v>
      </c>
      <c r="H8549" s="24">
        <v>45223</v>
      </c>
      <c r="I8549" s="20" t="s">
        <v>298</v>
      </c>
      <c r="J8549" s="42" t="s">
        <v>1003</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2114</v>
      </c>
      <c r="E8550" s="19" t="str">
        <f>IF(ISBLANK(LeaveTracker[[#This Row],[Employee Name]]),"-----",VLOOKUP(LeaveTracker[[#This Row],[Employee Name]],Employees[[Employee Name]:[Office]],7))</f>
        <v>CEO</v>
      </c>
      <c r="F8550" s="50" t="str">
        <f>IF(ISBLANK(LeaveTracker[[#This Row],[Employee Name]]),"-----",VLOOKUP(LeaveTracker[[#This Row],[Employee Name]],Employees[[Employee Name]:[Office]],6))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2425</v>
      </c>
      <c r="E8551" s="19" t="str">
        <f>IF(ISBLANK(LeaveTracker[[#This Row],[Employee Name]]),"-----",VLOOKUP(LeaveTracker[[#This Row],[Employee Name]],Employees[[Employee Name]:[Office]],7))</f>
        <v>PEOPLE'S PARK</v>
      </c>
      <c r="F8551" s="50" t="str">
        <f>IF(ISBLANK(LeaveTracker[[#This Row],[Employee Name]]),"-----",VLOOKUP(LeaveTracker[[#This Row],[Employee Name]],Employees[[Employee Name]:[Office]],6))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464</v>
      </c>
      <c r="E8552" s="19" t="str">
        <f>IF(ISBLANK(LeaveTracker[[#This Row],[Employee Name]]),"-----",VLOOKUP(LeaveTracker[[#This Row],[Employee Name]],Employees[[Employee Name]:[Office]],7))</f>
        <v>ASSESSORS OFFICE</v>
      </c>
      <c r="F8552" s="50" t="str">
        <f>IF(ISBLANK(LeaveTracker[[#This Row],[Employee Name]]),"-----",VLOOKUP(LeaveTracker[[#This Row],[Employee Name]],Employees[[Employee Name]:[Office]],6))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19" t="str">
        <f>IF(ISBLANK(LeaveTracker[[#This Row],[Employee Name]]),"-----",VLOOKUP(LeaveTracker[[#This Row],[Employee Name]],Employees[[Employee Name]:[Office]],7))</f>
        <v>ADMIN OFFICE</v>
      </c>
      <c r="F8553" s="50" t="str">
        <f>IF(ISBLANK(LeaveTracker[[#This Row],[Employee Name]]),"-----",VLOOKUP(LeaveTracker[[#This Row],[Employee Name]],Employees[[Employee Name]:[Office]],6))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2294</v>
      </c>
      <c r="E8554" s="19" t="str">
        <f>IF(ISBLANK(LeaveTracker[[#This Row],[Employee Name]]),"-----",VLOOKUP(LeaveTracker[[#This Row],[Employee Name]],Employees[[Employee Name]:[Office]],7))</f>
        <v>OSPITAL NG TAGAYTAY</v>
      </c>
      <c r="F8554" s="50" t="str">
        <f>IF(ISBLANK(LeaveTracker[[#This Row],[Employee Name]]),"-----",VLOOKUP(LeaveTracker[[#This Row],[Employee Name]],Employees[[Employee Name]:[Office]],6))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547</v>
      </c>
      <c r="E8555" s="19" t="str">
        <f>IF(ISBLANK(LeaveTracker[[#This Row],[Employee Name]]),"-----",VLOOKUP(LeaveTracker[[#This Row],[Employee Name]],Employees[[Employee Name]:[Office]],7))</f>
        <v>ONT</v>
      </c>
      <c r="F8555" s="50" t="str">
        <f>IF(ISBLANK(LeaveTracker[[#This Row],[Employee Name]]),"-----",VLOOKUP(LeaveTracker[[#This Row],[Employee Name]],Employees[[Employee Name]:[Office]],6))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676</v>
      </c>
      <c r="E8556" s="19" t="str">
        <f>IF(ISBLANK(LeaveTracker[[#This Row],[Employee Name]]),"-----",VLOOKUP(LeaveTracker[[#This Row],[Employee Name]],Employees[[Employee Name]:[Office]],7))</f>
        <v>ONT</v>
      </c>
      <c r="F8556" s="50" t="str">
        <f>IF(ISBLANK(LeaveTracker[[#This Row],[Employee Name]]),"-----",VLOOKUP(LeaveTracker[[#This Row],[Employee Name]],Employees[[Employee Name]:[Office]],6))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398</v>
      </c>
      <c r="E8557" s="19" t="str">
        <f>IF(ISBLANK(LeaveTracker[[#This Row],[Employee Name]]),"-----",VLOOKUP(LeaveTracker[[#This Row],[Employee Name]],Employees[[Employee Name]:[Office]],7))</f>
        <v>CTO</v>
      </c>
      <c r="F8557" s="50" t="str">
        <f>IF(ISBLANK(LeaveTracker[[#This Row],[Employee Name]]),"-----",VLOOKUP(LeaveTracker[[#This Row],[Employee Name]],Employees[[Employee Name]:[Office]],6))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501</v>
      </c>
      <c r="E8558" s="19" t="str">
        <f>IF(ISBLANK(LeaveTracker[[#This Row],[Employee Name]]),"-----",VLOOKUP(LeaveTracker[[#This Row],[Employee Name]],Employees[[Employee Name]:[Office]],7))</f>
        <v>COOPERATIVE OFFICE</v>
      </c>
      <c r="F8558" s="50" t="str">
        <f>IF(ISBLANK(LeaveTracker[[#This Row],[Employee Name]]),"-----",VLOOKUP(LeaveTracker[[#This Row],[Employee Name]],Employees[[Employee Name]:[Office]],6))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290</v>
      </c>
      <c r="E8559" s="19" t="str">
        <f>IF(ISBLANK(LeaveTracker[[#This Row],[Employee Name]]),"-----",VLOOKUP(LeaveTracker[[#This Row],[Employee Name]],Employees[[Employee Name]:[Office]],7))</f>
        <v>CENRO</v>
      </c>
      <c r="F8559" s="50" t="str">
        <f>IF(ISBLANK(LeaveTracker[[#This Row],[Employee Name]]),"-----",VLOOKUP(LeaveTracker[[#This Row],[Employee Name]],Employees[[Employee Name]:[Office]],6))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1935</v>
      </c>
      <c r="E8560" s="19" t="str">
        <f>IF(ISBLANK(LeaveTracker[[#This Row],[Employee Name]]),"-----",VLOOKUP(LeaveTracker[[#This Row],[Employee Name]],Employees[[Employee Name]:[Office]],7))</f>
        <v>CTO</v>
      </c>
      <c r="F8560" s="50" t="str">
        <f>IF(ISBLANK(LeaveTracker[[#This Row],[Employee Name]]),"-----",VLOOKUP(LeaveTracker[[#This Row],[Employee Name]],Employees[[Employee Name]:[Office]],6))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1794</v>
      </c>
      <c r="E8561" s="19" t="str">
        <f>IF(ISBLANK(LeaveTracker[[#This Row],[Employee Name]]),"-----",VLOOKUP(LeaveTracker[[#This Row],[Employee Name]],Employees[[Employee Name]:[Office]],7))</f>
        <v>CENRO</v>
      </c>
      <c r="F8561" s="50" t="str">
        <f>IF(ISBLANK(LeaveTracker[[#This Row],[Employee Name]]),"-----",VLOOKUP(LeaveTracker[[#This Row],[Employee Name]],Employees[[Employee Name]:[Office]],6))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1910</v>
      </c>
      <c r="E8562" s="19" t="str">
        <f>IF(ISBLANK(LeaveTracker[[#This Row],[Employee Name]]),"-----",VLOOKUP(LeaveTracker[[#This Row],[Employee Name]],Employees[[Employee Name]:[Office]],7))</f>
        <v>CENRO</v>
      </c>
      <c r="F8562" s="50" t="str">
        <f>IF(ISBLANK(LeaveTracker[[#This Row],[Employee Name]]),"-----",VLOOKUP(LeaveTracker[[#This Row],[Employee Name]],Employees[[Employee Name]:[Office]],6))</f>
        <v>CASUAL</v>
      </c>
      <c r="G8562" s="24">
        <v>45237</v>
      </c>
      <c r="H8562" s="24">
        <v>45238</v>
      </c>
      <c r="I8562" s="20" t="s">
        <v>298</v>
      </c>
      <c r="J8562" s="42" t="s">
        <v>1003</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2096</v>
      </c>
      <c r="E8563" s="19" t="str">
        <f>IF(ISBLANK(LeaveTracker[[#This Row],[Employee Name]]),"-----",VLOOKUP(LeaveTracker[[#This Row],[Employee Name]],Employees[[Employee Name]:[Office]],7))</f>
        <v>CENRO</v>
      </c>
      <c r="F8563" s="50" t="str">
        <f>IF(ISBLANK(LeaveTracker[[#This Row],[Employee Name]]),"-----",VLOOKUP(LeaveTracker[[#This Row],[Employee Name]],Employees[[Employee Name]:[Office]],6))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255</v>
      </c>
      <c r="E8564" s="19" t="str">
        <f>IF(ISBLANK(LeaveTracker[[#This Row],[Employee Name]]),"-----",VLOOKUP(LeaveTracker[[#This Row],[Employee Name]],Employees[[Employee Name]:[Office]],7))</f>
        <v>DA</v>
      </c>
      <c r="F8564" s="50" t="str">
        <f>IF(ISBLANK(LeaveTracker[[#This Row],[Employee Name]]),"-----",VLOOKUP(LeaveTracker[[#This Row],[Employee Name]],Employees[[Employee Name]:[Office]],6))</f>
        <v>PERMANENT</v>
      </c>
      <c r="G8564" s="24">
        <v>45223</v>
      </c>
      <c r="H8564" s="24">
        <v>45223</v>
      </c>
      <c r="I8564" s="20" t="s">
        <v>298</v>
      </c>
      <c r="J8564" s="42" t="s">
        <v>1003</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255</v>
      </c>
      <c r="E8565" s="19" t="str">
        <f>IF(ISBLANK(LeaveTracker[[#This Row],[Employee Name]]),"-----",VLOOKUP(LeaveTracker[[#This Row],[Employee Name]],Employees[[Employee Name]:[Office]],7))</f>
        <v>DA</v>
      </c>
      <c r="F8565" s="50" t="str">
        <f>IF(ISBLANK(LeaveTracker[[#This Row],[Employee Name]]),"-----",VLOOKUP(LeaveTracker[[#This Row],[Employee Name]],Employees[[Employee Name]:[Office]],6))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1750</v>
      </c>
      <c r="E8566" s="19" t="str">
        <f>IF(ISBLANK(LeaveTracker[[#This Row],[Employee Name]]),"-----",VLOOKUP(LeaveTracker[[#This Row],[Employee Name]],Employees[[Employee Name]:[Office]],7))</f>
        <v>AGRICULTURE OFFICE</v>
      </c>
      <c r="F8566" s="50" t="str">
        <f>IF(ISBLANK(LeaveTracker[[#This Row],[Employee Name]]),"-----",VLOOKUP(LeaveTracker[[#This Row],[Employee Name]],Employees[[Employee Name]:[Office]],6))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19" t="str">
        <f>IF(ISBLANK(LeaveTracker[[#This Row],[Employee Name]]),"-----",VLOOKUP(LeaveTracker[[#This Row],[Employee Name]],Employees[[Employee Name]:[Office]],7))</f>
        <v>CTO</v>
      </c>
      <c r="F8567" s="50" t="str">
        <f>IF(ISBLANK(LeaveTracker[[#This Row],[Employee Name]]),"-----",VLOOKUP(LeaveTracker[[#This Row],[Employee Name]],Employees[[Employee Name]:[Office]],6))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19" t="str">
        <f>IF(ISBLANK(LeaveTracker[[#This Row],[Employee Name]]),"-----",VLOOKUP(LeaveTracker[[#This Row],[Employee Name]],Employees[[Employee Name]:[Office]],7))</f>
        <v>CTO</v>
      </c>
      <c r="F8568" s="50" t="str">
        <f>IF(ISBLANK(LeaveTracker[[#This Row],[Employee Name]]),"-----",VLOOKUP(LeaveTracker[[#This Row],[Employee Name]],Employees[[Employee Name]:[Office]],6))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1922</v>
      </c>
      <c r="E8569" s="19" t="str">
        <f>IF(ISBLANK(LeaveTracker[[#This Row],[Employee Name]]),"-----",VLOOKUP(LeaveTracker[[#This Row],[Employee Name]],Employees[[Employee Name]:[Office]],7))</f>
        <v>CHO</v>
      </c>
      <c r="F8569" s="50" t="str">
        <f>IF(ISBLANK(LeaveTracker[[#This Row],[Employee Name]]),"-----",VLOOKUP(LeaveTracker[[#This Row],[Employee Name]],Employees[[Employee Name]:[Office]],6))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822</v>
      </c>
      <c r="E8570" s="19" t="str">
        <f>IF(ISBLANK(LeaveTracker[[#This Row],[Employee Name]]),"-----",VLOOKUP(LeaveTracker[[#This Row],[Employee Name]],Employees[[Employee Name]:[Office]],7))</f>
        <v>CHO</v>
      </c>
      <c r="F8570" s="50" t="str">
        <f>IF(ISBLANK(LeaveTracker[[#This Row],[Employee Name]]),"-----",VLOOKUP(LeaveTracker[[#This Row],[Employee Name]],Employees[[Employee Name]:[Office]],6))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1817</v>
      </c>
      <c r="E8571" s="19" t="str">
        <f>IF(ISBLANK(LeaveTracker[[#This Row],[Employee Name]]),"-----",VLOOKUP(LeaveTracker[[#This Row],[Employee Name]],Employees[[Employee Name]:[Office]],7))</f>
        <v>ONT</v>
      </c>
      <c r="F8571" s="50" t="str">
        <f>IF(ISBLANK(LeaveTracker[[#This Row],[Employee Name]]),"-----",VLOOKUP(LeaveTracker[[#This Row],[Employee Name]],Employees[[Employee Name]:[Office]],6))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591</v>
      </c>
      <c r="E8572" s="19" t="str">
        <f>IF(ISBLANK(LeaveTracker[[#This Row],[Employee Name]]),"-----",VLOOKUP(LeaveTracker[[#This Row],[Employee Name]],Employees[[Employee Name]:[Office]],7))</f>
        <v>MAHOGANY MARKET</v>
      </c>
      <c r="F8572" s="50" t="str">
        <f>IF(ISBLANK(LeaveTracker[[#This Row],[Employee Name]]),"-----",VLOOKUP(LeaveTracker[[#This Row],[Employee Name]],Employees[[Employee Name]:[Office]],6))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1905</v>
      </c>
      <c r="E8573" s="19" t="str">
        <f>IF(ISBLANK(LeaveTracker[[#This Row],[Employee Name]]),"-----",VLOOKUP(LeaveTracker[[#This Row],[Employee Name]],Employees[[Employee Name]:[Office]],7))</f>
        <v>MAHOGANY MARKET</v>
      </c>
      <c r="F8573" s="50" t="str">
        <f>IF(ISBLANK(LeaveTracker[[#This Row],[Employee Name]]),"-----",VLOOKUP(LeaveTracker[[#This Row],[Employee Name]],Employees[[Employee Name]:[Office]],6))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1285</v>
      </c>
      <c r="E8574" s="19" t="str">
        <f>IF(ISBLANK(LeaveTracker[[#This Row],[Employee Name]]),"-----",VLOOKUP(LeaveTracker[[#This Row],[Employee Name]],Employees[[Employee Name]:[Office]],7))</f>
        <v>CTO</v>
      </c>
      <c r="F8574" s="50" t="str">
        <f>IF(ISBLANK(LeaveTracker[[#This Row],[Employee Name]]),"-----",VLOOKUP(LeaveTracker[[#This Row],[Employee Name]],Employees[[Employee Name]:[Office]],6))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1757</v>
      </c>
      <c r="E8575" s="19" t="str">
        <f>IF(ISBLANK(LeaveTracker[[#This Row],[Employee Name]]),"-----",VLOOKUP(LeaveTracker[[#This Row],[Employee Name]],Employees[[Employee Name]:[Office]],7))</f>
        <v>SP</v>
      </c>
      <c r="F8575" s="50" t="str">
        <f>IF(ISBLANK(LeaveTracker[[#This Row],[Employee Name]]),"-----",VLOOKUP(LeaveTracker[[#This Row],[Employee Name]],Employees[[Employee Name]:[Office]],6))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1757</v>
      </c>
      <c r="E8576" s="19" t="str">
        <f>IF(ISBLANK(LeaveTracker[[#This Row],[Employee Name]]),"-----",VLOOKUP(LeaveTracker[[#This Row],[Employee Name]],Employees[[Employee Name]:[Office]],7))</f>
        <v>SP</v>
      </c>
      <c r="F8576" s="50" t="str">
        <f>IF(ISBLANK(LeaveTracker[[#This Row],[Employee Name]]),"-----",VLOOKUP(LeaveTracker[[#This Row],[Employee Name]],Employees[[Employee Name]:[Office]],6))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1757</v>
      </c>
      <c r="E8577" s="19" t="str">
        <f>IF(ISBLANK(LeaveTracker[[#This Row],[Employee Name]]),"-----",VLOOKUP(LeaveTracker[[#This Row],[Employee Name]],Employees[[Employee Name]:[Office]],7))</f>
        <v>SP</v>
      </c>
      <c r="F8577" s="50" t="str">
        <f>IF(ISBLANK(LeaveTracker[[#This Row],[Employee Name]]),"-----",VLOOKUP(LeaveTracker[[#This Row],[Employee Name]],Employees[[Employee Name]:[Office]],6))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1757</v>
      </c>
      <c r="E8578" s="19" t="str">
        <f>IF(ISBLANK(LeaveTracker[[#This Row],[Employee Name]]),"-----",VLOOKUP(LeaveTracker[[#This Row],[Employee Name]],Employees[[Employee Name]:[Office]],7))</f>
        <v>SP</v>
      </c>
      <c r="F8578" s="50" t="str">
        <f>IF(ISBLANK(LeaveTracker[[#This Row],[Employee Name]]),"-----",VLOOKUP(LeaveTracker[[#This Row],[Employee Name]],Employees[[Employee Name]:[Office]],6))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1757</v>
      </c>
      <c r="E8579" s="19" t="str">
        <f>IF(ISBLANK(LeaveTracker[[#This Row],[Employee Name]]),"-----",VLOOKUP(LeaveTracker[[#This Row],[Employee Name]],Employees[[Employee Name]:[Office]],7))</f>
        <v>SP</v>
      </c>
      <c r="F8579" s="50" t="str">
        <f>IF(ISBLANK(LeaveTracker[[#This Row],[Employee Name]]),"-----",VLOOKUP(LeaveTracker[[#This Row],[Employee Name]],Employees[[Employee Name]:[Office]],6))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1733</v>
      </c>
      <c r="E8580" s="19" t="str">
        <f>IF(ISBLANK(LeaveTracker[[#This Row],[Employee Name]]),"-----",VLOOKUP(LeaveTracker[[#This Row],[Employee Name]],Employees[[Employee Name]:[Office]],7))</f>
        <v>ASSESSOR</v>
      </c>
      <c r="F8580" s="50" t="str">
        <f>IF(ISBLANK(LeaveTracker[[#This Row],[Employee Name]]),"-----",VLOOKUP(LeaveTracker[[#This Row],[Employee Name]],Employees[[Employee Name]:[Office]],6))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1959</v>
      </c>
      <c r="E8581" s="19" t="str">
        <f>IF(ISBLANK(LeaveTracker[[#This Row],[Employee Name]]),"-----",VLOOKUP(LeaveTracker[[#This Row],[Employee Name]],Employees[[Employee Name]:[Office]],7))</f>
        <v>EEO/CITY MARKET</v>
      </c>
      <c r="F8581" s="50" t="str">
        <f>IF(ISBLANK(LeaveTracker[[#This Row],[Employee Name]]),"-----",VLOOKUP(LeaveTracker[[#This Row],[Employee Name]],Employees[[Employee Name]:[Office]],6))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1959</v>
      </c>
      <c r="E8582" s="19" t="str">
        <f>IF(ISBLANK(LeaveTracker[[#This Row],[Employee Name]]),"-----",VLOOKUP(LeaveTracker[[#This Row],[Employee Name]],Employees[[Employee Name]:[Office]],7))</f>
        <v>EEO/CITY MARKET</v>
      </c>
      <c r="F8582" s="50" t="str">
        <f>IF(ISBLANK(LeaveTracker[[#This Row],[Employee Name]]),"-----",VLOOKUP(LeaveTracker[[#This Row],[Employee Name]],Employees[[Employee Name]:[Office]],6))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1959</v>
      </c>
      <c r="E8583" s="19" t="str">
        <f>IF(ISBLANK(LeaveTracker[[#This Row],[Employee Name]]),"-----",VLOOKUP(LeaveTracker[[#This Row],[Employee Name]],Employees[[Employee Name]:[Office]],7))</f>
        <v>EEO/CITY MARKET</v>
      </c>
      <c r="F8583" s="50" t="str">
        <f>IF(ISBLANK(LeaveTracker[[#This Row],[Employee Name]]),"-----",VLOOKUP(LeaveTracker[[#This Row],[Employee Name]],Employees[[Employee Name]:[Office]],6))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1959</v>
      </c>
      <c r="E8584" s="19" t="str">
        <f>IF(ISBLANK(LeaveTracker[[#This Row],[Employee Name]]),"-----",VLOOKUP(LeaveTracker[[#This Row],[Employee Name]],Employees[[Employee Name]:[Office]],7))</f>
        <v>EEO/CITY MARKET</v>
      </c>
      <c r="F8584" s="50" t="str">
        <f>IF(ISBLANK(LeaveTracker[[#This Row],[Employee Name]]),"-----",VLOOKUP(LeaveTracker[[#This Row],[Employee Name]],Employees[[Employee Name]:[Office]],6))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1959</v>
      </c>
      <c r="E8585" s="19" t="str">
        <f>IF(ISBLANK(LeaveTracker[[#This Row],[Employee Name]]),"-----",VLOOKUP(LeaveTracker[[#This Row],[Employee Name]],Employees[[Employee Name]:[Office]],7))</f>
        <v>EEO/CITY MARKET</v>
      </c>
      <c r="F8585" s="50" t="str">
        <f>IF(ISBLANK(LeaveTracker[[#This Row],[Employee Name]]),"-----",VLOOKUP(LeaveTracker[[#This Row],[Employee Name]],Employees[[Employee Name]:[Office]],6))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1959</v>
      </c>
      <c r="E8586" s="19" t="str">
        <f>IF(ISBLANK(LeaveTracker[[#This Row],[Employee Name]]),"-----",VLOOKUP(LeaveTracker[[#This Row],[Employee Name]],Employees[[Employee Name]:[Office]],7))</f>
        <v>EEO/CITY MARKET</v>
      </c>
      <c r="F8586" s="50" t="str">
        <f>IF(ISBLANK(LeaveTracker[[#This Row],[Employee Name]]),"-----",VLOOKUP(LeaveTracker[[#This Row],[Employee Name]],Employees[[Employee Name]:[Office]],6))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1823</v>
      </c>
      <c r="E8587" s="19" t="str">
        <f>IF(ISBLANK(LeaveTracker[[#This Row],[Employee Name]]),"-----",VLOOKUP(LeaveTracker[[#This Row],[Employee Name]],Employees[[Employee Name]:[Office]],7))</f>
        <v>EEO/CITY MARKET</v>
      </c>
      <c r="F8587" s="50" t="str">
        <f>IF(ISBLANK(LeaveTracker[[#This Row],[Employee Name]]),"-----",VLOOKUP(LeaveTracker[[#This Row],[Employee Name]],Employees[[Employee Name]:[Office]],6))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1823</v>
      </c>
      <c r="E8588" s="19" t="str">
        <f>IF(ISBLANK(LeaveTracker[[#This Row],[Employee Name]]),"-----",VLOOKUP(LeaveTracker[[#This Row],[Employee Name]],Employees[[Employee Name]:[Office]],7))</f>
        <v>EEO/CITY MARKET</v>
      </c>
      <c r="F8588" s="50" t="str">
        <f>IF(ISBLANK(LeaveTracker[[#This Row],[Employee Name]]),"-----",VLOOKUP(LeaveTracker[[#This Row],[Employee Name]],Employees[[Employee Name]:[Office]],6))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1823</v>
      </c>
      <c r="E8589" s="19" t="str">
        <f>IF(ISBLANK(LeaveTracker[[#This Row],[Employee Name]]),"-----",VLOOKUP(LeaveTracker[[#This Row],[Employee Name]],Employees[[Employee Name]:[Office]],7))</f>
        <v>EEO/CITY MARKET</v>
      </c>
      <c r="F8589" s="50" t="str">
        <f>IF(ISBLANK(LeaveTracker[[#This Row],[Employee Name]]),"-----",VLOOKUP(LeaveTracker[[#This Row],[Employee Name]],Employees[[Employee Name]:[Office]],6))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1823</v>
      </c>
      <c r="E8590" s="19" t="str">
        <f>IF(ISBLANK(LeaveTracker[[#This Row],[Employee Name]]),"-----",VLOOKUP(LeaveTracker[[#This Row],[Employee Name]],Employees[[Employee Name]:[Office]],7))</f>
        <v>EEO/CITY MARKET</v>
      </c>
      <c r="F8590" s="50" t="str">
        <f>IF(ISBLANK(LeaveTracker[[#This Row],[Employee Name]]),"-----",VLOOKUP(LeaveTracker[[#This Row],[Employee Name]],Employees[[Employee Name]:[Office]],6))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2210</v>
      </c>
      <c r="E8591" s="19" t="str">
        <f>IF(ISBLANK(LeaveTracker[[#This Row],[Employee Name]]),"-----",VLOOKUP(LeaveTracker[[#This Row],[Employee Name]],Employees[[Employee Name]:[Office]],7))</f>
        <v>CENRO</v>
      </c>
      <c r="F8591" s="50" t="str">
        <f>IF(ISBLANK(LeaveTracker[[#This Row],[Employee Name]]),"-----",VLOOKUP(LeaveTracker[[#This Row],[Employee Name]],Employees[[Employee Name]:[Office]],6))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2210</v>
      </c>
      <c r="E8592" s="19" t="str">
        <f>IF(ISBLANK(LeaveTracker[[#This Row],[Employee Name]]),"-----",VLOOKUP(LeaveTracker[[#This Row],[Employee Name]],Employees[[Employee Name]:[Office]],7))</f>
        <v>CENRO</v>
      </c>
      <c r="F8592" s="50" t="str">
        <f>IF(ISBLANK(LeaveTracker[[#This Row],[Employee Name]]),"-----",VLOOKUP(LeaveTracker[[#This Row],[Employee Name]],Employees[[Employee Name]:[Office]],6))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2210</v>
      </c>
      <c r="E8593" s="19" t="str">
        <f>IF(ISBLANK(LeaveTracker[[#This Row],[Employee Name]]),"-----",VLOOKUP(LeaveTracker[[#This Row],[Employee Name]],Employees[[Employee Name]:[Office]],7))</f>
        <v>CENRO</v>
      </c>
      <c r="F8593" s="50" t="str">
        <f>IF(ISBLANK(LeaveTracker[[#This Row],[Employee Name]]),"-----",VLOOKUP(LeaveTracker[[#This Row],[Employee Name]],Employees[[Employee Name]:[Office]],6))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2210</v>
      </c>
      <c r="E8594" s="19" t="str">
        <f>IF(ISBLANK(LeaveTracker[[#This Row],[Employee Name]]),"-----",VLOOKUP(LeaveTracker[[#This Row],[Employee Name]],Employees[[Employee Name]:[Office]],7))</f>
        <v>CENRO</v>
      </c>
      <c r="F8594" s="50" t="str">
        <f>IF(ISBLANK(LeaveTracker[[#This Row],[Employee Name]]),"-----",VLOOKUP(LeaveTracker[[#This Row],[Employee Name]],Employees[[Employee Name]:[Office]],6))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2210</v>
      </c>
      <c r="E8595" s="19" t="str">
        <f>IF(ISBLANK(LeaveTracker[[#This Row],[Employee Name]]),"-----",VLOOKUP(LeaveTracker[[#This Row],[Employee Name]],Employees[[Employee Name]:[Office]],7))</f>
        <v>CENRO</v>
      </c>
      <c r="F8595" s="50" t="str">
        <f>IF(ISBLANK(LeaveTracker[[#This Row],[Employee Name]]),"-----",VLOOKUP(LeaveTracker[[#This Row],[Employee Name]],Employees[[Employee Name]:[Office]],6))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1797</v>
      </c>
      <c r="E8596" s="19" t="str">
        <f>IF(ISBLANK(LeaveTracker[[#This Row],[Employee Name]]),"-----",VLOOKUP(LeaveTracker[[#This Row],[Employee Name]],Employees[[Employee Name]:[Office]],7))</f>
        <v>CENRO</v>
      </c>
      <c r="F8596" s="50" t="str">
        <f>IF(ISBLANK(LeaveTracker[[#This Row],[Employee Name]]),"-----",VLOOKUP(LeaveTracker[[#This Row],[Employee Name]],Employees[[Employee Name]:[Office]],6))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1916</v>
      </c>
      <c r="E8597" s="19" t="str">
        <f>IF(ISBLANK(LeaveTracker[[#This Row],[Employee Name]]),"-----",VLOOKUP(LeaveTracker[[#This Row],[Employee Name]],Employees[[Employee Name]:[Office]],7))</f>
        <v>INTERNAL</v>
      </c>
      <c r="F8597" s="50" t="str">
        <f>IF(ISBLANK(LeaveTracker[[#This Row],[Employee Name]]),"-----",VLOOKUP(LeaveTracker[[#This Row],[Employee Name]],Employees[[Employee Name]:[Office]],6))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1916</v>
      </c>
      <c r="E8598" s="19" t="str">
        <f>IF(ISBLANK(LeaveTracker[[#This Row],[Employee Name]]),"-----",VLOOKUP(LeaveTracker[[#This Row],[Employee Name]],Employees[[Employee Name]:[Office]],7))</f>
        <v>INTERNAL</v>
      </c>
      <c r="F8598" s="50" t="str">
        <f>IF(ISBLANK(LeaveTracker[[#This Row],[Employee Name]]),"-----",VLOOKUP(LeaveTracker[[#This Row],[Employee Name]],Employees[[Employee Name]:[Office]],6))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1916</v>
      </c>
      <c r="E8599" s="19" t="str">
        <f>IF(ISBLANK(LeaveTracker[[#This Row],[Employee Name]]),"-----",VLOOKUP(LeaveTracker[[#This Row],[Employee Name]],Employees[[Employee Name]:[Office]],7))</f>
        <v>INTERNAL</v>
      </c>
      <c r="F8599" s="50" t="str">
        <f>IF(ISBLANK(LeaveTracker[[#This Row],[Employee Name]]),"-----",VLOOKUP(LeaveTracker[[#This Row],[Employee Name]],Employees[[Employee Name]:[Office]],6))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2072</v>
      </c>
      <c r="E8600" s="19" t="str">
        <f>IF(ISBLANK(LeaveTracker[[#This Row],[Employee Name]]),"-----",VLOOKUP(LeaveTracker[[#This Row],[Employee Name]],Employees[[Employee Name]:[Office]],7))</f>
        <v>PIO</v>
      </c>
      <c r="F8600" s="50" t="str">
        <f>IF(ISBLANK(LeaveTracker[[#This Row],[Employee Name]]),"-----",VLOOKUP(LeaveTracker[[#This Row],[Employee Name]],Employees[[Employee Name]:[Office]],6))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1903</v>
      </c>
      <c r="E8601" s="19" t="str">
        <f>IF(ISBLANK(LeaveTracker[[#This Row],[Employee Name]]),"-----",VLOOKUP(LeaveTracker[[#This Row],[Employee Name]],Employees[[Employee Name]:[Office]],7))</f>
        <v>TICC</v>
      </c>
      <c r="F8601" s="50" t="str">
        <f>IF(ISBLANK(LeaveTracker[[#This Row],[Employee Name]]),"-----",VLOOKUP(LeaveTracker[[#This Row],[Employee Name]],Employees[[Employee Name]:[Office]],6))</f>
        <v>CASUAL</v>
      </c>
      <c r="G8601" s="24">
        <v>45224</v>
      </c>
      <c r="H8601" s="24">
        <v>45224</v>
      </c>
      <c r="I8601" s="20" t="s">
        <v>298</v>
      </c>
      <c r="J8601" s="42" t="s">
        <v>1003</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1903</v>
      </c>
      <c r="E8602" s="19" t="str">
        <f>IF(ISBLANK(LeaveTracker[[#This Row],[Employee Name]]),"-----",VLOOKUP(LeaveTracker[[#This Row],[Employee Name]],Employees[[Employee Name]:[Office]],7))</f>
        <v>TICC</v>
      </c>
      <c r="F8602" s="50" t="str">
        <f>IF(ISBLANK(LeaveTracker[[#This Row],[Employee Name]]),"-----",VLOOKUP(LeaveTracker[[#This Row],[Employee Name]],Employees[[Employee Name]:[Office]],6))</f>
        <v>CASUAL</v>
      </c>
      <c r="G8602" s="24">
        <v>45226</v>
      </c>
      <c r="H8602" s="24">
        <v>45226</v>
      </c>
      <c r="I8602" s="20" t="s">
        <v>298</v>
      </c>
      <c r="J8602" s="42" t="s">
        <v>1003</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1853</v>
      </c>
      <c r="E8603" s="19" t="str">
        <f>IF(ISBLANK(LeaveTracker[[#This Row],[Employee Name]]),"-----",VLOOKUP(LeaveTracker[[#This Row],[Employee Name]],Employees[[Employee Name]:[Office]],7))</f>
        <v>PICNIC GROVE</v>
      </c>
      <c r="F8603" s="50" t="str">
        <f>IF(ISBLANK(LeaveTracker[[#This Row],[Employee Name]]),"-----",VLOOKUP(LeaveTracker[[#This Row],[Employee Name]],Employees[[Employee Name]:[Office]],6))</f>
        <v>PERMANENT</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1853</v>
      </c>
      <c r="E8604" s="19" t="str">
        <f>IF(ISBLANK(LeaveTracker[[#This Row],[Employee Name]]),"-----",VLOOKUP(LeaveTracker[[#This Row],[Employee Name]],Employees[[Employee Name]:[Office]],7))</f>
        <v>PICNIC GROVE</v>
      </c>
      <c r="F8604" s="50" t="str">
        <f>IF(ISBLANK(LeaveTracker[[#This Row],[Employee Name]]),"-----",VLOOKUP(LeaveTracker[[#This Row],[Employee Name]],Employees[[Employee Name]:[Office]],6))</f>
        <v>PERMANENT</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1958</v>
      </c>
      <c r="E8605" s="19" t="str">
        <f>IF(ISBLANK(LeaveTracker[[#This Row],[Employee Name]]),"-----",VLOOKUP(LeaveTracker[[#This Row],[Employee Name]],Employees[[Employee Name]:[Office]],7))</f>
        <v>TICC</v>
      </c>
      <c r="F8605" s="50" t="str">
        <f>IF(ISBLANK(LeaveTracker[[#This Row],[Employee Name]]),"-----",VLOOKUP(LeaveTracker[[#This Row],[Employee Name]],Employees[[Employee Name]:[Office]],6))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1958</v>
      </c>
      <c r="E8606" s="19" t="str">
        <f>IF(ISBLANK(LeaveTracker[[#This Row],[Employee Name]]),"-----",VLOOKUP(LeaveTracker[[#This Row],[Employee Name]],Employees[[Employee Name]:[Office]],7))</f>
        <v>TICC</v>
      </c>
      <c r="F8606" s="50" t="str">
        <f>IF(ISBLANK(LeaveTracker[[#This Row],[Employee Name]]),"-----",VLOOKUP(LeaveTracker[[#This Row],[Employee Name]],Employees[[Employee Name]:[Office]],6))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1867</v>
      </c>
      <c r="E8607" s="19" t="str">
        <f>IF(ISBLANK(LeaveTracker[[#This Row],[Employee Name]]),"-----",VLOOKUP(LeaveTracker[[#This Row],[Employee Name]],Employees[[Employee Name]:[Office]],7))</f>
        <v>ONT</v>
      </c>
      <c r="F8607" s="50" t="str">
        <f>IF(ISBLANK(LeaveTracker[[#This Row],[Employee Name]]),"-----",VLOOKUP(LeaveTracker[[#This Row],[Employee Name]],Employees[[Employee Name]:[Office]],6))</f>
        <v>PERMANENT</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1867</v>
      </c>
      <c r="E8608" s="19" t="str">
        <f>IF(ISBLANK(LeaveTracker[[#This Row],[Employee Name]]),"-----",VLOOKUP(LeaveTracker[[#This Row],[Employee Name]],Employees[[Employee Name]:[Office]],7))</f>
        <v>ONT</v>
      </c>
      <c r="F8608" s="50" t="str">
        <f>IF(ISBLANK(LeaveTracker[[#This Row],[Employee Name]]),"-----",VLOOKUP(LeaveTracker[[#This Row],[Employee Name]],Employees[[Employee Name]:[Office]],6))</f>
        <v>PERMANENT</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1867</v>
      </c>
      <c r="E8609" s="19" t="str">
        <f>IF(ISBLANK(LeaveTracker[[#This Row],[Employee Name]]),"-----",VLOOKUP(LeaveTracker[[#This Row],[Employee Name]],Employees[[Employee Name]:[Office]],7))</f>
        <v>ONT</v>
      </c>
      <c r="F8609" s="50" t="str">
        <f>IF(ISBLANK(LeaveTracker[[#This Row],[Employee Name]]),"-----",VLOOKUP(LeaveTracker[[#This Row],[Employee Name]],Employees[[Employee Name]:[Office]],6))</f>
        <v>PERMANENT</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1765</v>
      </c>
      <c r="E8610" s="19" t="str">
        <f>IF(ISBLANK(LeaveTracker[[#This Row],[Employee Name]]),"-----",VLOOKUP(LeaveTracker[[#This Row],[Employee Name]],Employees[[Employee Name]:[Office]],7))</f>
        <v>GSO</v>
      </c>
      <c r="F8610" s="50" t="str">
        <f>IF(ISBLANK(LeaveTracker[[#This Row],[Employee Name]]),"-----",VLOOKUP(LeaveTracker[[#This Row],[Employee Name]],Employees[[Employee Name]:[Office]],6))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1765</v>
      </c>
      <c r="E8611" s="19" t="str">
        <f>IF(ISBLANK(LeaveTracker[[#This Row],[Employee Name]]),"-----",VLOOKUP(LeaveTracker[[#This Row],[Employee Name]],Employees[[Employee Name]:[Office]],7))</f>
        <v>GSO</v>
      </c>
      <c r="F8611" s="50" t="str">
        <f>IF(ISBLANK(LeaveTracker[[#This Row],[Employee Name]]),"-----",VLOOKUP(LeaveTracker[[#This Row],[Employee Name]],Employees[[Employee Name]:[Office]],6))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1765</v>
      </c>
      <c r="E8612" s="19" t="str">
        <f>IF(ISBLANK(LeaveTracker[[#This Row],[Employee Name]]),"-----",VLOOKUP(LeaveTracker[[#This Row],[Employee Name]],Employees[[Employee Name]:[Office]],7))</f>
        <v>GSO</v>
      </c>
      <c r="F8612" s="50" t="str">
        <f>IF(ISBLANK(LeaveTracker[[#This Row],[Employee Name]]),"-----",VLOOKUP(LeaveTracker[[#This Row],[Employee Name]],Employees[[Employee Name]:[Office]],6))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1765</v>
      </c>
      <c r="E8613" s="19" t="str">
        <f>IF(ISBLANK(LeaveTracker[[#This Row],[Employee Name]]),"-----",VLOOKUP(LeaveTracker[[#This Row],[Employee Name]],Employees[[Employee Name]:[Office]],7))</f>
        <v>GSO</v>
      </c>
      <c r="F8613" s="50" t="str">
        <f>IF(ISBLANK(LeaveTracker[[#This Row],[Employee Name]]),"-----",VLOOKUP(LeaveTracker[[#This Row],[Employee Name]],Employees[[Employee Name]:[Office]],6))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1840</v>
      </c>
      <c r="E8614" s="19" t="str">
        <f>IF(ISBLANK(LeaveTracker[[#This Row],[Employee Name]]),"-----",VLOOKUP(LeaveTracker[[#This Row],[Employee Name]],Employees[[Employee Name]:[Office]],7))</f>
        <v>BIR</v>
      </c>
      <c r="F8614" s="50" t="str">
        <f>IF(ISBLANK(LeaveTracker[[#This Row],[Employee Name]]),"-----",VLOOKUP(LeaveTracker[[#This Row],[Employee Name]],Employees[[Employee Name]:[Office]],6))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1927</v>
      </c>
      <c r="E8615" s="19" t="str">
        <f>IF(ISBLANK(LeaveTracker[[#This Row],[Employee Name]]),"-----",VLOOKUP(LeaveTracker[[#This Row],[Employee Name]],Employees[[Employee Name]:[Office]],7))</f>
        <v>HOUSING</v>
      </c>
      <c r="F8615" s="50" t="str">
        <f>IF(ISBLANK(LeaveTracker[[#This Row],[Employee Name]]),"-----",VLOOKUP(LeaveTracker[[#This Row],[Employee Name]],Employees[[Employee Name]:[Office]],6))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1927</v>
      </c>
      <c r="E8616" s="19" t="str">
        <f>IF(ISBLANK(LeaveTracker[[#This Row],[Employee Name]]),"-----",VLOOKUP(LeaveTracker[[#This Row],[Employee Name]],Employees[[Employee Name]:[Office]],7))</f>
        <v>HOUSING</v>
      </c>
      <c r="F8616" s="50" t="str">
        <f>IF(ISBLANK(LeaveTracker[[#This Row],[Employee Name]]),"-----",VLOOKUP(LeaveTracker[[#This Row],[Employee Name]],Employees[[Employee Name]:[Office]],6))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1815</v>
      </c>
      <c r="E8617" s="19" t="str">
        <f>IF(ISBLANK(LeaveTracker[[#This Row],[Employee Name]]),"-----",VLOOKUP(LeaveTracker[[#This Row],[Employee Name]],Employees[[Employee Name]:[Office]],7))</f>
        <v>CHO</v>
      </c>
      <c r="F8617" s="50" t="str">
        <f>IF(ISBLANK(LeaveTracker[[#This Row],[Employee Name]]),"-----",VLOOKUP(LeaveTracker[[#This Row],[Employee Name]],Employees[[Employee Name]:[Office]],6))</f>
        <v>CASUAL</v>
      </c>
      <c r="G8617" s="24">
        <v>45237</v>
      </c>
      <c r="H8617" s="24">
        <v>45237</v>
      </c>
      <c r="I8617" s="20" t="s">
        <v>298</v>
      </c>
      <c r="J8617" s="42" t="s">
        <v>1003</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822</v>
      </c>
      <c r="E8618" s="19" t="str">
        <f>IF(ISBLANK(LeaveTracker[[#This Row],[Employee Name]]),"-----",VLOOKUP(LeaveTracker[[#This Row],[Employee Name]],Employees[[Employee Name]:[Office]],7))</f>
        <v>CHO</v>
      </c>
      <c r="F8618" s="50" t="str">
        <f>IF(ISBLANK(LeaveTracker[[#This Row],[Employee Name]]),"-----",VLOOKUP(LeaveTracker[[#This Row],[Employee Name]],Employees[[Employee Name]:[Office]],6))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688</v>
      </c>
      <c r="E8619" s="19" t="str">
        <f>IF(ISBLANK(LeaveTracker[[#This Row],[Employee Name]]),"-----",VLOOKUP(LeaveTracker[[#This Row],[Employee Name]],Employees[[Employee Name]:[Office]],7))</f>
        <v>CITY HEALTH OFFICE</v>
      </c>
      <c r="F8619" s="50" t="str">
        <f>IF(ISBLANK(LeaveTracker[[#This Row],[Employee Name]]),"-----",VLOOKUP(LeaveTracker[[#This Row],[Employee Name]],Employees[[Employee Name]:[Office]],6))</f>
        <v>PERMANENT</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2263</v>
      </c>
      <c r="E8620" s="19" t="str">
        <f>IF(ISBLANK(LeaveTracker[[#This Row],[Employee Name]]),"-----",VLOOKUP(LeaveTracker[[#This Row],[Employee Name]],Employees[[Employee Name]:[Office]],7))</f>
        <v>CHO</v>
      </c>
      <c r="F8620" s="50" t="str">
        <f>IF(ISBLANK(LeaveTracker[[#This Row],[Employee Name]]),"-----",VLOOKUP(LeaveTracker[[#This Row],[Employee Name]],Employees[[Employee Name]:[Office]],6))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2263</v>
      </c>
      <c r="E8621" s="19" t="str">
        <f>IF(ISBLANK(LeaveTracker[[#This Row],[Employee Name]]),"-----",VLOOKUP(LeaveTracker[[#This Row],[Employee Name]],Employees[[Employee Name]:[Office]],7))</f>
        <v>CHO</v>
      </c>
      <c r="F8621" s="50" t="str">
        <f>IF(ISBLANK(LeaveTracker[[#This Row],[Employee Name]]),"-----",VLOOKUP(LeaveTracker[[#This Row],[Employee Name]],Employees[[Employee Name]:[Office]],6))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2186</v>
      </c>
      <c r="E8622" s="19" t="str">
        <f>IF(ISBLANK(LeaveTracker[[#This Row],[Employee Name]]),"-----",VLOOKUP(LeaveTracker[[#This Row],[Employee Name]],Employees[[Employee Name]:[Office]],7))</f>
        <v>HALL OF JUSTICE</v>
      </c>
      <c r="F8622" s="50" t="str">
        <f>IF(ISBLANK(LeaveTracker[[#This Row],[Employee Name]]),"-----",VLOOKUP(LeaveTracker[[#This Row],[Employee Name]],Employees[[Employee Name]:[Office]],6))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488</v>
      </c>
      <c r="E8623" s="19" t="str">
        <f>IF(ISBLANK(LeaveTracker[[#This Row],[Employee Name]]),"-----",VLOOKUP(LeaveTracker[[#This Row],[Employee Name]],Employees[[Employee Name]:[Office]],7))</f>
        <v>THRDC</v>
      </c>
      <c r="F8623" s="50" t="str">
        <f>IF(ISBLANK(LeaveTracker[[#This Row],[Employee Name]]),"-----",VLOOKUP(LeaveTracker[[#This Row],[Employee Name]],Employees[[Employee Name]:[Office]],6))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19" t="str">
        <f>IF(ISBLANK(LeaveTracker[[#This Row],[Employee Name]]),"-----",VLOOKUP(LeaveTracker[[#This Row],[Employee Name]],Employees[[Employee Name]:[Office]],7))</f>
        <v>CHARACTER OFFICE</v>
      </c>
      <c r="F8624" s="50" t="str">
        <f>IF(ISBLANK(LeaveTracker[[#This Row],[Employee Name]]),"-----",VLOOKUP(LeaveTracker[[#This Row],[Employee Name]],Employees[[Employee Name]:[Office]],6))</f>
        <v>PERMANENT</v>
      </c>
      <c r="G8624" s="24">
        <v>45240</v>
      </c>
      <c r="H8624" s="24">
        <v>45240</v>
      </c>
      <c r="I8624" s="20" t="s">
        <v>298</v>
      </c>
      <c r="J8624" s="42" t="s">
        <v>1003</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19" t="str">
        <f>IF(ISBLANK(LeaveTracker[[#This Row],[Employee Name]]),"-----",VLOOKUP(LeaveTracker[[#This Row],[Employee Name]],Employees[[Employee Name]:[Office]],7))</f>
        <v>CHARACTER OFFICE</v>
      </c>
      <c r="F8625" s="50" t="str">
        <f>IF(ISBLANK(LeaveTracker[[#This Row],[Employee Name]]),"-----",VLOOKUP(LeaveTracker[[#This Row],[Employee Name]],Employees[[Employee Name]:[Office]],6))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278</v>
      </c>
      <c r="E8626" s="19" t="str">
        <f>IF(ISBLANK(LeaveTracker[[#This Row],[Employee Name]]),"-----",VLOOKUP(LeaveTracker[[#This Row],[Employee Name]],Employees[[Employee Name]:[Office]],7))</f>
        <v>PICNIC GROVE</v>
      </c>
      <c r="F8626" s="50" t="str">
        <f>IF(ISBLANK(LeaveTracker[[#This Row],[Employee Name]]),"-----",VLOOKUP(LeaveTracker[[#This Row],[Employee Name]],Employees[[Employee Name]:[Office]],6))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278</v>
      </c>
      <c r="E8627" s="19" t="str">
        <f>IF(ISBLANK(LeaveTracker[[#This Row],[Employee Name]]),"-----",VLOOKUP(LeaveTracker[[#This Row],[Employee Name]],Employees[[Employee Name]:[Office]],7))</f>
        <v>PICNIC GROVE</v>
      </c>
      <c r="F8627" s="50" t="str">
        <f>IF(ISBLANK(LeaveTracker[[#This Row],[Employee Name]]),"-----",VLOOKUP(LeaveTracker[[#This Row],[Employee Name]],Employees[[Employee Name]:[Office]],6))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278</v>
      </c>
      <c r="E8628" s="19" t="str">
        <f>IF(ISBLANK(LeaveTracker[[#This Row],[Employee Name]]),"-----",VLOOKUP(LeaveTracker[[#This Row],[Employee Name]],Employees[[Employee Name]:[Office]],7))</f>
        <v>PICNIC GROVE</v>
      </c>
      <c r="F8628" s="50" t="str">
        <f>IF(ISBLANK(LeaveTracker[[#This Row],[Employee Name]]),"-----",VLOOKUP(LeaveTracker[[#This Row],[Employee Name]],Employees[[Employee Name]:[Office]],6))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278</v>
      </c>
      <c r="E8629" s="19" t="str">
        <f>IF(ISBLANK(LeaveTracker[[#This Row],[Employee Name]]),"-----",VLOOKUP(LeaveTracker[[#This Row],[Employee Name]],Employees[[Employee Name]:[Office]],7))</f>
        <v>PICNIC GROVE</v>
      </c>
      <c r="F8629" s="50" t="str">
        <f>IF(ISBLANK(LeaveTracker[[#This Row],[Employee Name]]),"-----",VLOOKUP(LeaveTracker[[#This Row],[Employee Name]],Employees[[Employee Name]:[Office]],6))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278</v>
      </c>
      <c r="E8630" s="19" t="str">
        <f>IF(ISBLANK(LeaveTracker[[#This Row],[Employee Name]]),"-----",VLOOKUP(LeaveTracker[[#This Row],[Employee Name]],Employees[[Employee Name]:[Office]],7))</f>
        <v>PICNIC GROVE</v>
      </c>
      <c r="F8630" s="50" t="str">
        <f>IF(ISBLANK(LeaveTracker[[#This Row],[Employee Name]]),"-----",VLOOKUP(LeaveTracker[[#This Row],[Employee Name]],Employees[[Employee Name]:[Office]],6))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283</v>
      </c>
      <c r="E8631" s="19" t="str">
        <f>IF(ISBLANK(LeaveTracker[[#This Row],[Employee Name]]),"-----",VLOOKUP(LeaveTracker[[#This Row],[Employee Name]],Employees[[Employee Name]:[Office]],7))</f>
        <v>PICNIC GROVE</v>
      </c>
      <c r="F8631" s="50" t="str">
        <f>IF(ISBLANK(LeaveTracker[[#This Row],[Employee Name]]),"-----",VLOOKUP(LeaveTracker[[#This Row],[Employee Name]],Employees[[Employee Name]:[Office]],6))</f>
        <v>PERMANENT</v>
      </c>
      <c r="G8631" s="24">
        <v>45273</v>
      </c>
      <c r="H8631" s="24">
        <v>45273</v>
      </c>
      <c r="I8631" s="20" t="s">
        <v>298</v>
      </c>
      <c r="J8631" s="42" t="s">
        <v>1003</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283</v>
      </c>
      <c r="E8632" s="19" t="str">
        <f>IF(ISBLANK(LeaveTracker[[#This Row],[Employee Name]]),"-----",VLOOKUP(LeaveTracker[[#This Row],[Employee Name]],Employees[[Employee Name]:[Office]],7))</f>
        <v>PICNIC GROVE</v>
      </c>
      <c r="F8632" s="50" t="str">
        <f>IF(ISBLANK(LeaveTracker[[#This Row],[Employee Name]]),"-----",VLOOKUP(LeaveTracker[[#This Row],[Employee Name]],Employees[[Employee Name]:[Office]],6))</f>
        <v>PERMANENT</v>
      </c>
      <c r="G8632" s="24">
        <v>45282</v>
      </c>
      <c r="H8632" s="24">
        <v>45282</v>
      </c>
      <c r="I8632" s="20" t="s">
        <v>298</v>
      </c>
      <c r="J8632" s="42" t="s">
        <v>1003</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283</v>
      </c>
      <c r="E8633" s="19" t="str">
        <f>IF(ISBLANK(LeaveTracker[[#This Row],[Employee Name]]),"-----",VLOOKUP(LeaveTracker[[#This Row],[Employee Name]],Employees[[Employee Name]:[Office]],7))</f>
        <v>PICNIC GROVE</v>
      </c>
      <c r="F8633" s="50" t="str">
        <f>IF(ISBLANK(LeaveTracker[[#This Row],[Employee Name]]),"-----",VLOOKUP(LeaveTracker[[#This Row],[Employee Name]],Employees[[Employee Name]:[Office]],6))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283</v>
      </c>
      <c r="E8634" s="19" t="str">
        <f>IF(ISBLANK(LeaveTracker[[#This Row],[Employee Name]]),"-----",VLOOKUP(LeaveTracker[[#This Row],[Employee Name]],Employees[[Employee Name]:[Office]],7))</f>
        <v>PICNIC GROVE</v>
      </c>
      <c r="F8634" s="50" t="str">
        <f>IF(ISBLANK(LeaveTracker[[#This Row],[Employee Name]]),"-----",VLOOKUP(LeaveTracker[[#This Row],[Employee Name]],Employees[[Employee Name]:[Office]],6))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283</v>
      </c>
      <c r="E8635" s="19" t="str">
        <f>IF(ISBLANK(LeaveTracker[[#This Row],[Employee Name]]),"-----",VLOOKUP(LeaveTracker[[#This Row],[Employee Name]],Employees[[Employee Name]:[Office]],7))</f>
        <v>PICNIC GROVE</v>
      </c>
      <c r="F8635" s="50" t="str">
        <f>IF(ISBLANK(LeaveTracker[[#This Row],[Employee Name]]),"-----",VLOOKUP(LeaveTracker[[#This Row],[Employee Name]],Employees[[Employee Name]:[Office]],6))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2429</v>
      </c>
      <c r="E8636" s="19" t="str">
        <f>IF(ISBLANK(LeaveTracker[[#This Row],[Employee Name]]),"-----",VLOOKUP(LeaveTracker[[#This Row],[Employee Name]],Employees[[Employee Name]:[Office]],7))</f>
        <v>PICNIC GROVE</v>
      </c>
      <c r="F8636" s="50" t="str">
        <f>IF(ISBLANK(LeaveTracker[[#This Row],[Employee Name]]),"-----",VLOOKUP(LeaveTracker[[#This Row],[Employee Name]],Employees[[Employee Name]:[Office]],6))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2429</v>
      </c>
      <c r="E8637" s="19" t="str">
        <f>IF(ISBLANK(LeaveTracker[[#This Row],[Employee Name]]),"-----",VLOOKUP(LeaveTracker[[#This Row],[Employee Name]],Employees[[Employee Name]:[Office]],7))</f>
        <v>PICNIC GROVE</v>
      </c>
      <c r="F8637" s="50" t="str">
        <f>IF(ISBLANK(LeaveTracker[[#This Row],[Employee Name]]),"-----",VLOOKUP(LeaveTracker[[#This Row],[Employee Name]],Employees[[Employee Name]:[Office]],6))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2429</v>
      </c>
      <c r="E8638" s="19" t="str">
        <f>IF(ISBLANK(LeaveTracker[[#This Row],[Employee Name]]),"-----",VLOOKUP(LeaveTracker[[#This Row],[Employee Name]],Employees[[Employee Name]:[Office]],7))</f>
        <v>PICNIC GROVE</v>
      </c>
      <c r="F8638" s="50" t="str">
        <f>IF(ISBLANK(LeaveTracker[[#This Row],[Employee Name]]),"-----",VLOOKUP(LeaveTracker[[#This Row],[Employee Name]],Employees[[Employee Name]:[Office]],6))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547</v>
      </c>
      <c r="E8639" s="19" t="str">
        <f>IF(ISBLANK(LeaveTracker[[#This Row],[Employee Name]]),"-----",VLOOKUP(LeaveTracker[[#This Row],[Employee Name]],Employees[[Employee Name]:[Office]],7))</f>
        <v>ONT</v>
      </c>
      <c r="F8639" s="50" t="str">
        <f>IF(ISBLANK(LeaveTracker[[#This Row],[Employee Name]]),"-----",VLOOKUP(LeaveTracker[[#This Row],[Employee Name]],Employees[[Employee Name]:[Office]],6))</f>
        <v>PERMANENT</v>
      </c>
      <c r="G8639" s="24">
        <v>45278</v>
      </c>
      <c r="H8639" s="24">
        <v>45278</v>
      </c>
      <c r="I8639" s="20" t="s">
        <v>298</v>
      </c>
      <c r="J8639" s="42" t="s">
        <v>1003</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547</v>
      </c>
      <c r="E8640" s="19" t="str">
        <f>IF(ISBLANK(LeaveTracker[[#This Row],[Employee Name]]),"-----",VLOOKUP(LeaveTracker[[#This Row],[Employee Name]],Employees[[Employee Name]:[Office]],7))</f>
        <v>ONT</v>
      </c>
      <c r="F8640" s="50" t="str">
        <f>IF(ISBLANK(LeaveTracker[[#This Row],[Employee Name]]),"-----",VLOOKUP(LeaveTracker[[#This Row],[Employee Name]],Employees[[Employee Name]:[Office]],6))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547</v>
      </c>
      <c r="E8641" s="19" t="str">
        <f>IF(ISBLANK(LeaveTracker[[#This Row],[Employee Name]]),"-----",VLOOKUP(LeaveTracker[[#This Row],[Employee Name]],Employees[[Employee Name]:[Office]],7))</f>
        <v>ONT</v>
      </c>
      <c r="F8641" s="50" t="str">
        <f>IF(ISBLANK(LeaveTracker[[#This Row],[Employee Name]]),"-----",VLOOKUP(LeaveTracker[[#This Row],[Employee Name]],Employees[[Employee Name]:[Office]],6))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547</v>
      </c>
      <c r="E8642" s="19" t="str">
        <f>IF(ISBLANK(LeaveTracker[[#This Row],[Employee Name]]),"-----",VLOOKUP(LeaveTracker[[#This Row],[Employee Name]],Employees[[Employee Name]:[Office]],7))</f>
        <v>ONT</v>
      </c>
      <c r="F8642" s="50" t="str">
        <f>IF(ISBLANK(LeaveTracker[[#This Row],[Employee Name]]),"-----",VLOOKUP(LeaveTracker[[#This Row],[Employee Name]],Employees[[Employee Name]:[Office]],6))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547</v>
      </c>
      <c r="E8643" s="19" t="str">
        <f>IF(ISBLANK(LeaveTracker[[#This Row],[Employee Name]]),"-----",VLOOKUP(LeaveTracker[[#This Row],[Employee Name]],Employees[[Employee Name]:[Office]],7))</f>
        <v>ONT</v>
      </c>
      <c r="F8643" s="50" t="str">
        <f>IF(ISBLANK(LeaveTracker[[#This Row],[Employee Name]]),"-----",VLOOKUP(LeaveTracker[[#This Row],[Employee Name]],Employees[[Employee Name]:[Office]],6))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547</v>
      </c>
      <c r="E8644" s="19" t="str">
        <f>IF(ISBLANK(LeaveTracker[[#This Row],[Employee Name]]),"-----",VLOOKUP(LeaveTracker[[#This Row],[Employee Name]],Employees[[Employee Name]:[Office]],7))</f>
        <v>ONT</v>
      </c>
      <c r="F8644" s="50" t="str">
        <f>IF(ISBLANK(LeaveTracker[[#This Row],[Employee Name]]),"-----",VLOOKUP(LeaveTracker[[#This Row],[Employee Name]],Employees[[Employee Name]:[Office]],6))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950</v>
      </c>
      <c r="E8645" s="19" t="str">
        <f>IF(ISBLANK(LeaveTracker[[#This Row],[Employee Name]]),"-----",VLOOKUP(LeaveTracker[[#This Row],[Employee Name]],Employees[[Employee Name]:[Office]],7))</f>
        <v>ACCOUNTING</v>
      </c>
      <c r="F8645" s="50" t="str">
        <f>IF(ISBLANK(LeaveTracker[[#This Row],[Employee Name]]),"-----",VLOOKUP(LeaveTracker[[#This Row],[Employee Name]],Employees[[Employee Name]:[Office]],6))</f>
        <v>PERMANENT</v>
      </c>
      <c r="G8645" s="24">
        <v>45250</v>
      </c>
      <c r="H8645" s="24">
        <v>45250</v>
      </c>
      <c r="I8645" s="20" t="s">
        <v>298</v>
      </c>
      <c r="J8645" s="42" t="s">
        <v>1003</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1083</v>
      </c>
      <c r="E8646" s="19" t="str">
        <f>IF(ISBLANK(LeaveTracker[[#This Row],[Employee Name]]),"-----",VLOOKUP(LeaveTracker[[#This Row],[Employee Name]],Employees[[Employee Name]:[Office]],7))</f>
        <v>ACCOUNTING</v>
      </c>
      <c r="F8646" s="50" t="str">
        <f>IF(ISBLANK(LeaveTracker[[#This Row],[Employee Name]]),"-----",VLOOKUP(LeaveTracker[[#This Row],[Employee Name]],Employees[[Employee Name]:[Office]],6))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1083</v>
      </c>
      <c r="E8647" s="19" t="str">
        <f>IF(ISBLANK(LeaveTracker[[#This Row],[Employee Name]]),"-----",VLOOKUP(LeaveTracker[[#This Row],[Employee Name]],Employees[[Employee Name]:[Office]],7))</f>
        <v>ACCOUNTING</v>
      </c>
      <c r="F8647" s="50" t="str">
        <f>IF(ISBLANK(LeaveTracker[[#This Row],[Employee Name]]),"-----",VLOOKUP(LeaveTracker[[#This Row],[Employee Name]],Employees[[Employee Name]:[Office]],6))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1874</v>
      </c>
      <c r="E8648" s="19" t="str">
        <f>IF(ISBLANK(LeaveTracker[[#This Row],[Employee Name]]),"-----",VLOOKUP(LeaveTracker[[#This Row],[Employee Name]],Employees[[Employee Name]:[Office]],7))</f>
        <v>CSWDO</v>
      </c>
      <c r="F8648" s="50" t="str">
        <f>IF(ISBLANK(LeaveTracker[[#This Row],[Employee Name]]),"-----",VLOOKUP(LeaveTracker[[#This Row],[Employee Name]],Employees[[Employee Name]:[Office]],6))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2121</v>
      </c>
      <c r="E8649" s="19" t="str">
        <f>IF(ISBLANK(LeaveTracker[[#This Row],[Employee Name]]),"-----",VLOOKUP(LeaveTracker[[#This Row],[Employee Name]],Employees[[Employee Name]:[Office]],7))</f>
        <v>CPDO</v>
      </c>
      <c r="F8649" s="50" t="str">
        <f>IF(ISBLANK(LeaveTracker[[#This Row],[Employee Name]]),"-----",VLOOKUP(LeaveTracker[[#This Row],[Employee Name]],Employees[[Employee Name]:[Office]],6))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1831</v>
      </c>
      <c r="E8650" s="19" t="str">
        <f>IF(ISBLANK(LeaveTracker[[#This Row],[Employee Name]]),"-----",VLOOKUP(LeaveTracker[[#This Row],[Employee Name]],Employees[[Employee Name]:[Office]],7))</f>
        <v>CPDO</v>
      </c>
      <c r="F8650" s="50" t="str">
        <f>IF(ISBLANK(LeaveTracker[[#This Row],[Employee Name]]),"-----",VLOOKUP(LeaveTracker[[#This Row],[Employee Name]],Employees[[Employee Name]:[Office]],6))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2121</v>
      </c>
      <c r="E8651" s="19" t="str">
        <f>IF(ISBLANK(LeaveTracker[[#This Row],[Employee Name]]),"-----",VLOOKUP(LeaveTracker[[#This Row],[Employee Name]],Employees[[Employee Name]:[Office]],7))</f>
        <v>CPDO</v>
      </c>
      <c r="F8651" s="50" t="str">
        <f>IF(ISBLANK(LeaveTracker[[#This Row],[Employee Name]]),"-----",VLOOKUP(LeaveTracker[[#This Row],[Employee Name]],Employees[[Employee Name]:[Office]],6))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632</v>
      </c>
      <c r="E8652" s="19" t="str">
        <f>IF(ISBLANK(LeaveTracker[[#This Row],[Employee Name]]),"-----",VLOOKUP(LeaveTracker[[#This Row],[Employee Name]],Employees[[Employee Name]:[Office]],7))</f>
        <v>LIBRARY</v>
      </c>
      <c r="F8652" s="50" t="str">
        <f>IF(ISBLANK(LeaveTracker[[#This Row],[Employee Name]]),"-----",VLOOKUP(LeaveTracker[[#This Row],[Employee Name]],Employees[[Employee Name]:[Office]],6))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255</v>
      </c>
      <c r="E8653" s="19" t="str">
        <f>IF(ISBLANK(LeaveTracker[[#This Row],[Employee Name]]),"-----",VLOOKUP(LeaveTracker[[#This Row],[Employee Name]],Employees[[Employee Name]:[Office]],7))</f>
        <v>DA</v>
      </c>
      <c r="F8653" s="50" t="str">
        <f>IF(ISBLANK(LeaveTracker[[#This Row],[Employee Name]]),"-----",VLOOKUP(LeaveTracker[[#This Row],[Employee Name]],Employees[[Employee Name]:[Office]],6))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2132</v>
      </c>
      <c r="E8654" s="19" t="str">
        <f>IF(ISBLANK(LeaveTracker[[#This Row],[Employee Name]]),"-----",VLOOKUP(LeaveTracker[[#This Row],[Employee Name]],Employees[[Employee Name]:[Office]],7))</f>
        <v>DA</v>
      </c>
      <c r="F8654" s="50" t="str">
        <f>IF(ISBLANK(LeaveTracker[[#This Row],[Employee Name]]),"-----",VLOOKUP(LeaveTracker[[#This Row],[Employee Name]],Employees[[Employee Name]:[Office]],6))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1008</v>
      </c>
      <c r="E8655" s="19" t="str">
        <f>IF(ISBLANK(LeaveTracker[[#This Row],[Employee Name]]),"-----",VLOOKUP(LeaveTracker[[#This Row],[Employee Name]],Employees[[Employee Name]:[Office]],7))</f>
        <v>ACCOUNTING</v>
      </c>
      <c r="F8655" s="50" t="str">
        <f>IF(ISBLANK(LeaveTracker[[#This Row],[Employee Name]]),"-----",VLOOKUP(LeaveTracker[[#This Row],[Employee Name]],Employees[[Employee Name]:[Office]],6))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1835</v>
      </c>
      <c r="E8656" s="19" t="str">
        <f>IF(ISBLANK(LeaveTracker[[#This Row],[Employee Name]]),"-----",VLOOKUP(LeaveTracker[[#This Row],[Employee Name]],Employees[[Employee Name]:[Office]],7))</f>
        <v>ACCOUNTING</v>
      </c>
      <c r="F8656" s="50" t="str">
        <f>IF(ISBLANK(LeaveTracker[[#This Row],[Employee Name]]),"-----",VLOOKUP(LeaveTracker[[#This Row],[Employee Name]],Employees[[Employee Name]:[Office]],6))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868</v>
      </c>
      <c r="E8657" s="19" t="str">
        <f>IF(ISBLANK(LeaveTracker[[#This Row],[Employee Name]]),"-----",VLOOKUP(LeaveTracker[[#This Row],[Employee Name]],Employees[[Employee Name]:[Office]],7))</f>
        <v>ACCOUNTING</v>
      </c>
      <c r="F8657" s="50" t="str">
        <f>IF(ISBLANK(LeaveTracker[[#This Row],[Employee Name]]),"-----",VLOOKUP(LeaveTracker[[#This Row],[Employee Name]],Employees[[Employee Name]:[Office]],6))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868</v>
      </c>
      <c r="E8658" s="19" t="str">
        <f>IF(ISBLANK(LeaveTracker[[#This Row],[Employee Name]]),"-----",VLOOKUP(LeaveTracker[[#This Row],[Employee Name]],Employees[[Employee Name]:[Office]],7))</f>
        <v>ACCOUNTING</v>
      </c>
      <c r="F8658" s="50" t="str">
        <f>IF(ISBLANK(LeaveTracker[[#This Row],[Employee Name]]),"-----",VLOOKUP(LeaveTracker[[#This Row],[Employee Name]],Employees[[Employee Name]:[Office]],6))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1835</v>
      </c>
      <c r="E8659" s="19" t="str">
        <f>IF(ISBLANK(LeaveTracker[[#This Row],[Employee Name]]),"-----",VLOOKUP(LeaveTracker[[#This Row],[Employee Name]],Employees[[Employee Name]:[Office]],7))</f>
        <v>ACCOUNTING</v>
      </c>
      <c r="F8659" s="50" t="str">
        <f>IF(ISBLANK(LeaveTracker[[#This Row],[Employee Name]]),"-----",VLOOKUP(LeaveTracker[[#This Row],[Employee Name]],Employees[[Employee Name]:[Office]],6))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504</v>
      </c>
      <c r="E8660" s="19" t="str">
        <f>IF(ISBLANK(LeaveTracker[[#This Row],[Employee Name]]),"-----",VLOOKUP(LeaveTracker[[#This Row],[Employee Name]],Employees[[Employee Name]:[Office]],7))</f>
        <v>THRDC</v>
      </c>
      <c r="F8660" s="50" t="str">
        <f>IF(ISBLANK(LeaveTracker[[#This Row],[Employee Name]]),"-----",VLOOKUP(LeaveTracker[[#This Row],[Employee Name]],Employees[[Employee Name]:[Office]],6))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2466</v>
      </c>
      <c r="E8661" s="19" t="str">
        <f>IF(ISBLANK(LeaveTracker[[#This Row],[Employee Name]]),"-----",VLOOKUP(LeaveTracker[[#This Row],[Employee Name]],Employees[[Employee Name]:[Office]],7))</f>
        <v>RTC BRANCA</v>
      </c>
      <c r="F8661" s="50" t="str">
        <f>IF(ISBLANK(LeaveTracker[[#This Row],[Employee Name]]),"-----",VLOOKUP(LeaveTracker[[#This Row],[Employee Name]],Employees[[Employee Name]:[Office]],6))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1827</v>
      </c>
      <c r="E8662" s="19" t="str">
        <f>IF(ISBLANK(LeaveTracker[[#This Row],[Employee Name]]),"-----",VLOOKUP(LeaveTracker[[#This Row],[Employee Name]],Employees[[Employee Name]:[Office]],7))</f>
        <v>SP</v>
      </c>
      <c r="F8662" s="50" t="str">
        <f>IF(ISBLANK(LeaveTracker[[#This Row],[Employee Name]]),"-----",VLOOKUP(LeaveTracker[[#This Row],[Employee Name]],Employees[[Employee Name]:[Office]],6))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1827</v>
      </c>
      <c r="E8663" s="19" t="str">
        <f>IF(ISBLANK(LeaveTracker[[#This Row],[Employee Name]]),"-----",VLOOKUP(LeaveTracker[[#This Row],[Employee Name]],Employees[[Employee Name]:[Office]],7))</f>
        <v>SP</v>
      </c>
      <c r="F8663" s="50" t="str">
        <f>IF(ISBLANK(LeaveTracker[[#This Row],[Employee Name]]),"-----",VLOOKUP(LeaveTracker[[#This Row],[Employee Name]],Employees[[Employee Name]:[Office]],6))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1827</v>
      </c>
      <c r="E8664" s="19" t="str">
        <f>IF(ISBLANK(LeaveTracker[[#This Row],[Employee Name]]),"-----",VLOOKUP(LeaveTracker[[#This Row],[Employee Name]],Employees[[Employee Name]:[Office]],7))</f>
        <v>SP</v>
      </c>
      <c r="F8664" s="50" t="str">
        <f>IF(ISBLANK(LeaveTracker[[#This Row],[Employee Name]]),"-----",VLOOKUP(LeaveTracker[[#This Row],[Employee Name]],Employees[[Employee Name]:[Office]],6))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1827</v>
      </c>
      <c r="E8665" s="19" t="str">
        <f>IF(ISBLANK(LeaveTracker[[#This Row],[Employee Name]]),"-----",VLOOKUP(LeaveTracker[[#This Row],[Employee Name]],Employees[[Employee Name]:[Office]],7))</f>
        <v>SP</v>
      </c>
      <c r="F8665" s="50" t="str">
        <f>IF(ISBLANK(LeaveTracker[[#This Row],[Employee Name]]),"-----",VLOOKUP(LeaveTracker[[#This Row],[Employee Name]],Employees[[Employee Name]:[Office]],6))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1827</v>
      </c>
      <c r="E8666" s="19" t="str">
        <f>IF(ISBLANK(LeaveTracker[[#This Row],[Employee Name]]),"-----",VLOOKUP(LeaveTracker[[#This Row],[Employee Name]],Employees[[Employee Name]:[Office]],7))</f>
        <v>SP</v>
      </c>
      <c r="F8666" s="50" t="str">
        <f>IF(ISBLANK(LeaveTracker[[#This Row],[Employee Name]]),"-----",VLOOKUP(LeaveTracker[[#This Row],[Employee Name]],Employees[[Employee Name]:[Office]],6))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1827</v>
      </c>
      <c r="E8667" s="19" t="str">
        <f>IF(ISBLANK(LeaveTracker[[#This Row],[Employee Name]]),"-----",VLOOKUP(LeaveTracker[[#This Row],[Employee Name]],Employees[[Employee Name]:[Office]],7))</f>
        <v>SP</v>
      </c>
      <c r="F8667" s="50" t="str">
        <f>IF(ISBLANK(LeaveTracker[[#This Row],[Employee Name]]),"-----",VLOOKUP(LeaveTracker[[#This Row],[Employee Name]],Employees[[Employee Name]:[Office]],6))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2385</v>
      </c>
      <c r="E8668" s="19" t="str">
        <f>IF(ISBLANK(LeaveTracker[[#This Row],[Employee Name]]),"-----",VLOOKUP(LeaveTracker[[#This Row],[Employee Name]],Employees[[Employee Name]:[Office]],7))</f>
        <v>LCR</v>
      </c>
      <c r="F8668" s="50" t="str">
        <f>IF(ISBLANK(LeaveTracker[[#This Row],[Employee Name]]),"-----",VLOOKUP(LeaveTracker[[#This Row],[Employee Name]],Employees[[Employee Name]:[Office]],6))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355</v>
      </c>
      <c r="E8669" s="19" t="str">
        <f>IF(ISBLANK(LeaveTracker[[#This Row],[Employee Name]]),"-----",VLOOKUP(LeaveTracker[[#This Row],[Employee Name]],Employees[[Employee Name]:[Office]],7))</f>
        <v>LCR</v>
      </c>
      <c r="F8669" s="50" t="str">
        <f>IF(ISBLANK(LeaveTracker[[#This Row],[Employee Name]]),"-----",VLOOKUP(LeaveTracker[[#This Row],[Employee Name]],Employees[[Employee Name]:[Office]],6))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355</v>
      </c>
      <c r="E8670" s="19" t="str">
        <f>IF(ISBLANK(LeaveTracker[[#This Row],[Employee Name]]),"-----",VLOOKUP(LeaveTracker[[#This Row],[Employee Name]],Employees[[Employee Name]:[Office]],7))</f>
        <v>LCR</v>
      </c>
      <c r="F8670" s="50" t="str">
        <f>IF(ISBLANK(LeaveTracker[[#This Row],[Employee Name]]),"-----",VLOOKUP(LeaveTracker[[#This Row],[Employee Name]],Employees[[Employee Name]:[Office]],6))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2385</v>
      </c>
      <c r="E8671" s="19" t="str">
        <f>IF(ISBLANK(LeaveTracker[[#This Row],[Employee Name]]),"-----",VLOOKUP(LeaveTracker[[#This Row],[Employee Name]],Employees[[Employee Name]:[Office]],7))</f>
        <v>LCR</v>
      </c>
      <c r="F8671" s="50" t="str">
        <f>IF(ISBLANK(LeaveTracker[[#This Row],[Employee Name]]),"-----",VLOOKUP(LeaveTracker[[#This Row],[Employee Name]],Employees[[Employee Name]:[Office]],6))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1942</v>
      </c>
      <c r="E8672" s="19" t="str">
        <f>IF(ISBLANK(LeaveTracker[[#This Row],[Employee Name]]),"-----",VLOOKUP(LeaveTracker[[#This Row],[Employee Name]],Employees[[Employee Name]:[Office]],7))</f>
        <v>GSO</v>
      </c>
      <c r="F8672" s="50" t="str">
        <f>IF(ISBLANK(LeaveTracker[[#This Row],[Employee Name]]),"-----",VLOOKUP(LeaveTracker[[#This Row],[Employee Name]],Employees[[Employee Name]:[Office]],6))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1825</v>
      </c>
      <c r="E8673" s="19" t="s">
        <v>1825</v>
      </c>
      <c r="F8673" s="50" t="str">
        <f>IF(ISBLANK(LeaveTracker[[#This Row],[Employee Name]]),"-----",VLOOKUP(LeaveTracker[[#This Row],[Employee Name]],Employees[[Employee Name]:[Office]],6))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1825</v>
      </c>
      <c r="E8674" s="19" t="str">
        <f>IF(ISBLANK(LeaveTracker[[#This Row],[Employee Name]]),"-----",VLOOKUP(LeaveTracker[[#This Row],[Employee Name]],Employees[[Employee Name]:[Office]],7))</f>
        <v>GSO</v>
      </c>
      <c r="F8674" s="50" t="str">
        <f>IF(ISBLANK(LeaveTracker[[#This Row],[Employee Name]]),"-----",VLOOKUP(LeaveTracker[[#This Row],[Employee Name]],Employees[[Employee Name]:[Office]],6))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1770</v>
      </c>
      <c r="E8675" s="19" t="str">
        <f>IF(ISBLANK(LeaveTracker[[#This Row],[Employee Name]]),"-----",VLOOKUP(LeaveTracker[[#This Row],[Employee Name]],Employees[[Employee Name]:[Office]],7))</f>
        <v>GSO</v>
      </c>
      <c r="F8675" s="50" t="str">
        <f>IF(ISBLANK(LeaveTracker[[#This Row],[Employee Name]]),"-----",VLOOKUP(LeaveTracker[[#This Row],[Employee Name]],Employees[[Employee Name]:[Office]],6))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1770</v>
      </c>
      <c r="E8676" s="19" t="str">
        <f>IF(ISBLANK(LeaveTracker[[#This Row],[Employee Name]]),"-----",VLOOKUP(LeaveTracker[[#This Row],[Employee Name]],Employees[[Employee Name]:[Office]],7))</f>
        <v>GSO</v>
      </c>
      <c r="F8676" s="50" t="str">
        <f>IF(ISBLANK(LeaveTracker[[#This Row],[Employee Name]]),"-----",VLOOKUP(LeaveTracker[[#This Row],[Employee Name]],Employees[[Employee Name]:[Office]],6))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1751</v>
      </c>
      <c r="E8677" s="19" t="str">
        <f>IF(ISBLANK(LeaveTracker[[#This Row],[Employee Name]]),"-----",VLOOKUP(LeaveTracker[[#This Row],[Employee Name]],Employees[[Employee Name]:[Office]],7))</f>
        <v>BPLO</v>
      </c>
      <c r="F8677" s="50" t="str">
        <f>IF(ISBLANK(LeaveTracker[[#This Row],[Employee Name]]),"-----",VLOOKUP(LeaveTracker[[#This Row],[Employee Name]],Employees[[Employee Name]:[Office]],6))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1751</v>
      </c>
      <c r="E8678" s="19" t="str">
        <f>IF(ISBLANK(LeaveTracker[[#This Row],[Employee Name]]),"-----",VLOOKUP(LeaveTracker[[#This Row],[Employee Name]],Employees[[Employee Name]:[Office]],7))</f>
        <v>BPLO</v>
      </c>
      <c r="F8678" s="50" t="str">
        <f>IF(ISBLANK(LeaveTracker[[#This Row],[Employee Name]]),"-----",VLOOKUP(LeaveTracker[[#This Row],[Employee Name]],Employees[[Employee Name]:[Office]],6))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2472</v>
      </c>
      <c r="E8679" s="19" t="str">
        <f>IF(ISBLANK(LeaveTracker[[#This Row],[Employee Name]]),"-----",VLOOKUP(LeaveTracker[[#This Row],[Employee Name]],Employees[[Employee Name]:[Office]],7))</f>
        <v>CCT</v>
      </c>
      <c r="F8679" s="50" t="str">
        <f>IF(ISBLANK(LeaveTracker[[#This Row],[Employee Name]]),"-----",VLOOKUP(LeaveTracker[[#This Row],[Employee Name]],Employees[[Employee Name]:[Office]],6))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473</v>
      </c>
      <c r="E8680" s="19" t="str">
        <f>IF(ISBLANK(LeaveTracker[[#This Row],[Employee Name]]),"-----",VLOOKUP(LeaveTracker[[#This Row],[Employee Name]],Employees[[Employee Name]:[Office]],7))</f>
        <v>ONT</v>
      </c>
      <c r="F8680" s="50" t="str">
        <f>IF(ISBLANK(LeaveTracker[[#This Row],[Employee Name]]),"-----",VLOOKUP(LeaveTracker[[#This Row],[Employee Name]],Employees[[Employee Name]:[Office]],6))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473</v>
      </c>
      <c r="E8681" s="19" t="str">
        <f>IF(ISBLANK(LeaveTracker[[#This Row],[Employee Name]]),"-----",VLOOKUP(LeaveTracker[[#This Row],[Employee Name]],Employees[[Employee Name]:[Office]],7))</f>
        <v>ONT</v>
      </c>
      <c r="F8681" s="50" t="str">
        <f>IF(ISBLANK(LeaveTracker[[#This Row],[Employee Name]]),"-----",VLOOKUP(LeaveTracker[[#This Row],[Employee Name]],Employees[[Employee Name]:[Office]],6))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1010</v>
      </c>
      <c r="E8682" s="19" t="str">
        <f>IF(ISBLANK(LeaveTracker[[#This Row],[Employee Name]]),"-----",VLOOKUP(LeaveTracker[[#This Row],[Employee Name]],Employees[[Employee Name]:[Office]],7))</f>
        <v>ACCOUNTING</v>
      </c>
      <c r="F8682" s="50" t="str">
        <f>IF(ISBLANK(LeaveTracker[[#This Row],[Employee Name]]),"-----",VLOOKUP(LeaveTracker[[#This Row],[Employee Name]],Employees[[Employee Name]:[Office]],6))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1010</v>
      </c>
      <c r="E8683" s="19" t="str">
        <f>IF(ISBLANK(LeaveTracker[[#This Row],[Employee Name]]),"-----",VLOOKUP(LeaveTracker[[#This Row],[Employee Name]],Employees[[Employee Name]:[Office]],7))</f>
        <v>ACCOUNTING</v>
      </c>
      <c r="F8683" s="50" t="str">
        <f>IF(ISBLANK(LeaveTracker[[#This Row],[Employee Name]]),"-----",VLOOKUP(LeaveTracker[[#This Row],[Employee Name]],Employees[[Employee Name]:[Office]],6))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1010</v>
      </c>
      <c r="E8684" s="19" t="str">
        <f>IF(ISBLANK(LeaveTracker[[#This Row],[Employee Name]]),"-----",VLOOKUP(LeaveTracker[[#This Row],[Employee Name]],Employees[[Employee Name]:[Office]],7))</f>
        <v>ACCOUNTING</v>
      </c>
      <c r="F8684" s="50" t="str">
        <f>IF(ISBLANK(LeaveTracker[[#This Row],[Employee Name]]),"-----",VLOOKUP(LeaveTracker[[#This Row],[Employee Name]],Employees[[Employee Name]:[Office]],6))</f>
        <v>PERMANENT</v>
      </c>
      <c r="G8684" s="24">
        <v>45221</v>
      </c>
      <c r="H8684" s="24">
        <v>45221</v>
      </c>
      <c r="I8684" s="20" t="s">
        <v>298</v>
      </c>
      <c r="J8684" s="42" t="s">
        <v>1003</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1745</v>
      </c>
      <c r="E8685" s="19" t="str">
        <f>IF(ISBLANK(LeaveTracker[[#This Row],[Employee Name]]),"-----",VLOOKUP(LeaveTracker[[#This Row],[Employee Name]],Employees[[Employee Name]:[Office]],7))</f>
        <v>ACCOUNTING</v>
      </c>
      <c r="F8685" s="50" t="str">
        <f>IF(ISBLANK(LeaveTracker[[#This Row],[Employee Name]]),"-----",VLOOKUP(LeaveTracker[[#This Row],[Employee Name]],Employees[[Employee Name]:[Office]],6))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1909</v>
      </c>
      <c r="E8686" s="19" t="str">
        <f>IF(ISBLANK(LeaveTracker[[#This Row],[Employee Name]]),"-----",VLOOKUP(LeaveTracker[[#This Row],[Employee Name]],Employees[[Employee Name]:[Office]],7))</f>
        <v>ONT</v>
      </c>
      <c r="F8686" s="50" t="str">
        <f>IF(ISBLANK(LeaveTracker[[#This Row],[Employee Name]]),"-----",VLOOKUP(LeaveTracker[[#This Row],[Employee Name]],Employees[[Employee Name]:[Office]],6))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2432</v>
      </c>
      <c r="E8687" s="19" t="str">
        <f>IF(ISBLANK(LeaveTracker[[#This Row],[Employee Name]]),"-----",VLOOKUP(LeaveTracker[[#This Row],[Employee Name]],Employees[[Employee Name]:[Office]],7))</f>
        <v>ONT</v>
      </c>
      <c r="F8687" s="50" t="str">
        <f>IF(ISBLANK(LeaveTracker[[#This Row],[Employee Name]]),"-----",VLOOKUP(LeaveTracker[[#This Row],[Employee Name]],Employees[[Employee Name]:[Office]],6))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2231</v>
      </c>
      <c r="E8688" s="19" t="str">
        <f>IF(ISBLANK(LeaveTracker[[#This Row],[Employee Name]]),"-----",VLOOKUP(LeaveTracker[[#This Row],[Employee Name]],Employees[[Employee Name]:[Office]],7))</f>
        <v>OSPITAL NG TAGAYTAY</v>
      </c>
      <c r="F8688" s="50" t="str">
        <f>IF(ISBLANK(LeaveTracker[[#This Row],[Employee Name]]),"-----",VLOOKUP(LeaveTracker[[#This Row],[Employee Name]],Employees[[Employee Name]:[Office]],6))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2214</v>
      </c>
      <c r="E8689" s="19" t="str">
        <f>IF(ISBLANK(LeaveTracker[[#This Row],[Employee Name]]),"-----",VLOOKUP(LeaveTracker[[#This Row],[Employee Name]],Employees[[Employee Name]:[Office]],7))</f>
        <v>OSPITAL NG TAGAYTAY</v>
      </c>
      <c r="F8689" s="50" t="str">
        <f>IF(ISBLANK(LeaveTracker[[#This Row],[Employee Name]]),"-----",VLOOKUP(LeaveTracker[[#This Row],[Employee Name]],Employees[[Employee Name]:[Office]],6))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2520</v>
      </c>
      <c r="E8690" s="19" t="str">
        <f>IF(ISBLANK(LeaveTracker[[#This Row],[Employee Name]]),"-----",VLOOKUP(LeaveTracker[[#This Row],[Employee Name]],Employees[[Employee Name]:[Office]],7))</f>
        <v>CENRO</v>
      </c>
      <c r="F8690" s="50" t="str">
        <f>IF(ISBLANK(LeaveTracker[[#This Row],[Employee Name]]),"-----",VLOOKUP(LeaveTracker[[#This Row],[Employee Name]],Employees[[Employee Name]:[Office]],6))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2520</v>
      </c>
      <c r="E8691" s="19" t="str">
        <f>IF(ISBLANK(LeaveTracker[[#This Row],[Employee Name]]),"-----",VLOOKUP(LeaveTracker[[#This Row],[Employee Name]],Employees[[Employee Name]:[Office]],7))</f>
        <v>CENRO</v>
      </c>
      <c r="F8691" s="50" t="str">
        <f>IF(ISBLANK(LeaveTracker[[#This Row],[Employee Name]]),"-----",VLOOKUP(LeaveTracker[[#This Row],[Employee Name]],Employees[[Employee Name]:[Office]],6))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2214</v>
      </c>
      <c r="E8692" s="19" t="str">
        <f>IF(ISBLANK(LeaveTracker[[#This Row],[Employee Name]]),"-----",VLOOKUP(LeaveTracker[[#This Row],[Employee Name]],Employees[[Employee Name]:[Office]],7))</f>
        <v>OSPITAL NG TAGAYTAY</v>
      </c>
      <c r="F8692" s="50" t="str">
        <f>IF(ISBLANK(LeaveTracker[[#This Row],[Employee Name]]),"-----",VLOOKUP(LeaveTracker[[#This Row],[Employee Name]],Employees[[Employee Name]:[Office]],6))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2214</v>
      </c>
      <c r="E8693" s="19" t="str">
        <f>IF(ISBLANK(LeaveTracker[[#This Row],[Employee Name]]),"-----",VLOOKUP(LeaveTracker[[#This Row],[Employee Name]],Employees[[Employee Name]:[Office]],7))</f>
        <v>OSPITAL NG TAGAYTAY</v>
      </c>
      <c r="F8693" s="50" t="str">
        <f>IF(ISBLANK(LeaveTracker[[#This Row],[Employee Name]]),"-----",VLOOKUP(LeaveTracker[[#This Row],[Employee Name]],Employees[[Employee Name]:[Office]],6))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2214</v>
      </c>
      <c r="E8694" s="19" t="str">
        <f>IF(ISBLANK(LeaveTracker[[#This Row],[Employee Name]]),"-----",VLOOKUP(LeaveTracker[[#This Row],[Employee Name]],Employees[[Employee Name]:[Office]],7))</f>
        <v>OSPITAL NG TAGAYTAY</v>
      </c>
      <c r="F8694" s="50" t="str">
        <f>IF(ISBLANK(LeaveTracker[[#This Row],[Employee Name]]),"-----",VLOOKUP(LeaveTracker[[#This Row],[Employee Name]],Employees[[Employee Name]:[Office]],6))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2214</v>
      </c>
      <c r="E8695" s="19" t="str">
        <f>IF(ISBLANK(LeaveTracker[[#This Row],[Employee Name]]),"-----",VLOOKUP(LeaveTracker[[#This Row],[Employee Name]],Employees[[Employee Name]:[Office]],7))</f>
        <v>OSPITAL NG TAGAYTAY</v>
      </c>
      <c r="F8695" s="50" t="str">
        <f>IF(ISBLANK(LeaveTracker[[#This Row],[Employee Name]]),"-----",VLOOKUP(LeaveTracker[[#This Row],[Employee Name]],Employees[[Employee Name]:[Office]],6))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2214</v>
      </c>
      <c r="E8696" s="19" t="str">
        <f>IF(ISBLANK(LeaveTracker[[#This Row],[Employee Name]]),"-----",VLOOKUP(LeaveTracker[[#This Row],[Employee Name]],Employees[[Employee Name]:[Office]],7))</f>
        <v>OSPITAL NG TAGAYTAY</v>
      </c>
      <c r="F8696" s="50" t="str">
        <f>IF(ISBLANK(LeaveTracker[[#This Row],[Employee Name]]),"-----",VLOOKUP(LeaveTracker[[#This Row],[Employee Name]],Employees[[Employee Name]:[Office]],6))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1819</v>
      </c>
      <c r="E8697" s="19" t="str">
        <f>IF(ISBLANK(LeaveTracker[[#This Row],[Employee Name]]),"-----",VLOOKUP(LeaveTracker[[#This Row],[Employee Name]],Employees[[Employee Name]:[Office]],7))</f>
        <v>CHO</v>
      </c>
      <c r="F8697" s="50" t="str">
        <f>IF(ISBLANK(LeaveTracker[[#This Row],[Employee Name]]),"-----",VLOOKUP(LeaveTracker[[#This Row],[Employee Name]],Employees[[Employee Name]:[Office]],6))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1973</v>
      </c>
      <c r="E8698" s="19" t="str">
        <f>IF(ISBLANK(LeaveTracker[[#This Row],[Employee Name]]),"-----",VLOOKUP(LeaveTracker[[#This Row],[Employee Name]],Employees[[Employee Name]:[Office]],7))</f>
        <v>ONT</v>
      </c>
      <c r="F8698" s="50" t="str">
        <f>IF(ISBLANK(LeaveTracker[[#This Row],[Employee Name]]),"-----",VLOOKUP(LeaveTracker[[#This Row],[Employee Name]],Employees[[Employee Name]:[Office]],6))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1267</v>
      </c>
      <c r="E8699" s="19" t="str">
        <f>IF(ISBLANK(LeaveTracker[[#This Row],[Employee Name]]),"-----",VLOOKUP(LeaveTracker[[#This Row],[Employee Name]],Employees[[Employee Name]:[Office]],7))</f>
        <v>CHO</v>
      </c>
      <c r="F8699" s="50" t="str">
        <f>IF(ISBLANK(LeaveTracker[[#This Row],[Employee Name]]),"-----",VLOOKUP(LeaveTracker[[#This Row],[Employee Name]],Employees[[Employee Name]:[Office]],6))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206</v>
      </c>
      <c r="E8700" s="19" t="str">
        <f>IF(ISBLANK(LeaveTracker[[#This Row],[Employee Name]]),"-----",VLOOKUP(LeaveTracker[[#This Row],[Employee Name]],Employees[[Employee Name]:[Office]],7))</f>
        <v>ONT</v>
      </c>
      <c r="F8700" s="50" t="str">
        <f>IF(ISBLANK(LeaveTracker[[#This Row],[Employee Name]]),"-----",VLOOKUP(LeaveTracker[[#This Row],[Employee Name]],Employees[[Employee Name]:[Office]],6))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1909</v>
      </c>
      <c r="E8701" s="19" t="str">
        <f>IF(ISBLANK(LeaveTracker[[#This Row],[Employee Name]]),"-----",VLOOKUP(LeaveTracker[[#This Row],[Employee Name]],Employees[[Employee Name]:[Office]],7))</f>
        <v>ONT</v>
      </c>
      <c r="F8701" s="50" t="str">
        <f>IF(ISBLANK(LeaveTracker[[#This Row],[Employee Name]]),"-----",VLOOKUP(LeaveTracker[[#This Row],[Employee Name]],Employees[[Employee Name]:[Office]],6))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1044</v>
      </c>
      <c r="E8702" s="19" t="str">
        <f>IF(ISBLANK(LeaveTracker[[#This Row],[Employee Name]]),"-----",VLOOKUP(LeaveTracker[[#This Row],[Employee Name]],Employees[[Employee Name]:[Office]],7))</f>
        <v>ONT</v>
      </c>
      <c r="F8702" s="50" t="str">
        <f>IF(ISBLANK(LeaveTracker[[#This Row],[Employee Name]]),"-----",VLOOKUP(LeaveTracker[[#This Row],[Employee Name]],Employees[[Employee Name]:[Office]],6))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1953</v>
      </c>
      <c r="E8703" s="19" t="str">
        <f>IF(ISBLANK(LeaveTracker[[#This Row],[Employee Name]]),"-----",VLOOKUP(LeaveTracker[[#This Row],[Employee Name]],Employees[[Employee Name]:[Office]],7))</f>
        <v>ONT</v>
      </c>
      <c r="F8703" s="50" t="str">
        <f>IF(ISBLANK(LeaveTracker[[#This Row],[Employee Name]]),"-----",VLOOKUP(LeaveTracker[[#This Row],[Employee Name]],Employees[[Employee Name]:[Office]],6))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1296</v>
      </c>
      <c r="E8704" s="19" t="str">
        <f>IF(ISBLANK(LeaveTracker[[#This Row],[Employee Name]]),"-----",VLOOKUP(LeaveTracker[[#This Row],[Employee Name]],Employees[[Employee Name]:[Office]],7))</f>
        <v>CTO</v>
      </c>
      <c r="F8704" s="50" t="str">
        <f>IF(ISBLANK(LeaveTracker[[#This Row],[Employee Name]]),"-----",VLOOKUP(LeaveTracker[[#This Row],[Employee Name]],Employees[[Employee Name]:[Office]],6))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944</v>
      </c>
      <c r="E8705" s="19" t="str">
        <f>IF(ISBLANK(LeaveTracker[[#This Row],[Employee Name]]),"-----",VLOOKUP(LeaveTracker[[#This Row],[Employee Name]],Employees[[Employee Name]:[Office]],7))</f>
        <v>EEO/ CITY MARKET</v>
      </c>
      <c r="F8705" s="50" t="str">
        <f>IF(ISBLANK(LeaveTracker[[#This Row],[Employee Name]]),"-----",VLOOKUP(LeaveTracker[[#This Row],[Employee Name]],Employees[[Employee Name]:[Office]],6))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944</v>
      </c>
      <c r="E8706" s="19" t="str">
        <f>IF(ISBLANK(LeaveTracker[[#This Row],[Employee Name]]),"-----",VLOOKUP(LeaveTracker[[#This Row],[Employee Name]],Employees[[Employee Name]:[Office]],7))</f>
        <v>EEO/ CITY MARKET</v>
      </c>
      <c r="F8706" s="50" t="str">
        <f>IF(ISBLANK(LeaveTracker[[#This Row],[Employee Name]]),"-----",VLOOKUP(LeaveTracker[[#This Row],[Employee Name]],Employees[[Employee Name]:[Office]],6))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671</v>
      </c>
      <c r="E8707" s="19" t="str">
        <f>IF(ISBLANK(LeaveTracker[[#This Row],[Employee Name]]),"-----",VLOOKUP(LeaveTracker[[#This Row],[Employee Name]],Employees[[Employee Name]:[Office]],7))</f>
        <v>SP</v>
      </c>
      <c r="F8707" s="50" t="str">
        <f>IF(ISBLANK(LeaveTracker[[#This Row],[Employee Name]]),"-----",VLOOKUP(LeaveTracker[[#This Row],[Employee Name]],Employees[[Employee Name]:[Office]],6))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671</v>
      </c>
      <c r="E8708" s="19" t="str">
        <f>IF(ISBLANK(LeaveTracker[[#This Row],[Employee Name]]),"-----",VLOOKUP(LeaveTracker[[#This Row],[Employee Name]],Employees[[Employee Name]:[Office]],7))</f>
        <v>SP</v>
      </c>
      <c r="F8708" s="50" t="str">
        <f>IF(ISBLANK(LeaveTracker[[#This Row],[Employee Name]]),"-----",VLOOKUP(LeaveTracker[[#This Row],[Employee Name]],Employees[[Employee Name]:[Office]],6))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1824</v>
      </c>
      <c r="E8709" s="19" t="str">
        <f>IF(ISBLANK(LeaveTracker[[#This Row],[Employee Name]]),"-----",VLOOKUP(LeaveTracker[[#This Row],[Employee Name]],Employees[[Employee Name]:[Office]],7))</f>
        <v>EEO/CITY MARKET</v>
      </c>
      <c r="F8709" s="50" t="str">
        <f>IF(ISBLANK(LeaveTracker[[#This Row],[Employee Name]]),"-----",VLOOKUP(LeaveTracker[[#This Row],[Employee Name]],Employees[[Employee Name]:[Office]],6))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1824</v>
      </c>
      <c r="E8710" s="19" t="str">
        <f>IF(ISBLANK(LeaveTracker[[#This Row],[Employee Name]]),"-----",VLOOKUP(LeaveTracker[[#This Row],[Employee Name]],Employees[[Employee Name]:[Office]],7))</f>
        <v>EEO/CITY MARKET</v>
      </c>
      <c r="F8710" s="50" t="str">
        <f>IF(ISBLANK(LeaveTracker[[#This Row],[Employee Name]]),"-----",VLOOKUP(LeaveTracker[[#This Row],[Employee Name]],Employees[[Employee Name]:[Office]],6))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1824</v>
      </c>
      <c r="E8711" s="19" t="str">
        <f>IF(ISBLANK(LeaveTracker[[#This Row],[Employee Name]]),"-----",VLOOKUP(LeaveTracker[[#This Row],[Employee Name]],Employees[[Employee Name]:[Office]],7))</f>
        <v>EEO/CITY MARKET</v>
      </c>
      <c r="F8711" s="50" t="str">
        <f>IF(ISBLANK(LeaveTracker[[#This Row],[Employee Name]]),"-----",VLOOKUP(LeaveTracker[[#This Row],[Employee Name]],Employees[[Employee Name]:[Office]],6))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1824</v>
      </c>
      <c r="E8712" s="19" t="str">
        <f>IF(ISBLANK(LeaveTracker[[#This Row],[Employee Name]]),"-----",VLOOKUP(LeaveTracker[[#This Row],[Employee Name]],Employees[[Employee Name]:[Office]],7))</f>
        <v>EEO/CITY MARKET</v>
      </c>
      <c r="F8712" s="50" t="str">
        <f>IF(ISBLANK(LeaveTracker[[#This Row],[Employee Name]]),"-----",VLOOKUP(LeaveTracker[[#This Row],[Employee Name]],Employees[[Employee Name]:[Office]],6))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1824</v>
      </c>
      <c r="E8713" s="19" t="str">
        <f>IF(ISBLANK(LeaveTracker[[#This Row],[Employee Name]]),"-----",VLOOKUP(LeaveTracker[[#This Row],[Employee Name]],Employees[[Employee Name]:[Office]],7))</f>
        <v>EEO/CITY MARKET</v>
      </c>
      <c r="F8713" s="50" t="str">
        <f>IF(ISBLANK(LeaveTracker[[#This Row],[Employee Name]]),"-----",VLOOKUP(LeaveTracker[[#This Row],[Employee Name]],Employees[[Employee Name]:[Office]],6))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1824</v>
      </c>
      <c r="E8714" s="19" t="str">
        <f>IF(ISBLANK(LeaveTracker[[#This Row],[Employee Name]]),"-----",VLOOKUP(LeaveTracker[[#This Row],[Employee Name]],Employees[[Employee Name]:[Office]],7))</f>
        <v>EEO/CITY MARKET</v>
      </c>
      <c r="F8714" s="50" t="str">
        <f>IF(ISBLANK(LeaveTracker[[#This Row],[Employee Name]]),"-----",VLOOKUP(LeaveTracker[[#This Row],[Employee Name]],Employees[[Employee Name]:[Office]],6))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1824</v>
      </c>
      <c r="E8715" s="19" t="str">
        <f>IF(ISBLANK(LeaveTracker[[#This Row],[Employee Name]]),"-----",VLOOKUP(LeaveTracker[[#This Row],[Employee Name]],Employees[[Employee Name]:[Office]],7))</f>
        <v>EEO/CITY MARKET</v>
      </c>
      <c r="F8715" s="50" t="str">
        <f>IF(ISBLANK(LeaveTracker[[#This Row],[Employee Name]]),"-----",VLOOKUP(LeaveTracker[[#This Row],[Employee Name]],Employees[[Employee Name]:[Office]],6))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1824</v>
      </c>
      <c r="E8716" s="19" t="str">
        <f>IF(ISBLANK(LeaveTracker[[#This Row],[Employee Name]]),"-----",VLOOKUP(LeaveTracker[[#This Row],[Employee Name]],Employees[[Employee Name]:[Office]],7))</f>
        <v>EEO/CITY MARKET</v>
      </c>
      <c r="F8716" s="50" t="str">
        <f>IF(ISBLANK(LeaveTracker[[#This Row],[Employee Name]]),"-----",VLOOKUP(LeaveTracker[[#This Row],[Employee Name]],Employees[[Employee Name]:[Office]],6))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1824</v>
      </c>
      <c r="E8717" s="19" t="str">
        <f>IF(ISBLANK(LeaveTracker[[#This Row],[Employee Name]]),"-----",VLOOKUP(LeaveTracker[[#This Row],[Employee Name]],Employees[[Employee Name]:[Office]],7))</f>
        <v>EEO/CITY MARKET</v>
      </c>
      <c r="F8717" s="50" t="str">
        <f>IF(ISBLANK(LeaveTracker[[#This Row],[Employee Name]]),"-----",VLOOKUP(LeaveTracker[[#This Row],[Employee Name]],Employees[[Employee Name]:[Office]],6))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1824</v>
      </c>
      <c r="E8718" s="19" t="str">
        <f>IF(ISBLANK(LeaveTracker[[#This Row],[Employee Name]]),"-----",VLOOKUP(LeaveTracker[[#This Row],[Employee Name]],Employees[[Employee Name]:[Office]],7))</f>
        <v>EEO/CITY MARKET</v>
      </c>
      <c r="F8718" s="50" t="str">
        <f>IF(ISBLANK(LeaveTracker[[#This Row],[Employee Name]]),"-----",VLOOKUP(LeaveTracker[[#This Row],[Employee Name]],Employees[[Employee Name]:[Office]],6))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1824</v>
      </c>
      <c r="E8719" s="19" t="str">
        <f>IF(ISBLANK(LeaveTracker[[#This Row],[Employee Name]]),"-----",VLOOKUP(LeaveTracker[[#This Row],[Employee Name]],Employees[[Employee Name]:[Office]],7))</f>
        <v>EEO/CITY MARKET</v>
      </c>
      <c r="F8719" s="50" t="str">
        <f>IF(ISBLANK(LeaveTracker[[#This Row],[Employee Name]]),"-----",VLOOKUP(LeaveTracker[[#This Row],[Employee Name]],Employees[[Employee Name]:[Office]],6))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1824</v>
      </c>
      <c r="E8720" s="19" t="str">
        <f>IF(ISBLANK(LeaveTracker[[#This Row],[Employee Name]]),"-----",VLOOKUP(LeaveTracker[[#This Row],[Employee Name]],Employees[[Employee Name]:[Office]],7))</f>
        <v>EEO/CITY MARKET</v>
      </c>
      <c r="F8720" s="50" t="str">
        <f>IF(ISBLANK(LeaveTracker[[#This Row],[Employee Name]]),"-----",VLOOKUP(LeaveTracker[[#This Row],[Employee Name]],Employees[[Employee Name]:[Office]],6))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1741</v>
      </c>
      <c r="E8721" s="19" t="str">
        <f>IF(ISBLANK(LeaveTracker[[#This Row],[Employee Name]]),"-----",VLOOKUP(LeaveTracker[[#This Row],[Employee Name]],Employees[[Employee Name]:[Office]],7))</f>
        <v>ONT</v>
      </c>
      <c r="F8721" s="50" t="str">
        <f>IF(ISBLANK(LeaveTracker[[#This Row],[Employee Name]]),"-----",VLOOKUP(LeaveTracker[[#This Row],[Employee Name]],Employees[[Employee Name]:[Office]],6))</f>
        <v>PERMANENT</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1741</v>
      </c>
      <c r="E8722" s="19" t="str">
        <f>IF(ISBLANK(LeaveTracker[[#This Row],[Employee Name]]),"-----",VLOOKUP(LeaveTracker[[#This Row],[Employee Name]],Employees[[Employee Name]:[Office]],7))</f>
        <v>ONT</v>
      </c>
      <c r="F8722" s="50" t="str">
        <f>IF(ISBLANK(LeaveTracker[[#This Row],[Employee Name]]),"-----",VLOOKUP(LeaveTracker[[#This Row],[Employee Name]],Employees[[Employee Name]:[Office]],6))</f>
        <v>PERMANENT</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1756</v>
      </c>
      <c r="E8723" s="19" t="str">
        <f>IF(ISBLANK(LeaveTracker[[#This Row],[Employee Name]]),"-----",VLOOKUP(LeaveTracker[[#This Row],[Employee Name]],Employees[[Employee Name]:[Office]],7))</f>
        <v>PICNIC GROVE</v>
      </c>
      <c r="F8723" s="50" t="str">
        <f>IF(ISBLANK(LeaveTracker[[#This Row],[Employee Name]]),"-----",VLOOKUP(LeaveTracker[[#This Row],[Employee Name]],Employees[[Employee Name]:[Office]],6))</f>
        <v>PERMANENT</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1756</v>
      </c>
      <c r="E8724" s="19" t="str">
        <f>IF(ISBLANK(LeaveTracker[[#This Row],[Employee Name]]),"-----",VLOOKUP(LeaveTracker[[#This Row],[Employee Name]],Employees[[Employee Name]:[Office]],7))</f>
        <v>PICNIC GROVE</v>
      </c>
      <c r="F8724" s="50" t="str">
        <f>IF(ISBLANK(LeaveTracker[[#This Row],[Employee Name]]),"-----",VLOOKUP(LeaveTracker[[#This Row],[Employee Name]],Employees[[Employee Name]:[Office]],6))</f>
        <v>PERMANENT</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1756</v>
      </c>
      <c r="E8725" s="19" t="str">
        <f>IF(ISBLANK(LeaveTracker[[#This Row],[Employee Name]]),"-----",VLOOKUP(LeaveTracker[[#This Row],[Employee Name]],Employees[[Employee Name]:[Office]],7))</f>
        <v>PICNIC GROVE</v>
      </c>
      <c r="F8725" s="50" t="str">
        <f>IF(ISBLANK(LeaveTracker[[#This Row],[Employee Name]]),"-----",VLOOKUP(LeaveTracker[[#This Row],[Employee Name]],Employees[[Employee Name]:[Office]],6))</f>
        <v>PERMANENT</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1783</v>
      </c>
      <c r="E8726" s="19" t="str">
        <f>IF(ISBLANK(LeaveTracker[[#This Row],[Employee Name]]),"-----",VLOOKUP(LeaveTracker[[#This Row],[Employee Name]],Employees[[Employee Name]:[Office]],7))</f>
        <v>ONT</v>
      </c>
      <c r="F8726" s="50" t="str">
        <f>IF(ISBLANK(LeaveTracker[[#This Row],[Employee Name]]),"-----",VLOOKUP(LeaveTracker[[#This Row],[Employee Name]],Employees[[Employee Name]:[Office]],6))</f>
        <v>PERMANENT</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1783</v>
      </c>
      <c r="E8727" s="19" t="str">
        <f>IF(ISBLANK(LeaveTracker[[#This Row],[Employee Name]]),"-----",VLOOKUP(LeaveTracker[[#This Row],[Employee Name]],Employees[[Employee Name]:[Office]],7))</f>
        <v>ONT</v>
      </c>
      <c r="F8727" s="50" t="str">
        <f>IF(ISBLANK(LeaveTracker[[#This Row],[Employee Name]]),"-----",VLOOKUP(LeaveTracker[[#This Row],[Employee Name]],Employees[[Employee Name]:[Office]],6))</f>
        <v>PERMANENT</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1783</v>
      </c>
      <c r="E8728" s="19" t="str">
        <f>IF(ISBLANK(LeaveTracker[[#This Row],[Employee Name]]),"-----",VLOOKUP(LeaveTracker[[#This Row],[Employee Name]],Employees[[Employee Name]:[Office]],7))</f>
        <v>ONT</v>
      </c>
      <c r="F8728" s="50" t="str">
        <f>IF(ISBLANK(LeaveTracker[[#This Row],[Employee Name]]),"-----",VLOOKUP(LeaveTracker[[#This Row],[Employee Name]],Employees[[Employee Name]:[Office]],6))</f>
        <v>PERMANENT</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1783</v>
      </c>
      <c r="E8729" s="19" t="str">
        <f>IF(ISBLANK(LeaveTracker[[#This Row],[Employee Name]]),"-----",VLOOKUP(LeaveTracker[[#This Row],[Employee Name]],Employees[[Employee Name]:[Office]],7))</f>
        <v>ONT</v>
      </c>
      <c r="F8729" s="50" t="str">
        <f>IF(ISBLANK(LeaveTracker[[#This Row],[Employee Name]]),"-----",VLOOKUP(LeaveTracker[[#This Row],[Employee Name]],Employees[[Employee Name]:[Office]],6))</f>
        <v>PERMANENT</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1783</v>
      </c>
      <c r="E8730" s="19" t="str">
        <f>IF(ISBLANK(LeaveTracker[[#This Row],[Employee Name]]),"-----",VLOOKUP(LeaveTracker[[#This Row],[Employee Name]],Employees[[Employee Name]:[Office]],7))</f>
        <v>ONT</v>
      </c>
      <c r="F8730" s="50" t="str">
        <f>IF(ISBLANK(LeaveTracker[[#This Row],[Employee Name]]),"-----",VLOOKUP(LeaveTracker[[#This Row],[Employee Name]],Employees[[Employee Name]:[Office]],6))</f>
        <v>PERMANENT</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1783</v>
      </c>
      <c r="E8731" s="19" t="str">
        <f>IF(ISBLANK(LeaveTracker[[#This Row],[Employee Name]]),"-----",VLOOKUP(LeaveTracker[[#This Row],[Employee Name]],Employees[[Employee Name]:[Office]],7))</f>
        <v>ONT</v>
      </c>
      <c r="F8731" s="50" t="str">
        <f>IF(ISBLANK(LeaveTracker[[#This Row],[Employee Name]]),"-----",VLOOKUP(LeaveTracker[[#This Row],[Employee Name]],Employees[[Employee Name]:[Office]],6))</f>
        <v>PERMANENT</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1783</v>
      </c>
      <c r="E8732" s="19" t="str">
        <f>IF(ISBLANK(LeaveTracker[[#This Row],[Employee Name]]),"-----",VLOOKUP(LeaveTracker[[#This Row],[Employee Name]],Employees[[Employee Name]:[Office]],7))</f>
        <v>ONT</v>
      </c>
      <c r="F8732" s="50" t="str">
        <f>IF(ISBLANK(LeaveTracker[[#This Row],[Employee Name]]),"-----",VLOOKUP(LeaveTracker[[#This Row],[Employee Name]],Employees[[Employee Name]:[Office]],6))</f>
        <v>PERMANENT</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1783</v>
      </c>
      <c r="E8733" s="19" t="str">
        <f>IF(ISBLANK(LeaveTracker[[#This Row],[Employee Name]]),"-----",VLOOKUP(LeaveTracker[[#This Row],[Employee Name]],Employees[[Employee Name]:[Office]],7))</f>
        <v>ONT</v>
      </c>
      <c r="F8733" s="50" t="str">
        <f>IF(ISBLANK(LeaveTracker[[#This Row],[Employee Name]]),"-----",VLOOKUP(LeaveTracker[[#This Row],[Employee Name]],Employees[[Employee Name]:[Office]],6))</f>
        <v>PERMANENT</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1783</v>
      </c>
      <c r="E8734" s="19" t="str">
        <f>IF(ISBLANK(LeaveTracker[[#This Row],[Employee Name]]),"-----",VLOOKUP(LeaveTracker[[#This Row],[Employee Name]],Employees[[Employee Name]:[Office]],7))</f>
        <v>ONT</v>
      </c>
      <c r="F8734" s="50" t="str">
        <f>IF(ISBLANK(LeaveTracker[[#This Row],[Employee Name]]),"-----",VLOOKUP(LeaveTracker[[#This Row],[Employee Name]],Employees[[Employee Name]:[Office]],6))</f>
        <v>PERMANENT</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1783</v>
      </c>
      <c r="E8735" s="19" t="str">
        <f>IF(ISBLANK(LeaveTracker[[#This Row],[Employee Name]]),"-----",VLOOKUP(LeaveTracker[[#This Row],[Employee Name]],Employees[[Employee Name]:[Office]],7))</f>
        <v>ONT</v>
      </c>
      <c r="F8735" s="50" t="str">
        <f>IF(ISBLANK(LeaveTracker[[#This Row],[Employee Name]]),"-----",VLOOKUP(LeaveTracker[[#This Row],[Employee Name]],Employees[[Employee Name]:[Office]],6))</f>
        <v>PERMANENT</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1756</v>
      </c>
      <c r="E8736" s="19" t="str">
        <f>IF(ISBLANK(LeaveTracker[[#This Row],[Employee Name]]),"-----",VLOOKUP(LeaveTracker[[#This Row],[Employee Name]],Employees[[Employee Name]:[Office]],7))</f>
        <v>PICNIC GROVE</v>
      </c>
      <c r="F8736" s="50" t="str">
        <f>IF(ISBLANK(LeaveTracker[[#This Row],[Employee Name]]),"-----",VLOOKUP(LeaveTracker[[#This Row],[Employee Name]],Employees[[Employee Name]:[Office]],6))</f>
        <v>PERMANENT</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1756</v>
      </c>
      <c r="E8737" s="19" t="str">
        <f>IF(ISBLANK(LeaveTracker[[#This Row],[Employee Name]]),"-----",VLOOKUP(LeaveTracker[[#This Row],[Employee Name]],Employees[[Employee Name]:[Office]],7))</f>
        <v>PICNIC GROVE</v>
      </c>
      <c r="F8737" s="50" t="str">
        <f>IF(ISBLANK(LeaveTracker[[#This Row],[Employee Name]]),"-----",VLOOKUP(LeaveTracker[[#This Row],[Employee Name]],Employees[[Employee Name]:[Office]],6))</f>
        <v>PERMANENT</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1756</v>
      </c>
      <c r="E8738" s="19" t="str">
        <f>IF(ISBLANK(LeaveTracker[[#This Row],[Employee Name]]),"-----",VLOOKUP(LeaveTracker[[#This Row],[Employee Name]],Employees[[Employee Name]:[Office]],7))</f>
        <v>PICNIC GROVE</v>
      </c>
      <c r="F8738" s="50" t="str">
        <f>IF(ISBLANK(LeaveTracker[[#This Row],[Employee Name]]),"-----",VLOOKUP(LeaveTracker[[#This Row],[Employee Name]],Employees[[Employee Name]:[Office]],6))</f>
        <v>PERMANENT</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1903</v>
      </c>
      <c r="E8739" s="19" t="str">
        <f>IF(ISBLANK(LeaveTracker[[#This Row],[Employee Name]]),"-----",VLOOKUP(LeaveTracker[[#This Row],[Employee Name]],Employees[[Employee Name]:[Office]],7))</f>
        <v>TICC</v>
      </c>
      <c r="F8739" s="50" t="str">
        <f>IF(ISBLANK(LeaveTracker[[#This Row],[Employee Name]]),"-----",VLOOKUP(LeaveTracker[[#This Row],[Employee Name]],Employees[[Employee Name]:[Office]],6))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1903</v>
      </c>
      <c r="E8740" s="19" t="str">
        <f>IF(ISBLANK(LeaveTracker[[#This Row],[Employee Name]]),"-----",VLOOKUP(LeaveTracker[[#This Row],[Employee Name]],Employees[[Employee Name]:[Office]],7))</f>
        <v>TICC</v>
      </c>
      <c r="F8740" s="50" t="str">
        <f>IF(ISBLANK(LeaveTracker[[#This Row],[Employee Name]]),"-----",VLOOKUP(LeaveTracker[[#This Row],[Employee Name]],Employees[[Employee Name]:[Office]],6))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258</v>
      </c>
      <c r="E8741" s="19" t="str">
        <f>IF(ISBLANK(LeaveTracker[[#This Row],[Employee Name]]),"-----",VLOOKUP(LeaveTracker[[#This Row],[Employee Name]],Employees[[Employee Name]:[Office]],7))</f>
        <v>NUTRITION OFFICE</v>
      </c>
      <c r="F8741" s="50" t="str">
        <f>IF(ISBLANK(LeaveTracker[[#This Row],[Employee Name]]),"-----",VLOOKUP(LeaveTracker[[#This Row],[Employee Name]],Employees[[Employee Name]:[Office]],6))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2493</v>
      </c>
      <c r="E8742" s="19" t="str">
        <f>IF(ISBLANK(LeaveTracker[[#This Row],[Employee Name]]),"-----",VLOOKUP(LeaveTracker[[#This Row],[Employee Name]],Employees[[Employee Name]:[Office]],7))</f>
        <v>RECORDS OFFICE</v>
      </c>
      <c r="F8742" s="50" t="str">
        <f>IF(ISBLANK(LeaveTracker[[#This Row],[Employee Name]]),"-----",VLOOKUP(LeaveTracker[[#This Row],[Employee Name]],Employees[[Employee Name]:[Office]],6))</f>
        <v>PERMANENT</v>
      </c>
      <c r="G8742" s="24">
        <v>45205</v>
      </c>
      <c r="H8742" s="24">
        <v>45205</v>
      </c>
      <c r="I8742" s="20" t="s">
        <v>298</v>
      </c>
      <c r="J8742" s="42" t="s">
        <v>1003</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1060</v>
      </c>
      <c r="E8743" s="19" t="str">
        <f>IF(ISBLANK(LeaveTracker[[#This Row],[Employee Name]]),"-----",VLOOKUP(LeaveTracker[[#This Row],[Employee Name]],Employees[[Employee Name]:[Office]],7))</f>
        <v>CTO</v>
      </c>
      <c r="F8743" s="50" t="str">
        <f>IF(ISBLANK(LeaveTracker[[#This Row],[Employee Name]]),"-----",VLOOKUP(LeaveTracker[[#This Row],[Employee Name]],Employees[[Employee Name]:[Office]],6))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1285</v>
      </c>
      <c r="E8744" s="19" t="str">
        <f>IF(ISBLANK(LeaveTracker[[#This Row],[Employee Name]]),"-----",VLOOKUP(LeaveTracker[[#This Row],[Employee Name]],Employees[[Employee Name]:[Office]],7))</f>
        <v>CTO</v>
      </c>
      <c r="F8744" s="50" t="str">
        <f>IF(ISBLANK(LeaveTracker[[#This Row],[Employee Name]]),"-----",VLOOKUP(LeaveTracker[[#This Row],[Employee Name]],Employees[[Employee Name]:[Office]],6))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624</v>
      </c>
      <c r="E8745" s="19" t="str">
        <f>IF(ISBLANK(LeaveTracker[[#This Row],[Employee Name]]),"-----",VLOOKUP(LeaveTracker[[#This Row],[Employee Name]],Employees[[Employee Name]:[Office]],7))</f>
        <v>CTO</v>
      </c>
      <c r="F8745" s="50" t="str">
        <f>IF(ISBLANK(LeaveTracker[[#This Row],[Employee Name]]),"-----",VLOOKUP(LeaveTracker[[#This Row],[Employee Name]],Employees[[Employee Name]:[Office]],6))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19" t="str">
        <f>IF(ISBLANK(LeaveTracker[[#This Row],[Employee Name]]),"-----",VLOOKUP(LeaveTracker[[#This Row],[Employee Name]],Employees[[Employee Name]:[Office]],7))</f>
        <v>PIO</v>
      </c>
      <c r="F8746" s="50" t="str">
        <f>IF(ISBLANK(LeaveTracker[[#This Row],[Employee Name]]),"-----",VLOOKUP(LeaveTracker[[#This Row],[Employee Name]],Employees[[Employee Name]:[Office]],6))</f>
        <v>PERMANENT</v>
      </c>
      <c r="G8746" s="24">
        <v>45236</v>
      </c>
      <c r="H8746" s="24">
        <v>45236</v>
      </c>
      <c r="I8746" s="20" t="s">
        <v>298</v>
      </c>
      <c r="J8746" s="42" t="s">
        <v>1003</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657</v>
      </c>
      <c r="E8747" s="19" t="str">
        <f>IF(ISBLANK(LeaveTracker[[#This Row],[Employee Name]]),"-----",VLOOKUP(LeaveTracker[[#This Row],[Employee Name]],Employees[[Employee Name]:[Office]],7))</f>
        <v>ONT</v>
      </c>
      <c r="F8747" s="50" t="str">
        <f>IF(ISBLANK(LeaveTracker[[#This Row],[Employee Name]]),"-----",VLOOKUP(LeaveTracker[[#This Row],[Employee Name]],Employees[[Employee Name]:[Office]],6))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657</v>
      </c>
      <c r="E8748" s="19" t="str">
        <f>IF(ISBLANK(LeaveTracker[[#This Row],[Employee Name]]),"-----",VLOOKUP(LeaveTracker[[#This Row],[Employee Name]],Employees[[Employee Name]:[Office]],7))</f>
        <v>ONT</v>
      </c>
      <c r="F8748" s="50" t="str">
        <f>IF(ISBLANK(LeaveTracker[[#This Row],[Employee Name]]),"-----",VLOOKUP(LeaveTracker[[#This Row],[Employee Name]],Employees[[Employee Name]:[Office]],6))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657</v>
      </c>
      <c r="E8749" s="19" t="str">
        <f>IF(ISBLANK(LeaveTracker[[#This Row],[Employee Name]]),"-----",VLOOKUP(LeaveTracker[[#This Row],[Employee Name]],Employees[[Employee Name]:[Office]],7))</f>
        <v>ONT</v>
      </c>
      <c r="F8749" s="50" t="str">
        <f>IF(ISBLANK(LeaveTracker[[#This Row],[Employee Name]]),"-----",VLOOKUP(LeaveTracker[[#This Row],[Employee Name]],Employees[[Employee Name]:[Office]],6))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506</v>
      </c>
      <c r="E8750" s="19" t="str">
        <f>IF(ISBLANK(LeaveTracker[[#This Row],[Employee Name]]),"-----",VLOOKUP(LeaveTracker[[#This Row],[Employee Name]],Employees[[Employee Name]:[Office]],7))</f>
        <v>ACCOUNTING</v>
      </c>
      <c r="F8750" s="50" t="str">
        <f>IF(ISBLANK(LeaveTracker[[#This Row],[Employee Name]]),"-----",VLOOKUP(LeaveTracker[[#This Row],[Employee Name]],Employees[[Employee Name]:[Office]],6))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513</v>
      </c>
      <c r="E8751" s="19" t="str">
        <f>IF(ISBLANK(LeaveTracker[[#This Row],[Employee Name]]),"-----",VLOOKUP(LeaveTracker[[#This Row],[Employee Name]],Employees[[Employee Name]:[Office]],7))</f>
        <v>ONT</v>
      </c>
      <c r="F8751" s="50" t="str">
        <f>IF(ISBLANK(LeaveTracker[[#This Row],[Employee Name]]),"-----",VLOOKUP(LeaveTracker[[#This Row],[Employee Name]],Employees[[Employee Name]:[Office]],6))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2011</v>
      </c>
      <c r="E8752" s="19" t="str">
        <f>IF(ISBLANK(LeaveTracker[[#This Row],[Employee Name]]),"-----",VLOOKUP(LeaveTracker[[#This Row],[Employee Name]],Employees[[Employee Name]:[Office]],7))</f>
        <v>ACCOUNTING</v>
      </c>
      <c r="F8752" s="50" t="str">
        <f>IF(ISBLANK(LeaveTracker[[#This Row],[Employee Name]]),"-----",VLOOKUP(LeaveTracker[[#This Row],[Employee Name]],Employees[[Employee Name]:[Office]],6))</f>
        <v>PERMANENT</v>
      </c>
      <c r="G8752" s="24">
        <v>45236</v>
      </c>
      <c r="H8752" s="24">
        <v>45236</v>
      </c>
      <c r="I8752" s="20" t="s">
        <v>298</v>
      </c>
      <c r="J8752" s="42" t="s">
        <v>1003</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914</v>
      </c>
      <c r="E8753" s="19" t="str">
        <f>IF(ISBLANK(LeaveTracker[[#This Row],[Employee Name]]),"-----",VLOOKUP(LeaveTracker[[#This Row],[Employee Name]],Employees[[Employee Name]:[Office]],7))</f>
        <v>CPDO</v>
      </c>
      <c r="F8753" s="50" t="str">
        <f>IF(ISBLANK(LeaveTracker[[#This Row],[Employee Name]]),"-----",VLOOKUP(LeaveTracker[[#This Row],[Employee Name]],Employees[[Employee Name]:[Office]],6))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1762</v>
      </c>
      <c r="E8754" s="19" t="str">
        <f>IF(ISBLANK(LeaveTracker[[#This Row],[Employee Name]]),"-----",VLOOKUP(LeaveTracker[[#This Row],[Employee Name]],Employees[[Employee Name]:[Office]],7))</f>
        <v>LIBRARY</v>
      </c>
      <c r="F8754" s="50" t="str">
        <f>IF(ISBLANK(LeaveTracker[[#This Row],[Employee Name]]),"-----",VLOOKUP(LeaveTracker[[#This Row],[Employee Name]],Employees[[Employee Name]:[Office]],6))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1762</v>
      </c>
      <c r="E8755" s="19" t="str">
        <f>IF(ISBLANK(LeaveTracker[[#This Row],[Employee Name]]),"-----",VLOOKUP(LeaveTracker[[#This Row],[Employee Name]],Employees[[Employee Name]:[Office]],7))</f>
        <v>LIBRARY</v>
      </c>
      <c r="F8755" s="50" t="str">
        <f>IF(ISBLANK(LeaveTracker[[#This Row],[Employee Name]]),"-----",VLOOKUP(LeaveTracker[[#This Row],[Employee Name]],Employees[[Employee Name]:[Office]],6))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1762</v>
      </c>
      <c r="E8756" s="19" t="str">
        <f>IF(ISBLANK(LeaveTracker[[#This Row],[Employee Name]]),"-----",VLOOKUP(LeaveTracker[[#This Row],[Employee Name]],Employees[[Employee Name]:[Office]],7))</f>
        <v>LIBRARY</v>
      </c>
      <c r="F8756" s="50" t="str">
        <f>IF(ISBLANK(LeaveTracker[[#This Row],[Employee Name]]),"-----",VLOOKUP(LeaveTracker[[#This Row],[Employee Name]],Employees[[Employee Name]:[Office]],6))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1762</v>
      </c>
      <c r="E8757" s="19" t="str">
        <f>IF(ISBLANK(LeaveTracker[[#This Row],[Employee Name]]),"-----",VLOOKUP(LeaveTracker[[#This Row],[Employee Name]],Employees[[Employee Name]:[Office]],7))</f>
        <v>LIBRARY</v>
      </c>
      <c r="F8757" s="50" t="str">
        <f>IF(ISBLANK(LeaveTracker[[#This Row],[Employee Name]]),"-----",VLOOKUP(LeaveTracker[[#This Row],[Employee Name]],Employees[[Employee Name]:[Office]],6))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1762</v>
      </c>
      <c r="E8758" s="19" t="str">
        <f>IF(ISBLANK(LeaveTracker[[#This Row],[Employee Name]]),"-----",VLOOKUP(LeaveTracker[[#This Row],[Employee Name]],Employees[[Employee Name]:[Office]],7))</f>
        <v>LIBRARY</v>
      </c>
      <c r="F8758" s="50" t="str">
        <f>IF(ISBLANK(LeaveTracker[[#This Row],[Employee Name]]),"-----",VLOOKUP(LeaveTracker[[#This Row],[Employee Name]],Employees[[Employee Name]:[Office]],6))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1762</v>
      </c>
      <c r="E8759" s="19" t="str">
        <f>IF(ISBLANK(LeaveTracker[[#This Row],[Employee Name]]),"-----",VLOOKUP(LeaveTracker[[#This Row],[Employee Name]],Employees[[Employee Name]:[Office]],7))</f>
        <v>LIBRARY</v>
      </c>
      <c r="F8759" s="50" t="str">
        <f>IF(ISBLANK(LeaveTracker[[#This Row],[Employee Name]]),"-----",VLOOKUP(LeaveTracker[[#This Row],[Employee Name]],Employees[[Employee Name]:[Office]],6))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904</v>
      </c>
      <c r="E8760" s="19" t="str">
        <f>IF(ISBLANK(LeaveTracker[[#This Row],[Employee Name]]),"-----",VLOOKUP(LeaveTracker[[#This Row],[Employee Name]],Employees[[Employee Name]:[Office]],7))</f>
        <v>ONT</v>
      </c>
      <c r="F8760" s="50" t="str">
        <f>IF(ISBLANK(LeaveTracker[[#This Row],[Employee Name]]),"-----",VLOOKUP(LeaveTracker[[#This Row],[Employee Name]],Employees[[Employee Name]:[Office]],6))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261</v>
      </c>
      <c r="E8761" s="19" t="str">
        <f>IF(ISBLANK(LeaveTracker[[#This Row],[Employee Name]]),"-----",VLOOKUP(LeaveTracker[[#This Row],[Employee Name]],Employees[[Employee Name]:[Office]],7))</f>
        <v>NUTRITION OFFICE</v>
      </c>
      <c r="F8761" s="50" t="str">
        <f>IF(ISBLANK(LeaveTracker[[#This Row],[Employee Name]]),"-----",VLOOKUP(LeaveTracker[[#This Row],[Employee Name]],Employees[[Employee Name]:[Office]],6))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261</v>
      </c>
      <c r="E8762" s="19" t="str">
        <f>IF(ISBLANK(LeaveTracker[[#This Row],[Employee Name]]),"-----",VLOOKUP(LeaveTracker[[#This Row],[Employee Name]],Employees[[Employee Name]:[Office]],7))</f>
        <v>NUTRITION OFFICE</v>
      </c>
      <c r="F8762" s="50" t="str">
        <f>IF(ISBLANK(LeaveTracker[[#This Row],[Employee Name]]),"-----",VLOOKUP(LeaveTracker[[#This Row],[Employee Name]],Employees[[Employee Name]:[Office]],6))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2402</v>
      </c>
      <c r="E8763" s="19">
        <f>IF(ISBLANK(LeaveTracker[[#This Row],[Employee Name]]),"-----",VLOOKUP(LeaveTracker[[#This Row],[Employee Name]],Employees[[Employee Name]:[Office]],7))</f>
        <v>0</v>
      </c>
      <c r="F8763" s="50" t="str">
        <f>IF(ISBLANK(LeaveTracker[[#This Row],[Employee Name]]),"-----",VLOOKUP(LeaveTracker[[#This Row],[Employee Name]],Employees[[Employee Name]:[Office]],6))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278</v>
      </c>
      <c r="E8764" s="19" t="str">
        <f>IF(ISBLANK(LeaveTracker[[#This Row],[Employee Name]]),"-----",VLOOKUP(LeaveTracker[[#This Row],[Employee Name]],Employees[[Employee Name]:[Office]],7))</f>
        <v>PICNIC GROVE</v>
      </c>
      <c r="F8764" s="50" t="str">
        <f>IF(ISBLANK(LeaveTracker[[#This Row],[Employee Name]]),"-----",VLOOKUP(LeaveTracker[[#This Row],[Employee Name]],Employees[[Employee Name]:[Office]],6))</f>
        <v>PERMANENT</v>
      </c>
      <c r="G8764" s="24">
        <v>45267</v>
      </c>
      <c r="H8764" s="24">
        <v>45267</v>
      </c>
      <c r="I8764" s="20" t="s">
        <v>298</v>
      </c>
      <c r="J8764" s="42" t="s">
        <v>1003</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2234</v>
      </c>
      <c r="E8765" s="19" t="str">
        <f>IF(ISBLANK(LeaveTracker[[#This Row],[Employee Name]]),"-----",VLOOKUP(LeaveTracker[[#This Row],[Employee Name]],Employees[[Employee Name]:[Office]],7))</f>
        <v>CHO</v>
      </c>
      <c r="F8765" s="50" t="str">
        <f>IF(ISBLANK(LeaveTracker[[#This Row],[Employee Name]]),"-----",VLOOKUP(LeaveTracker[[#This Row],[Employee Name]],Employees[[Employee Name]:[Office]],6))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826</v>
      </c>
      <c r="E8766" s="19" t="str">
        <f>IF(ISBLANK(LeaveTracker[[#This Row],[Employee Name]]),"-----",VLOOKUP(LeaveTracker[[#This Row],[Employee Name]],Employees[[Employee Name]:[Office]],7))</f>
        <v>CHO</v>
      </c>
      <c r="F8766" s="50" t="str">
        <f>IF(ISBLANK(LeaveTracker[[#This Row],[Employee Name]]),"-----",VLOOKUP(LeaveTracker[[#This Row],[Employee Name]],Employees[[Employee Name]:[Office]],6))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1822</v>
      </c>
      <c r="E8767" s="19" t="str">
        <f>IF(ISBLANK(LeaveTracker[[#This Row],[Employee Name]]),"-----",VLOOKUP(LeaveTracker[[#This Row],[Employee Name]],Employees[[Employee Name]:[Office]],7))</f>
        <v>CHO</v>
      </c>
      <c r="F8767" s="50" t="str">
        <f>IF(ISBLANK(LeaveTracker[[#This Row],[Employee Name]]),"-----",VLOOKUP(LeaveTracker[[#This Row],[Employee Name]],Employees[[Employee Name]:[Office]],6))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1806</v>
      </c>
      <c r="E8768" s="19" t="str">
        <f>IF(ISBLANK(LeaveTracker[[#This Row],[Employee Name]]),"-----",VLOOKUP(LeaveTracker[[#This Row],[Employee Name]],Employees[[Employee Name]:[Office]],7))</f>
        <v>CHO</v>
      </c>
      <c r="F8768" s="50" t="str">
        <f>IF(ISBLANK(LeaveTracker[[#This Row],[Employee Name]]),"-----",VLOOKUP(LeaveTracker[[#This Row],[Employee Name]],Employees[[Employee Name]:[Office]],6))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19" t="str">
        <f>IF(ISBLANK(LeaveTracker[[#This Row],[Employee Name]]),"-----",VLOOKUP(LeaveTracker[[#This Row],[Employee Name]],Employees[[Employee Name]:[Office]],7))</f>
        <v>CHO</v>
      </c>
      <c r="F8769" s="50" t="str">
        <f>IF(ISBLANK(LeaveTracker[[#This Row],[Employee Name]]),"-----",VLOOKUP(LeaveTracker[[#This Row],[Employee Name]],Employees[[Employee Name]:[Office]],6))</f>
        <v>PERMANENT</v>
      </c>
      <c r="G8769" s="24">
        <v>45230</v>
      </c>
      <c r="H8769" s="24">
        <v>45230</v>
      </c>
      <c r="I8769" s="20" t="s">
        <v>298</v>
      </c>
      <c r="J8769" s="42" t="s">
        <v>1003</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1858</v>
      </c>
      <c r="E8770" s="19" t="str">
        <f>IF(ISBLANK(LeaveTracker[[#This Row],[Employee Name]]),"-----",VLOOKUP(LeaveTracker[[#This Row],[Employee Name]],Employees[[Employee Name]:[Office]],7))</f>
        <v>CHO</v>
      </c>
      <c r="F8770" s="50" t="str">
        <f>IF(ISBLANK(LeaveTracker[[#This Row],[Employee Name]]),"-----",VLOOKUP(LeaveTracker[[#This Row],[Employee Name]],Employees[[Employee Name]:[Office]],6))</f>
        <v>CASUAL</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1874</v>
      </c>
      <c r="E8771" s="19" t="str">
        <f>IF(ISBLANK(LeaveTracker[[#This Row],[Employee Name]]),"-----",VLOOKUP(LeaveTracker[[#This Row],[Employee Name]],Employees[[Employee Name]:[Office]],7))</f>
        <v>CSWDO</v>
      </c>
      <c r="F8771" s="50" t="str">
        <f>IF(ISBLANK(LeaveTracker[[#This Row],[Employee Name]]),"-----",VLOOKUP(LeaveTracker[[#This Row],[Employee Name]],Employees[[Employee Name]:[Office]],6))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748</v>
      </c>
      <c r="E8772" s="19" t="str">
        <f>IF(ISBLANK(LeaveTracker[[#This Row],[Employee Name]]),"-----",VLOOKUP(LeaveTracker[[#This Row],[Employee Name]],Employees[[Employee Name]:[Office]],7))</f>
        <v>CSWDO</v>
      </c>
      <c r="F8772" s="50" t="str">
        <f>IF(ISBLANK(LeaveTracker[[#This Row],[Employee Name]]),"-----",VLOOKUP(LeaveTracker[[#This Row],[Employee Name]],Employees[[Employee Name]:[Office]],6))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1818</v>
      </c>
      <c r="E8773" s="19" t="str">
        <f>IF(ISBLANK(LeaveTracker[[#This Row],[Employee Name]]),"-----",VLOOKUP(LeaveTracker[[#This Row],[Employee Name]],Employees[[Employee Name]:[Office]],7))</f>
        <v>CSWDO</v>
      </c>
      <c r="F8773" s="50" t="str">
        <f>IF(ISBLANK(LeaveTracker[[#This Row],[Employee Name]]),"-----",VLOOKUP(LeaveTracker[[#This Row],[Employee Name]],Employees[[Employee Name]:[Office]],6))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1805</v>
      </c>
      <c r="E8774" s="19" t="str">
        <f>IF(ISBLANK(LeaveTracker[[#This Row],[Employee Name]]),"-----",VLOOKUP(LeaveTracker[[#This Row],[Employee Name]],Employees[[Employee Name]:[Office]],7))</f>
        <v>CSWDO</v>
      </c>
      <c r="F8774" s="50" t="str">
        <f>IF(ISBLANK(LeaveTracker[[#This Row],[Employee Name]]),"-----",VLOOKUP(LeaveTracker[[#This Row],[Employee Name]],Employees[[Employee Name]:[Office]],6))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1805</v>
      </c>
      <c r="E8775" s="19" t="str">
        <f>IF(ISBLANK(LeaveTracker[[#This Row],[Employee Name]]),"-----",VLOOKUP(LeaveTracker[[#This Row],[Employee Name]],Employees[[Employee Name]:[Office]],7))</f>
        <v>CSWDO</v>
      </c>
      <c r="F8775" s="50" t="str">
        <f>IF(ISBLANK(LeaveTracker[[#This Row],[Employee Name]]),"-----",VLOOKUP(LeaveTracker[[#This Row],[Employee Name]],Employees[[Employee Name]:[Office]],6))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693</v>
      </c>
      <c r="E8776" s="19" t="str">
        <f>IF(ISBLANK(LeaveTracker[[#This Row],[Employee Name]]),"-----",VLOOKUP(LeaveTracker[[#This Row],[Employee Name]],Employees[[Employee Name]:[Office]],7))</f>
        <v>VMO</v>
      </c>
      <c r="F8776" s="50" t="str">
        <f>IF(ISBLANK(LeaveTracker[[#This Row],[Employee Name]]),"-----",VLOOKUP(LeaveTracker[[#This Row],[Employee Name]],Employees[[Employee Name]:[Office]],6))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1726</v>
      </c>
      <c r="E8777" s="19" t="str">
        <f>IF(ISBLANK(LeaveTracker[[#This Row],[Employee Name]]),"-----",VLOOKUP(LeaveTracker[[#This Row],[Employee Name]],Employees[[Employee Name]:[Office]],7))</f>
        <v>TCIS</v>
      </c>
      <c r="F8777" s="50" t="str">
        <f>IF(ISBLANK(LeaveTracker[[#This Row],[Employee Name]]),"-----",VLOOKUP(LeaveTracker[[#This Row],[Employee Name]],Employees[[Employee Name]:[Office]],6))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2272</v>
      </c>
      <c r="E8778" s="19" t="str">
        <f>IF(ISBLANK(LeaveTracker[[#This Row],[Employee Name]]),"-----",VLOOKUP(LeaveTracker[[#This Row],[Employee Name]],Employees[[Employee Name]:[Office]],7))</f>
        <v>PICNIC GROVE</v>
      </c>
      <c r="F8778" s="50" t="str">
        <f>IF(ISBLANK(LeaveTracker[[#This Row],[Employee Name]]),"-----",VLOOKUP(LeaveTracker[[#This Row],[Employee Name]],Employees[[Employee Name]:[Office]],6))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1070</v>
      </c>
      <c r="E8779" s="19" t="str">
        <f>IF(ISBLANK(LeaveTracker[[#This Row],[Employee Name]]),"-----",VLOOKUP(LeaveTracker[[#This Row],[Employee Name]],Employees[[Employee Name]:[Office]],7))</f>
        <v>PIO</v>
      </c>
      <c r="F8779" s="50" t="str">
        <f>IF(ISBLANK(LeaveTracker[[#This Row],[Employee Name]]),"-----",VLOOKUP(LeaveTracker[[#This Row],[Employee Name]],Employees[[Employee Name]:[Office]],6))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1070</v>
      </c>
      <c r="E8780" s="19" t="str">
        <f>IF(ISBLANK(LeaveTracker[[#This Row],[Employee Name]]),"-----",VLOOKUP(LeaveTracker[[#This Row],[Employee Name]],Employees[[Employee Name]:[Office]],7))</f>
        <v>PIO</v>
      </c>
      <c r="F8780" s="50" t="str">
        <f>IF(ISBLANK(LeaveTracker[[#This Row],[Employee Name]]),"-----",VLOOKUP(LeaveTracker[[#This Row],[Employee Name]],Employees[[Employee Name]:[Office]],6))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1070</v>
      </c>
      <c r="E8781" s="19" t="str">
        <f>IF(ISBLANK(LeaveTracker[[#This Row],[Employee Name]]),"-----",VLOOKUP(LeaveTracker[[#This Row],[Employee Name]],Employees[[Employee Name]:[Office]],7))</f>
        <v>PIO</v>
      </c>
      <c r="F8781" s="50" t="str">
        <f>IF(ISBLANK(LeaveTracker[[#This Row],[Employee Name]]),"-----",VLOOKUP(LeaveTracker[[#This Row],[Employee Name]],Employees[[Employee Name]:[Office]],6))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1070</v>
      </c>
      <c r="E8782" s="19" t="str">
        <f>IF(ISBLANK(LeaveTracker[[#This Row],[Employee Name]]),"-----",VLOOKUP(LeaveTracker[[#This Row],[Employee Name]],Employees[[Employee Name]:[Office]],7))</f>
        <v>PIO</v>
      </c>
      <c r="F8782" s="50" t="str">
        <f>IF(ISBLANK(LeaveTracker[[#This Row],[Employee Name]]),"-----",VLOOKUP(LeaveTracker[[#This Row],[Employee Name]],Employees[[Employee Name]:[Office]],6))</f>
        <v>PERMANENT</v>
      </c>
      <c r="G8782" s="24">
        <v>45237</v>
      </c>
      <c r="H8782" s="24">
        <v>45237</v>
      </c>
      <c r="I8782" s="20" t="s">
        <v>298</v>
      </c>
      <c r="J8782" s="42" t="s">
        <v>1003</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1884</v>
      </c>
      <c r="E8783" s="19" t="str">
        <f>IF(ISBLANK(LeaveTracker[[#This Row],[Employee Name]]),"-----",VLOOKUP(LeaveTracker[[#This Row],[Employee Name]],Employees[[Employee Name]:[Office]],7))</f>
        <v>CTO-LICENSE</v>
      </c>
      <c r="F8783" s="50" t="str">
        <f>IF(ISBLANK(LeaveTracker[[#This Row],[Employee Name]]),"-----",VLOOKUP(LeaveTracker[[#This Row],[Employee Name]],Employees[[Employee Name]:[Office]],6))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2115</v>
      </c>
      <c r="E8784" s="19" t="str">
        <f>IF(ISBLANK(LeaveTracker[[#This Row],[Employee Name]]),"-----",VLOOKUP(LeaveTracker[[#This Row],[Employee Name]],Employees[[Employee Name]:[Office]],7))</f>
        <v>CITY PLANNING &amp; DEV'T OFFICE</v>
      </c>
      <c r="F8784" s="50" t="str">
        <f>IF(ISBLANK(LeaveTracker[[#This Row],[Employee Name]]),"-----",VLOOKUP(LeaveTracker[[#This Row],[Employee Name]],Employees[[Employee Name]:[Office]],6))</f>
        <v>PERMANENT</v>
      </c>
      <c r="G8784" s="24">
        <v>45236</v>
      </c>
      <c r="H8784" s="24">
        <v>45236</v>
      </c>
      <c r="I8784" s="20" t="s">
        <v>298</v>
      </c>
      <c r="J8784" s="42" t="s">
        <v>1003</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1056</v>
      </c>
      <c r="E8785" s="19" t="str">
        <f>IF(ISBLANK(LeaveTracker[[#This Row],[Employee Name]]),"-----",VLOOKUP(LeaveTracker[[#This Row],[Employee Name]],Employees[[Employee Name]:[Office]],7))</f>
        <v>ONT</v>
      </c>
      <c r="F8785" s="50" t="str">
        <f>IF(ISBLANK(LeaveTracker[[#This Row],[Employee Name]]),"-----",VLOOKUP(LeaveTracker[[#This Row],[Employee Name]],Employees[[Employee Name]:[Office]],6))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762</v>
      </c>
      <c r="E8786" s="19" t="str">
        <f>IF(ISBLANK(LeaveTracker[[#This Row],[Employee Name]]),"-----",VLOOKUP(LeaveTracker[[#This Row],[Employee Name]],Employees[[Employee Name]:[Office]],7))</f>
        <v>CTO</v>
      </c>
      <c r="F8786" s="50" t="str">
        <f>IF(ISBLANK(LeaveTracker[[#This Row],[Employee Name]]),"-----",VLOOKUP(LeaveTracker[[#This Row],[Employee Name]],Employees[[Employee Name]:[Office]],6))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595</v>
      </c>
      <c r="E8787" s="19" t="str">
        <f>IF(ISBLANK(LeaveTracker[[#This Row],[Employee Name]]),"-----",VLOOKUP(LeaveTracker[[#This Row],[Employee Name]],Employees[[Employee Name]:[Office]],7))</f>
        <v>MAHOGANY MARKET</v>
      </c>
      <c r="F8787" s="50" t="str">
        <f>IF(ISBLANK(LeaveTracker[[#This Row],[Employee Name]]),"-----",VLOOKUP(LeaveTracker[[#This Row],[Employee Name]],Employees[[Employee Name]:[Office]],6))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597</v>
      </c>
      <c r="E8788" s="19" t="str">
        <f>IF(ISBLANK(LeaveTracker[[#This Row],[Employee Name]]),"-----",VLOOKUP(LeaveTracker[[#This Row],[Employee Name]],Employees[[Employee Name]:[Office]],7))</f>
        <v>MAHOGANY MARKET</v>
      </c>
      <c r="F8788" s="50" t="str">
        <f>IF(ISBLANK(LeaveTracker[[#This Row],[Employee Name]]),"-----",VLOOKUP(LeaveTracker[[#This Row],[Employee Name]],Employees[[Employee Name]:[Office]],6))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1824</v>
      </c>
      <c r="E8789" s="19" t="str">
        <f>IF(ISBLANK(LeaveTracker[[#This Row],[Employee Name]]),"-----",VLOOKUP(LeaveTracker[[#This Row],[Employee Name]],Employees[[Employee Name]:[Office]],7))</f>
        <v>EEO/CITY MARKET</v>
      </c>
      <c r="F8789" s="50" t="str">
        <f>IF(ISBLANK(LeaveTracker[[#This Row],[Employee Name]]),"-----",VLOOKUP(LeaveTracker[[#This Row],[Employee Name]],Employees[[Employee Name]:[Office]],6))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1824</v>
      </c>
      <c r="E8790" s="19" t="str">
        <f>IF(ISBLANK(LeaveTracker[[#This Row],[Employee Name]]),"-----",VLOOKUP(LeaveTracker[[#This Row],[Employee Name]],Employees[[Employee Name]:[Office]],7))</f>
        <v>EEO/CITY MARKET</v>
      </c>
      <c r="F8790" s="50" t="str">
        <f>IF(ISBLANK(LeaveTracker[[#This Row],[Employee Name]]),"-----",VLOOKUP(LeaveTracker[[#This Row],[Employee Name]],Employees[[Employee Name]:[Office]],6))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1804</v>
      </c>
      <c r="E8791" s="19" t="str">
        <f>IF(ISBLANK(LeaveTracker[[#This Row],[Employee Name]]),"-----",VLOOKUP(LeaveTracker[[#This Row],[Employee Name]],Employees[[Employee Name]:[Office]],7))</f>
        <v>HOUSING</v>
      </c>
      <c r="F8791" s="50" t="str">
        <f>IF(ISBLANK(LeaveTracker[[#This Row],[Employee Name]]),"-----",VLOOKUP(LeaveTracker[[#This Row],[Employee Name]],Employees[[Employee Name]:[Office]],6))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1804</v>
      </c>
      <c r="E8792" s="19" t="str">
        <f>IF(ISBLANK(LeaveTracker[[#This Row],[Employee Name]]),"-----",VLOOKUP(LeaveTracker[[#This Row],[Employee Name]],Employees[[Employee Name]:[Office]],7))</f>
        <v>HOUSING</v>
      </c>
      <c r="F8792" s="50" t="str">
        <f>IF(ISBLANK(LeaveTracker[[#This Row],[Employee Name]]),"-----",VLOOKUP(LeaveTracker[[#This Row],[Employee Name]],Employees[[Employee Name]:[Office]],6))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779</v>
      </c>
      <c r="E8793" s="19" t="str">
        <f>IF(ISBLANK(LeaveTracker[[#This Row],[Employee Name]]),"-----",VLOOKUP(LeaveTracker[[#This Row],[Employee Name]],Employees[[Employee Name]:[Office]],7))</f>
        <v>AGRICULTURE OFFICE</v>
      </c>
      <c r="F8793" s="50" t="str">
        <f>IF(ISBLANK(LeaveTracker[[#This Row],[Employee Name]]),"-----",VLOOKUP(LeaveTracker[[#This Row],[Employee Name]],Employees[[Employee Name]:[Office]],6))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779</v>
      </c>
      <c r="E8794" s="19" t="str">
        <f>IF(ISBLANK(LeaveTracker[[#This Row],[Employee Name]]),"-----",VLOOKUP(LeaveTracker[[#This Row],[Employee Name]],Employees[[Employee Name]:[Office]],7))</f>
        <v>AGRICULTURE OFFICE</v>
      </c>
      <c r="F8794" s="50" t="str">
        <f>IF(ISBLANK(LeaveTracker[[#This Row],[Employee Name]]),"-----",VLOOKUP(LeaveTracker[[#This Row],[Employee Name]],Employees[[Employee Name]:[Office]],6))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574</v>
      </c>
      <c r="E8795" s="19" t="str">
        <f>IF(ISBLANK(LeaveTracker[[#This Row],[Employee Name]]),"-----",VLOOKUP(LeaveTracker[[#This Row],[Employee Name]],Employees[[Employee Name]:[Office]],7))</f>
        <v>CCT</v>
      </c>
      <c r="F8795" s="50" t="str">
        <f>IF(ISBLANK(LeaveTracker[[#This Row],[Employee Name]]),"-----",VLOOKUP(LeaveTracker[[#This Row],[Employee Name]],Employees[[Employee Name]:[Office]],6))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2573</v>
      </c>
      <c r="E8796" s="19" t="str">
        <f>IF(ISBLANK(LeaveTracker[[#This Row],[Employee Name]]),"-----",VLOOKUP(LeaveTracker[[#This Row],[Employee Name]],Employees[[Employee Name]:[Office]],7))</f>
        <v>CPDO</v>
      </c>
      <c r="F8796" s="50" t="str">
        <f>IF(ISBLANK(LeaveTracker[[#This Row],[Employee Name]]),"-----",VLOOKUP(LeaveTracker[[#This Row],[Employee Name]],Employees[[Employee Name]:[Office]],6))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2573</v>
      </c>
      <c r="E8797" s="19" t="str">
        <f>IF(ISBLANK(LeaveTracker[[#This Row],[Employee Name]]),"-----",VLOOKUP(LeaveTracker[[#This Row],[Employee Name]],Employees[[Employee Name]:[Office]],7))</f>
        <v>CPDO</v>
      </c>
      <c r="F8797" s="50" t="str">
        <f>IF(ISBLANK(LeaveTracker[[#This Row],[Employee Name]]),"-----",VLOOKUP(LeaveTracker[[#This Row],[Employee Name]],Employees[[Employee Name]:[Office]],6))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2573</v>
      </c>
      <c r="E8798" s="19" t="str">
        <f>IF(ISBLANK(LeaveTracker[[#This Row],[Employee Name]]),"-----",VLOOKUP(LeaveTracker[[#This Row],[Employee Name]],Employees[[Employee Name]:[Office]],7))</f>
        <v>CPDO</v>
      </c>
      <c r="F8798" s="50" t="str">
        <f>IF(ISBLANK(LeaveTracker[[#This Row],[Employee Name]]),"-----",VLOOKUP(LeaveTracker[[#This Row],[Employee Name]],Employees[[Employee Name]:[Office]],6))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2573</v>
      </c>
      <c r="E8799" s="19" t="str">
        <f>IF(ISBLANK(LeaveTracker[[#This Row],[Employee Name]]),"-----",VLOOKUP(LeaveTracker[[#This Row],[Employee Name]],Employees[[Employee Name]:[Office]],7))</f>
        <v>CPDO</v>
      </c>
      <c r="F8799" s="50" t="str">
        <f>IF(ISBLANK(LeaveTracker[[#This Row],[Employee Name]]),"-----",VLOOKUP(LeaveTracker[[#This Row],[Employee Name]],Employees[[Employee Name]:[Office]],6))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676</v>
      </c>
      <c r="E8800" s="19" t="str">
        <f>IF(ISBLANK(LeaveTracker[[#This Row],[Employee Name]]),"-----",VLOOKUP(LeaveTracker[[#This Row],[Employee Name]],Employees[[Employee Name]:[Office]],7))</f>
        <v>ONT</v>
      </c>
      <c r="F8800" s="50" t="str">
        <f>IF(ISBLANK(LeaveTracker[[#This Row],[Employee Name]]),"-----",VLOOKUP(LeaveTracker[[#This Row],[Employee Name]],Employees[[Employee Name]:[Office]],6))</f>
        <v>PERMANENT</v>
      </c>
      <c r="G8800" s="24">
        <v>45257</v>
      </c>
      <c r="H8800" s="24">
        <v>45259</v>
      </c>
      <c r="I8800" s="20" t="s">
        <v>298</v>
      </c>
      <c r="J8800" s="42" t="s">
        <v>1003</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1900</v>
      </c>
      <c r="E8801" s="19" t="str">
        <f>IF(ISBLANK(LeaveTracker[[#This Row],[Employee Name]]),"-----",VLOOKUP(LeaveTracker[[#This Row],[Employee Name]],Employees[[Employee Name]:[Office]],7))</f>
        <v>PICNIC GROVE</v>
      </c>
      <c r="F8801" s="50" t="str">
        <f>IF(ISBLANK(LeaveTracker[[#This Row],[Employee Name]]),"-----",VLOOKUP(LeaveTracker[[#This Row],[Employee Name]],Employees[[Employee Name]:[Office]],6))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268</v>
      </c>
      <c r="E8802" s="19" t="str">
        <f>IF(ISBLANK(LeaveTracker[[#This Row],[Employee Name]]),"-----",VLOOKUP(LeaveTracker[[#This Row],[Employee Name]],Employees[[Employee Name]:[Office]],7))</f>
        <v>PICNIC GROVE</v>
      </c>
      <c r="F8802" s="50" t="str">
        <f>IF(ISBLANK(LeaveTracker[[#This Row],[Employee Name]]),"-----",VLOOKUP(LeaveTracker[[#This Row],[Employee Name]],Employees[[Employee Name]:[Office]],6))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2227</v>
      </c>
      <c r="E8803" s="19" t="str">
        <f>IF(ISBLANK(LeaveTracker[[#This Row],[Employee Name]]),"-----",VLOOKUP(LeaveTracker[[#This Row],[Employee Name]],Employees[[Employee Name]:[Office]],7))</f>
        <v>PICNIC GROVE</v>
      </c>
      <c r="F8803" s="50" t="str">
        <f>IF(ISBLANK(LeaveTracker[[#This Row],[Employee Name]]),"-----",VLOOKUP(LeaveTracker[[#This Row],[Employee Name]],Employees[[Employee Name]:[Office]],6))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2227</v>
      </c>
      <c r="E8804" s="19" t="str">
        <f>IF(ISBLANK(LeaveTracker[[#This Row],[Employee Name]]),"-----",VLOOKUP(LeaveTracker[[#This Row],[Employee Name]],Employees[[Employee Name]:[Office]],7))</f>
        <v>PICNIC GROVE</v>
      </c>
      <c r="F8804" s="50" t="str">
        <f>IF(ISBLANK(LeaveTracker[[#This Row],[Employee Name]]),"-----",VLOOKUP(LeaveTracker[[#This Row],[Employee Name]],Employees[[Employee Name]:[Office]],6))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2227</v>
      </c>
      <c r="E8805" s="19" t="str">
        <f>IF(ISBLANK(LeaveTracker[[#This Row],[Employee Name]]),"-----",VLOOKUP(LeaveTracker[[#This Row],[Employee Name]],Employees[[Employee Name]:[Office]],7))</f>
        <v>PICNIC GROVE</v>
      </c>
      <c r="F8805" s="50" t="str">
        <f>IF(ISBLANK(LeaveTracker[[#This Row],[Employee Name]]),"-----",VLOOKUP(LeaveTracker[[#This Row],[Employee Name]],Employees[[Employee Name]:[Office]],6))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2573</v>
      </c>
      <c r="E8806" s="19" t="str">
        <f>IF(ISBLANK(LeaveTracker[[#This Row],[Employee Name]]),"-----",VLOOKUP(LeaveTracker[[#This Row],[Employee Name]],Employees[[Employee Name]:[Office]],7))</f>
        <v>CPDO</v>
      </c>
      <c r="F8806" s="50" t="str">
        <f>IF(ISBLANK(LeaveTracker[[#This Row],[Employee Name]]),"-----",VLOOKUP(LeaveTracker[[#This Row],[Employee Name]],Employees[[Employee Name]:[Office]],6))</f>
        <v>PERMANENT</v>
      </c>
      <c r="G8806" s="24">
        <v>45243</v>
      </c>
      <c r="H8806" s="24">
        <v>45243</v>
      </c>
      <c r="I8806" s="20" t="s">
        <v>298</v>
      </c>
      <c r="J8806" s="42" t="s">
        <v>1003</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2573</v>
      </c>
      <c r="E8807" s="19" t="str">
        <f>IF(ISBLANK(LeaveTracker[[#This Row],[Employee Name]]),"-----",VLOOKUP(LeaveTracker[[#This Row],[Employee Name]],Employees[[Employee Name]:[Office]],7))</f>
        <v>CPDO</v>
      </c>
      <c r="F8807" s="50" t="str">
        <f>IF(ISBLANK(LeaveTracker[[#This Row],[Employee Name]]),"-----",VLOOKUP(LeaveTracker[[#This Row],[Employee Name]],Employees[[Employee Name]:[Office]],6))</f>
        <v>PERMANENT</v>
      </c>
      <c r="G8807" s="24">
        <v>45253</v>
      </c>
      <c r="H8807" s="24">
        <v>45253</v>
      </c>
      <c r="I8807" s="20" t="s">
        <v>298</v>
      </c>
      <c r="J8807" s="42" t="s">
        <v>1003</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2573</v>
      </c>
      <c r="E8808" s="19" t="str">
        <f>IF(ISBLANK(LeaveTracker[[#This Row],[Employee Name]]),"-----",VLOOKUP(LeaveTracker[[#This Row],[Employee Name]],Employees[[Employee Name]:[Office]],7))</f>
        <v>CPDO</v>
      </c>
      <c r="F8808" s="50" t="str">
        <f>IF(ISBLANK(LeaveTracker[[#This Row],[Employee Name]]),"-----",VLOOKUP(LeaveTracker[[#This Row],[Employee Name]],Employees[[Employee Name]:[Office]],6))</f>
        <v>PERMANENT</v>
      </c>
      <c r="G8808" s="24">
        <v>45280</v>
      </c>
      <c r="H8808" s="24">
        <v>45280</v>
      </c>
      <c r="I8808" s="20" t="s">
        <v>298</v>
      </c>
      <c r="J8808" s="42" t="s">
        <v>1003</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186</v>
      </c>
      <c r="E8809" s="19" t="str">
        <f>IF(ISBLANK(LeaveTracker[[#This Row],[Employee Name]]),"-----",VLOOKUP(LeaveTracker[[#This Row],[Employee Name]],Employees[[Employee Name]:[Office]],7))</f>
        <v>CBO</v>
      </c>
      <c r="F8809" s="50" t="str">
        <f>IF(ISBLANK(LeaveTracker[[#This Row],[Employee Name]]),"-----",VLOOKUP(LeaveTracker[[#This Row],[Employee Name]],Employees[[Employee Name]:[Office]],6))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1876</v>
      </c>
      <c r="E8810" s="19" t="str">
        <f>IF(ISBLANK(LeaveTracker[[#This Row],[Employee Name]]),"-----",VLOOKUP(LeaveTracker[[#This Row],[Employee Name]],Employees[[Employee Name]:[Office]],7))</f>
        <v>GSO</v>
      </c>
      <c r="F8810" s="50" t="str">
        <f>IF(ISBLANK(LeaveTracker[[#This Row],[Employee Name]]),"-----",VLOOKUP(LeaveTracker[[#This Row],[Employee Name]],Employees[[Employee Name]:[Office]],6))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1876</v>
      </c>
      <c r="E8811" s="19" t="str">
        <f>IF(ISBLANK(LeaveTracker[[#This Row],[Employee Name]]),"-----",VLOOKUP(LeaveTracker[[#This Row],[Employee Name]],Employees[[Employee Name]:[Office]],7))</f>
        <v>GSO</v>
      </c>
      <c r="F8811" s="50" t="str">
        <f>IF(ISBLANK(LeaveTracker[[#This Row],[Employee Name]]),"-----",VLOOKUP(LeaveTracker[[#This Row],[Employee Name]],Employees[[Employee Name]:[Office]],6))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1964</v>
      </c>
      <c r="E8812" s="19" t="str">
        <f>IF(ISBLANK(LeaveTracker[[#This Row],[Employee Name]]),"-----",VLOOKUP(LeaveTracker[[#This Row],[Employee Name]],Employees[[Employee Name]:[Office]],7))</f>
        <v>TERMINAL</v>
      </c>
      <c r="F8812" s="50" t="str">
        <f>IF(ISBLANK(LeaveTracker[[#This Row],[Employee Name]]),"-----",VLOOKUP(LeaveTracker[[#This Row],[Employee Name]],Employees[[Employee Name]:[Office]],6))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1964</v>
      </c>
      <c r="E8813" s="19" t="str">
        <f>IF(ISBLANK(LeaveTracker[[#This Row],[Employee Name]]),"-----",VLOOKUP(LeaveTracker[[#This Row],[Employee Name]],Employees[[Employee Name]:[Office]],7))</f>
        <v>TERMINAL</v>
      </c>
      <c r="F8813" s="50" t="str">
        <f>IF(ISBLANK(LeaveTracker[[#This Row],[Employee Name]]),"-----",VLOOKUP(LeaveTracker[[#This Row],[Employee Name]],Employees[[Employee Name]:[Office]],6))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1964</v>
      </c>
      <c r="E8814" s="19" t="str">
        <f>IF(ISBLANK(LeaveTracker[[#This Row],[Employee Name]]),"-----",VLOOKUP(LeaveTracker[[#This Row],[Employee Name]],Employees[[Employee Name]:[Office]],7))</f>
        <v>TERMINAL</v>
      </c>
      <c r="F8814" s="50" t="str">
        <f>IF(ISBLANK(LeaveTracker[[#This Row],[Employee Name]]),"-----",VLOOKUP(LeaveTracker[[#This Row],[Employee Name]],Employees[[Employee Name]:[Office]],6))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1964</v>
      </c>
      <c r="E8815" s="19" t="str">
        <f>IF(ISBLANK(LeaveTracker[[#This Row],[Employee Name]]),"-----",VLOOKUP(LeaveTracker[[#This Row],[Employee Name]],Employees[[Employee Name]:[Office]],7))</f>
        <v>TERMINAL</v>
      </c>
      <c r="F8815" s="50" t="str">
        <f>IF(ISBLANK(LeaveTracker[[#This Row],[Employee Name]]),"-----",VLOOKUP(LeaveTracker[[#This Row],[Employee Name]],Employees[[Employee Name]:[Office]],6))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2576</v>
      </c>
      <c r="E8816" s="19" t="str">
        <f>IF(ISBLANK(LeaveTracker[[#This Row],[Employee Name]]),"-----",VLOOKUP(LeaveTracker[[#This Row],[Employee Name]],Employees[[Employee Name]:[Office]],7))</f>
        <v>CTO</v>
      </c>
      <c r="F8816" s="50" t="str">
        <f>IF(ISBLANK(LeaveTracker[[#This Row],[Employee Name]]),"-----",VLOOKUP(LeaveTracker[[#This Row],[Employee Name]],Employees[[Employee Name]:[Office]],6))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1867</v>
      </c>
      <c r="E8817" s="19" t="str">
        <f>IF(ISBLANK(LeaveTracker[[#This Row],[Employee Name]]),"-----",VLOOKUP(LeaveTracker[[#This Row],[Employee Name]],Employees[[Employee Name]:[Office]],7))</f>
        <v>ONT</v>
      </c>
      <c r="F8817" s="50" t="str">
        <f>IF(ISBLANK(LeaveTracker[[#This Row],[Employee Name]]),"-----",VLOOKUP(LeaveTracker[[#This Row],[Employee Name]],Employees[[Employee Name]:[Office]],6))</f>
        <v>PERMANENT</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1867</v>
      </c>
      <c r="E8818" s="19" t="str">
        <f>IF(ISBLANK(LeaveTracker[[#This Row],[Employee Name]]),"-----",VLOOKUP(LeaveTracker[[#This Row],[Employee Name]],Employees[[Employee Name]:[Office]],7))</f>
        <v>ONT</v>
      </c>
      <c r="F8818" s="50" t="str">
        <f>IF(ISBLANK(LeaveTracker[[#This Row],[Employee Name]]),"-----",VLOOKUP(LeaveTracker[[#This Row],[Employee Name]],Employees[[Employee Name]:[Office]],6))</f>
        <v>PERMANENT</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1867</v>
      </c>
      <c r="E8819" s="19" t="str">
        <f>IF(ISBLANK(LeaveTracker[[#This Row],[Employee Name]]),"-----",VLOOKUP(LeaveTracker[[#This Row],[Employee Name]],Employees[[Employee Name]:[Office]],7))</f>
        <v>ONT</v>
      </c>
      <c r="F8819" s="50" t="str">
        <f>IF(ISBLANK(LeaveTracker[[#This Row],[Employee Name]]),"-----",VLOOKUP(LeaveTracker[[#This Row],[Employee Name]],Employees[[Employee Name]:[Office]],6))</f>
        <v>PERMANENT</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1867</v>
      </c>
      <c r="E8820" s="19" t="str">
        <f>IF(ISBLANK(LeaveTracker[[#This Row],[Employee Name]]),"-----",VLOOKUP(LeaveTracker[[#This Row],[Employee Name]],Employees[[Employee Name]:[Office]],7))</f>
        <v>ONT</v>
      </c>
      <c r="F8820" s="50" t="str">
        <f>IF(ISBLANK(LeaveTracker[[#This Row],[Employee Name]]),"-----",VLOOKUP(LeaveTracker[[#This Row],[Employee Name]],Employees[[Employee Name]:[Office]],6))</f>
        <v>PERMANENT</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2082</v>
      </c>
      <c r="E8821" s="19" t="str">
        <f>IF(ISBLANK(LeaveTracker[[#This Row],[Employee Name]]),"-----",VLOOKUP(LeaveTracker[[#This Row],[Employee Name]],Employees[[Employee Name]:[Office]],7))</f>
        <v>LEGAL OFFICE</v>
      </c>
      <c r="F8821" s="50" t="str">
        <f>IF(ISBLANK(LeaveTracker[[#This Row],[Employee Name]]),"-----",VLOOKUP(LeaveTracker[[#This Row],[Employee Name]],Employees[[Employee Name]:[Office]],6))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2082</v>
      </c>
      <c r="E8822" s="19" t="str">
        <f>IF(ISBLANK(LeaveTracker[[#This Row],[Employee Name]]),"-----",VLOOKUP(LeaveTracker[[#This Row],[Employee Name]],Employees[[Employee Name]:[Office]],7))</f>
        <v>LEGAL OFFICE</v>
      </c>
      <c r="F8822" s="50" t="str">
        <f>IF(ISBLANK(LeaveTracker[[#This Row],[Employee Name]]),"-----",VLOOKUP(LeaveTracker[[#This Row],[Employee Name]],Employees[[Employee Name]:[Office]],6))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323</v>
      </c>
      <c r="E8823" s="19" t="str">
        <f>IF(ISBLANK(LeaveTracker[[#This Row],[Employee Name]]),"-----",VLOOKUP(LeaveTracker[[#This Row],[Employee Name]],Employees[[Employee Name]:[Office]],7))</f>
        <v>CEO</v>
      </c>
      <c r="F8823" s="50" t="str">
        <f>IF(ISBLANK(LeaveTracker[[#This Row],[Employee Name]]),"-----",VLOOKUP(LeaveTracker[[#This Row],[Employee Name]],Employees[[Employee Name]:[Office]],6))</f>
        <v>PERMANENT</v>
      </c>
      <c r="G8823" s="24">
        <v>45233</v>
      </c>
      <c r="H8823" s="24">
        <v>45233</v>
      </c>
      <c r="I8823" s="20" t="s">
        <v>298</v>
      </c>
      <c r="J8823" s="42" t="s">
        <v>1003</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1310</v>
      </c>
      <c r="E8824" s="19" t="str">
        <f>IF(ISBLANK(LeaveTracker[[#This Row],[Employee Name]]),"-----",VLOOKUP(LeaveTracker[[#This Row],[Employee Name]],Employees[[Employee Name]:[Office]],7))</f>
        <v>CEO</v>
      </c>
      <c r="F8824" s="50" t="str">
        <f>IF(ISBLANK(LeaveTracker[[#This Row],[Employee Name]]),"-----",VLOOKUP(LeaveTracker[[#This Row],[Employee Name]],Employees[[Employee Name]:[Office]],6))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2330</v>
      </c>
      <c r="E8825" s="19" t="str">
        <f>IF(ISBLANK(LeaveTracker[[#This Row],[Employee Name]]),"-----",VLOOKUP(LeaveTracker[[#This Row],[Employee Name]],Employees[[Employee Name]:[Office]],7))</f>
        <v>CEO</v>
      </c>
      <c r="F8825" s="50" t="str">
        <f>IF(ISBLANK(LeaveTracker[[#This Row],[Employee Name]]),"-----",VLOOKUP(LeaveTracker[[#This Row],[Employee Name]],Employees[[Employee Name]:[Office]],6))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1733</v>
      </c>
      <c r="E8826" s="19" t="str">
        <f>IF(ISBLANK(LeaveTracker[[#This Row],[Employee Name]]),"-----",VLOOKUP(LeaveTracker[[#This Row],[Employee Name]],Employees[[Employee Name]:[Office]],7))</f>
        <v>ASSESSOR</v>
      </c>
      <c r="F8826" s="50" t="str">
        <f>IF(ISBLANK(LeaveTracker[[#This Row],[Employee Name]]),"-----",VLOOKUP(LeaveTracker[[#This Row],[Employee Name]],Employees[[Employee Name]:[Office]],6))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1733</v>
      </c>
      <c r="E8827" s="19" t="str">
        <f>IF(ISBLANK(LeaveTracker[[#This Row],[Employee Name]]),"-----",VLOOKUP(LeaveTracker[[#This Row],[Employee Name]],Employees[[Employee Name]:[Office]],7))</f>
        <v>ASSESSOR</v>
      </c>
      <c r="F8827" s="50" t="str">
        <f>IF(ISBLANK(LeaveTracker[[#This Row],[Employee Name]]),"-----",VLOOKUP(LeaveTracker[[#This Row],[Employee Name]],Employees[[Employee Name]:[Office]],6))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1856</v>
      </c>
      <c r="E8828" s="19" t="str">
        <f>IF(ISBLANK(LeaveTracker[[#This Row],[Employee Name]]),"-----",VLOOKUP(LeaveTracker[[#This Row],[Employee Name]],Employees[[Employee Name]:[Office]],7))</f>
        <v>TCSNHS-ISHS</v>
      </c>
      <c r="F8828" s="50" t="str">
        <f>IF(ISBLANK(LeaveTracker[[#This Row],[Employee Name]]),"-----",VLOOKUP(LeaveTracker[[#This Row],[Employee Name]],Employees[[Employee Name]:[Office]],6))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1856</v>
      </c>
      <c r="E8829" s="19" t="str">
        <f>IF(ISBLANK(LeaveTracker[[#This Row],[Employee Name]]),"-----",VLOOKUP(LeaveTracker[[#This Row],[Employee Name]],Employees[[Employee Name]:[Office]],7))</f>
        <v>TCSNHS-ISHS</v>
      </c>
      <c r="F8829" s="50" t="str">
        <f>IF(ISBLANK(LeaveTracker[[#This Row],[Employee Name]]),"-----",VLOOKUP(LeaveTracker[[#This Row],[Employee Name]],Employees[[Employee Name]:[Office]],6))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1856</v>
      </c>
      <c r="E8830" s="19" t="str">
        <f>IF(ISBLANK(LeaveTracker[[#This Row],[Employee Name]]),"-----",VLOOKUP(LeaveTracker[[#This Row],[Employee Name]],Employees[[Employee Name]:[Office]],7))</f>
        <v>TCSNHS-ISHS</v>
      </c>
      <c r="F8830" s="50" t="str">
        <f>IF(ISBLANK(LeaveTracker[[#This Row],[Employee Name]]),"-----",VLOOKUP(LeaveTracker[[#This Row],[Employee Name]],Employees[[Employee Name]:[Office]],6))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1856</v>
      </c>
      <c r="E8831" s="19" t="str">
        <f>IF(ISBLANK(LeaveTracker[[#This Row],[Employee Name]]),"-----",VLOOKUP(LeaveTracker[[#This Row],[Employee Name]],Employees[[Employee Name]:[Office]],7))</f>
        <v>TCSNHS-ISHS</v>
      </c>
      <c r="F8831" s="50" t="str">
        <f>IF(ISBLANK(LeaveTracker[[#This Row],[Employee Name]]),"-----",VLOOKUP(LeaveTracker[[#This Row],[Employee Name]],Employees[[Employee Name]:[Office]],6))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1856</v>
      </c>
      <c r="E8832" s="19" t="str">
        <f>IF(ISBLANK(LeaveTracker[[#This Row],[Employee Name]]),"-----",VLOOKUP(LeaveTracker[[#This Row],[Employee Name]],Employees[[Employee Name]:[Office]],7))</f>
        <v>TCSNHS-ISHS</v>
      </c>
      <c r="F8832" s="50" t="str">
        <f>IF(ISBLANK(LeaveTracker[[#This Row],[Employee Name]]),"-----",VLOOKUP(LeaveTracker[[#This Row],[Employee Name]],Employees[[Employee Name]:[Office]],6))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1856</v>
      </c>
      <c r="E8833" s="19" t="str">
        <f>IF(ISBLANK(LeaveTracker[[#This Row],[Employee Name]]),"-----",VLOOKUP(LeaveTracker[[#This Row],[Employee Name]],Employees[[Employee Name]:[Office]],7))</f>
        <v>TCSNHS-ISHS</v>
      </c>
      <c r="F8833" s="50" t="str">
        <f>IF(ISBLANK(LeaveTracker[[#This Row],[Employee Name]]),"-----",VLOOKUP(LeaveTracker[[#This Row],[Employee Name]],Employees[[Employee Name]:[Office]],6))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1856</v>
      </c>
      <c r="E8834" s="19" t="str">
        <f>IF(ISBLANK(LeaveTracker[[#This Row],[Employee Name]]),"-----",VLOOKUP(LeaveTracker[[#This Row],[Employee Name]],Employees[[Employee Name]:[Office]],7))</f>
        <v>TCSNHS-ISHS</v>
      </c>
      <c r="F8834" s="50" t="str">
        <f>IF(ISBLANK(LeaveTracker[[#This Row],[Employee Name]]),"-----",VLOOKUP(LeaveTracker[[#This Row],[Employee Name]],Employees[[Employee Name]:[Office]],6))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2190</v>
      </c>
      <c r="E8835" s="19" t="str">
        <f>IF(ISBLANK(LeaveTracker[[#This Row],[Employee Name]]),"-----",VLOOKUP(LeaveTracker[[#This Row],[Employee Name]],Employees[[Employee Name]:[Office]],7))</f>
        <v>ONT</v>
      </c>
      <c r="F8835" s="50" t="str">
        <f>IF(ISBLANK(LeaveTracker[[#This Row],[Employee Name]]),"-----",VLOOKUP(LeaveTracker[[#This Row],[Employee Name]],Employees[[Employee Name]:[Office]],6))</f>
        <v>PERMANENT</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2199</v>
      </c>
      <c r="E8836" s="19" t="str">
        <f>IF(ISBLANK(LeaveTracker[[#This Row],[Employee Name]]),"-----",VLOOKUP(LeaveTracker[[#This Row],[Employee Name]],Employees[[Employee Name]:[Office]],7))</f>
        <v>ONT</v>
      </c>
      <c r="F8836" s="50" t="str">
        <f>IF(ISBLANK(LeaveTracker[[#This Row],[Employee Name]]),"-----",VLOOKUP(LeaveTracker[[#This Row],[Employee Name]],Employees[[Employee Name]:[Office]],6))</f>
        <v>PERMANENT</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1767</v>
      </c>
      <c r="E8837" s="19" t="str">
        <f>IF(ISBLANK(LeaveTracker[[#This Row],[Employee Name]]),"-----",VLOOKUP(LeaveTracker[[#This Row],[Employee Name]],Employees[[Employee Name]:[Office]],7))</f>
        <v>CENRO</v>
      </c>
      <c r="F8837" s="50" t="str">
        <f>IF(ISBLANK(LeaveTracker[[#This Row],[Employee Name]]),"-----",VLOOKUP(LeaveTracker[[#This Row],[Employee Name]],Employees[[Employee Name]:[Office]],6))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1935</v>
      </c>
      <c r="E8838" s="19" t="str">
        <f>IF(ISBLANK(LeaveTracker[[#This Row],[Employee Name]]),"-----",VLOOKUP(LeaveTracker[[#This Row],[Employee Name]],Employees[[Employee Name]:[Office]],7))</f>
        <v>CTO</v>
      </c>
      <c r="F8838" s="50" t="str">
        <f>IF(ISBLANK(LeaveTracker[[#This Row],[Employee Name]]),"-----",VLOOKUP(LeaveTracker[[#This Row],[Employee Name]],Employees[[Employee Name]:[Office]],6))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1935</v>
      </c>
      <c r="E8839" s="19" t="str">
        <f>IF(ISBLANK(LeaveTracker[[#This Row],[Employee Name]]),"-----",VLOOKUP(LeaveTracker[[#This Row],[Employee Name]],Employees[[Employee Name]:[Office]],7))</f>
        <v>CTO</v>
      </c>
      <c r="F8839" s="50" t="str">
        <f>IF(ISBLANK(LeaveTracker[[#This Row],[Employee Name]]),"-----",VLOOKUP(LeaveTracker[[#This Row],[Employee Name]],Employees[[Employee Name]:[Office]],6))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1935</v>
      </c>
      <c r="E8840" s="19" t="str">
        <f>IF(ISBLANK(LeaveTracker[[#This Row],[Employee Name]]),"-----",VLOOKUP(LeaveTracker[[#This Row],[Employee Name]],Employees[[Employee Name]:[Office]],7))</f>
        <v>CTO</v>
      </c>
      <c r="F8840" s="50" t="str">
        <f>IF(ISBLANK(LeaveTracker[[#This Row],[Employee Name]]),"-----",VLOOKUP(LeaveTracker[[#This Row],[Employee Name]],Employees[[Employee Name]:[Office]],6))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1799</v>
      </c>
      <c r="E8841" s="19" t="str">
        <f>IF(ISBLANK(LeaveTracker[[#This Row],[Employee Name]]),"-----",VLOOKUP(LeaveTracker[[#This Row],[Employee Name]],Employees[[Employee Name]:[Office]],7))</f>
        <v>CENRO</v>
      </c>
      <c r="F8841" s="50" t="str">
        <f>IF(ISBLANK(LeaveTracker[[#This Row],[Employee Name]]),"-----",VLOOKUP(LeaveTracker[[#This Row],[Employee Name]],Employees[[Employee Name]:[Office]],6))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559</v>
      </c>
      <c r="E8842" s="19" t="str">
        <f>IF(ISBLANK(LeaveTracker[[#This Row],[Employee Name]]),"-----",VLOOKUP(LeaveTracker[[#This Row],[Employee Name]],Employees[[Employee Name]:[Office]],7))</f>
        <v>CENRO</v>
      </c>
      <c r="F8842" s="50" t="str">
        <f>IF(ISBLANK(LeaveTracker[[#This Row],[Employee Name]]),"-----",VLOOKUP(LeaveTracker[[#This Row],[Employee Name]],Employees[[Employee Name]:[Office]],6))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1962</v>
      </c>
      <c r="E8843" s="19" t="str">
        <f>IF(ISBLANK(LeaveTracker[[#This Row],[Employee Name]]),"-----",VLOOKUP(LeaveTracker[[#This Row],[Employee Name]],Employees[[Employee Name]:[Office]],7))</f>
        <v>CENRO</v>
      </c>
      <c r="F8843" s="50" t="str">
        <f>IF(ISBLANK(LeaveTracker[[#This Row],[Employee Name]]),"-----",VLOOKUP(LeaveTracker[[#This Row],[Employee Name]],Employees[[Employee Name]:[Office]],6))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2377</v>
      </c>
      <c r="E8844" s="19" t="str">
        <f>IF(ISBLANK(LeaveTracker[[#This Row],[Employee Name]]),"-----",VLOOKUP(LeaveTracker[[#This Row],[Employee Name]],Employees[[Employee Name]:[Office]],7))</f>
        <v xml:space="preserve">OFFICE OF THE SANGGUNIANG PANLUNGSOD </v>
      </c>
      <c r="F8844" s="50" t="str">
        <f>IF(ISBLANK(LeaveTracker[[#This Row],[Employee Name]]),"-----",VLOOKUP(LeaveTracker[[#This Row],[Employee Name]],Employees[[Employee Name]:[Office]],6))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2377</v>
      </c>
      <c r="E8845" s="19" t="str">
        <f>IF(ISBLANK(LeaveTracker[[#This Row],[Employee Name]]),"-----",VLOOKUP(LeaveTracker[[#This Row],[Employee Name]],Employees[[Employee Name]:[Office]],7))</f>
        <v xml:space="preserve">OFFICE OF THE SANGGUNIANG PANLUNGSOD </v>
      </c>
      <c r="F8845" s="50" t="str">
        <f>IF(ISBLANK(LeaveTracker[[#This Row],[Employee Name]]),"-----",VLOOKUP(LeaveTracker[[#This Row],[Employee Name]],Employees[[Employee Name]:[Office]],6))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2377</v>
      </c>
      <c r="E8846" s="19" t="str">
        <f>IF(ISBLANK(LeaveTracker[[#This Row],[Employee Name]]),"-----",VLOOKUP(LeaveTracker[[#This Row],[Employee Name]],Employees[[Employee Name]:[Office]],7))</f>
        <v xml:space="preserve">OFFICE OF THE SANGGUNIANG PANLUNGSOD </v>
      </c>
      <c r="F8846" s="50" t="str">
        <f>IF(ISBLANK(LeaveTracker[[#This Row],[Employee Name]]),"-----",VLOOKUP(LeaveTracker[[#This Row],[Employee Name]],Employees[[Employee Name]:[Office]],6))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2266</v>
      </c>
      <c r="E8847" s="19" t="str">
        <f>IF(ISBLANK(LeaveTracker[[#This Row],[Employee Name]]),"-----",VLOOKUP(LeaveTracker[[#This Row],[Employee Name]],Employees[[Employee Name]:[Office]],7))</f>
        <v>OSP</v>
      </c>
      <c r="F8847" s="50" t="str">
        <f>IF(ISBLANK(LeaveTracker[[#This Row],[Employee Name]]),"-----",VLOOKUP(LeaveTracker[[#This Row],[Employee Name]],Employees[[Employee Name]:[Office]],6))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2230</v>
      </c>
      <c r="E8848" s="19" t="str">
        <f>IF(ISBLANK(LeaveTracker[[#This Row],[Employee Name]]),"-----",VLOOKUP(LeaveTracker[[#This Row],[Employee Name]],Employees[[Employee Name]:[Office]],7))</f>
        <v>SANGGUNIANG PANLUNGSOD</v>
      </c>
      <c r="F8848" s="50" t="str">
        <f>IF(ISBLANK(LeaveTracker[[#This Row],[Employee Name]]),"-----",VLOOKUP(LeaveTracker[[#This Row],[Employee Name]],Employees[[Employee Name]:[Office]],6))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2230</v>
      </c>
      <c r="E8849" s="19" t="str">
        <f>IF(ISBLANK(LeaveTracker[[#This Row],[Employee Name]]),"-----",VLOOKUP(LeaveTracker[[#This Row],[Employee Name]],Employees[[Employee Name]:[Office]],7))</f>
        <v>SANGGUNIANG PANLUNGSOD</v>
      </c>
      <c r="F8849" s="50" t="str">
        <f>IF(ISBLANK(LeaveTracker[[#This Row],[Employee Name]]),"-----",VLOOKUP(LeaveTracker[[#This Row],[Employee Name]],Employees[[Employee Name]:[Office]],6))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1756</v>
      </c>
      <c r="E8850" s="19" t="str">
        <f>IF(ISBLANK(LeaveTracker[[#This Row],[Employee Name]]),"-----",VLOOKUP(LeaveTracker[[#This Row],[Employee Name]],Employees[[Employee Name]:[Office]],7))</f>
        <v>PICNIC GROVE</v>
      </c>
      <c r="F8850" s="50" t="str">
        <f>IF(ISBLANK(LeaveTracker[[#This Row],[Employee Name]]),"-----",VLOOKUP(LeaveTracker[[#This Row],[Employee Name]],Employees[[Employee Name]:[Office]],6))</f>
        <v>PERMANENT</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1756</v>
      </c>
      <c r="E8851" s="19" t="str">
        <f>IF(ISBLANK(LeaveTracker[[#This Row],[Employee Name]]),"-----",VLOOKUP(LeaveTracker[[#This Row],[Employee Name]],Employees[[Employee Name]:[Office]],7))</f>
        <v>PICNIC GROVE</v>
      </c>
      <c r="F8851" s="50" t="str">
        <f>IF(ISBLANK(LeaveTracker[[#This Row],[Employee Name]]),"-----",VLOOKUP(LeaveTracker[[#This Row],[Employee Name]],Employees[[Employee Name]:[Office]],6))</f>
        <v>PERMANENT</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1756</v>
      </c>
      <c r="E8852" s="19" t="str">
        <f>IF(ISBLANK(LeaveTracker[[#This Row],[Employee Name]]),"-----",VLOOKUP(LeaveTracker[[#This Row],[Employee Name]],Employees[[Employee Name]:[Office]],7))</f>
        <v>PICNIC GROVE</v>
      </c>
      <c r="F8852" s="50" t="str">
        <f>IF(ISBLANK(LeaveTracker[[#This Row],[Employee Name]]),"-----",VLOOKUP(LeaveTracker[[#This Row],[Employee Name]],Employees[[Employee Name]:[Office]],6))</f>
        <v>PERMANENT</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1756</v>
      </c>
      <c r="E8853" s="19" t="str">
        <f>IF(ISBLANK(LeaveTracker[[#This Row],[Employee Name]]),"-----",VLOOKUP(LeaveTracker[[#This Row],[Employee Name]],Employees[[Employee Name]:[Office]],7))</f>
        <v>PICNIC GROVE</v>
      </c>
      <c r="F8853" s="50" t="str">
        <f>IF(ISBLANK(LeaveTracker[[#This Row],[Employee Name]]),"-----",VLOOKUP(LeaveTracker[[#This Row],[Employee Name]],Employees[[Employee Name]:[Office]],6))</f>
        <v>PERMANENT</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1756</v>
      </c>
      <c r="E8854" s="19" t="str">
        <f>IF(ISBLANK(LeaveTracker[[#This Row],[Employee Name]]),"-----",VLOOKUP(LeaveTracker[[#This Row],[Employee Name]],Employees[[Employee Name]:[Office]],7))</f>
        <v>PICNIC GROVE</v>
      </c>
      <c r="F8854" s="50" t="str">
        <f>IF(ISBLANK(LeaveTracker[[#This Row],[Employee Name]]),"-----",VLOOKUP(LeaveTracker[[#This Row],[Employee Name]],Employees[[Employee Name]:[Office]],6))</f>
        <v>PERMANENT</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1756</v>
      </c>
      <c r="E8855" s="19" t="str">
        <f>IF(ISBLANK(LeaveTracker[[#This Row],[Employee Name]]),"-----",VLOOKUP(LeaveTracker[[#This Row],[Employee Name]],Employees[[Employee Name]:[Office]],7))</f>
        <v>PICNIC GROVE</v>
      </c>
      <c r="F8855" s="50" t="str">
        <f>IF(ISBLANK(LeaveTracker[[#This Row],[Employee Name]]),"-----",VLOOKUP(LeaveTracker[[#This Row],[Employee Name]],Employees[[Employee Name]:[Office]],6))</f>
        <v>PERMANENT</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1756</v>
      </c>
      <c r="E8856" s="19" t="str">
        <f>IF(ISBLANK(LeaveTracker[[#This Row],[Employee Name]]),"-----",VLOOKUP(LeaveTracker[[#This Row],[Employee Name]],Employees[[Employee Name]:[Office]],7))</f>
        <v>PICNIC GROVE</v>
      </c>
      <c r="F8856" s="50" t="str">
        <f>IF(ISBLANK(LeaveTracker[[#This Row],[Employee Name]]),"-----",VLOOKUP(LeaveTracker[[#This Row],[Employee Name]],Employees[[Employee Name]:[Office]],6))</f>
        <v>PERMANENT</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1756</v>
      </c>
      <c r="E8857" s="19" t="str">
        <f>IF(ISBLANK(LeaveTracker[[#This Row],[Employee Name]]),"-----",VLOOKUP(LeaveTracker[[#This Row],[Employee Name]],Employees[[Employee Name]:[Office]],7))</f>
        <v>PICNIC GROVE</v>
      </c>
      <c r="F8857" s="50" t="str">
        <f>IF(ISBLANK(LeaveTracker[[#This Row],[Employee Name]]),"-----",VLOOKUP(LeaveTracker[[#This Row],[Employee Name]],Employees[[Employee Name]:[Office]],6))</f>
        <v>PERMANENT</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1756</v>
      </c>
      <c r="E8858" s="19" t="str">
        <f>IF(ISBLANK(LeaveTracker[[#This Row],[Employee Name]]),"-----",VLOOKUP(LeaveTracker[[#This Row],[Employee Name]],Employees[[Employee Name]:[Office]],7))</f>
        <v>PICNIC GROVE</v>
      </c>
      <c r="F8858" s="50" t="str">
        <f>IF(ISBLANK(LeaveTracker[[#This Row],[Employee Name]]),"-----",VLOOKUP(LeaveTracker[[#This Row],[Employee Name]],Employees[[Employee Name]:[Office]],6))</f>
        <v>PERMANENT</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1756</v>
      </c>
      <c r="E8859" s="19" t="str">
        <f>IF(ISBLANK(LeaveTracker[[#This Row],[Employee Name]]),"-----",VLOOKUP(LeaveTracker[[#This Row],[Employee Name]],Employees[[Employee Name]:[Office]],7))</f>
        <v>PICNIC GROVE</v>
      </c>
      <c r="F8859" s="50" t="str">
        <f>IF(ISBLANK(LeaveTracker[[#This Row],[Employee Name]]),"-----",VLOOKUP(LeaveTracker[[#This Row],[Employee Name]],Employees[[Employee Name]:[Office]],6))</f>
        <v>PERMANENT</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1756</v>
      </c>
      <c r="E8860" s="19" t="str">
        <f>IF(ISBLANK(LeaveTracker[[#This Row],[Employee Name]]),"-----",VLOOKUP(LeaveTracker[[#This Row],[Employee Name]],Employees[[Employee Name]:[Office]],7))</f>
        <v>PICNIC GROVE</v>
      </c>
      <c r="F8860" s="50" t="str">
        <f>IF(ISBLANK(LeaveTracker[[#This Row],[Employee Name]]),"-----",VLOOKUP(LeaveTracker[[#This Row],[Employee Name]],Employees[[Employee Name]:[Office]],6))</f>
        <v>PERMANENT</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538</v>
      </c>
      <c r="E8861" s="19" t="str">
        <f>IF(ISBLANK(LeaveTracker[[#This Row],[Employee Name]]),"-----",VLOOKUP(LeaveTracker[[#This Row],[Employee Name]],Employees[[Employee Name]:[Office]],7))</f>
        <v>LCR</v>
      </c>
      <c r="F8861" s="50" t="str">
        <f>IF(ISBLANK(LeaveTracker[[#This Row],[Employee Name]]),"-----",VLOOKUP(LeaveTracker[[#This Row],[Employee Name]],Employees[[Employee Name]:[Office]],6))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538</v>
      </c>
      <c r="E8862" s="19" t="str">
        <f>IF(ISBLANK(LeaveTracker[[#This Row],[Employee Name]]),"-----",VLOOKUP(LeaveTracker[[#This Row],[Employee Name]],Employees[[Employee Name]:[Office]],7))</f>
        <v>LCR</v>
      </c>
      <c r="F8862" s="50" t="str">
        <f>IF(ISBLANK(LeaveTracker[[#This Row],[Employee Name]]),"-----",VLOOKUP(LeaveTracker[[#This Row],[Employee Name]],Employees[[Employee Name]:[Office]],6))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1756</v>
      </c>
      <c r="E8863" s="19" t="str">
        <f>IF(ISBLANK(LeaveTracker[[#This Row],[Employee Name]]),"-----",VLOOKUP(LeaveTracker[[#This Row],[Employee Name]],Employees[[Employee Name]:[Office]],7))</f>
        <v>PICNIC GROVE</v>
      </c>
      <c r="F8863" s="50" t="str">
        <f>IF(ISBLANK(LeaveTracker[[#This Row],[Employee Name]]),"-----",VLOOKUP(LeaveTracker[[#This Row],[Employee Name]],Employees[[Employee Name]:[Office]],6))</f>
        <v>PERMANENT</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520</v>
      </c>
      <c r="E8864" s="19" t="str">
        <f>IF(ISBLANK(LeaveTracker[[#This Row],[Employee Name]]),"-----",VLOOKUP(LeaveTracker[[#This Row],[Employee Name]],Employees[[Employee Name]:[Office]],7))</f>
        <v>ACCOUNTING</v>
      </c>
      <c r="F8864" s="50" t="str">
        <f>IF(ISBLANK(LeaveTracker[[#This Row],[Employee Name]]),"-----",VLOOKUP(LeaveTracker[[#This Row],[Employee Name]],Employees[[Employee Name]:[Office]],6))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520</v>
      </c>
      <c r="E8865" s="19" t="str">
        <f>IF(ISBLANK(LeaveTracker[[#This Row],[Employee Name]]),"-----",VLOOKUP(LeaveTracker[[#This Row],[Employee Name]],Employees[[Employee Name]:[Office]],7))</f>
        <v>ACCOUNTING</v>
      </c>
      <c r="F8865" s="50" t="str">
        <f>IF(ISBLANK(LeaveTracker[[#This Row],[Employee Name]]),"-----",VLOOKUP(LeaveTracker[[#This Row],[Employee Name]],Employees[[Employee Name]:[Office]],6))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1745</v>
      </c>
      <c r="E8866" s="19" t="str">
        <f>IF(ISBLANK(LeaveTracker[[#This Row],[Employee Name]]),"-----",VLOOKUP(LeaveTracker[[#This Row],[Employee Name]],Employees[[Employee Name]:[Office]],7))</f>
        <v>ACCOUNTING</v>
      </c>
      <c r="F8866" s="50" t="str">
        <f>IF(ISBLANK(LeaveTracker[[#This Row],[Employee Name]]),"-----",VLOOKUP(LeaveTracker[[#This Row],[Employee Name]],Employees[[Employee Name]:[Office]],6))</f>
        <v>CASUAL</v>
      </c>
      <c r="G8866" s="24">
        <v>45254</v>
      </c>
      <c r="H8866" s="24">
        <v>45254</v>
      </c>
      <c r="I8866" s="20" t="s">
        <v>298</v>
      </c>
      <c r="J8866" s="42" t="s">
        <v>1003</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863</v>
      </c>
      <c r="E8867" s="19" t="str">
        <f>IF(ISBLANK(LeaveTracker[[#This Row],[Employee Name]]),"-----",VLOOKUP(LeaveTracker[[#This Row],[Employee Name]],Employees[[Employee Name]:[Office]],7))</f>
        <v>ACCOUNTING</v>
      </c>
      <c r="F8867" s="50" t="str">
        <f>IF(ISBLANK(LeaveTracker[[#This Row],[Employee Name]]),"-----",VLOOKUP(LeaveTracker[[#This Row],[Employee Name]],Employees[[Employee Name]:[Office]],6))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506</v>
      </c>
      <c r="E8868" s="19" t="str">
        <f>IF(ISBLANK(LeaveTracker[[#This Row],[Employee Name]]),"-----",VLOOKUP(LeaveTracker[[#This Row],[Employee Name]],Employees[[Employee Name]:[Office]],7))</f>
        <v>ACCOUNTING</v>
      </c>
      <c r="F8868" s="50" t="str">
        <f>IF(ISBLANK(LeaveTracker[[#This Row],[Employee Name]]),"-----",VLOOKUP(LeaveTracker[[#This Row],[Employee Name]],Employees[[Employee Name]:[Office]],6))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1008</v>
      </c>
      <c r="E8869" s="19" t="str">
        <f>IF(ISBLANK(LeaveTracker[[#This Row],[Employee Name]]),"-----",VLOOKUP(LeaveTracker[[#This Row],[Employee Name]],Employees[[Employee Name]:[Office]],7))</f>
        <v>ACCOUNTING</v>
      </c>
      <c r="F8869" s="50" t="str">
        <f>IF(ISBLANK(LeaveTracker[[#This Row],[Employee Name]]),"-----",VLOOKUP(LeaveTracker[[#This Row],[Employee Name]],Employees[[Employee Name]:[Office]],6))</f>
        <v>PERMANENT</v>
      </c>
      <c r="G8869" s="24">
        <v>45261</v>
      </c>
      <c r="H8869" s="24">
        <v>45261</v>
      </c>
      <c r="I8869" s="20" t="s">
        <v>298</v>
      </c>
      <c r="J8869" s="42" t="s">
        <v>1003</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1008</v>
      </c>
      <c r="E8870" s="19" t="str">
        <f>IF(ISBLANK(LeaveTracker[[#This Row],[Employee Name]]),"-----",VLOOKUP(LeaveTracker[[#This Row],[Employee Name]],Employees[[Employee Name]:[Office]],7))</f>
        <v>ACCOUNTING</v>
      </c>
      <c r="F8870" s="50" t="str">
        <f>IF(ISBLANK(LeaveTracker[[#This Row],[Employee Name]]),"-----",VLOOKUP(LeaveTracker[[#This Row],[Employee Name]],Employees[[Employee Name]:[Office]],6))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720</v>
      </c>
      <c r="E8871" s="19" t="str">
        <f>IF(ISBLANK(LeaveTracker[[#This Row],[Employee Name]]),"-----",VLOOKUP(LeaveTracker[[#This Row],[Employee Name]],Employees[[Employee Name]:[Office]],7))</f>
        <v>LCR</v>
      </c>
      <c r="F8871" s="50" t="str">
        <f>IF(ISBLANK(LeaveTracker[[#This Row],[Employee Name]]),"-----",VLOOKUP(LeaveTracker[[#This Row],[Employee Name]],Employees[[Employee Name]:[Office]],6))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2114</v>
      </c>
      <c r="E8872" s="19" t="str">
        <f>IF(ISBLANK(LeaveTracker[[#This Row],[Employee Name]]),"-----",VLOOKUP(LeaveTracker[[#This Row],[Employee Name]],Employees[[Employee Name]:[Office]],7))</f>
        <v>CEO</v>
      </c>
      <c r="F8872" s="50" t="str">
        <f>IF(ISBLANK(LeaveTracker[[#This Row],[Employee Name]]),"-----",VLOOKUP(LeaveTracker[[#This Row],[Employee Name]],Employees[[Employee Name]:[Office]],6))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19" t="str">
        <f>IF(ISBLANK(LeaveTracker[[#This Row],[Employee Name]]),"-----",VLOOKUP(LeaveTracker[[#This Row],[Employee Name]],Employees[[Employee Name]:[Office]],7))</f>
        <v>CHO</v>
      </c>
      <c r="F8873" s="50" t="str">
        <f>IF(ISBLANK(LeaveTracker[[#This Row],[Employee Name]]),"-----",VLOOKUP(LeaveTracker[[#This Row],[Employee Name]],Employees[[Employee Name]:[Office]],6))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1083</v>
      </c>
      <c r="E8874" s="19" t="str">
        <f>IF(ISBLANK(LeaveTracker[[#This Row],[Employee Name]]),"-----",VLOOKUP(LeaveTracker[[#This Row],[Employee Name]],Employees[[Employee Name]:[Office]],7))</f>
        <v>ACCOUNTING</v>
      </c>
      <c r="F8874" s="50" t="str">
        <f>IF(ISBLANK(LeaveTracker[[#This Row],[Employee Name]]),"-----",VLOOKUP(LeaveTracker[[#This Row],[Employee Name]],Employees[[Employee Name]:[Office]],6))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2330</v>
      </c>
      <c r="E8875" s="19" t="str">
        <f>IF(ISBLANK(LeaveTracker[[#This Row],[Employee Name]]),"-----",VLOOKUP(LeaveTracker[[#This Row],[Employee Name]],Employees[[Employee Name]:[Office]],7))</f>
        <v>CEO</v>
      </c>
      <c r="F8875" s="50" t="str">
        <f>IF(ISBLANK(LeaveTracker[[#This Row],[Employee Name]]),"-----",VLOOKUP(LeaveTracker[[#This Row],[Employee Name]],Employees[[Employee Name]:[Office]],6))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553</v>
      </c>
      <c r="E8876" s="19" t="str">
        <f>IF(ISBLANK(LeaveTracker[[#This Row],[Employee Name]]),"-----",VLOOKUP(LeaveTracker[[#This Row],[Employee Name]],Employees[[Employee Name]:[Office]],7))</f>
        <v>CENRO</v>
      </c>
      <c r="F8876" s="50" t="str">
        <f>IF(ISBLANK(LeaveTracker[[#This Row],[Employee Name]]),"-----",VLOOKUP(LeaveTracker[[#This Row],[Employee Name]],Employees[[Employee Name]:[Office]],6))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2266</v>
      </c>
      <c r="E8877" s="19" t="str">
        <f>IF(ISBLANK(LeaveTracker[[#This Row],[Employee Name]]),"-----",VLOOKUP(LeaveTracker[[#This Row],[Employee Name]],Employees[[Employee Name]:[Office]],7))</f>
        <v>OSP</v>
      </c>
      <c r="F8877" s="50" t="str">
        <f>IF(ISBLANK(LeaveTracker[[#This Row],[Employee Name]]),"-----",VLOOKUP(LeaveTracker[[#This Row],[Employee Name]],Employees[[Employee Name]:[Office]],6))</f>
        <v>PERMANENT</v>
      </c>
      <c r="G8877" s="24">
        <v>45245</v>
      </c>
      <c r="H8877" s="24">
        <v>45247</v>
      </c>
      <c r="I8877" s="20" t="s">
        <v>298</v>
      </c>
      <c r="J8877" s="42" t="s">
        <v>1003</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186</v>
      </c>
      <c r="E8878" s="19" t="str">
        <f>IF(ISBLANK(LeaveTracker[[#This Row],[Employee Name]]),"-----",VLOOKUP(LeaveTracker[[#This Row],[Employee Name]],Employees[[Employee Name]:[Office]],7))</f>
        <v>CBO</v>
      </c>
      <c r="F8878" s="50" t="str">
        <f>IF(ISBLANK(LeaveTracker[[#This Row],[Employee Name]]),"-----",VLOOKUP(LeaveTracker[[#This Row],[Employee Name]],Employees[[Employee Name]:[Office]],6))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1803</v>
      </c>
      <c r="E8879" s="19" t="str">
        <f>IF(ISBLANK(LeaveTracker[[#This Row],[Employee Name]]),"-----",VLOOKUP(LeaveTracker[[#This Row],[Employee Name]],Employees[[Employee Name]:[Office]],7))</f>
        <v>CSWDO</v>
      </c>
      <c r="F8879" s="50" t="str">
        <f>IF(ISBLANK(LeaveTracker[[#This Row],[Employee Name]]),"-----",VLOOKUP(LeaveTracker[[#This Row],[Employee Name]],Employees[[Employee Name]:[Office]],6))</f>
        <v>PERMANENT</v>
      </c>
      <c r="G8879" s="21">
        <v>45230</v>
      </c>
      <c r="H8879" s="24">
        <v>45230</v>
      </c>
      <c r="I8879" s="20" t="s">
        <v>298</v>
      </c>
      <c r="J8879" s="42" t="s">
        <v>2446</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1803</v>
      </c>
      <c r="E8880" s="19" t="str">
        <f>IF(ISBLANK(LeaveTracker[[#This Row],[Employee Name]]),"-----",VLOOKUP(LeaveTracker[[#This Row],[Employee Name]],Employees[[Employee Name]:[Office]],7))</f>
        <v>CSWDO</v>
      </c>
      <c r="F8880" s="50" t="str">
        <f>IF(ISBLANK(LeaveTracker[[#This Row],[Employee Name]]),"-----",VLOOKUP(LeaveTracker[[#This Row],[Employee Name]],Employees[[Employee Name]:[Office]],6))</f>
        <v>PERMANENT</v>
      </c>
      <c r="G8880" s="24">
        <v>45233</v>
      </c>
      <c r="H8880" s="24">
        <v>45233</v>
      </c>
      <c r="I8880" s="20" t="s">
        <v>298</v>
      </c>
      <c r="J8880" s="42" t="s">
        <v>2446</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2296</v>
      </c>
      <c r="E8881" s="19" t="str">
        <f>IF(ISBLANK(LeaveTracker[[#This Row],[Employee Name]]),"-----",VLOOKUP(LeaveTracker[[#This Row],[Employee Name]],Employees[[Employee Name]:[Office]],7))</f>
        <v>PICNIC GROVE</v>
      </c>
      <c r="F8881" s="50" t="str">
        <f>IF(ISBLANK(LeaveTracker[[#This Row],[Employee Name]]),"-----",VLOOKUP(LeaveTracker[[#This Row],[Employee Name]],Employees[[Employee Name]:[Office]],6))</f>
        <v>CASUAL</v>
      </c>
      <c r="G8881" s="24">
        <v>45233</v>
      </c>
      <c r="H8881" s="24">
        <v>45235</v>
      </c>
      <c r="I8881" s="20" t="s">
        <v>298</v>
      </c>
      <c r="J8881" s="42" t="s">
        <v>1003</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2115</v>
      </c>
      <c r="E8882" s="19" t="str">
        <f>IF(ISBLANK(LeaveTracker[[#This Row],[Employee Name]]),"-----",VLOOKUP(LeaveTracker[[#This Row],[Employee Name]],Employees[[Employee Name]:[Office]],7))</f>
        <v>CITY PLANNING &amp; DEV'T OFFICE</v>
      </c>
      <c r="F8882" s="50" t="str">
        <f>IF(ISBLANK(LeaveTracker[[#This Row],[Employee Name]]),"-----",VLOOKUP(LeaveTracker[[#This Row],[Employee Name]],Employees[[Employee Name]:[Office]],6))</f>
        <v>PERMANENT</v>
      </c>
      <c r="G8882" s="24">
        <v>45216</v>
      </c>
      <c r="H8882" s="24">
        <v>45216</v>
      </c>
      <c r="I8882" s="20" t="s">
        <v>298</v>
      </c>
      <c r="J8882" s="42" t="s">
        <v>1003</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2472</v>
      </c>
      <c r="E8883" s="19" t="str">
        <f>IF(ISBLANK(LeaveTracker[[#This Row],[Employee Name]]),"-----",VLOOKUP(LeaveTracker[[#This Row],[Employee Name]],Employees[[Employee Name]:[Office]],7))</f>
        <v>CCT</v>
      </c>
      <c r="F8883" s="50" t="str">
        <f>IF(ISBLANK(LeaveTracker[[#This Row],[Employee Name]]),"-----",VLOOKUP(LeaveTracker[[#This Row],[Employee Name]],Employees[[Employee Name]:[Office]],6))</f>
        <v>CASUAL</v>
      </c>
      <c r="G8883" s="24">
        <v>45226</v>
      </c>
      <c r="H8883" s="24">
        <v>45226</v>
      </c>
      <c r="I8883" s="20" t="s">
        <v>298</v>
      </c>
      <c r="J8883" s="42" t="s">
        <v>1003</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2374</v>
      </c>
      <c r="E8884" s="19" t="str">
        <f>IF(ISBLANK(LeaveTracker[[#This Row],[Employee Name]]),"-----",VLOOKUP(LeaveTracker[[#This Row],[Employee Name]],Employees[[Employee Name]:[Office]],7))</f>
        <v>PICNIC GROVE</v>
      </c>
      <c r="F8884" s="50" t="str">
        <f>IF(ISBLANK(LeaveTracker[[#This Row],[Employee Name]]),"-----",VLOOKUP(LeaveTracker[[#This Row],[Employee Name]],Employees[[Employee Name]:[Office]],6))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1310</v>
      </c>
      <c r="E8885" s="19" t="str">
        <f>IF(ISBLANK(LeaveTracker[[#This Row],[Employee Name]]),"-----",VLOOKUP(LeaveTracker[[#This Row],[Employee Name]],Employees[[Employee Name]:[Office]],7))</f>
        <v>CEO</v>
      </c>
      <c r="F8885" s="50" t="str">
        <f>IF(ISBLANK(LeaveTracker[[#This Row],[Employee Name]]),"-----",VLOOKUP(LeaveTracker[[#This Row],[Employee Name]],Employees[[Employee Name]:[Office]],6))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304</v>
      </c>
      <c r="E8886" s="19" t="str">
        <f>IF(ISBLANK(LeaveTracker[[#This Row],[Employee Name]]),"-----",VLOOKUP(LeaveTracker[[#This Row],[Employee Name]],Employees[[Employee Name]:[Office]],7))</f>
        <v>TOPS (ADMIN CSU)</v>
      </c>
      <c r="F8886" s="50" t="str">
        <f>IF(ISBLANK(LeaveTracker[[#This Row],[Employee Name]]),"-----",VLOOKUP(LeaveTracker[[#This Row],[Employee Name]],Employees[[Employee Name]:[Office]],6))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304</v>
      </c>
      <c r="E8887" s="19" t="str">
        <f>IF(ISBLANK(LeaveTracker[[#This Row],[Employee Name]]),"-----",VLOOKUP(LeaveTracker[[#This Row],[Employee Name]],Employees[[Employee Name]:[Office]],7))</f>
        <v>TOPS (ADMIN CSU)</v>
      </c>
      <c r="F8887" s="50" t="str">
        <f>IF(ISBLANK(LeaveTracker[[#This Row],[Employee Name]]),"-----",VLOOKUP(LeaveTracker[[#This Row],[Employee Name]],Employees[[Employee Name]:[Office]],6))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304</v>
      </c>
      <c r="E8888" s="19" t="str">
        <f>IF(ISBLANK(LeaveTracker[[#This Row],[Employee Name]]),"-----",VLOOKUP(LeaveTracker[[#This Row],[Employee Name]],Employees[[Employee Name]:[Office]],7))</f>
        <v>TOPS (ADMIN CSU)</v>
      </c>
      <c r="F8888" s="50" t="str">
        <f>IF(ISBLANK(LeaveTracker[[#This Row],[Employee Name]]),"-----",VLOOKUP(LeaveTracker[[#This Row],[Employee Name]],Employees[[Employee Name]:[Office]],6))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1900</v>
      </c>
      <c r="E8889" s="19" t="str">
        <f>IF(ISBLANK(LeaveTracker[[#This Row],[Employee Name]]),"-----",VLOOKUP(LeaveTracker[[#This Row],[Employee Name]],Employees[[Employee Name]:[Office]],7))</f>
        <v>PICNIC GROVE</v>
      </c>
      <c r="F8889" s="50" t="str">
        <f>IF(ISBLANK(LeaveTracker[[#This Row],[Employee Name]]),"-----",VLOOKUP(LeaveTracker[[#This Row],[Employee Name]],Employees[[Employee Name]:[Office]],6))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1840</v>
      </c>
      <c r="E8890" s="19" t="str">
        <f>IF(ISBLANK(LeaveTracker[[#This Row],[Employee Name]]),"-----",VLOOKUP(LeaveTracker[[#This Row],[Employee Name]],Employees[[Employee Name]:[Office]],7))</f>
        <v>BIR</v>
      </c>
      <c r="F8890" s="50" t="str">
        <f>IF(ISBLANK(LeaveTracker[[#This Row],[Employee Name]]),"-----",VLOOKUP(LeaveTracker[[#This Row],[Employee Name]],Employees[[Employee Name]:[Office]],6))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1840</v>
      </c>
      <c r="E8891" s="19" t="str">
        <f>IF(ISBLANK(LeaveTracker[[#This Row],[Employee Name]]),"-----",VLOOKUP(LeaveTracker[[#This Row],[Employee Name]],Employees[[Employee Name]:[Office]],7))</f>
        <v>BIR</v>
      </c>
      <c r="F8891" s="50" t="str">
        <f>IF(ISBLANK(LeaveTracker[[#This Row],[Employee Name]]),"-----",VLOOKUP(LeaveTracker[[#This Row],[Employee Name]],Employees[[Employee Name]:[Office]],6))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1840</v>
      </c>
      <c r="E8892" s="19" t="str">
        <f>IF(ISBLANK(LeaveTracker[[#This Row],[Employee Name]]),"-----",VLOOKUP(LeaveTracker[[#This Row],[Employee Name]],Employees[[Employee Name]:[Office]],7))</f>
        <v>BIR</v>
      </c>
      <c r="F8892" s="50" t="str">
        <f>IF(ISBLANK(LeaveTracker[[#This Row],[Employee Name]]),"-----",VLOOKUP(LeaveTracker[[#This Row],[Employee Name]],Employees[[Employee Name]:[Office]],6))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1826</v>
      </c>
      <c r="E8893" s="19" t="str">
        <f>IF(ISBLANK(LeaveTracker[[#This Row],[Employee Name]]),"-----",VLOOKUP(LeaveTracker[[#This Row],[Employee Name]],Employees[[Employee Name]:[Office]],7))</f>
        <v>SP</v>
      </c>
      <c r="F8893" s="50" t="str">
        <f>IF(ISBLANK(LeaveTracker[[#This Row],[Employee Name]]),"-----",VLOOKUP(LeaveTracker[[#This Row],[Employee Name]],Employees[[Employee Name]:[Office]],6))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1861</v>
      </c>
      <c r="E8894" s="19" t="str">
        <f>IF(ISBLANK(LeaveTracker[[#This Row],[Employee Name]]),"-----",VLOOKUP(LeaveTracker[[#This Row],[Employee Name]],Employees[[Employee Name]:[Office]],7))</f>
        <v>BPLO</v>
      </c>
      <c r="F8894" s="50" t="str">
        <f>IF(ISBLANK(LeaveTracker[[#This Row],[Employee Name]]),"-----",VLOOKUP(LeaveTracker[[#This Row],[Employee Name]],Employees[[Employee Name]:[Office]],6))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1861</v>
      </c>
      <c r="E8895" s="19" t="str">
        <f>IF(ISBLANK(LeaveTracker[[#This Row],[Employee Name]]),"-----",VLOOKUP(LeaveTracker[[#This Row],[Employee Name]],Employees[[Employee Name]:[Office]],7))</f>
        <v>BPLO</v>
      </c>
      <c r="F8895" s="50" t="str">
        <f>IF(ISBLANK(LeaveTracker[[#This Row],[Employee Name]]),"-----",VLOOKUP(LeaveTracker[[#This Row],[Employee Name]],Employees[[Employee Name]:[Office]],6))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362</v>
      </c>
      <c r="E8896" s="19" t="str">
        <f>IF(ISBLANK(LeaveTracker[[#This Row],[Employee Name]]),"-----",VLOOKUP(LeaveTracker[[#This Row],[Employee Name]],Employees[[Employee Name]:[Office]],7))</f>
        <v>SP</v>
      </c>
      <c r="F8896" s="50" t="str">
        <f>IF(ISBLANK(LeaveTracker[[#This Row],[Employee Name]]),"-----",VLOOKUP(LeaveTracker[[#This Row],[Employee Name]],Employees[[Employee Name]:[Office]],6))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735</v>
      </c>
      <c r="E8897" s="19" t="str">
        <f>IF(ISBLANK(LeaveTracker[[#This Row],[Employee Name]]),"-----",VLOOKUP(LeaveTracker[[#This Row],[Employee Name]],Employees[[Employee Name]:[Office]],7))</f>
        <v>SP</v>
      </c>
      <c r="F8897" s="50" t="str">
        <f>IF(ISBLANK(LeaveTracker[[#This Row],[Employee Name]]),"-----",VLOOKUP(LeaveTracker[[#This Row],[Employee Name]],Employees[[Employee Name]:[Office]],6))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2578</v>
      </c>
      <c r="E8898" s="19" t="str">
        <f>IF(ISBLANK(LeaveTracker[[#This Row],[Employee Name]]),"-----",VLOOKUP(LeaveTracker[[#This Row],[Employee Name]],Employees[[Employee Name]:[Office]],7))</f>
        <v>HRMO</v>
      </c>
      <c r="F8898" s="50" t="str">
        <f>IF(ISBLANK(LeaveTracker[[#This Row],[Employee Name]]),"-----",VLOOKUP(LeaveTracker[[#This Row],[Employee Name]],Employees[[Employee Name]:[Office]],6))</f>
        <v>PERMANENT</v>
      </c>
      <c r="G8898" s="24"/>
      <c r="H8898" s="24"/>
      <c r="I8898" s="19" t="s">
        <v>298</v>
      </c>
      <c r="J8898" s="42" t="s">
        <v>691</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19" t="str">
        <f>IF(ISBLANK(LeaveTracker[[#This Row],[Employee Name]]),"-----",VLOOKUP(LeaveTracker[[#This Row],[Employee Name]],Employees[[Employee Name]:[Office]],7))</f>
        <v>CTO</v>
      </c>
      <c r="F8899" s="50" t="str">
        <f>IF(ISBLANK(LeaveTracker[[#This Row],[Employee Name]]),"-----",VLOOKUP(LeaveTracker[[#This Row],[Employee Name]],Employees[[Employee Name]:[Office]],6))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19" t="str">
        <f>IF(ISBLANK(LeaveTracker[[#This Row],[Employee Name]]),"-----",VLOOKUP(LeaveTracker[[#This Row],[Employee Name]],Employees[[Employee Name]:[Office]],7))</f>
        <v>CTO</v>
      </c>
      <c r="F8900" s="50" t="str">
        <f>IF(ISBLANK(LeaveTracker[[#This Row],[Employee Name]]),"-----",VLOOKUP(LeaveTracker[[#This Row],[Employee Name]],Employees[[Employee Name]:[Office]],6))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19" t="str">
        <f>IF(ISBLANK(LeaveTracker[[#This Row],[Employee Name]]),"-----",VLOOKUP(LeaveTracker[[#This Row],[Employee Name]],Employees[[Employee Name]:[Office]],7))</f>
        <v>CTO</v>
      </c>
      <c r="F8901" s="50" t="str">
        <f>IF(ISBLANK(LeaveTracker[[#This Row],[Employee Name]]),"-----",VLOOKUP(LeaveTracker[[#This Row],[Employee Name]],Employees[[Employee Name]:[Office]],6))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19" t="str">
        <f>IF(ISBLANK(LeaveTracker[[#This Row],[Employee Name]]),"-----",VLOOKUP(LeaveTracker[[#This Row],[Employee Name]],Employees[[Employee Name]:[Office]],7))</f>
        <v>CTO</v>
      </c>
      <c r="F8902" s="50" t="str">
        <f>IF(ISBLANK(LeaveTracker[[#This Row],[Employee Name]]),"-----",VLOOKUP(LeaveTracker[[#This Row],[Employee Name]],Employees[[Employee Name]:[Office]],6))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19" t="str">
        <f>IF(ISBLANK(LeaveTracker[[#This Row],[Employee Name]]),"-----",VLOOKUP(LeaveTracker[[#This Row],[Employee Name]],Employees[[Employee Name]:[Office]],7))</f>
        <v>CTO</v>
      </c>
      <c r="F8903" s="50" t="str">
        <f>IF(ISBLANK(LeaveTracker[[#This Row],[Employee Name]]),"-----",VLOOKUP(LeaveTracker[[#This Row],[Employee Name]],Employees[[Employee Name]:[Office]],6))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528</v>
      </c>
      <c r="E8904" s="19" t="str">
        <f>IF(ISBLANK(LeaveTracker[[#This Row],[Employee Name]]),"-----",VLOOKUP(LeaveTracker[[#This Row],[Employee Name]],Employees[[Employee Name]:[Office]],7))</f>
        <v>TIPID IMPOK</v>
      </c>
      <c r="F8904" s="50" t="str">
        <f>IF(ISBLANK(LeaveTracker[[#This Row],[Employee Name]]),"-----",VLOOKUP(LeaveTracker[[#This Row],[Employee Name]],Employees[[Employee Name]:[Office]],6))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19" t="str">
        <f>IF(ISBLANK(LeaveTracker[[#This Row],[Employee Name]]),"-----",VLOOKUP(LeaveTracker[[#This Row],[Employee Name]],Employees[[Employee Name]:[Office]],7))</f>
        <v>ADMIN OFFICE</v>
      </c>
      <c r="F8905" s="50" t="str">
        <f>IF(ISBLANK(LeaveTracker[[#This Row],[Employee Name]]),"-----",VLOOKUP(LeaveTracker[[#This Row],[Employee Name]],Employees[[Employee Name]:[Office]],6))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19" t="str">
        <f>IF(ISBLANK(LeaveTracker[[#This Row],[Employee Name]]),"-----",VLOOKUP(LeaveTracker[[#This Row],[Employee Name]],Employees[[Employee Name]:[Office]],7))</f>
        <v>ADMIN OFFICE</v>
      </c>
      <c r="F8906" s="50" t="str">
        <f>IF(ISBLANK(LeaveTracker[[#This Row],[Employee Name]]),"-----",VLOOKUP(LeaveTracker[[#This Row],[Employee Name]],Employees[[Employee Name]:[Office]],6))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19" t="str">
        <f>IF(ISBLANK(LeaveTracker[[#This Row],[Employee Name]]),"-----",VLOOKUP(LeaveTracker[[#This Row],[Employee Name]],Employees[[Employee Name]:[Office]],7))</f>
        <v>ADMIN OFFICE</v>
      </c>
      <c r="F8907" s="50" t="str">
        <f>IF(ISBLANK(LeaveTracker[[#This Row],[Employee Name]]),"-----",VLOOKUP(LeaveTracker[[#This Row],[Employee Name]],Employees[[Employee Name]:[Office]],6))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19" t="str">
        <f>IF(ISBLANK(LeaveTracker[[#This Row],[Employee Name]]),"-----",VLOOKUP(LeaveTracker[[#This Row],[Employee Name]],Employees[[Employee Name]:[Office]],7))</f>
        <v>ADMIN OFFICE</v>
      </c>
      <c r="F8908" s="50" t="str">
        <f>IF(ISBLANK(LeaveTracker[[#This Row],[Employee Name]]),"-----",VLOOKUP(LeaveTracker[[#This Row],[Employee Name]],Employees[[Employee Name]:[Office]],6))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541</v>
      </c>
      <c r="E8909" s="19" t="str">
        <f>IF(ISBLANK(LeaveTracker[[#This Row],[Employee Name]]),"-----",VLOOKUP(LeaveTracker[[#This Row],[Employee Name]],Employees[[Employee Name]:[Office]],7))</f>
        <v>ONT</v>
      </c>
      <c r="F8909" s="50" t="str">
        <f>IF(ISBLANK(LeaveTracker[[#This Row],[Employee Name]]),"-----",VLOOKUP(LeaveTracker[[#This Row],[Employee Name]],Employees[[Employee Name]:[Office]],6))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720</v>
      </c>
      <c r="E8910" s="19" t="str">
        <f>IF(ISBLANK(LeaveTracker[[#This Row],[Employee Name]]),"-----",VLOOKUP(LeaveTracker[[#This Row],[Employee Name]],Employees[[Employee Name]:[Office]],7))</f>
        <v>LCR</v>
      </c>
      <c r="F8910" s="50" t="str">
        <f>IF(ISBLANK(LeaveTracker[[#This Row],[Employee Name]]),"-----",VLOOKUP(LeaveTracker[[#This Row],[Employee Name]],Employees[[Employee Name]:[Office]],6))</f>
        <v>PERMANENT</v>
      </c>
      <c r="G8910" s="24">
        <v>45254</v>
      </c>
      <c r="H8910" s="24">
        <v>45254</v>
      </c>
      <c r="I8910" s="19" t="s">
        <v>298</v>
      </c>
      <c r="J8910" s="42" t="s">
        <v>1003</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863</v>
      </c>
      <c r="E8911" s="19" t="str">
        <f>IF(ISBLANK(LeaveTracker[[#This Row],[Employee Name]]),"-----",VLOOKUP(LeaveTracker[[#This Row],[Employee Name]],Employees[[Employee Name]:[Office]],7))</f>
        <v>ACCOUNTING</v>
      </c>
      <c r="F8911" s="50" t="str">
        <f>IF(ISBLANK(LeaveTracker[[#This Row],[Employee Name]]),"-----",VLOOKUP(LeaveTracker[[#This Row],[Employee Name]],Employees[[Employee Name]:[Office]],6))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630</v>
      </c>
      <c r="E8912" s="19" t="str">
        <f>IF(ISBLANK(LeaveTracker[[#This Row],[Employee Name]]),"-----",VLOOKUP(LeaveTracker[[#This Row],[Employee Name]],Employees[[Employee Name]:[Office]],7))</f>
        <v>CCT</v>
      </c>
      <c r="F8912" s="50" t="str">
        <f>IF(ISBLANK(LeaveTracker[[#This Row],[Employee Name]]),"-----",VLOOKUP(LeaveTracker[[#This Row],[Employee Name]],Employees[[Employee Name]:[Office]],6))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371</v>
      </c>
      <c r="E8913" s="19" t="str">
        <f>IF(ISBLANK(LeaveTracker[[#This Row],[Employee Name]]),"-----",VLOOKUP(LeaveTracker[[#This Row],[Employee Name]],Employees[[Employee Name]:[Office]],7))</f>
        <v>LIBRARY</v>
      </c>
      <c r="F8913" s="50" t="str">
        <f>IF(ISBLANK(LeaveTracker[[#This Row],[Employee Name]]),"-----",VLOOKUP(LeaveTracker[[#This Row],[Employee Name]],Employees[[Employee Name]:[Office]],6))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371</v>
      </c>
      <c r="E8914" s="19" t="str">
        <f>IF(ISBLANK(LeaveTracker[[#This Row],[Employee Name]]),"-----",VLOOKUP(LeaveTracker[[#This Row],[Employee Name]],Employees[[Employee Name]:[Office]],7))</f>
        <v>LIBRARY</v>
      </c>
      <c r="F8914" s="50" t="str">
        <f>IF(ISBLANK(LeaveTracker[[#This Row],[Employee Name]]),"-----",VLOOKUP(LeaveTracker[[#This Row],[Employee Name]],Employees[[Employee Name]:[Office]],6))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19" t="str">
        <f>IF(ISBLANK(LeaveTracker[[#This Row],[Employee Name]]),"-----",VLOOKUP(LeaveTracker[[#This Row],[Employee Name]],Employees[[Employee Name]:[Office]],7))</f>
        <v>DEPED</v>
      </c>
      <c r="F8915" s="50" t="str">
        <f>IF(ISBLANK(LeaveTracker[[#This Row],[Employee Name]]),"-----",VLOOKUP(LeaveTracker[[#This Row],[Employee Name]],Employees[[Employee Name]:[Office]],6))</f>
        <v>CASUAL</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19" t="str">
        <f>IF(ISBLANK(LeaveTracker[[#This Row],[Employee Name]]),"-----",VLOOKUP(LeaveTracker[[#This Row],[Employee Name]],Employees[[Employee Name]:[Office]],7))</f>
        <v>DEPED</v>
      </c>
      <c r="F8916" s="50" t="str">
        <f>IF(ISBLANK(LeaveTracker[[#This Row],[Employee Name]]),"-----",VLOOKUP(LeaveTracker[[#This Row],[Employee Name]],Employees[[Employee Name]:[Office]],6))</f>
        <v>CASUAL</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422</v>
      </c>
      <c r="E8917" s="19" t="str">
        <f>IF(ISBLANK(LeaveTracker[[#This Row],[Employee Name]]),"-----",VLOOKUP(LeaveTracker[[#This Row],[Employee Name]],Employees[[Employee Name]:[Office]],7))</f>
        <v>INTEGRATED CENTRAL TERMINAL</v>
      </c>
      <c r="F8917" s="50" t="str">
        <f>IF(ISBLANK(LeaveTracker[[#This Row],[Employee Name]]),"-----",VLOOKUP(LeaveTracker[[#This Row],[Employee Name]],Employees[[Employee Name]:[Office]],6))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522</v>
      </c>
      <c r="E8918" s="19" t="str">
        <f>IF(ISBLANK(LeaveTracker[[#This Row],[Employee Name]]),"-----",VLOOKUP(LeaveTracker[[#This Row],[Employee Name]],Employees[[Employee Name]:[Office]],7))</f>
        <v>PIO</v>
      </c>
      <c r="F8918" s="50" t="str">
        <f>IF(ISBLANK(LeaveTracker[[#This Row],[Employee Name]]),"-----",VLOOKUP(LeaveTracker[[#This Row],[Employee Name]],Employees[[Employee Name]:[Office]],6))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522</v>
      </c>
      <c r="E8919" s="19" t="str">
        <f>IF(ISBLANK(LeaveTracker[[#This Row],[Employee Name]]),"-----",VLOOKUP(LeaveTracker[[#This Row],[Employee Name]],Employees[[Employee Name]:[Office]],7))</f>
        <v>PIO</v>
      </c>
      <c r="F8919" s="50" t="str">
        <f>IF(ISBLANK(LeaveTracker[[#This Row],[Employee Name]]),"-----",VLOOKUP(LeaveTracker[[#This Row],[Employee Name]],Employees[[Employee Name]:[Office]],6))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195</v>
      </c>
      <c r="E8920" s="19" t="str">
        <f>IF(ISBLANK(LeaveTracker[[#This Row],[Employee Name]]),"-----",VLOOKUP(LeaveTracker[[#This Row],[Employee Name]],Employees[[Employee Name]:[Office]],7))</f>
        <v>CCT</v>
      </c>
      <c r="F8920" s="50" t="str">
        <f>IF(ISBLANK(LeaveTracker[[#This Row],[Employee Name]]),"-----",VLOOKUP(LeaveTracker[[#This Row],[Employee Name]],Employees[[Employee Name]:[Office]],6))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195</v>
      </c>
      <c r="E8921" s="19" t="str">
        <f>IF(ISBLANK(LeaveTracker[[#This Row],[Employee Name]]),"-----",VLOOKUP(LeaveTracker[[#This Row],[Employee Name]],Employees[[Employee Name]:[Office]],7))</f>
        <v>CCT</v>
      </c>
      <c r="F8921" s="50" t="str">
        <f>IF(ISBLANK(LeaveTracker[[#This Row],[Employee Name]]),"-----",VLOOKUP(LeaveTracker[[#This Row],[Employee Name]],Employees[[Employee Name]:[Office]],6))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1223</v>
      </c>
      <c r="E8922" s="19" t="str">
        <f>IF(ISBLANK(LeaveTracker[[#This Row],[Employee Name]]),"-----",VLOOKUP(LeaveTracker[[#This Row],[Employee Name]],Employees[[Employee Name]:[Office]],7))</f>
        <v>PICNIC GROVE</v>
      </c>
      <c r="F8922" s="50" t="str">
        <f>IF(ISBLANK(LeaveTracker[[#This Row],[Employee Name]]),"-----",VLOOKUP(LeaveTracker[[#This Row],[Employee Name]],Employees[[Employee Name]:[Office]],6))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231</v>
      </c>
      <c r="E8923" s="19" t="str">
        <f>IF(ISBLANK(LeaveTracker[[#This Row],[Employee Name]]),"-----",VLOOKUP(LeaveTracker[[#This Row],[Employee Name]],Employees[[Employee Name]:[Office]],7))</f>
        <v>CSWDO</v>
      </c>
      <c r="F8923" s="50" t="str">
        <f>IF(ISBLANK(LeaveTracker[[#This Row],[Employee Name]]),"-----",VLOOKUP(LeaveTracker[[#This Row],[Employee Name]],Employees[[Employee Name]:[Office]],6))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473</v>
      </c>
      <c r="E8924" s="19" t="str">
        <f>IF(ISBLANK(LeaveTracker[[#This Row],[Employee Name]]),"-----",VLOOKUP(LeaveTracker[[#This Row],[Employee Name]],Employees[[Employee Name]:[Office]],7))</f>
        <v>ONT</v>
      </c>
      <c r="F8924" s="50" t="str">
        <f>IF(ISBLANK(LeaveTracker[[#This Row],[Employee Name]]),"-----",VLOOKUP(LeaveTracker[[#This Row],[Employee Name]],Employees[[Employee Name]:[Office]],6))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826</v>
      </c>
      <c r="E8925" s="19" t="str">
        <f>IF(ISBLANK(LeaveTracker[[#This Row],[Employee Name]]),"-----",VLOOKUP(LeaveTracker[[#This Row],[Employee Name]],Employees[[Employee Name]:[Office]],7))</f>
        <v>CHO</v>
      </c>
      <c r="F8925" s="50" t="str">
        <f>IF(ISBLANK(LeaveTracker[[#This Row],[Employee Name]]),"-----",VLOOKUP(LeaveTracker[[#This Row],[Employee Name]],Employees[[Employee Name]:[Office]],6))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826</v>
      </c>
      <c r="E8926" s="19" t="str">
        <f>IF(ISBLANK(LeaveTracker[[#This Row],[Employee Name]]),"-----",VLOOKUP(LeaveTracker[[#This Row],[Employee Name]],Employees[[Employee Name]:[Office]],7))</f>
        <v>CHO</v>
      </c>
      <c r="F8926" s="50" t="str">
        <f>IF(ISBLANK(LeaveTracker[[#This Row],[Employee Name]]),"-----",VLOOKUP(LeaveTracker[[#This Row],[Employee Name]],Employees[[Employee Name]:[Office]],6))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648</v>
      </c>
      <c r="E8927" s="19" t="str">
        <f>IF(ISBLANK(LeaveTracker[[#This Row],[Employee Name]]),"-----",VLOOKUP(LeaveTracker[[#This Row],[Employee Name]],Employees[[Employee Name]:[Office]],7))</f>
        <v>INTEGRATED CENTRAL TERMINAL</v>
      </c>
      <c r="F8927" s="50" t="str">
        <f>IF(ISBLANK(LeaveTracker[[#This Row],[Employee Name]]),"-----",VLOOKUP(LeaveTracker[[#This Row],[Employee Name]],Employees[[Employee Name]:[Office]],6))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519</v>
      </c>
      <c r="E8928" s="19" t="str">
        <f>IF(ISBLANK(LeaveTracker[[#This Row],[Employee Name]]),"-----",VLOOKUP(LeaveTracker[[#This Row],[Employee Name]],Employees[[Employee Name]:[Office]],7))</f>
        <v>ACCOUNTING</v>
      </c>
      <c r="F8928" s="50" t="str">
        <f>IF(ISBLANK(LeaveTracker[[#This Row],[Employee Name]]),"-----",VLOOKUP(LeaveTracker[[#This Row],[Employee Name]],Employees[[Employee Name]:[Office]],6))</f>
        <v>PERMANENT</v>
      </c>
      <c r="G8928" s="24">
        <v>45252</v>
      </c>
      <c r="H8928" s="24">
        <v>45252</v>
      </c>
      <c r="I8928" s="19" t="s">
        <v>298</v>
      </c>
      <c r="J8928" s="42" t="s">
        <v>1003</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1305</v>
      </c>
      <c r="E8929" s="19" t="str">
        <f>IF(ISBLANK(LeaveTracker[[#This Row],[Employee Name]]),"-----",VLOOKUP(LeaveTracker[[#This Row],[Employee Name]],Employees[[Employee Name]:[Office]],7))</f>
        <v>ONT</v>
      </c>
      <c r="F8929" s="50" t="str">
        <f>IF(ISBLANK(LeaveTracker[[#This Row],[Employee Name]]),"-----",VLOOKUP(LeaveTracker[[#This Row],[Employee Name]],Employees[[Employee Name]:[Office]],6))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1830</v>
      </c>
      <c r="E8930" s="19" t="str">
        <f>IF(ISBLANK(LeaveTracker[[#This Row],[Employee Name]]),"-----",VLOOKUP(LeaveTracker[[#This Row],[Employee Name]],Employees[[Employee Name]:[Office]],7))</f>
        <v>ONT</v>
      </c>
      <c r="F8930" s="50" t="str">
        <f>IF(ISBLANK(LeaveTracker[[#This Row],[Employee Name]]),"-----",VLOOKUP(LeaveTracker[[#This Row],[Employee Name]],Employees[[Employee Name]:[Office]],6))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388</v>
      </c>
      <c r="E8931" s="19" t="str">
        <f>IF(ISBLANK(LeaveTracker[[#This Row],[Employee Name]]),"-----",VLOOKUP(LeaveTracker[[#This Row],[Employee Name]],Employees[[Employee Name]:[Office]],7))</f>
        <v>ONT</v>
      </c>
      <c r="F8931" s="50" t="str">
        <f>IF(ISBLANK(LeaveTracker[[#This Row],[Employee Name]]),"-----",VLOOKUP(LeaveTracker[[#This Row],[Employee Name]],Employees[[Employee Name]:[Office]],6))</f>
        <v>PERMANENT</v>
      </c>
      <c r="G8931" s="24">
        <v>45253</v>
      </c>
      <c r="H8931" s="24">
        <v>45253</v>
      </c>
      <c r="I8931" s="19" t="s">
        <v>298</v>
      </c>
      <c r="J8931" s="42" t="s">
        <v>1003</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388</v>
      </c>
      <c r="E8932" s="19" t="str">
        <f>IF(ISBLANK(LeaveTracker[[#This Row],[Employee Name]]),"-----",VLOOKUP(LeaveTracker[[#This Row],[Employee Name]],Employees[[Employee Name]:[Office]],7))</f>
        <v>ONT</v>
      </c>
      <c r="F8932" s="50" t="str">
        <f>IF(ISBLANK(LeaveTracker[[#This Row],[Employee Name]]),"-----",VLOOKUP(LeaveTracker[[#This Row],[Employee Name]],Employees[[Employee Name]:[Office]],6))</f>
        <v>PERMANENT</v>
      </c>
      <c r="G8932" s="24">
        <v>45256</v>
      </c>
      <c r="H8932" s="24">
        <v>45256</v>
      </c>
      <c r="I8932" s="19" t="s">
        <v>298</v>
      </c>
      <c r="J8932" s="42" t="s">
        <v>1003</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2053</v>
      </c>
      <c r="E8933" s="19" t="str">
        <f>IF(ISBLANK(LeaveTracker[[#This Row],[Employee Name]]),"-----",VLOOKUP(LeaveTracker[[#This Row],[Employee Name]],Employees[[Employee Name]:[Office]],7))</f>
        <v>CSWDO</v>
      </c>
      <c r="F8933" s="50" t="str">
        <f>IF(ISBLANK(LeaveTracker[[#This Row],[Employee Name]]),"-----",VLOOKUP(LeaveTracker[[#This Row],[Employee Name]],Employees[[Employee Name]:[Office]],6))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2053</v>
      </c>
      <c r="E8934" s="19" t="str">
        <f>IF(ISBLANK(LeaveTracker[[#This Row],[Employee Name]]),"-----",VLOOKUP(LeaveTracker[[#This Row],[Employee Name]],Employees[[Employee Name]:[Office]],7))</f>
        <v>CSWDO</v>
      </c>
      <c r="F8934" s="50" t="str">
        <f>IF(ISBLANK(LeaveTracker[[#This Row],[Employee Name]]),"-----",VLOOKUP(LeaveTracker[[#This Row],[Employee Name]],Employees[[Employee Name]:[Office]],6))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2053</v>
      </c>
      <c r="E8935" s="19" t="str">
        <f>IF(ISBLANK(LeaveTracker[[#This Row],[Employee Name]]),"-----",VLOOKUP(LeaveTracker[[#This Row],[Employee Name]],Employees[[Employee Name]:[Office]],7))</f>
        <v>CSWDO</v>
      </c>
      <c r="F8935" s="50" t="str">
        <f>IF(ISBLANK(LeaveTracker[[#This Row],[Employee Name]]),"-----",VLOOKUP(LeaveTracker[[#This Row],[Employee Name]],Employees[[Employee Name]:[Office]],6))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1819</v>
      </c>
      <c r="E8936" s="19" t="str">
        <f>IF(ISBLANK(LeaveTracker[[#This Row],[Employee Name]]),"-----",VLOOKUP(LeaveTracker[[#This Row],[Employee Name]],Employees[[Employee Name]:[Office]],7))</f>
        <v>CHO</v>
      </c>
      <c r="F8936" s="50" t="str">
        <f>IF(ISBLANK(LeaveTracker[[#This Row],[Employee Name]]),"-----",VLOOKUP(LeaveTracker[[#This Row],[Employee Name]],Employees[[Employee Name]:[Office]],6))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1819</v>
      </c>
      <c r="E8937" s="19" t="str">
        <f>IF(ISBLANK(LeaveTracker[[#This Row],[Employee Name]]),"-----",VLOOKUP(LeaveTracker[[#This Row],[Employee Name]],Employees[[Employee Name]:[Office]],7))</f>
        <v>CHO</v>
      </c>
      <c r="F8937" s="50" t="str">
        <f>IF(ISBLANK(LeaveTracker[[#This Row],[Employee Name]]),"-----",VLOOKUP(LeaveTracker[[#This Row],[Employee Name]],Employees[[Employee Name]:[Office]],6))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1049</v>
      </c>
      <c r="E8938" s="19" t="str">
        <f>IF(ISBLANK(LeaveTracker[[#This Row],[Employee Name]]),"-----",VLOOKUP(LeaveTracker[[#This Row],[Employee Name]],Employees[[Employee Name]:[Office]],7))</f>
        <v>PIO</v>
      </c>
      <c r="F8938" s="50" t="str">
        <f>IF(ISBLANK(LeaveTracker[[#This Row],[Employee Name]]),"-----",VLOOKUP(LeaveTracker[[#This Row],[Employee Name]],Employees[[Employee Name]:[Office]],6))</f>
        <v>PERMANENT</v>
      </c>
      <c r="G8938" s="24">
        <v>45246</v>
      </c>
      <c r="H8938" s="24">
        <v>45246</v>
      </c>
      <c r="I8938" s="19" t="s">
        <v>298</v>
      </c>
      <c r="J8938" s="42" t="s">
        <v>1003</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19" t="str">
        <f>IF(ISBLANK(LeaveTracker[[#This Row],[Employee Name]]),"-----",VLOOKUP(LeaveTracker[[#This Row],[Employee Name]],Employees[[Employee Name]:[Office]],7))</f>
        <v>HRMO</v>
      </c>
      <c r="F8939" s="50" t="str">
        <f>IF(ISBLANK(LeaveTracker[[#This Row],[Employee Name]]),"-----",VLOOKUP(LeaveTracker[[#This Row],[Employee Name]],Employees[[Employee Name]:[Office]],6))</f>
        <v>PERMANENT</v>
      </c>
      <c r="G8939" s="24">
        <v>45280</v>
      </c>
      <c r="H8939" s="24">
        <v>45280</v>
      </c>
      <c r="I8939" s="19" t="s">
        <v>298</v>
      </c>
      <c r="J8939" s="42" t="s">
        <v>1003</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19" t="str">
        <f>IF(ISBLANK(LeaveTracker[[#This Row],[Employee Name]]),"-----",VLOOKUP(LeaveTracker[[#This Row],[Employee Name]],Employees[[Employee Name]:[Office]],7))</f>
        <v>HRMO</v>
      </c>
      <c r="F8940" s="50" t="str">
        <f>IF(ISBLANK(LeaveTracker[[#This Row],[Employee Name]]),"-----",VLOOKUP(LeaveTracker[[#This Row],[Employee Name]],Employees[[Employee Name]:[Office]],6))</f>
        <v>PERMANENT</v>
      </c>
      <c r="G8940" s="24">
        <v>45286</v>
      </c>
      <c r="H8940" s="24">
        <v>45286</v>
      </c>
      <c r="I8940" s="19" t="s">
        <v>298</v>
      </c>
      <c r="J8940" s="42" t="s">
        <v>1003</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1823</v>
      </c>
      <c r="E8941" s="19" t="str">
        <f>IF(ISBLANK(LeaveTracker[[#This Row],[Employee Name]]),"-----",VLOOKUP(LeaveTracker[[#This Row],[Employee Name]],Employees[[Employee Name]:[Office]],7))</f>
        <v>EEO/CITY MARKET</v>
      </c>
      <c r="F8941" s="50" t="str">
        <f>IF(ISBLANK(LeaveTracker[[#This Row],[Employee Name]]),"-----",VLOOKUP(LeaveTracker[[#This Row],[Employee Name]],Employees[[Employee Name]:[Office]],6))</f>
        <v>CASUAL</v>
      </c>
      <c r="G8941" s="24">
        <v>45266</v>
      </c>
      <c r="H8941" s="24">
        <v>45266</v>
      </c>
      <c r="I8941" s="19" t="s">
        <v>298</v>
      </c>
      <c r="J8941" s="42" t="s">
        <v>1003</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371</v>
      </c>
      <c r="E8942" s="19" t="str">
        <f>IF(ISBLANK(LeaveTracker[[#This Row],[Employee Name]]),"-----",VLOOKUP(LeaveTracker[[#This Row],[Employee Name]],Employees[[Employee Name]:[Office]],7))</f>
        <v>LIBRARY</v>
      </c>
      <c r="F8942" s="50" t="str">
        <f>IF(ISBLANK(LeaveTracker[[#This Row],[Employee Name]]),"-----",VLOOKUP(LeaveTracker[[#This Row],[Employee Name]],Employees[[Employee Name]:[Office]],6))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759</v>
      </c>
      <c r="E8943" s="19" t="str">
        <f>IF(ISBLANK(LeaveTracker[[#This Row],[Employee Name]]),"-----",VLOOKUP(LeaveTracker[[#This Row],[Employee Name]],Employees[[Employee Name]:[Office]],7))</f>
        <v>CTO</v>
      </c>
      <c r="F8943" s="50" t="str">
        <f>IF(ISBLANK(LeaveTracker[[#This Row],[Employee Name]]),"-----",VLOOKUP(LeaveTracker[[#This Row],[Employee Name]],Employees[[Employee Name]:[Office]],6))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1078</v>
      </c>
      <c r="E8944" s="19" t="str">
        <f>IF(ISBLANK(LeaveTracker[[#This Row],[Employee Name]]),"-----",VLOOKUP(LeaveTracker[[#This Row],[Employee Name]],Employees[[Employee Name]:[Office]],7))</f>
        <v>CTO</v>
      </c>
      <c r="F8944" s="50" t="str">
        <f>IF(ISBLANK(LeaveTracker[[#This Row],[Employee Name]]),"-----",VLOOKUP(LeaveTracker[[#This Row],[Employee Name]],Employees[[Employee Name]:[Office]],6))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1078</v>
      </c>
      <c r="E8945" s="19" t="str">
        <f>IF(ISBLANK(LeaveTracker[[#This Row],[Employee Name]]),"-----",VLOOKUP(LeaveTracker[[#This Row],[Employee Name]],Employees[[Employee Name]:[Office]],7))</f>
        <v>CTO</v>
      </c>
      <c r="F8945" s="50" t="str">
        <f>IF(ISBLANK(LeaveTracker[[#This Row],[Employee Name]]),"-----",VLOOKUP(LeaveTracker[[#This Row],[Employee Name]],Employees[[Employee Name]:[Office]],6))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1078</v>
      </c>
      <c r="E8946" s="19" t="str">
        <f>IF(ISBLANK(LeaveTracker[[#This Row],[Employee Name]]),"-----",VLOOKUP(LeaveTracker[[#This Row],[Employee Name]],Employees[[Employee Name]:[Office]],7))</f>
        <v>CTO</v>
      </c>
      <c r="F8946" s="50" t="str">
        <f>IF(ISBLANK(LeaveTracker[[#This Row],[Employee Name]]),"-----",VLOOKUP(LeaveTracker[[#This Row],[Employee Name]],Employees[[Employee Name]:[Office]],6))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1078</v>
      </c>
      <c r="E8947" s="19" t="str">
        <f>IF(ISBLANK(LeaveTracker[[#This Row],[Employee Name]]),"-----",VLOOKUP(LeaveTracker[[#This Row],[Employee Name]],Employees[[Employee Name]:[Office]],7))</f>
        <v>CTO</v>
      </c>
      <c r="F8947" s="50" t="str">
        <f>IF(ISBLANK(LeaveTracker[[#This Row],[Employee Name]]),"-----",VLOOKUP(LeaveTracker[[#This Row],[Employee Name]],Employees[[Employee Name]:[Office]],6))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1078</v>
      </c>
      <c r="E8948" s="19" t="str">
        <f>IF(ISBLANK(LeaveTracker[[#This Row],[Employee Name]]),"-----",VLOOKUP(LeaveTracker[[#This Row],[Employee Name]],Employees[[Employee Name]:[Office]],7))</f>
        <v>CTO</v>
      </c>
      <c r="F8948" s="50" t="str">
        <f>IF(ISBLANK(LeaveTracker[[#This Row],[Employee Name]]),"-----",VLOOKUP(LeaveTracker[[#This Row],[Employee Name]],Employees[[Employee Name]:[Office]],6))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591</v>
      </c>
      <c r="E8949" s="19" t="str">
        <f>IF(ISBLANK(LeaveTracker[[#This Row],[Employee Name]]),"-----",VLOOKUP(LeaveTracker[[#This Row],[Employee Name]],Employees[[Employee Name]:[Office]],7))</f>
        <v>MAHOGANY MARKET</v>
      </c>
      <c r="F8949" s="50" t="str">
        <f>IF(ISBLANK(LeaveTracker[[#This Row],[Employee Name]]),"-----",VLOOKUP(LeaveTracker[[#This Row],[Employee Name]],Employees[[Employee Name]:[Office]],6))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591</v>
      </c>
      <c r="E8950" s="19" t="str">
        <f>IF(ISBLANK(LeaveTracker[[#This Row],[Employee Name]]),"-----",VLOOKUP(LeaveTracker[[#This Row],[Employee Name]],Employees[[Employee Name]:[Office]],7))</f>
        <v>MAHOGANY MARKET</v>
      </c>
      <c r="F8950" s="50" t="str">
        <f>IF(ISBLANK(LeaveTracker[[#This Row],[Employee Name]]),"-----",VLOOKUP(LeaveTracker[[#This Row],[Employee Name]],Employees[[Employee Name]:[Office]],6))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595</v>
      </c>
      <c r="E8951" s="19" t="str">
        <f>IF(ISBLANK(LeaveTracker[[#This Row],[Employee Name]]),"-----",VLOOKUP(LeaveTracker[[#This Row],[Employee Name]],Employees[[Employee Name]:[Office]],7))</f>
        <v>MAHOGANY MARKET</v>
      </c>
      <c r="F8951" s="50" t="str">
        <f>IF(ISBLANK(LeaveTracker[[#This Row],[Employee Name]]),"-----",VLOOKUP(LeaveTracker[[#This Row],[Employee Name]],Employees[[Employee Name]:[Office]],6))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591</v>
      </c>
      <c r="E8952" s="19" t="str">
        <f>IF(ISBLANK(LeaveTracker[[#This Row],[Employee Name]]),"-----",VLOOKUP(LeaveTracker[[#This Row],[Employee Name]],Employees[[Employee Name]:[Office]],7))</f>
        <v>MAHOGANY MARKET</v>
      </c>
      <c r="F8952" s="50" t="str">
        <f>IF(ISBLANK(LeaveTracker[[#This Row],[Employee Name]]),"-----",VLOOKUP(LeaveTracker[[#This Row],[Employee Name]],Employees[[Employee Name]:[Office]],6))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699</v>
      </c>
      <c r="E8953" s="19" t="str">
        <f>IF(ISBLANK(LeaveTracker[[#This Row],[Employee Name]]),"-----",VLOOKUP(LeaveTracker[[#This Row],[Employee Name]],Employees[[Employee Name]:[Office]],7))</f>
        <v>CEO</v>
      </c>
      <c r="F8953" s="50" t="str">
        <f>IF(ISBLANK(LeaveTracker[[#This Row],[Employee Name]]),"-----",VLOOKUP(LeaveTracker[[#This Row],[Employee Name]],Employees[[Employee Name]:[Office]],6))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2581</v>
      </c>
      <c r="E8954" s="19" t="str">
        <f>IF(ISBLANK(LeaveTracker[[#This Row],[Employee Name]]),"-----",VLOOKUP(LeaveTracker[[#This Row],[Employee Name]],Employees[[Employee Name]:[Office]],7))</f>
        <v>ENGINEERING OFFICE</v>
      </c>
      <c r="F8954" s="50" t="str">
        <f>IF(ISBLANK(LeaveTracker[[#This Row],[Employee Name]]),"-----",VLOOKUP(LeaveTracker[[#This Row],[Employee Name]],Employees[[Employee Name]:[Office]],6))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2581</v>
      </c>
      <c r="E8955" s="19" t="str">
        <f>IF(ISBLANK(LeaveTracker[[#This Row],[Employee Name]]),"-----",VLOOKUP(LeaveTracker[[#This Row],[Employee Name]],Employees[[Employee Name]:[Office]],7))</f>
        <v>ENGINEERING OFFICE</v>
      </c>
      <c r="F8955" s="50" t="str">
        <f>IF(ISBLANK(LeaveTracker[[#This Row],[Employee Name]]),"-----",VLOOKUP(LeaveTracker[[#This Row],[Employee Name]],Employees[[Employee Name]:[Office]],6))</f>
        <v>CASUAL</v>
      </c>
      <c r="G8955" s="24">
        <v>45226</v>
      </c>
      <c r="H8955" s="24">
        <v>45226</v>
      </c>
      <c r="I8955" s="19" t="s">
        <v>298</v>
      </c>
      <c r="J8955" s="42" t="s">
        <v>1003</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2581</v>
      </c>
      <c r="E8956" s="19" t="str">
        <f>IF(ISBLANK(LeaveTracker[[#This Row],[Employee Name]]),"-----",VLOOKUP(LeaveTracker[[#This Row],[Employee Name]],Employees[[Employee Name]:[Office]],7))</f>
        <v>ENGINEERING OFFICE</v>
      </c>
      <c r="F8956" s="50" t="str">
        <f>IF(ISBLANK(LeaveTracker[[#This Row],[Employee Name]]),"-----",VLOOKUP(LeaveTracker[[#This Row],[Employee Name]],Employees[[Employee Name]:[Office]],6))</f>
        <v>CASUAL</v>
      </c>
      <c r="G8956" s="24">
        <v>45203</v>
      </c>
      <c r="H8956" s="24">
        <v>45203</v>
      </c>
      <c r="I8956" s="19" t="s">
        <v>298</v>
      </c>
      <c r="J8956" s="42" t="s">
        <v>1003</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1916</v>
      </c>
      <c r="E8957" s="19" t="str">
        <f>IF(ISBLANK(LeaveTracker[[#This Row],[Employee Name]]),"-----",VLOOKUP(LeaveTracker[[#This Row],[Employee Name]],Employees[[Employee Name]:[Office]],7))</f>
        <v>INTERNAL</v>
      </c>
      <c r="F8957" s="50" t="str">
        <f>IF(ISBLANK(LeaveTracker[[#This Row],[Employee Name]]),"-----",VLOOKUP(LeaveTracker[[#This Row],[Employee Name]],Employees[[Employee Name]:[Office]],6))</f>
        <v>CASUAL</v>
      </c>
      <c r="G8957" s="24">
        <v>45236</v>
      </c>
      <c r="H8957" s="24">
        <v>45236</v>
      </c>
      <c r="I8957" s="19" t="s">
        <v>298</v>
      </c>
      <c r="J8957" s="42" t="s">
        <v>1003</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1884</v>
      </c>
      <c r="E8958" s="19" t="str">
        <f>IF(ISBLANK(LeaveTracker[[#This Row],[Employee Name]]),"-----",VLOOKUP(LeaveTracker[[#This Row],[Employee Name]],Employees[[Employee Name]:[Office]],7))</f>
        <v>CTO-LICENSE</v>
      </c>
      <c r="F8958" s="50" t="str">
        <f>IF(ISBLANK(LeaveTracker[[#This Row],[Employee Name]]),"-----",VLOOKUP(LeaveTracker[[#This Row],[Employee Name]],Employees[[Employee Name]:[Office]],6))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1959</v>
      </c>
      <c r="E8959" s="19" t="str">
        <f>IF(ISBLANK(LeaveTracker[[#This Row],[Employee Name]]),"-----",VLOOKUP(LeaveTracker[[#This Row],[Employee Name]],Employees[[Employee Name]:[Office]],7))</f>
        <v>EEO/CITY MARKET</v>
      </c>
      <c r="F8959" s="50" t="str">
        <f>IF(ISBLANK(LeaveTracker[[#This Row],[Employee Name]]),"-----",VLOOKUP(LeaveTracker[[#This Row],[Employee Name]],Employees[[Employee Name]:[Office]],6))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1959</v>
      </c>
      <c r="E8960" s="19" t="str">
        <f>IF(ISBLANK(LeaveTracker[[#This Row],[Employee Name]]),"-----",VLOOKUP(LeaveTracker[[#This Row],[Employee Name]],Employees[[Employee Name]:[Office]],7))</f>
        <v>EEO/CITY MARKET</v>
      </c>
      <c r="F8960" s="50" t="str">
        <f>IF(ISBLANK(LeaveTracker[[#This Row],[Employee Name]]),"-----",VLOOKUP(LeaveTracker[[#This Row],[Employee Name]],Employees[[Employee Name]:[Office]],6))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1959</v>
      </c>
      <c r="E8961" s="19" t="str">
        <f>IF(ISBLANK(LeaveTracker[[#This Row],[Employee Name]]),"-----",VLOOKUP(LeaveTracker[[#This Row],[Employee Name]],Employees[[Employee Name]:[Office]],7))</f>
        <v>EEO/CITY MARKET</v>
      </c>
      <c r="F8961" s="50" t="str">
        <f>IF(ISBLANK(LeaveTracker[[#This Row],[Employee Name]]),"-----",VLOOKUP(LeaveTracker[[#This Row],[Employee Name]],Employees[[Employee Name]:[Office]],6))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1959</v>
      </c>
      <c r="E8962" s="19" t="str">
        <f>IF(ISBLANK(LeaveTracker[[#This Row],[Employee Name]]),"-----",VLOOKUP(LeaveTracker[[#This Row],[Employee Name]],Employees[[Employee Name]:[Office]],7))</f>
        <v>EEO/CITY MARKET</v>
      </c>
      <c r="F8962" s="50" t="str">
        <f>IF(ISBLANK(LeaveTracker[[#This Row],[Employee Name]]),"-----",VLOOKUP(LeaveTracker[[#This Row],[Employee Name]],Employees[[Employee Name]:[Office]],6))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1823</v>
      </c>
      <c r="E8963" s="19" t="str">
        <f>IF(ISBLANK(LeaveTracker[[#This Row],[Employee Name]]),"-----",VLOOKUP(LeaveTracker[[#This Row],[Employee Name]],Employees[[Employee Name]:[Office]],7))</f>
        <v>EEO/CITY MARKET</v>
      </c>
      <c r="F8963" s="50" t="str">
        <f>IF(ISBLANK(LeaveTracker[[#This Row],[Employee Name]]),"-----",VLOOKUP(LeaveTracker[[#This Row],[Employee Name]],Employees[[Employee Name]:[Office]],6))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1823</v>
      </c>
      <c r="E8964" s="19" t="str">
        <f>IF(ISBLANK(LeaveTracker[[#This Row],[Employee Name]]),"-----",VLOOKUP(LeaveTracker[[#This Row],[Employee Name]],Employees[[Employee Name]:[Office]],7))</f>
        <v>EEO/CITY MARKET</v>
      </c>
      <c r="F8964" s="50" t="str">
        <f>IF(ISBLANK(LeaveTracker[[#This Row],[Employee Name]]),"-----",VLOOKUP(LeaveTracker[[#This Row],[Employee Name]],Employees[[Employee Name]:[Office]],6))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1916</v>
      </c>
      <c r="E8965" s="19" t="str">
        <f>IF(ISBLANK(LeaveTracker[[#This Row],[Employee Name]]),"-----",VLOOKUP(LeaveTracker[[#This Row],[Employee Name]],Employees[[Employee Name]:[Office]],7))</f>
        <v>INTERNAL</v>
      </c>
      <c r="F8965" s="50" t="str">
        <f>IF(ISBLANK(LeaveTracker[[#This Row],[Employee Name]]),"-----",VLOOKUP(LeaveTracker[[#This Row],[Employee Name]],Employees[[Employee Name]:[Office]],6))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1916</v>
      </c>
      <c r="E8966" s="19" t="str">
        <f>IF(ISBLANK(LeaveTracker[[#This Row],[Employee Name]]),"-----",VLOOKUP(LeaveTracker[[#This Row],[Employee Name]],Employees[[Employee Name]:[Office]],7))</f>
        <v>INTERNAL</v>
      </c>
      <c r="F8966" s="50" t="str">
        <f>IF(ISBLANK(LeaveTracker[[#This Row],[Employee Name]]),"-----",VLOOKUP(LeaveTracker[[#This Row],[Employee Name]],Employees[[Employee Name]:[Office]],6))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1916</v>
      </c>
      <c r="E8967" s="19" t="str">
        <f>IF(ISBLANK(LeaveTracker[[#This Row],[Employee Name]]),"-----",VLOOKUP(LeaveTracker[[#This Row],[Employee Name]],Employees[[Employee Name]:[Office]],7))</f>
        <v>INTERNAL</v>
      </c>
      <c r="F8967" s="50" t="str">
        <f>IF(ISBLANK(LeaveTracker[[#This Row],[Employee Name]]),"-----",VLOOKUP(LeaveTracker[[#This Row],[Employee Name]],Employees[[Employee Name]:[Office]],6))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1839</v>
      </c>
      <c r="E8968" s="19" t="str">
        <f>IF(ISBLANK(LeaveTracker[[#This Row],[Employee Name]]),"-----",VLOOKUP(LeaveTracker[[#This Row],[Employee Name]],Employees[[Employee Name]:[Office]],7))</f>
        <v>CENRO</v>
      </c>
      <c r="F8968" s="50" t="str">
        <f>IF(ISBLANK(LeaveTracker[[#This Row],[Employee Name]]),"-----",VLOOKUP(LeaveTracker[[#This Row],[Employee Name]],Employees[[Employee Name]:[Office]],6))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2582</v>
      </c>
      <c r="E8969" s="19" t="str">
        <f>IF(ISBLANK(LeaveTracker[[#This Row],[Employee Name]]),"-----",VLOOKUP(LeaveTracker[[#This Row],[Employee Name]],Employees[[Employee Name]:[Office]],7))</f>
        <v>CENRO</v>
      </c>
      <c r="F8969" s="50" t="str">
        <f>IF(ISBLANK(LeaveTracker[[#This Row],[Employee Name]]),"-----",VLOOKUP(LeaveTracker[[#This Row],[Employee Name]],Employees[[Employee Name]:[Office]],6))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2582</v>
      </c>
      <c r="E8970" s="19" t="str">
        <f>IF(ISBLANK(LeaveTracker[[#This Row],[Employee Name]]),"-----",VLOOKUP(LeaveTracker[[#This Row],[Employee Name]],Employees[[Employee Name]:[Office]],7))</f>
        <v>CENRO</v>
      </c>
      <c r="F8970" s="50" t="str">
        <f>IF(ISBLANK(LeaveTracker[[#This Row],[Employee Name]]),"-----",VLOOKUP(LeaveTracker[[#This Row],[Employee Name]],Employees[[Employee Name]:[Office]],6))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2582</v>
      </c>
      <c r="E8971" s="19" t="str">
        <f>IF(ISBLANK(LeaveTracker[[#This Row],[Employee Name]]),"-----",VLOOKUP(LeaveTracker[[#This Row],[Employee Name]],Employees[[Employee Name]:[Office]],7))</f>
        <v>CENRO</v>
      </c>
      <c r="F8971" s="50" t="str">
        <f>IF(ISBLANK(LeaveTracker[[#This Row],[Employee Name]]),"-----",VLOOKUP(LeaveTracker[[#This Row],[Employee Name]],Employees[[Employee Name]:[Office]],6))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1962</v>
      </c>
      <c r="E8972" s="19" t="str">
        <f>IF(ISBLANK(LeaveTracker[[#This Row],[Employee Name]]),"-----",VLOOKUP(LeaveTracker[[#This Row],[Employee Name]],Employees[[Employee Name]:[Office]],7))</f>
        <v>CENRO</v>
      </c>
      <c r="F8972" s="50" t="str">
        <f>IF(ISBLANK(LeaveTracker[[#This Row],[Employee Name]]),"-----",VLOOKUP(LeaveTracker[[#This Row],[Employee Name]],Employees[[Employee Name]:[Office]],6))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2216</v>
      </c>
      <c r="E8973" s="19" t="str">
        <f>IF(ISBLANK(LeaveTracker[[#This Row],[Employee Name]]),"-----",VLOOKUP(LeaveTracker[[#This Row],[Employee Name]],Employees[[Employee Name]:[Office]],7))</f>
        <v>CENRO</v>
      </c>
      <c r="F8973" s="50" t="str">
        <f>IF(ISBLANK(LeaveTracker[[#This Row],[Employee Name]]),"-----",VLOOKUP(LeaveTracker[[#This Row],[Employee Name]],Employees[[Employee Name]:[Office]],6))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2216</v>
      </c>
      <c r="E8974" s="19" t="str">
        <f>IF(ISBLANK(LeaveTracker[[#This Row],[Employee Name]]),"-----",VLOOKUP(LeaveTracker[[#This Row],[Employee Name]],Employees[[Employee Name]:[Office]],7))</f>
        <v>CENRO</v>
      </c>
      <c r="F8974" s="50" t="str">
        <f>IF(ISBLANK(LeaveTracker[[#This Row],[Employee Name]]),"-----",VLOOKUP(LeaveTracker[[#This Row],[Employee Name]],Employees[[Employee Name]:[Office]],6))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2096</v>
      </c>
      <c r="E8975" s="19" t="str">
        <f>IF(ISBLANK(LeaveTracker[[#This Row],[Employee Name]]),"-----",VLOOKUP(LeaveTracker[[#This Row],[Employee Name]],Employees[[Employee Name]:[Office]],7))</f>
        <v>CENRO</v>
      </c>
      <c r="F8975" s="50" t="str">
        <f>IF(ISBLANK(LeaveTracker[[#This Row],[Employee Name]]),"-----",VLOOKUP(LeaveTracker[[#This Row],[Employee Name]],Employees[[Employee Name]:[Office]],6))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246</v>
      </c>
      <c r="E8976" s="19" t="str">
        <f>IF(ISBLANK(LeaveTracker[[#This Row],[Employee Name]]),"-----",VLOOKUP(LeaveTracker[[#This Row],[Employee Name]],Employees[[Employee Name]:[Office]],7))</f>
        <v>TCCH/TICC</v>
      </c>
      <c r="F8976" s="50" t="str">
        <f>IF(ISBLANK(LeaveTracker[[#This Row],[Employee Name]]),"-----",VLOOKUP(LeaveTracker[[#This Row],[Employee Name]],Employees[[Employee Name]:[Office]],6))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1853</v>
      </c>
      <c r="E8977" s="19" t="str">
        <f>IF(ISBLANK(LeaveTracker[[#This Row],[Employee Name]]),"-----",VLOOKUP(LeaveTracker[[#This Row],[Employee Name]],Employees[[Employee Name]:[Office]],7))</f>
        <v>PICNIC GROVE</v>
      </c>
      <c r="F8977" s="50" t="str">
        <f>IF(ISBLANK(LeaveTracker[[#This Row],[Employee Name]]),"-----",VLOOKUP(LeaveTracker[[#This Row],[Employee Name]],Employees[[Employee Name]:[Office]],6))</f>
        <v>PERMANENT</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624</v>
      </c>
      <c r="E8978" s="19" t="str">
        <f>IF(ISBLANK(LeaveTracker[[#This Row],[Employee Name]]),"-----",VLOOKUP(LeaveTracker[[#This Row],[Employee Name]],Employees[[Employee Name]:[Office]],7))</f>
        <v>CTO</v>
      </c>
      <c r="F8978" s="50" t="str">
        <f>IF(ISBLANK(LeaveTracker[[#This Row],[Employee Name]]),"-----",VLOOKUP(LeaveTracker[[#This Row],[Employee Name]],Employees[[Employee Name]:[Office]],6))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1900</v>
      </c>
      <c r="E8979" s="19" t="str">
        <f>IF(ISBLANK(LeaveTracker[[#This Row],[Employee Name]]),"-----",VLOOKUP(LeaveTracker[[#This Row],[Employee Name]],Employees[[Employee Name]:[Office]],7))</f>
        <v>PICNIC GROVE</v>
      </c>
      <c r="F8979" s="50" t="str">
        <f>IF(ISBLANK(LeaveTracker[[#This Row],[Employee Name]]),"-----",VLOOKUP(LeaveTracker[[#This Row],[Employee Name]],Employees[[Employee Name]:[Office]],6))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1900</v>
      </c>
      <c r="E8980" s="19" t="str">
        <f>IF(ISBLANK(LeaveTracker[[#This Row],[Employee Name]]),"-----",VLOOKUP(LeaveTracker[[#This Row],[Employee Name]],Employees[[Employee Name]:[Office]],7))</f>
        <v>PICNIC GROVE</v>
      </c>
      <c r="F8980" s="50" t="str">
        <f>IF(ISBLANK(LeaveTracker[[#This Row],[Employee Name]]),"-----",VLOOKUP(LeaveTracker[[#This Row],[Employee Name]],Employees[[Employee Name]:[Office]],6))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1941</v>
      </c>
      <c r="E8981" s="19" t="str">
        <f>IF(ISBLANK(LeaveTracker[[#This Row],[Employee Name]]),"-----",VLOOKUP(LeaveTracker[[#This Row],[Employee Name]],Employees[[Employee Name]:[Office]],7))</f>
        <v>CSWDO</v>
      </c>
      <c r="F8981" s="50" t="str">
        <f>IF(ISBLANK(LeaveTracker[[#This Row],[Employee Name]]),"-----",VLOOKUP(LeaveTracker[[#This Row],[Employee Name]],Employees[[Employee Name]:[Office]],6))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1941</v>
      </c>
      <c r="E8982" s="19" t="str">
        <f>IF(ISBLANK(LeaveTracker[[#This Row],[Employee Name]]),"-----",VLOOKUP(LeaveTracker[[#This Row],[Employee Name]],Employees[[Employee Name]:[Office]],7))</f>
        <v>CSWDO</v>
      </c>
      <c r="F8982" s="50" t="str">
        <f>IF(ISBLANK(LeaveTracker[[#This Row],[Employee Name]]),"-----",VLOOKUP(LeaveTracker[[#This Row],[Employee Name]],Employees[[Employee Name]:[Office]],6))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1805</v>
      </c>
      <c r="E8983" s="19" t="str">
        <f>IF(ISBLANK(LeaveTracker[[#This Row],[Employee Name]]),"-----",VLOOKUP(LeaveTracker[[#This Row],[Employee Name]],Employees[[Employee Name]:[Office]],7))</f>
        <v>CSWDO</v>
      </c>
      <c r="F8983" s="50" t="str">
        <f>IF(ISBLANK(LeaveTracker[[#This Row],[Employee Name]]),"-----",VLOOKUP(LeaveTracker[[#This Row],[Employee Name]],Employees[[Employee Name]:[Office]],6))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857</v>
      </c>
      <c r="E8984" s="19" t="str">
        <f>IF(ISBLANK(LeaveTracker[[#This Row],[Employee Name]]),"-----",VLOOKUP(LeaveTracker[[#This Row],[Employee Name]],Employees[[Employee Name]:[Office]],7))</f>
        <v>ACCOUNTING</v>
      </c>
      <c r="F8984" s="50" t="str">
        <f>IF(ISBLANK(LeaveTracker[[#This Row],[Employee Name]]),"-----",VLOOKUP(LeaveTracker[[#This Row],[Employee Name]],Employees[[Employee Name]:[Office]],6))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528</v>
      </c>
      <c r="E8985" s="19" t="str">
        <f>IF(ISBLANK(LeaveTracker[[#This Row],[Employee Name]]),"-----",VLOOKUP(LeaveTracker[[#This Row],[Employee Name]],Employees[[Employee Name]:[Office]],7))</f>
        <v>TIPID IMPOK</v>
      </c>
      <c r="F8985" s="50" t="str">
        <f>IF(ISBLANK(LeaveTracker[[#This Row],[Employee Name]]),"-----",VLOOKUP(LeaveTracker[[#This Row],[Employee Name]],Employees[[Employee Name]:[Office]],6))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398</v>
      </c>
      <c r="E8986" s="19" t="str">
        <f>IF(ISBLANK(LeaveTracker[[#This Row],[Employee Name]]),"-----",VLOOKUP(LeaveTracker[[#This Row],[Employee Name]],Employees[[Employee Name]:[Office]],7))</f>
        <v>CTO</v>
      </c>
      <c r="F8986" s="50" t="str">
        <f>IF(ISBLANK(LeaveTracker[[#This Row],[Employee Name]]),"-----",VLOOKUP(LeaveTracker[[#This Row],[Employee Name]],Employees[[Employee Name]:[Office]],6))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1002</v>
      </c>
      <c r="E8987" s="19" t="str">
        <f>IF(ISBLANK(LeaveTracker[[#This Row],[Employee Name]]),"-----",VLOOKUP(LeaveTracker[[#This Row],[Employee Name]],Employees[[Employee Name]:[Office]],7))</f>
        <v>CEO</v>
      </c>
      <c r="F8987" s="50" t="str">
        <f>IF(ISBLANK(LeaveTracker[[#This Row],[Employee Name]]),"-----",VLOOKUP(LeaveTracker[[#This Row],[Employee Name]],Employees[[Employee Name]:[Office]],6))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290</v>
      </c>
      <c r="E8988" s="19" t="str">
        <f>IF(ISBLANK(LeaveTracker[[#This Row],[Employee Name]]),"-----",VLOOKUP(LeaveTracker[[#This Row],[Employee Name]],Employees[[Employee Name]:[Office]],7))</f>
        <v>CENRO</v>
      </c>
      <c r="F8988" s="50" t="str">
        <f>IF(ISBLANK(LeaveTracker[[#This Row],[Employee Name]]),"-----",VLOOKUP(LeaveTracker[[#This Row],[Employee Name]],Employees[[Employee Name]:[Office]],6))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1827</v>
      </c>
      <c r="E8989" s="19" t="str">
        <f>IF(ISBLANK(LeaveTracker[[#This Row],[Employee Name]]),"-----",VLOOKUP(LeaveTracker[[#This Row],[Employee Name]],Employees[[Employee Name]:[Office]],7))</f>
        <v>SP</v>
      </c>
      <c r="F8989" s="50" t="str">
        <f>IF(ISBLANK(LeaveTracker[[#This Row],[Employee Name]]),"-----",VLOOKUP(LeaveTracker[[#This Row],[Employee Name]],Employees[[Employee Name]:[Office]],6))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1827</v>
      </c>
      <c r="E8990" s="19" t="str">
        <f>IF(ISBLANK(LeaveTracker[[#This Row],[Employee Name]]),"-----",VLOOKUP(LeaveTracker[[#This Row],[Employee Name]],Employees[[Employee Name]:[Office]],7))</f>
        <v>SP</v>
      </c>
      <c r="F8990" s="50" t="str">
        <f>IF(ISBLANK(LeaveTracker[[#This Row],[Employee Name]]),"-----",VLOOKUP(LeaveTracker[[#This Row],[Employee Name]],Employees[[Employee Name]:[Office]],6))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473</v>
      </c>
      <c r="E8991" s="19" t="str">
        <f>IF(ISBLANK(LeaveTracker[[#This Row],[Employee Name]]),"-----",VLOOKUP(LeaveTracker[[#This Row],[Employee Name]],Employees[[Employee Name]:[Office]],7))</f>
        <v>ONT</v>
      </c>
      <c r="F8991" s="50" t="str">
        <f>IF(ISBLANK(LeaveTracker[[#This Row],[Employee Name]]),"-----",VLOOKUP(LeaveTracker[[#This Row],[Employee Name]],Employees[[Employee Name]:[Office]],6))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1733</v>
      </c>
      <c r="E8992" s="19" t="str">
        <f>IF(ISBLANK(LeaveTracker[[#This Row],[Employee Name]]),"-----",VLOOKUP(LeaveTracker[[#This Row],[Employee Name]],Employees[[Employee Name]:[Office]],7))</f>
        <v>ASSESSOR</v>
      </c>
      <c r="F8992" s="50" t="str">
        <f>IF(ISBLANK(LeaveTracker[[#This Row],[Employee Name]]),"-----",VLOOKUP(LeaveTracker[[#This Row],[Employee Name]],Employees[[Employee Name]:[Office]],6))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1092</v>
      </c>
      <c r="E8993" s="19" t="str">
        <f>IF(ISBLANK(LeaveTracker[[#This Row],[Employee Name]]),"-----",VLOOKUP(LeaveTracker[[#This Row],[Employee Name]],Employees[[Employee Name]:[Office]],7))</f>
        <v>ACCOUNTING</v>
      </c>
      <c r="F8993" s="50" t="str">
        <f>IF(ISBLANK(LeaveTracker[[#This Row],[Employee Name]]),"-----",VLOOKUP(LeaveTracker[[#This Row],[Employee Name]],Employees[[Employee Name]:[Office]],6))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960</v>
      </c>
      <c r="E8994" s="19" t="str">
        <f>IF(ISBLANK(LeaveTracker[[#This Row],[Employee Name]]),"-----",VLOOKUP(LeaveTracker[[#This Row],[Employee Name]],Employees[[Employee Name]:[Office]],7))</f>
        <v>ONT</v>
      </c>
      <c r="F8994" s="50" t="str">
        <f>IF(ISBLANK(LeaveTracker[[#This Row],[Employee Name]]),"-----",VLOOKUP(LeaveTracker[[#This Row],[Employee Name]],Employees[[Employee Name]:[Office]],6))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960</v>
      </c>
      <c r="E8995" s="19" t="str">
        <f>IF(ISBLANK(LeaveTracker[[#This Row],[Employee Name]]),"-----",VLOOKUP(LeaveTracker[[#This Row],[Employee Name]],Employees[[Employee Name]:[Office]],7))</f>
        <v>ONT</v>
      </c>
      <c r="F8995" s="50" t="str">
        <f>IF(ISBLANK(LeaveTracker[[#This Row],[Employee Name]]),"-----",VLOOKUP(LeaveTracker[[#This Row],[Employee Name]],Employees[[Employee Name]:[Office]],6))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960</v>
      </c>
      <c r="E8996" s="19" t="str">
        <f>IF(ISBLANK(LeaveTracker[[#This Row],[Employee Name]]),"-----",VLOOKUP(LeaveTracker[[#This Row],[Employee Name]],Employees[[Employee Name]:[Office]],7))</f>
        <v>ONT</v>
      </c>
      <c r="F8996" s="50" t="str">
        <f>IF(ISBLANK(LeaveTracker[[#This Row],[Employee Name]]),"-----",VLOOKUP(LeaveTracker[[#This Row],[Employee Name]],Employees[[Employee Name]:[Office]],6))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960</v>
      </c>
      <c r="E8997" s="19" t="str">
        <f>IF(ISBLANK(LeaveTracker[[#This Row],[Employee Name]]),"-----",VLOOKUP(LeaveTracker[[#This Row],[Employee Name]],Employees[[Employee Name]:[Office]],7))</f>
        <v>ONT</v>
      </c>
      <c r="F8997" s="50" t="str">
        <f>IF(ISBLANK(LeaveTracker[[#This Row],[Employee Name]]),"-----",VLOOKUP(LeaveTracker[[#This Row],[Employee Name]],Employees[[Employee Name]:[Office]],6))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960</v>
      </c>
      <c r="E8998" s="19" t="str">
        <f>IF(ISBLANK(LeaveTracker[[#This Row],[Employee Name]]),"-----",VLOOKUP(LeaveTracker[[#This Row],[Employee Name]],Employees[[Employee Name]:[Office]],7))</f>
        <v>ONT</v>
      </c>
      <c r="F8998" s="50" t="str">
        <f>IF(ISBLANK(LeaveTracker[[#This Row],[Employee Name]]),"-----",VLOOKUP(LeaveTracker[[#This Row],[Employee Name]],Employees[[Employee Name]:[Office]],6))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960</v>
      </c>
      <c r="E8999" s="19" t="str">
        <f>IF(ISBLANK(LeaveTracker[[#This Row],[Employee Name]]),"-----",VLOOKUP(LeaveTracker[[#This Row],[Employee Name]],Employees[[Employee Name]:[Office]],7))</f>
        <v>ONT</v>
      </c>
      <c r="F8999" s="50" t="str">
        <f>IF(ISBLANK(LeaveTracker[[#This Row],[Employee Name]]),"-----",VLOOKUP(LeaveTracker[[#This Row],[Employee Name]],Employees[[Employee Name]:[Office]],6))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960</v>
      </c>
      <c r="E9000" s="19" t="str">
        <f>IF(ISBLANK(LeaveTracker[[#This Row],[Employee Name]]),"-----",VLOOKUP(LeaveTracker[[#This Row],[Employee Name]],Employees[[Employee Name]:[Office]],7))</f>
        <v>ONT</v>
      </c>
      <c r="F9000" s="50" t="str">
        <f>IF(ISBLANK(LeaveTracker[[#This Row],[Employee Name]]),"-----",VLOOKUP(LeaveTracker[[#This Row],[Employee Name]],Employees[[Employee Name]:[Office]],6))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960</v>
      </c>
      <c r="E9001" s="19" t="str">
        <f>IF(ISBLANK(LeaveTracker[[#This Row],[Employee Name]]),"-----",VLOOKUP(LeaveTracker[[#This Row],[Employee Name]],Employees[[Employee Name]:[Office]],7))</f>
        <v>ONT</v>
      </c>
      <c r="F9001" s="50" t="str">
        <f>IF(ISBLANK(LeaveTracker[[#This Row],[Employee Name]]),"-----",VLOOKUP(LeaveTracker[[#This Row],[Employee Name]],Employees[[Employee Name]:[Office]],6))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960</v>
      </c>
      <c r="E9002" s="19" t="str">
        <f>IF(ISBLANK(LeaveTracker[[#This Row],[Employee Name]]),"-----",VLOOKUP(LeaveTracker[[#This Row],[Employee Name]],Employees[[Employee Name]:[Office]],7))</f>
        <v>ONT</v>
      </c>
      <c r="F9002" s="50" t="str">
        <f>IF(ISBLANK(LeaveTracker[[#This Row],[Employee Name]]),"-----",VLOOKUP(LeaveTracker[[#This Row],[Employee Name]],Employees[[Employee Name]:[Office]],6))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960</v>
      </c>
      <c r="E9003" s="19" t="str">
        <f>IF(ISBLANK(LeaveTracker[[#This Row],[Employee Name]]),"-----",VLOOKUP(LeaveTracker[[#This Row],[Employee Name]],Employees[[Employee Name]:[Office]],7))</f>
        <v>ONT</v>
      </c>
      <c r="F9003" s="50" t="str">
        <f>IF(ISBLANK(LeaveTracker[[#This Row],[Employee Name]]),"-----",VLOOKUP(LeaveTracker[[#This Row],[Employee Name]],Employees[[Employee Name]:[Office]],6))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960</v>
      </c>
      <c r="E9004" s="19" t="str">
        <f>IF(ISBLANK(LeaveTracker[[#This Row],[Employee Name]]),"-----",VLOOKUP(LeaveTracker[[#This Row],[Employee Name]],Employees[[Employee Name]:[Office]],7))</f>
        <v>ONT</v>
      </c>
      <c r="F9004" s="50" t="str">
        <f>IF(ISBLANK(LeaveTracker[[#This Row],[Employee Name]]),"-----",VLOOKUP(LeaveTracker[[#This Row],[Employee Name]],Employees[[Employee Name]:[Office]],6))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960</v>
      </c>
      <c r="E9005" s="19" t="str">
        <f>IF(ISBLANK(LeaveTracker[[#This Row],[Employee Name]]),"-----",VLOOKUP(LeaveTracker[[#This Row],[Employee Name]],Employees[[Employee Name]:[Office]],7))</f>
        <v>ONT</v>
      </c>
      <c r="F9005" s="50" t="str">
        <f>IF(ISBLANK(LeaveTracker[[#This Row],[Employee Name]]),"-----",VLOOKUP(LeaveTracker[[#This Row],[Employee Name]],Employees[[Employee Name]:[Office]],6))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960</v>
      </c>
      <c r="E9006" s="19" t="str">
        <f>IF(ISBLANK(LeaveTracker[[#This Row],[Employee Name]]),"-----",VLOOKUP(LeaveTracker[[#This Row],[Employee Name]],Employees[[Employee Name]:[Office]],7))</f>
        <v>ONT</v>
      </c>
      <c r="F9006" s="50" t="str">
        <f>IF(ISBLANK(LeaveTracker[[#This Row],[Employee Name]]),"-----",VLOOKUP(LeaveTracker[[#This Row],[Employee Name]],Employees[[Employee Name]:[Office]],6))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960</v>
      </c>
      <c r="E9007" s="19" t="str">
        <f>IF(ISBLANK(LeaveTracker[[#This Row],[Employee Name]]),"-----",VLOOKUP(LeaveTracker[[#This Row],[Employee Name]],Employees[[Employee Name]:[Office]],7))</f>
        <v>ONT</v>
      </c>
      <c r="F9007" s="50" t="str">
        <f>IF(ISBLANK(LeaveTracker[[#This Row],[Employee Name]]),"-----",VLOOKUP(LeaveTracker[[#This Row],[Employee Name]],Employees[[Employee Name]:[Office]],6))</f>
        <v>PERMANENT</v>
      </c>
      <c r="G9007" s="24">
        <v>45286</v>
      </c>
      <c r="H9007" s="24">
        <v>45287</v>
      </c>
      <c r="I9007" s="19" t="s">
        <v>298</v>
      </c>
      <c r="J9007" s="42" t="s">
        <v>1003</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375</v>
      </c>
      <c r="E9008" s="19" t="str">
        <f>IF(ISBLANK(LeaveTracker[[#This Row],[Employee Name]]),"-----",VLOOKUP(LeaveTracker[[#This Row],[Employee Name]],Employees[[Employee Name]:[Office]],7))</f>
        <v>CCT</v>
      </c>
      <c r="F9008" s="50" t="str">
        <f>IF(ISBLANK(LeaveTracker[[#This Row],[Employee Name]]),"-----",VLOOKUP(LeaveTracker[[#This Row],[Employee Name]],Employees[[Employee Name]:[Office]],6))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375</v>
      </c>
      <c r="E9009" s="19" t="str">
        <f>IF(ISBLANK(LeaveTracker[[#This Row],[Employee Name]]),"-----",VLOOKUP(LeaveTracker[[#This Row],[Employee Name]],Employees[[Employee Name]:[Office]],7))</f>
        <v>CCT</v>
      </c>
      <c r="F9009" s="50" t="str">
        <f>IF(ISBLANK(LeaveTracker[[#This Row],[Employee Name]]),"-----",VLOOKUP(LeaveTracker[[#This Row],[Employee Name]],Employees[[Employee Name]:[Office]],6))</f>
        <v>PERMANENT</v>
      </c>
      <c r="G9009" s="24">
        <v>45245</v>
      </c>
      <c r="H9009" s="24">
        <v>45245</v>
      </c>
      <c r="I9009" s="19" t="s">
        <v>298</v>
      </c>
      <c r="J9009" s="42" t="s">
        <v>1003</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1788</v>
      </c>
      <c r="E9010" s="19" t="str">
        <f>IF(ISBLANK(LeaveTracker[[#This Row],[Employee Name]]),"-----",VLOOKUP(LeaveTracker[[#This Row],[Employee Name]],Employees[[Employee Name]:[Office]],7))</f>
        <v>ONT</v>
      </c>
      <c r="F9010" s="50" t="str">
        <f>IF(ISBLANK(LeaveTracker[[#This Row],[Employee Name]]),"-----",VLOOKUP(LeaveTracker[[#This Row],[Employee Name]],Employees[[Employee Name]:[Office]],6))</f>
        <v>PERMANENT</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759</v>
      </c>
      <c r="E9011" s="19" t="str">
        <f>IF(ISBLANK(LeaveTracker[[#This Row],[Employee Name]]),"-----",VLOOKUP(LeaveTracker[[#This Row],[Employee Name]],Employees[[Employee Name]:[Office]],7))</f>
        <v>CTO</v>
      </c>
      <c r="F9011" s="50" t="str">
        <f>IF(ISBLANK(LeaveTracker[[#This Row],[Employee Name]]),"-----",VLOOKUP(LeaveTracker[[#This Row],[Employee Name]],Employees[[Employee Name]:[Office]],6))</f>
        <v>PERMANENT</v>
      </c>
      <c r="G9011" s="24">
        <v>45272</v>
      </c>
      <c r="H9011" s="24">
        <v>45272</v>
      </c>
      <c r="I9011" s="19" t="s">
        <v>298</v>
      </c>
      <c r="J9011" s="42" t="s">
        <v>1003</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1875</v>
      </c>
      <c r="E9012" s="19" t="str">
        <f>IF(ISBLANK(LeaveTracker[[#This Row],[Employee Name]]),"-----",VLOOKUP(LeaveTracker[[#This Row],[Employee Name]],Employees[[Employee Name]:[Office]],7))</f>
        <v>CEO</v>
      </c>
      <c r="F9012" s="50" t="str">
        <f>IF(ISBLANK(LeaveTracker[[#This Row],[Employee Name]]),"-----",VLOOKUP(LeaveTracker[[#This Row],[Employee Name]],Employees[[Employee Name]:[Office]],6))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471</v>
      </c>
      <c r="E9013" s="19" t="str">
        <f>IF(ISBLANK(LeaveTracker[[#This Row],[Employee Name]]),"-----",VLOOKUP(LeaveTracker[[#This Row],[Employee Name]],Employees[[Employee Name]:[Office]],7))</f>
        <v>PIO</v>
      </c>
      <c r="F9013" s="50" t="str">
        <f>IF(ISBLANK(LeaveTracker[[#This Row],[Employee Name]]),"-----",VLOOKUP(LeaveTracker[[#This Row],[Employee Name]],Employees[[Employee Name]:[Office]],6))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385</v>
      </c>
      <c r="E9014" s="19" t="str">
        <f>IF(ISBLANK(LeaveTracker[[#This Row],[Employee Name]]),"-----",VLOOKUP(LeaveTracker[[#This Row],[Employee Name]],Employees[[Employee Name]:[Office]],7))</f>
        <v>ONT</v>
      </c>
      <c r="F9014" s="50" t="str">
        <f>IF(ISBLANK(LeaveTracker[[#This Row],[Employee Name]]),"-----",VLOOKUP(LeaveTracker[[#This Row],[Employee Name]],Employees[[Employee Name]:[Office]],6))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385</v>
      </c>
      <c r="E9015" s="19" t="str">
        <f>IF(ISBLANK(LeaveTracker[[#This Row],[Employee Name]]),"-----",VLOOKUP(LeaveTracker[[#This Row],[Employee Name]],Employees[[Employee Name]:[Office]],7))</f>
        <v>ONT</v>
      </c>
      <c r="F9015" s="50" t="str">
        <f>IF(ISBLANK(LeaveTracker[[#This Row],[Employee Name]]),"-----",VLOOKUP(LeaveTracker[[#This Row],[Employee Name]],Employees[[Employee Name]:[Office]],6))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772</v>
      </c>
      <c r="E9016" s="19" t="str">
        <f>IF(ISBLANK(LeaveTracker[[#This Row],[Employee Name]]),"-----",VLOOKUP(LeaveTracker[[#This Row],[Employee Name]],Employees[[Employee Name]:[Office]],7))</f>
        <v>ONT</v>
      </c>
      <c r="F9016" s="50" t="str">
        <f>IF(ISBLANK(LeaveTracker[[#This Row],[Employee Name]]),"-----",VLOOKUP(LeaveTracker[[#This Row],[Employee Name]],Employees[[Employee Name]:[Office]],6))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772</v>
      </c>
      <c r="E9017" s="19" t="str">
        <f>IF(ISBLANK(LeaveTracker[[#This Row],[Employee Name]]),"-----",VLOOKUP(LeaveTracker[[#This Row],[Employee Name]],Employees[[Employee Name]:[Office]],7))</f>
        <v>ONT</v>
      </c>
      <c r="F9017" s="50" t="str">
        <f>IF(ISBLANK(LeaveTracker[[#This Row],[Employee Name]]),"-----",VLOOKUP(LeaveTracker[[#This Row],[Employee Name]],Employees[[Employee Name]:[Office]],6))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772</v>
      </c>
      <c r="E9018" s="19" t="str">
        <f>IF(ISBLANK(LeaveTracker[[#This Row],[Employee Name]]),"-----",VLOOKUP(LeaveTracker[[#This Row],[Employee Name]],Employees[[Employee Name]:[Office]],7))</f>
        <v>ONT</v>
      </c>
      <c r="F9018" s="50" t="str">
        <f>IF(ISBLANK(LeaveTracker[[#This Row],[Employee Name]]),"-----",VLOOKUP(LeaveTracker[[#This Row],[Employee Name]],Employees[[Employee Name]:[Office]],6))</f>
        <v>PERMANENT</v>
      </c>
      <c r="G9018" s="24">
        <v>45244</v>
      </c>
      <c r="H9018" s="24">
        <v>45244</v>
      </c>
      <c r="I9018" s="19" t="s">
        <v>298</v>
      </c>
      <c r="J9018" s="42" t="s">
        <v>1003</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2432</v>
      </c>
      <c r="E9019" s="19" t="str">
        <f>IF(ISBLANK(LeaveTracker[[#This Row],[Employee Name]]),"-----",VLOOKUP(LeaveTracker[[#This Row],[Employee Name]],Employees[[Employee Name]:[Office]],7))</f>
        <v>ONT</v>
      </c>
      <c r="F9019" s="50" t="str">
        <f>IF(ISBLANK(LeaveTracker[[#This Row],[Employee Name]]),"-----",VLOOKUP(LeaveTracker[[#This Row],[Employee Name]],Employees[[Employee Name]:[Office]],6))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2432</v>
      </c>
      <c r="E9020" s="19" t="str">
        <f>IF(ISBLANK(LeaveTracker[[#This Row],[Employee Name]]),"-----",VLOOKUP(LeaveTracker[[#This Row],[Employee Name]],Employees[[Employee Name]:[Office]],7))</f>
        <v>ONT</v>
      </c>
      <c r="F9020" s="50" t="str">
        <f>IF(ISBLANK(LeaveTracker[[#This Row],[Employee Name]]),"-----",VLOOKUP(LeaveTracker[[#This Row],[Employee Name]],Employees[[Employee Name]:[Office]],6))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1863</v>
      </c>
      <c r="E9021" s="19" t="str">
        <f>IF(ISBLANK(LeaveTracker[[#This Row],[Employee Name]]),"-----",VLOOKUP(LeaveTracker[[#This Row],[Employee Name]],Employees[[Employee Name]:[Office]],7))</f>
        <v>ONT</v>
      </c>
      <c r="F9021" s="50" t="str">
        <f>IF(ISBLANK(LeaveTracker[[#This Row],[Employee Name]]),"-----",VLOOKUP(LeaveTracker[[#This Row],[Employee Name]],Employees[[Employee Name]:[Office]],6))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1025</v>
      </c>
      <c r="E9022" s="19" t="str">
        <f>IF(ISBLANK(LeaveTracker[[#This Row],[Employee Name]]),"-----",VLOOKUP(LeaveTracker[[#This Row],[Employee Name]],Employees[[Employee Name]:[Office]],7))</f>
        <v>ONT</v>
      </c>
      <c r="F9022" s="50" t="str">
        <f>IF(ISBLANK(LeaveTracker[[#This Row],[Employee Name]]),"-----",VLOOKUP(LeaveTracker[[#This Row],[Employee Name]],Employees[[Employee Name]:[Office]],6))</f>
        <v>PERMANENT</v>
      </c>
      <c r="G9022" s="21" t="s">
        <v>2583</v>
      </c>
      <c r="H9022" s="21" t="s">
        <v>2583</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925</v>
      </c>
      <c r="E9023" s="19" t="str">
        <f>IF(ISBLANK(LeaveTracker[[#This Row],[Employee Name]]),"-----",VLOOKUP(LeaveTracker[[#This Row],[Employee Name]],Employees[[Employee Name]:[Office]],7))</f>
        <v>TCNHS</v>
      </c>
      <c r="F9023" s="50" t="str">
        <f>IF(ISBLANK(LeaveTracker[[#This Row],[Employee Name]]),"-----",VLOOKUP(LeaveTracker[[#This Row],[Employee Name]],Employees[[Employee Name]:[Office]],6))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189</v>
      </c>
      <c r="E9024" s="19" t="str">
        <f>IF(ISBLANK(LeaveTracker[[#This Row],[Employee Name]]),"-----",VLOOKUP(LeaveTracker[[#This Row],[Employee Name]],Employees[[Employee Name]:[Office]],7))</f>
        <v>ONT</v>
      </c>
      <c r="F9024" s="50" t="str">
        <f>IF(ISBLANK(LeaveTracker[[#This Row],[Employee Name]]),"-----",VLOOKUP(LeaveTracker[[#This Row],[Employee Name]],Employees[[Employee Name]:[Office]],6))</f>
        <v>PERMANENT</v>
      </c>
      <c r="G9024" s="24">
        <v>45252</v>
      </c>
      <c r="H9024" s="24">
        <v>45252</v>
      </c>
      <c r="I9024" s="19" t="s">
        <v>298</v>
      </c>
      <c r="J9024" s="42" t="s">
        <v>1003</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683</v>
      </c>
      <c r="E9025" s="19" t="str">
        <f>IF(ISBLANK(LeaveTracker[[#This Row],[Employee Name]]),"-----",VLOOKUP(LeaveTracker[[#This Row],[Employee Name]],Employees[[Employee Name]:[Office]],7))</f>
        <v>CEO</v>
      </c>
      <c r="F9025" s="50" t="str">
        <f>IF(ISBLANK(LeaveTracker[[#This Row],[Employee Name]]),"-----",VLOOKUP(LeaveTracker[[#This Row],[Employee Name]],Employees[[Employee Name]:[Office]],6))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683</v>
      </c>
      <c r="E9026" s="19" t="str">
        <f>IF(ISBLANK(LeaveTracker[[#This Row],[Employee Name]]),"-----",VLOOKUP(LeaveTracker[[#This Row],[Employee Name]],Employees[[Employee Name]:[Office]],7))</f>
        <v>CEO</v>
      </c>
      <c r="F9026" s="50" t="str">
        <f>IF(ISBLANK(LeaveTracker[[#This Row],[Employee Name]]),"-----",VLOOKUP(LeaveTracker[[#This Row],[Employee Name]],Employees[[Employee Name]:[Office]],6))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683</v>
      </c>
      <c r="E9027" s="19" t="str">
        <f>IF(ISBLANK(LeaveTracker[[#This Row],[Employee Name]]),"-----",VLOOKUP(LeaveTracker[[#This Row],[Employee Name]],Employees[[Employee Name]:[Office]],7))</f>
        <v>CEO</v>
      </c>
      <c r="F9027" s="50" t="str">
        <f>IF(ISBLANK(LeaveTracker[[#This Row],[Employee Name]]),"-----",VLOOKUP(LeaveTracker[[#This Row],[Employee Name]],Employees[[Employee Name]:[Office]],6))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683</v>
      </c>
      <c r="E9028" s="19" t="str">
        <f>IF(ISBLANK(LeaveTracker[[#This Row],[Employee Name]]),"-----",VLOOKUP(LeaveTracker[[#This Row],[Employee Name]],Employees[[Employee Name]:[Office]],7))</f>
        <v>CEO</v>
      </c>
      <c r="F9028" s="50" t="str">
        <f>IF(ISBLANK(LeaveTracker[[#This Row],[Employee Name]]),"-----",VLOOKUP(LeaveTracker[[#This Row],[Employee Name]],Employees[[Employee Name]:[Office]],6))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683</v>
      </c>
      <c r="E9029" s="19" t="str">
        <f>IF(ISBLANK(LeaveTracker[[#This Row],[Employee Name]]),"-----",VLOOKUP(LeaveTracker[[#This Row],[Employee Name]],Employees[[Employee Name]:[Office]],7))</f>
        <v>CEO</v>
      </c>
      <c r="F9029" s="50" t="str">
        <f>IF(ISBLANK(LeaveTracker[[#This Row],[Employee Name]]),"-----",VLOOKUP(LeaveTracker[[#This Row],[Employee Name]],Employees[[Employee Name]:[Office]],6))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2148</v>
      </c>
      <c r="E9030" s="19" t="str">
        <f>IF(ISBLANK(LeaveTracker[[#This Row],[Employee Name]]),"-----",VLOOKUP(LeaveTracker[[#This Row],[Employee Name]],Employees[[Employee Name]:[Office]],7))</f>
        <v>OSPITAL NG TAGAYTAY</v>
      </c>
      <c r="F9030" s="50" t="str">
        <f>IF(ISBLANK(LeaveTracker[[#This Row],[Employee Name]]),"-----",VLOOKUP(LeaveTracker[[#This Row],[Employee Name]],Employees[[Employee Name]:[Office]],6))</f>
        <v>PERMANENT</v>
      </c>
      <c r="G9030" s="24">
        <v>45251</v>
      </c>
      <c r="H9030" s="24">
        <v>45252</v>
      </c>
      <c r="I9030" s="19" t="s">
        <v>298</v>
      </c>
      <c r="J9030" s="42" t="s">
        <v>1003</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2148</v>
      </c>
      <c r="E9031" s="19" t="str">
        <f>IF(ISBLANK(LeaveTracker[[#This Row],[Employee Name]]),"-----",VLOOKUP(LeaveTracker[[#This Row],[Employee Name]],Employees[[Employee Name]:[Office]],7))</f>
        <v>OSPITAL NG TAGAYTAY</v>
      </c>
      <c r="F9031" s="50" t="str">
        <f>IF(ISBLANK(LeaveTracker[[#This Row],[Employee Name]]),"-----",VLOOKUP(LeaveTracker[[#This Row],[Employee Name]],Employees[[Employee Name]:[Office]],6))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203</v>
      </c>
      <c r="E9032" s="19" t="str">
        <f>IF(ISBLANK(LeaveTracker[[#This Row],[Employee Name]]),"-----",VLOOKUP(LeaveTracker[[#This Row],[Employee Name]],Employees[[Employee Name]:[Office]],7))</f>
        <v>INTEGRATED CENTRAL TERMINAL</v>
      </c>
      <c r="F9032" s="50" t="str">
        <f>IF(ISBLANK(LeaveTracker[[#This Row],[Employee Name]]),"-----",VLOOKUP(LeaveTracker[[#This Row],[Employee Name]],Employees[[Employee Name]:[Office]],6))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203</v>
      </c>
      <c r="E9033" s="19" t="str">
        <f>IF(ISBLANK(LeaveTracker[[#This Row],[Employee Name]]),"-----",VLOOKUP(LeaveTracker[[#This Row],[Employee Name]],Employees[[Employee Name]:[Office]],7))</f>
        <v>INTEGRATED CENTRAL TERMINAL</v>
      </c>
      <c r="F9033" s="50" t="str">
        <f>IF(ISBLANK(LeaveTracker[[#This Row],[Employee Name]]),"-----",VLOOKUP(LeaveTracker[[#This Row],[Employee Name]],Employees[[Employee Name]:[Office]],6))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972</v>
      </c>
      <c r="E9034" s="19" t="str">
        <f>IF(ISBLANK(LeaveTracker[[#This Row],[Employee Name]]),"-----",VLOOKUP(LeaveTracker[[#This Row],[Employee Name]],Employees[[Employee Name]:[Office]],7))</f>
        <v>ONT</v>
      </c>
      <c r="F9034" s="50" t="str">
        <f>IF(ISBLANK(LeaveTracker[[#This Row],[Employee Name]]),"-----",VLOOKUP(LeaveTracker[[#This Row],[Employee Name]],Employees[[Employee Name]:[Office]],6))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972</v>
      </c>
      <c r="E9035" s="19" t="str">
        <f>IF(ISBLANK(LeaveTracker[[#This Row],[Employee Name]]),"-----",VLOOKUP(LeaveTracker[[#This Row],[Employee Name]],Employees[[Employee Name]:[Office]],7))</f>
        <v>ONT</v>
      </c>
      <c r="F9035" s="50" t="str">
        <f>IF(ISBLANK(LeaveTracker[[#This Row],[Employee Name]]),"-----",VLOOKUP(LeaveTracker[[#This Row],[Employee Name]],Employees[[Employee Name]:[Office]],6))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396</v>
      </c>
      <c r="E9036" s="19" t="str">
        <f>IF(ISBLANK(LeaveTracker[[#This Row],[Employee Name]]),"-----",VLOOKUP(LeaveTracker[[#This Row],[Employee Name]],Employees[[Employee Name]:[Office]],7))</f>
        <v>CTO</v>
      </c>
      <c r="F9036" s="50" t="str">
        <f>IF(ISBLANK(LeaveTracker[[#This Row],[Employee Name]]),"-----",VLOOKUP(LeaveTracker[[#This Row],[Employee Name]],Employees[[Employee Name]:[Office]],6))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435</v>
      </c>
      <c r="E9037" s="19" t="str">
        <f>IF(ISBLANK(LeaveTracker[[#This Row],[Employee Name]]),"-----",VLOOKUP(LeaveTracker[[#This Row],[Employee Name]],Employees[[Employee Name]:[Office]],7))</f>
        <v>INTERNAL</v>
      </c>
      <c r="F9037" s="50" t="str">
        <f>IF(ISBLANK(LeaveTracker[[#This Row],[Employee Name]]),"-----",VLOOKUP(LeaveTracker[[#This Row],[Employee Name]],Employees[[Employee Name]:[Office]],6))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407</v>
      </c>
      <c r="E9038" s="19" t="str">
        <f>IF(ISBLANK(LeaveTracker[[#This Row],[Employee Name]]),"-----",VLOOKUP(LeaveTracker[[#This Row],[Employee Name]],Employees[[Employee Name]:[Office]],7))</f>
        <v>CTO</v>
      </c>
      <c r="F9038" s="50" t="str">
        <f>IF(ISBLANK(LeaveTracker[[#This Row],[Employee Name]]),"-----",VLOOKUP(LeaveTracker[[#This Row],[Employee Name]],Employees[[Employee Name]:[Office]],6))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624</v>
      </c>
      <c r="E9039" s="19" t="str">
        <f>IF(ISBLANK(LeaveTracker[[#This Row],[Employee Name]]),"-----",VLOOKUP(LeaveTracker[[#This Row],[Employee Name]],Employees[[Employee Name]:[Office]],7))</f>
        <v>CTO</v>
      </c>
      <c r="F9039" s="50" t="str">
        <f>IF(ISBLANK(LeaveTracker[[#This Row],[Employee Name]]),"-----",VLOOKUP(LeaveTracker[[#This Row],[Employee Name]],Employees[[Employee Name]:[Office]],6))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506</v>
      </c>
      <c r="E9040" s="19" t="str">
        <f>IF(ISBLANK(LeaveTracker[[#This Row],[Employee Name]]),"-----",VLOOKUP(LeaveTracker[[#This Row],[Employee Name]],Employees[[Employee Name]:[Office]],7))</f>
        <v>ACCOUNTING</v>
      </c>
      <c r="F9040" s="50" t="str">
        <f>IF(ISBLANK(LeaveTracker[[#This Row],[Employee Name]]),"-----",VLOOKUP(LeaveTracker[[#This Row],[Employee Name]],Employees[[Employee Name]:[Office]],6))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506</v>
      </c>
      <c r="E9041" s="19" t="str">
        <f>IF(ISBLANK(LeaveTracker[[#This Row],[Employee Name]]),"-----",VLOOKUP(LeaveTracker[[#This Row],[Employee Name]],Employees[[Employee Name]:[Office]],7))</f>
        <v>ACCOUNTING</v>
      </c>
      <c r="F9041" s="50" t="str">
        <f>IF(ISBLANK(LeaveTracker[[#This Row],[Employee Name]]),"-----",VLOOKUP(LeaveTracker[[#This Row],[Employee Name]],Employees[[Employee Name]:[Office]],6))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1876</v>
      </c>
      <c r="E9042" s="19" t="str">
        <f>IF(ISBLANK(LeaveTracker[[#This Row],[Employee Name]]),"-----",VLOOKUP(LeaveTracker[[#This Row],[Employee Name]],Employees[[Employee Name]:[Office]],7))</f>
        <v>GSO</v>
      </c>
      <c r="F9042" s="50" t="str">
        <f>IF(ISBLANK(LeaveTracker[[#This Row],[Employee Name]]),"-----",VLOOKUP(LeaveTracker[[#This Row],[Employee Name]],Employees[[Employee Name]:[Office]],6))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1854</v>
      </c>
      <c r="E9043" s="19" t="str">
        <f>IF(ISBLANK(LeaveTracker[[#This Row],[Employee Name]]),"-----",VLOOKUP(LeaveTracker[[#This Row],[Employee Name]],Employees[[Employee Name]:[Office]],7))</f>
        <v>TICC</v>
      </c>
      <c r="F9043" s="50" t="str">
        <f>IF(ISBLANK(LeaveTracker[[#This Row],[Employee Name]]),"-----",VLOOKUP(LeaveTracker[[#This Row],[Employee Name]],Employees[[Employee Name]:[Office]],6))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1749</v>
      </c>
      <c r="E9044" s="19" t="str">
        <f>IF(ISBLANK(LeaveTracker[[#This Row],[Employee Name]]),"-----",VLOOKUP(LeaveTracker[[#This Row],[Employee Name]],Employees[[Employee Name]:[Office]],7))</f>
        <v>PICNIC GROVE</v>
      </c>
      <c r="F9044" s="50" t="str">
        <f>IF(ISBLANK(LeaveTracker[[#This Row],[Employee Name]]),"-----",VLOOKUP(LeaveTracker[[#This Row],[Employee Name]],Employees[[Employee Name]:[Office]],6))</f>
        <v>PERMANENT</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1900</v>
      </c>
      <c r="E9045" s="19" t="str">
        <f>IF(ISBLANK(LeaveTracker[[#This Row],[Employee Name]]),"-----",VLOOKUP(LeaveTracker[[#This Row],[Employee Name]],Employees[[Employee Name]:[Office]],7))</f>
        <v>PICNIC GROVE</v>
      </c>
      <c r="F9045" s="50" t="str">
        <f>IF(ISBLANK(LeaveTracker[[#This Row],[Employee Name]]),"-----",VLOOKUP(LeaveTracker[[#This Row],[Employee Name]],Employees[[Employee Name]:[Office]],6))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1751</v>
      </c>
      <c r="E9046" s="19" t="str">
        <f>IF(ISBLANK(LeaveTracker[[#This Row],[Employee Name]]),"-----",VLOOKUP(LeaveTracker[[#This Row],[Employee Name]],Employees[[Employee Name]:[Office]],7))</f>
        <v>BPLO</v>
      </c>
      <c r="F9046" s="50" t="str">
        <f>IF(ISBLANK(LeaveTracker[[#This Row],[Employee Name]]),"-----",VLOOKUP(LeaveTracker[[#This Row],[Employee Name]],Employees[[Employee Name]:[Office]],6))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1922</v>
      </c>
      <c r="E9047" s="19" t="str">
        <f>IF(ISBLANK(LeaveTracker[[#This Row],[Employee Name]]),"-----",VLOOKUP(LeaveTracker[[#This Row],[Employee Name]],Employees[[Employee Name]:[Office]],7))</f>
        <v>CHO</v>
      </c>
      <c r="F9047" s="50" t="str">
        <f>IF(ISBLANK(LeaveTracker[[#This Row],[Employee Name]]),"-----",VLOOKUP(LeaveTracker[[#This Row],[Employee Name]],Employees[[Employee Name]:[Office]],6))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1804</v>
      </c>
      <c r="E9048" s="19" t="str">
        <f>IF(ISBLANK(LeaveTracker[[#This Row],[Employee Name]]),"-----",VLOOKUP(LeaveTracker[[#This Row],[Employee Name]],Employees[[Employee Name]:[Office]],7))</f>
        <v>HOUSING</v>
      </c>
      <c r="F9048" s="50" t="str">
        <f>IF(ISBLANK(LeaveTracker[[#This Row],[Employee Name]]),"-----",VLOOKUP(LeaveTracker[[#This Row],[Employee Name]],Employees[[Employee Name]:[Office]],6))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2186</v>
      </c>
      <c r="E9049" s="19" t="str">
        <f>IF(ISBLANK(LeaveTracker[[#This Row],[Employee Name]]),"-----",VLOOKUP(LeaveTracker[[#This Row],[Employee Name]],Employees[[Employee Name]:[Office]],7))</f>
        <v>HALL OF JUSTICE</v>
      </c>
      <c r="F9049" s="50" t="str">
        <f>IF(ISBLANK(LeaveTracker[[#This Row],[Employee Name]]),"-----",VLOOKUP(LeaveTracker[[#This Row],[Employee Name]],Employees[[Employee Name]:[Office]],6))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1772</v>
      </c>
      <c r="E9050" s="19" t="str">
        <f>IF(ISBLANK(LeaveTracker[[#This Row],[Employee Name]]),"-----",VLOOKUP(LeaveTracker[[#This Row],[Employee Name]],Employees[[Employee Name]:[Office]],7))</f>
        <v>CHO</v>
      </c>
      <c r="F9050" s="50" t="str">
        <f>IF(ISBLANK(LeaveTracker[[#This Row],[Employee Name]]),"-----",VLOOKUP(LeaveTracker[[#This Row],[Employee Name]],Employees[[Employee Name]:[Office]],6))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2016</v>
      </c>
      <c r="E9051" s="19" t="str">
        <f>IF(ISBLANK(LeaveTracker[[#This Row],[Employee Name]]),"-----",VLOOKUP(LeaveTracker[[#This Row],[Employee Name]],Employees[[Employee Name]:[Office]],7))</f>
        <v>ONT</v>
      </c>
      <c r="F9051" s="50" t="str">
        <f>IF(ISBLANK(LeaveTracker[[#This Row],[Employee Name]]),"-----",VLOOKUP(LeaveTracker[[#This Row],[Employee Name]],Employees[[Employee Name]:[Office]],6))</f>
        <v>PERMANENT</v>
      </c>
      <c r="G9051" s="24">
        <v>45243</v>
      </c>
      <c r="H9051" s="24">
        <v>45243</v>
      </c>
      <c r="I9051" s="19" t="s">
        <v>298</v>
      </c>
      <c r="J9051" s="42" t="s">
        <v>1003</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2263</v>
      </c>
      <c r="E9052" s="19" t="str">
        <f>IF(ISBLANK(LeaveTracker[[#This Row],[Employee Name]]),"-----",VLOOKUP(LeaveTracker[[#This Row],[Employee Name]],Employees[[Employee Name]:[Office]],7))</f>
        <v>CHO</v>
      </c>
      <c r="F9052" s="50" t="str">
        <f>IF(ISBLANK(LeaveTracker[[#This Row],[Employee Name]]),"-----",VLOOKUP(LeaveTracker[[#This Row],[Employee Name]],Employees[[Employee Name]:[Office]],6))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826</v>
      </c>
      <c r="E9053" s="19" t="str">
        <f>IF(ISBLANK(LeaveTracker[[#This Row],[Employee Name]]),"-----",VLOOKUP(LeaveTracker[[#This Row],[Employee Name]],Employees[[Employee Name]:[Office]],7))</f>
        <v>CHO</v>
      </c>
      <c r="F9053" s="50" t="str">
        <f>IF(ISBLANK(LeaveTracker[[#This Row],[Employee Name]]),"-----",VLOOKUP(LeaveTracker[[#This Row],[Employee Name]],Employees[[Employee Name]:[Office]],6))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1733</v>
      </c>
      <c r="E9054" s="19" t="str">
        <f>IF(ISBLANK(LeaveTracker[[#This Row],[Employee Name]]),"-----",VLOOKUP(LeaveTracker[[#This Row],[Employee Name]],Employees[[Employee Name]:[Office]],7))</f>
        <v>ASSESSOR</v>
      </c>
      <c r="F9054" s="50" t="str">
        <f>IF(ISBLANK(LeaveTracker[[#This Row],[Employee Name]]),"-----",VLOOKUP(LeaveTracker[[#This Row],[Employee Name]],Employees[[Employee Name]:[Office]],6))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2583</v>
      </c>
      <c r="D9055" s="19" t="s">
        <v>2242</v>
      </c>
      <c r="E9055" s="19" t="str">
        <f>IF(ISBLANK(LeaveTracker[[#This Row],[Employee Name]]),"-----",VLOOKUP(LeaveTracker[[#This Row],[Employee Name]],Employees[[Employee Name]:[Office]],7))</f>
        <v>OSPITAL NG TAGAYTAY</v>
      </c>
      <c r="F9055" s="50" t="str">
        <f>IF(ISBLANK(LeaveTracker[[#This Row],[Employee Name]]),"-----",VLOOKUP(LeaveTracker[[#This Row],[Employee Name]],Employees[[Employee Name]:[Office]],6))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1739</v>
      </c>
      <c r="E9056" s="19" t="str">
        <f>IF(ISBLANK(LeaveTracker[[#This Row],[Employee Name]]),"-----",VLOOKUP(LeaveTracker[[#This Row],[Employee Name]],Employees[[Employee Name]:[Office]],7))</f>
        <v>ONT</v>
      </c>
      <c r="F9056" s="50" t="str">
        <f>IF(ISBLANK(LeaveTracker[[#This Row],[Employee Name]]),"-----",VLOOKUP(LeaveTracker[[#This Row],[Employee Name]],Employees[[Employee Name]:[Office]],6))</f>
        <v>CASUAL</v>
      </c>
      <c r="G9056" s="24">
        <v>45267</v>
      </c>
      <c r="H9056" s="24">
        <v>45268</v>
      </c>
      <c r="I9056" s="19" t="s">
        <v>298</v>
      </c>
      <c r="J9056" s="42" t="s">
        <v>1003</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1739</v>
      </c>
      <c r="E9057" s="19" t="str">
        <f>IF(ISBLANK(LeaveTracker[[#This Row],[Employee Name]]),"-----",VLOOKUP(LeaveTracker[[#This Row],[Employee Name]],Employees[[Employee Name]:[Office]],7))</f>
        <v>ONT</v>
      </c>
      <c r="F9057" s="50" t="str">
        <f>IF(ISBLANK(LeaveTracker[[#This Row],[Employee Name]]),"-----",VLOOKUP(LeaveTracker[[#This Row],[Employee Name]],Employees[[Employee Name]:[Office]],6))</f>
        <v>CASUAL</v>
      </c>
      <c r="G9057" s="24">
        <v>45271</v>
      </c>
      <c r="H9057" s="24">
        <v>45271</v>
      </c>
      <c r="I9057" s="19" t="s">
        <v>298</v>
      </c>
      <c r="J9057" s="42" t="s">
        <v>1003</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1830</v>
      </c>
      <c r="E9058" s="19" t="str">
        <f>IF(ISBLANK(LeaveTracker[[#This Row],[Employee Name]]),"-----",VLOOKUP(LeaveTracker[[#This Row],[Employee Name]],Employees[[Employee Name]:[Office]],7))</f>
        <v>ONT</v>
      </c>
      <c r="F9058" s="50" t="str">
        <f>IF(ISBLANK(LeaveTracker[[#This Row],[Employee Name]]),"-----",VLOOKUP(LeaveTracker[[#This Row],[Employee Name]],Employees[[Employee Name]:[Office]],6))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1830</v>
      </c>
      <c r="E9059" s="19" t="str">
        <f>IF(ISBLANK(LeaveTracker[[#This Row],[Employee Name]]),"-----",VLOOKUP(LeaveTracker[[#This Row],[Employee Name]],Employees[[Employee Name]:[Office]],7))</f>
        <v>ONT</v>
      </c>
      <c r="F9059" s="50" t="str">
        <f>IF(ISBLANK(LeaveTracker[[#This Row],[Employee Name]]),"-----",VLOOKUP(LeaveTracker[[#This Row],[Employee Name]],Employees[[Employee Name]:[Office]],6))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336</v>
      </c>
      <c r="E9060" s="19" t="str">
        <f>IF(ISBLANK(LeaveTracker[[#This Row],[Employee Name]]),"-----",VLOOKUP(LeaveTracker[[#This Row],[Employee Name]],Employees[[Employee Name]:[Office]],7))</f>
        <v>COMELEC</v>
      </c>
      <c r="F9060" s="50" t="str">
        <f>IF(ISBLANK(LeaveTracker[[#This Row],[Employee Name]]),"-----",VLOOKUP(LeaveTracker[[#This Row],[Employee Name]],Employees[[Employee Name]:[Office]],6))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336</v>
      </c>
      <c r="E9061" s="19" t="str">
        <f>IF(ISBLANK(LeaveTracker[[#This Row],[Employee Name]]),"-----",VLOOKUP(LeaveTracker[[#This Row],[Employee Name]],Employees[[Employee Name]:[Office]],7))</f>
        <v>COMELEC</v>
      </c>
      <c r="F9061" s="50" t="str">
        <f>IF(ISBLANK(LeaveTracker[[#This Row],[Employee Name]]),"-----",VLOOKUP(LeaveTracker[[#This Row],[Employee Name]],Employees[[Employee Name]:[Office]],6))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1840</v>
      </c>
      <c r="E9062" s="19" t="str">
        <f>IF(ISBLANK(LeaveTracker[[#This Row],[Employee Name]]),"-----",VLOOKUP(LeaveTracker[[#This Row],[Employee Name]],Employees[[Employee Name]:[Office]],7))</f>
        <v>BIR</v>
      </c>
      <c r="F9062" s="50" t="str">
        <f>IF(ISBLANK(LeaveTracker[[#This Row],[Employee Name]]),"-----",VLOOKUP(LeaveTracker[[#This Row],[Employee Name]],Employees[[Employee Name]:[Office]],6))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1840</v>
      </c>
      <c r="E9063" s="19" t="str">
        <f>IF(ISBLANK(LeaveTracker[[#This Row],[Employee Name]]),"-----",VLOOKUP(LeaveTracker[[#This Row],[Employee Name]],Employees[[Employee Name]:[Office]],7))</f>
        <v>BIR</v>
      </c>
      <c r="F9063" s="50" t="str">
        <f>IF(ISBLANK(LeaveTracker[[#This Row],[Employee Name]]),"-----",VLOOKUP(LeaveTracker[[#This Row],[Employee Name]],Employees[[Employee Name]:[Office]],6))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1830</v>
      </c>
      <c r="E9064" s="19" t="str">
        <f>IF(ISBLANK(LeaveTracker[[#This Row],[Employee Name]]),"-----",VLOOKUP(LeaveTracker[[#This Row],[Employee Name]],Employees[[Employee Name]:[Office]],7))</f>
        <v>ONT</v>
      </c>
      <c r="F9064" s="50" t="str">
        <f>IF(ISBLANK(LeaveTracker[[#This Row],[Employee Name]]),"-----",VLOOKUP(LeaveTracker[[#This Row],[Employee Name]],Employees[[Employee Name]:[Office]],6))</f>
        <v>CASUAL</v>
      </c>
      <c r="G9064" s="24">
        <v>45258</v>
      </c>
      <c r="H9064" s="24">
        <v>45259</v>
      </c>
      <c r="I9064" s="19" t="s">
        <v>298</v>
      </c>
      <c r="J9064" s="42" t="s">
        <v>1003</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1909</v>
      </c>
      <c r="E9065" s="19" t="str">
        <f>IF(ISBLANK(LeaveTracker[[#This Row],[Employee Name]]),"-----",VLOOKUP(LeaveTracker[[#This Row],[Employee Name]],Employees[[Employee Name]:[Office]],7))</f>
        <v>ONT</v>
      </c>
      <c r="F9065" s="50" t="str">
        <f>IF(ISBLANK(LeaveTracker[[#This Row],[Employee Name]]),"-----",VLOOKUP(LeaveTracker[[#This Row],[Employee Name]],Employees[[Employee Name]:[Office]],6))</f>
        <v>CASUAL</v>
      </c>
      <c r="G9065" s="24">
        <v>45247</v>
      </c>
      <c r="H9065" s="24">
        <v>45247</v>
      </c>
      <c r="I9065" s="19" t="s">
        <v>298</v>
      </c>
      <c r="J9065" s="42" t="s">
        <v>1003</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1909</v>
      </c>
      <c r="E9066" s="19" t="str">
        <f>IF(ISBLANK(LeaveTracker[[#This Row],[Employee Name]]),"-----",VLOOKUP(LeaveTracker[[#This Row],[Employee Name]],Employees[[Employee Name]:[Office]],7))</f>
        <v>ONT</v>
      </c>
      <c r="F9066" s="50" t="str">
        <f>IF(ISBLANK(LeaveTracker[[#This Row],[Employee Name]]),"-----",VLOOKUP(LeaveTracker[[#This Row],[Employee Name]],Employees[[Employee Name]:[Office]],6))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2132</v>
      </c>
      <c r="E9067" s="19" t="str">
        <f>IF(ISBLANK(LeaveTracker[[#This Row],[Employee Name]]),"-----",VLOOKUP(LeaveTracker[[#This Row],[Employee Name]],Employees[[Employee Name]:[Office]],7))</f>
        <v>DA</v>
      </c>
      <c r="F9067" s="50" t="str">
        <f>IF(ISBLANK(LeaveTracker[[#This Row],[Employee Name]]),"-----",VLOOKUP(LeaveTracker[[#This Row],[Employee Name]],Employees[[Employee Name]:[Office]],6))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1916</v>
      </c>
      <c r="E9068" s="19" t="str">
        <f>IF(ISBLANK(LeaveTracker[[#This Row],[Employee Name]]),"-----",VLOOKUP(LeaveTracker[[#This Row],[Employee Name]],Employees[[Employee Name]:[Office]],7))</f>
        <v>INTERNAL</v>
      </c>
      <c r="F9068" s="50" t="str">
        <f>IF(ISBLANK(LeaveTracker[[#This Row],[Employee Name]]),"-----",VLOOKUP(LeaveTracker[[#This Row],[Employee Name]],Employees[[Employee Name]:[Office]],6))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1916</v>
      </c>
      <c r="E9069" s="19" t="str">
        <f>IF(ISBLANK(LeaveTracker[[#This Row],[Employee Name]]),"-----",VLOOKUP(LeaveTracker[[#This Row],[Employee Name]],Employees[[Employee Name]:[Office]],7))</f>
        <v>INTERNAL</v>
      </c>
      <c r="F9069" s="50" t="str">
        <f>IF(ISBLANK(LeaveTracker[[#This Row],[Employee Name]]),"-----",VLOOKUP(LeaveTracker[[#This Row],[Employee Name]],Employees[[Employee Name]:[Office]],6))</f>
        <v>CASUAL</v>
      </c>
      <c r="G9069" s="24">
        <v>45230</v>
      </c>
      <c r="H9069" s="24">
        <v>45230</v>
      </c>
      <c r="I9069" s="19" t="s">
        <v>298</v>
      </c>
      <c r="J9069" s="42" t="s">
        <v>1003</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1900</v>
      </c>
      <c r="E9070" s="19" t="str">
        <f>IF(ISBLANK(LeaveTracker[[#This Row],[Employee Name]]),"-----",VLOOKUP(LeaveTracker[[#This Row],[Employee Name]],Employees[[Employee Name]:[Office]],7))</f>
        <v>PICNIC GROVE</v>
      </c>
      <c r="F9070" s="50" t="str">
        <f>IF(ISBLANK(LeaveTracker[[#This Row],[Employee Name]]),"-----",VLOOKUP(LeaveTracker[[#This Row],[Employee Name]],Employees[[Employee Name]:[Office]],6))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2584</v>
      </c>
      <c r="E9071" s="19" t="str">
        <f>IF(ISBLANK(LeaveTracker[[#This Row],[Employee Name]]),"-----",VLOOKUP(LeaveTracker[[#This Row],[Employee Name]],Employees[[Employee Name]:[Office]],7))</f>
        <v>PICNIC GROVE</v>
      </c>
      <c r="F9071" s="50" t="str">
        <f>IF(ISBLANK(LeaveTracker[[#This Row],[Employee Name]]),"-----",VLOOKUP(LeaveTracker[[#This Row],[Employee Name]],Employees[[Employee Name]:[Office]],6))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2584</v>
      </c>
      <c r="E9072" s="19" t="str">
        <f>IF(ISBLANK(LeaveTracker[[#This Row],[Employee Name]]),"-----",VLOOKUP(LeaveTracker[[#This Row],[Employee Name]],Employees[[Employee Name]:[Office]],7))</f>
        <v>PICNIC GROVE</v>
      </c>
      <c r="F9072" s="50" t="str">
        <f>IF(ISBLANK(LeaveTracker[[#This Row],[Employee Name]]),"-----",VLOOKUP(LeaveTracker[[#This Row],[Employee Name]],Employees[[Employee Name]:[Office]],6))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2584</v>
      </c>
      <c r="E9073" s="19" t="str">
        <f>IF(ISBLANK(LeaveTracker[[#This Row],[Employee Name]]),"-----",VLOOKUP(LeaveTracker[[#This Row],[Employee Name]],Employees[[Employee Name]:[Office]],7))</f>
        <v>PICNIC GROVE</v>
      </c>
      <c r="F9073" s="50" t="str">
        <f>IF(ISBLANK(LeaveTracker[[#This Row],[Employee Name]]),"-----",VLOOKUP(LeaveTracker[[#This Row],[Employee Name]],Employees[[Employee Name]:[Office]],6))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2584</v>
      </c>
      <c r="E9074" s="19" t="str">
        <f>IF(ISBLANK(LeaveTracker[[#This Row],[Employee Name]]),"-----",VLOOKUP(LeaveTracker[[#This Row],[Employee Name]],Employees[[Employee Name]:[Office]],7))</f>
        <v>PICNIC GROVE</v>
      </c>
      <c r="F9074" s="50" t="str">
        <f>IF(ISBLANK(LeaveTracker[[#This Row],[Employee Name]]),"-----",VLOOKUP(LeaveTracker[[#This Row],[Employee Name]],Employees[[Employee Name]:[Office]],6))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2584</v>
      </c>
      <c r="E9075" s="19" t="str">
        <f>IF(ISBLANK(LeaveTracker[[#This Row],[Employee Name]]),"-----",VLOOKUP(LeaveTracker[[#This Row],[Employee Name]],Employees[[Employee Name]:[Office]],7))</f>
        <v>PICNIC GROVE</v>
      </c>
      <c r="F9075" s="50" t="str">
        <f>IF(ISBLANK(LeaveTracker[[#This Row],[Employee Name]]),"-----",VLOOKUP(LeaveTracker[[#This Row],[Employee Name]],Employees[[Employee Name]:[Office]],6))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347</v>
      </c>
      <c r="E9076" s="19" t="str">
        <f>IF(ISBLANK(LeaveTracker[[#This Row],[Employee Name]]),"-----",VLOOKUP(LeaveTracker[[#This Row],[Employee Name]],Employees[[Employee Name]:[Office]],7))</f>
        <v>PICNIC GROVE</v>
      </c>
      <c r="F9076" s="50" t="str">
        <f>IF(ISBLANK(LeaveTracker[[#This Row],[Employee Name]]),"-----",VLOOKUP(LeaveTracker[[#This Row],[Employee Name]],Employees[[Employee Name]:[Office]],6))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1942</v>
      </c>
      <c r="E9077" s="19" t="str">
        <f>IF(ISBLANK(LeaveTracker[[#This Row],[Employee Name]]),"-----",VLOOKUP(LeaveTracker[[#This Row],[Employee Name]],Employees[[Employee Name]:[Office]],7))</f>
        <v>GSO</v>
      </c>
      <c r="F9077" s="50" t="str">
        <f>IF(ISBLANK(LeaveTracker[[#This Row],[Employee Name]]),"-----",VLOOKUP(LeaveTracker[[#This Row],[Employee Name]],Employees[[Employee Name]:[Office]],6))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1931</v>
      </c>
      <c r="E9078" s="19" t="str">
        <f>IF(ISBLANK(LeaveTracker[[#This Row],[Employee Name]]),"-----",VLOOKUP(LeaveTracker[[#This Row],[Employee Name]],Employees[[Employee Name]:[Office]],7))</f>
        <v>CENRO</v>
      </c>
      <c r="F9078" s="50" t="str">
        <f>IF(ISBLANK(LeaveTracker[[#This Row],[Employee Name]]),"-----",VLOOKUP(LeaveTracker[[#This Row],[Employee Name]],Employees[[Employee Name]:[Office]],6))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1962</v>
      </c>
      <c r="E9079" s="19" t="str">
        <f>IF(ISBLANK(LeaveTracker[[#This Row],[Employee Name]]),"-----",VLOOKUP(LeaveTracker[[#This Row],[Employee Name]],Employees[[Employee Name]:[Office]],7))</f>
        <v>CENRO</v>
      </c>
      <c r="F9079" s="50" t="str">
        <f>IF(ISBLANK(LeaveTracker[[#This Row],[Employee Name]]),"-----",VLOOKUP(LeaveTracker[[#This Row],[Employee Name]],Employees[[Employee Name]:[Office]],6))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759</v>
      </c>
      <c r="E9080" s="19" t="str">
        <f>IF(ISBLANK(LeaveTracker[[#This Row],[Employee Name]]),"-----",VLOOKUP(LeaveTracker[[#This Row],[Employee Name]],Employees[[Employee Name]:[Office]],7))</f>
        <v>CTO</v>
      </c>
      <c r="F9080" s="50" t="str">
        <f>IF(ISBLANK(LeaveTracker[[#This Row],[Employee Name]]),"-----",VLOOKUP(LeaveTracker[[#This Row],[Employee Name]],Employees[[Employee Name]:[Office]],6))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759</v>
      </c>
      <c r="E9081" s="19" t="str">
        <f>IF(ISBLANK(LeaveTracker[[#This Row],[Employee Name]]),"-----",VLOOKUP(LeaveTracker[[#This Row],[Employee Name]],Employees[[Employee Name]:[Office]],7))</f>
        <v>CTO</v>
      </c>
      <c r="F9081" s="50" t="str">
        <f>IF(ISBLANK(LeaveTracker[[#This Row],[Employee Name]]),"-----",VLOOKUP(LeaveTracker[[#This Row],[Employee Name]],Employees[[Employee Name]:[Office]],6))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1741</v>
      </c>
      <c r="E9082" s="19" t="str">
        <f>IF(ISBLANK(LeaveTracker[[#This Row],[Employee Name]]),"-----",VLOOKUP(LeaveTracker[[#This Row],[Employee Name]],Employees[[Employee Name]:[Office]],7))</f>
        <v>ONT</v>
      </c>
      <c r="F9082" s="50" t="str">
        <f>IF(ISBLANK(LeaveTracker[[#This Row],[Employee Name]]),"-----",VLOOKUP(LeaveTracker[[#This Row],[Employee Name]],Employees[[Employee Name]:[Office]],6))</f>
        <v>PERMANENT</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2114</v>
      </c>
      <c r="E9083" s="19" t="str">
        <f>IF(ISBLANK(LeaveTracker[[#This Row],[Employee Name]]),"-----",VLOOKUP(LeaveTracker[[#This Row],[Employee Name]],Employees[[Employee Name]:[Office]],7))</f>
        <v>CEO</v>
      </c>
      <c r="F9083" s="50" t="str">
        <f>IF(ISBLANK(LeaveTracker[[#This Row],[Employee Name]]),"-----",VLOOKUP(LeaveTracker[[#This Row],[Employee Name]],Employees[[Employee Name]:[Office]],6))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2090</v>
      </c>
      <c r="E9084" s="19" t="str">
        <f>IF(ISBLANK(LeaveTracker[[#This Row],[Employee Name]]),"-----",VLOOKUP(LeaveTracker[[#This Row],[Employee Name]],Employees[[Employee Name]:[Office]],7))</f>
        <v>GSO</v>
      </c>
      <c r="F9084" s="50" t="str">
        <f>IF(ISBLANK(LeaveTracker[[#This Row],[Employee Name]]),"-----",VLOOKUP(LeaveTracker[[#This Row],[Employee Name]],Employees[[Employee Name]:[Office]],6))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268</v>
      </c>
      <c r="E9085" s="19" t="str">
        <f>IF(ISBLANK(LeaveTracker[[#This Row],[Employee Name]]),"-----",VLOOKUP(LeaveTracker[[#This Row],[Employee Name]],Employees[[Employee Name]:[Office]],7))</f>
        <v>PICNIC GROVE</v>
      </c>
      <c r="F9085" s="50" t="str">
        <f>IF(ISBLANK(LeaveTracker[[#This Row],[Employee Name]]),"-----",VLOOKUP(LeaveTracker[[#This Row],[Employee Name]],Employees[[Employee Name]:[Office]],6))</f>
        <v>PERMANENT</v>
      </c>
      <c r="G9085" s="24">
        <v>45267</v>
      </c>
      <c r="H9085" s="24">
        <v>45267</v>
      </c>
      <c r="I9085" s="19" t="s">
        <v>298</v>
      </c>
      <c r="J9085" s="42" t="s">
        <v>1003</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268</v>
      </c>
      <c r="E9086" s="19" t="str">
        <f>IF(ISBLANK(LeaveTracker[[#This Row],[Employee Name]]),"-----",VLOOKUP(LeaveTracker[[#This Row],[Employee Name]],Employees[[Employee Name]:[Office]],7))</f>
        <v>PICNIC GROVE</v>
      </c>
      <c r="F9086" s="50" t="str">
        <f>IF(ISBLANK(LeaveTracker[[#This Row],[Employee Name]]),"-----",VLOOKUP(LeaveTracker[[#This Row],[Employee Name]],Employees[[Employee Name]:[Office]],6))</f>
        <v>PERMANENT</v>
      </c>
      <c r="G9086" s="24">
        <v>45258</v>
      </c>
      <c r="H9086" s="24">
        <v>45259</v>
      </c>
      <c r="I9086" s="19" t="s">
        <v>298</v>
      </c>
      <c r="J9086" s="42" t="s">
        <v>1003</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632</v>
      </c>
      <c r="E9087" s="19" t="str">
        <f>IF(ISBLANK(LeaveTracker[[#This Row],[Employee Name]]),"-----",VLOOKUP(LeaveTracker[[#This Row],[Employee Name]],Employees[[Employee Name]:[Office]],7))</f>
        <v>LIBRARY</v>
      </c>
      <c r="F9087" s="50" t="str">
        <f>IF(ISBLANK(LeaveTracker[[#This Row],[Employee Name]]),"-----",VLOOKUP(LeaveTracker[[#This Row],[Employee Name]],Employees[[Employee Name]:[Office]],6))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632</v>
      </c>
      <c r="E9088" s="19" t="str">
        <f>IF(ISBLANK(LeaveTracker[[#This Row],[Employee Name]]),"-----",VLOOKUP(LeaveTracker[[#This Row],[Employee Name]],Employees[[Employee Name]:[Office]],7))</f>
        <v>LIBRARY</v>
      </c>
      <c r="F9088" s="50" t="str">
        <f>IF(ISBLANK(LeaveTracker[[#This Row],[Employee Name]]),"-----",VLOOKUP(LeaveTracker[[#This Row],[Employee Name]],Employees[[Employee Name]:[Office]],6))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1788</v>
      </c>
      <c r="E9089" s="19" t="str">
        <f>IF(ISBLANK(LeaveTracker[[#This Row],[Employee Name]]),"-----",VLOOKUP(LeaveTracker[[#This Row],[Employee Name]],Employees[[Employee Name]:[Office]],7))</f>
        <v>ONT</v>
      </c>
      <c r="F9089" s="50" t="str">
        <f>IF(ISBLANK(LeaveTracker[[#This Row],[Employee Name]]),"-----",VLOOKUP(LeaveTracker[[#This Row],[Employee Name]],Employees[[Employee Name]:[Office]],6))</f>
        <v>PERMANENT</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1788</v>
      </c>
      <c r="E9090" s="19" t="str">
        <f>IF(ISBLANK(LeaveTracker[[#This Row],[Employee Name]]),"-----",VLOOKUP(LeaveTracker[[#This Row],[Employee Name]],Employees[[Employee Name]:[Office]],7))</f>
        <v>ONT</v>
      </c>
      <c r="F9090" s="50" t="str">
        <f>IF(ISBLANK(LeaveTracker[[#This Row],[Employee Name]]),"-----",VLOOKUP(LeaveTracker[[#This Row],[Employee Name]],Employees[[Employee Name]:[Office]],6))</f>
        <v>PERMANENT</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1788</v>
      </c>
      <c r="E9091" s="19" t="str">
        <f>IF(ISBLANK(LeaveTracker[[#This Row],[Employee Name]]),"-----",VLOOKUP(LeaveTracker[[#This Row],[Employee Name]],Employees[[Employee Name]:[Office]],7))</f>
        <v>ONT</v>
      </c>
      <c r="F9091" s="50" t="str">
        <f>IF(ISBLANK(LeaveTracker[[#This Row],[Employee Name]]),"-----",VLOOKUP(LeaveTracker[[#This Row],[Employee Name]],Employees[[Employee Name]:[Office]],6))</f>
        <v>PERMANENT</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19" t="str">
        <f>IF(ISBLANK(LeaveTracker[[#This Row],[Employee Name]]),"-----",VLOOKUP(LeaveTracker[[#This Row],[Employee Name]],Employees[[Employee Name]:[Office]],7))</f>
        <v>PIO</v>
      </c>
      <c r="F9092" s="50" t="str">
        <f>IF(ISBLANK(LeaveTracker[[#This Row],[Employee Name]]),"-----",VLOOKUP(LeaveTracker[[#This Row],[Employee Name]],Employees[[Employee Name]:[Office]],6))</f>
        <v>PERMANENT</v>
      </c>
      <c r="G9092" s="24">
        <v>45255</v>
      </c>
      <c r="H9092" s="24">
        <v>45255</v>
      </c>
      <c r="I9092" s="19" t="s">
        <v>298</v>
      </c>
      <c r="J9092" s="42" t="s">
        <v>1003</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19" t="str">
        <f>IF(ISBLANK(LeaveTracker[[#This Row],[Employee Name]]),"-----",VLOOKUP(LeaveTracker[[#This Row],[Employee Name]],Employees[[Employee Name]:[Office]],7))</f>
        <v>PIO</v>
      </c>
      <c r="F9093" s="50" t="str">
        <f>IF(ISBLANK(LeaveTracker[[#This Row],[Employee Name]]),"-----",VLOOKUP(LeaveTracker[[#This Row],[Employee Name]],Employees[[Employee Name]:[Office]],6))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19" t="str">
        <f>IF(ISBLANK(LeaveTracker[[#This Row],[Employee Name]]),"-----",VLOOKUP(LeaveTracker[[#This Row],[Employee Name]],Employees[[Employee Name]:[Office]],7))</f>
        <v>PIO</v>
      </c>
      <c r="F9094" s="50" t="str">
        <f>IF(ISBLANK(LeaveTracker[[#This Row],[Employee Name]]),"-----",VLOOKUP(LeaveTracker[[#This Row],[Employee Name]],Employees[[Employee Name]:[Office]],6))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1083</v>
      </c>
      <c r="E9095" s="19" t="str">
        <f>IF(ISBLANK(LeaveTracker[[#This Row],[Employee Name]]),"-----",VLOOKUP(LeaveTracker[[#This Row],[Employee Name]],Employees[[Employee Name]:[Office]],7))</f>
        <v>ACCOUNTING</v>
      </c>
      <c r="F9095" s="50" t="str">
        <f>IF(ISBLANK(LeaveTracker[[#This Row],[Employee Name]]),"-----",VLOOKUP(LeaveTracker[[#This Row],[Employee Name]],Employees[[Employee Name]:[Office]],6))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1834</v>
      </c>
      <c r="E9096" s="19" t="str">
        <f>IF(ISBLANK(LeaveTracker[[#This Row],[Employee Name]]),"-----",VLOOKUP(LeaveTracker[[#This Row],[Employee Name]],Employees[[Employee Name]:[Office]],7))</f>
        <v>EEO/CITY MARKET</v>
      </c>
      <c r="F9096" s="50" t="str">
        <f>IF(ISBLANK(LeaveTracker[[#This Row],[Employee Name]]),"-----",VLOOKUP(LeaveTracker[[#This Row],[Employee Name]],Employees[[Employee Name]:[Office]],6))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1834</v>
      </c>
      <c r="E9097" s="19" t="str">
        <f>IF(ISBLANK(LeaveTracker[[#This Row],[Employee Name]]),"-----",VLOOKUP(LeaveTracker[[#This Row],[Employee Name]],Employees[[Employee Name]:[Office]],7))</f>
        <v>EEO/CITY MARKET</v>
      </c>
      <c r="F9097" s="50" t="str">
        <f>IF(ISBLANK(LeaveTracker[[#This Row],[Employee Name]]),"-----",VLOOKUP(LeaveTracker[[#This Row],[Employee Name]],Employees[[Employee Name]:[Office]],6))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1834</v>
      </c>
      <c r="E9098" s="19" t="str">
        <f>IF(ISBLANK(LeaveTracker[[#This Row],[Employee Name]]),"-----",VLOOKUP(LeaveTracker[[#This Row],[Employee Name]],Employees[[Employee Name]:[Office]],7))</f>
        <v>EEO/CITY MARKET</v>
      </c>
      <c r="F9098" s="50" t="str">
        <f>IF(ISBLANK(LeaveTracker[[#This Row],[Employee Name]]),"-----",VLOOKUP(LeaveTracker[[#This Row],[Employee Name]],Employees[[Employee Name]:[Office]],6))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1834</v>
      </c>
      <c r="E9099" s="19" t="str">
        <f>IF(ISBLANK(LeaveTracker[[#This Row],[Employee Name]]),"-----",VLOOKUP(LeaveTracker[[#This Row],[Employee Name]],Employees[[Employee Name]:[Office]],7))</f>
        <v>EEO/CITY MARKET</v>
      </c>
      <c r="F9099" s="50" t="str">
        <f>IF(ISBLANK(LeaveTracker[[#This Row],[Employee Name]]),"-----",VLOOKUP(LeaveTracker[[#This Row],[Employee Name]],Employees[[Employee Name]:[Office]],6))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1834</v>
      </c>
      <c r="E9100" s="19" t="str">
        <f>IF(ISBLANK(LeaveTracker[[#This Row],[Employee Name]]),"-----",VLOOKUP(LeaveTracker[[#This Row],[Employee Name]],Employees[[Employee Name]:[Office]],7))</f>
        <v>EEO/CITY MARKET</v>
      </c>
      <c r="F9100" s="50" t="str">
        <f>IF(ISBLANK(LeaveTracker[[#This Row],[Employee Name]]),"-----",VLOOKUP(LeaveTracker[[#This Row],[Employee Name]],Employees[[Employee Name]:[Office]],6))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1834</v>
      </c>
      <c r="E9101" s="19" t="str">
        <f>IF(ISBLANK(LeaveTracker[[#This Row],[Employee Name]]),"-----",VLOOKUP(LeaveTracker[[#This Row],[Employee Name]],Employees[[Employee Name]:[Office]],7))</f>
        <v>EEO/CITY MARKET</v>
      </c>
      <c r="F9101" s="50" t="str">
        <f>IF(ISBLANK(LeaveTracker[[#This Row],[Employee Name]]),"-----",VLOOKUP(LeaveTracker[[#This Row],[Employee Name]],Employees[[Employee Name]:[Office]],6))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626</v>
      </c>
      <c r="E9102" s="19" t="str">
        <f>IF(ISBLANK(LeaveTracker[[#This Row],[Employee Name]]),"-----",VLOOKUP(LeaveTracker[[#This Row],[Employee Name]],Employees[[Employee Name]:[Office]],7))</f>
        <v>EEO/ CITY MARKET</v>
      </c>
      <c r="F9102" s="50" t="str">
        <f>IF(ISBLANK(LeaveTracker[[#This Row],[Employee Name]]),"-----",VLOOKUP(LeaveTracker[[#This Row],[Employee Name]],Employees[[Employee Name]:[Office]],6))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626</v>
      </c>
      <c r="E9103" s="19" t="str">
        <f>IF(ISBLANK(LeaveTracker[[#This Row],[Employee Name]]),"-----",VLOOKUP(LeaveTracker[[#This Row],[Employee Name]],Employees[[Employee Name]:[Office]],7))</f>
        <v>EEO/ CITY MARKET</v>
      </c>
      <c r="F9103" s="50" t="str">
        <f>IF(ISBLANK(LeaveTracker[[#This Row],[Employee Name]]),"-----",VLOOKUP(LeaveTracker[[#This Row],[Employee Name]],Employees[[Employee Name]:[Office]],6))</f>
        <v>PERMANENT</v>
      </c>
      <c r="G9103" s="24">
        <v>45264</v>
      </c>
      <c r="H9103" s="24">
        <v>45264</v>
      </c>
      <c r="I9103" s="19" t="s">
        <v>298</v>
      </c>
      <c r="J9103" s="42" t="s">
        <v>1003</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626</v>
      </c>
      <c r="E9104" s="19" t="str">
        <f>IF(ISBLANK(LeaveTracker[[#This Row],[Employee Name]]),"-----",VLOOKUP(LeaveTracker[[#This Row],[Employee Name]],Employees[[Employee Name]:[Office]],7))</f>
        <v>EEO/ CITY MARKET</v>
      </c>
      <c r="F9104" s="50" t="str">
        <f>IF(ISBLANK(LeaveTracker[[#This Row],[Employee Name]]),"-----",VLOOKUP(LeaveTracker[[#This Row],[Employee Name]],Employees[[Employee Name]:[Office]],6))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626</v>
      </c>
      <c r="E9105" s="19" t="str">
        <f>IF(ISBLANK(LeaveTracker[[#This Row],[Employee Name]]),"-----",VLOOKUP(LeaveTracker[[#This Row],[Employee Name]],Employees[[Employee Name]:[Office]],7))</f>
        <v>EEO/ CITY MARKET</v>
      </c>
      <c r="F9105" s="50" t="str">
        <f>IF(ISBLANK(LeaveTracker[[#This Row],[Employee Name]]),"-----",VLOOKUP(LeaveTracker[[#This Row],[Employee Name]],Employees[[Employee Name]:[Office]],6))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626</v>
      </c>
      <c r="E9106" s="19" t="str">
        <f>IF(ISBLANK(LeaveTracker[[#This Row],[Employee Name]]),"-----",VLOOKUP(LeaveTracker[[#This Row],[Employee Name]],Employees[[Employee Name]:[Office]],7))</f>
        <v>EEO/ CITY MARKET</v>
      </c>
      <c r="F9106" s="50" t="str">
        <f>IF(ISBLANK(LeaveTracker[[#This Row],[Employee Name]]),"-----",VLOOKUP(LeaveTracker[[#This Row],[Employee Name]],Employees[[Employee Name]:[Office]],6))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626</v>
      </c>
      <c r="E9107" s="19" t="str">
        <f>IF(ISBLANK(LeaveTracker[[#This Row],[Employee Name]]),"-----",VLOOKUP(LeaveTracker[[#This Row],[Employee Name]],Employees[[Employee Name]:[Office]],7))</f>
        <v>EEO/ CITY MARKET</v>
      </c>
      <c r="F9107" s="50" t="str">
        <f>IF(ISBLANK(LeaveTracker[[#This Row],[Employee Name]]),"-----",VLOOKUP(LeaveTracker[[#This Row],[Employee Name]],Employees[[Employee Name]:[Office]],6))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626</v>
      </c>
      <c r="E9108" s="19" t="str">
        <f>IF(ISBLANK(LeaveTracker[[#This Row],[Employee Name]]),"-----",VLOOKUP(LeaveTracker[[#This Row],[Employee Name]],Employees[[Employee Name]:[Office]],7))</f>
        <v>EEO/ CITY MARKET</v>
      </c>
      <c r="F9108" s="50" t="str">
        <f>IF(ISBLANK(LeaveTracker[[#This Row],[Employee Name]]),"-----",VLOOKUP(LeaveTracker[[#This Row],[Employee Name]],Employees[[Employee Name]:[Office]],6))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501</v>
      </c>
      <c r="E9109" s="19" t="str">
        <f>IF(ISBLANK(LeaveTracker[[#This Row],[Employee Name]]),"-----",VLOOKUP(LeaveTracker[[#This Row],[Employee Name]],Employees[[Employee Name]:[Office]],7))</f>
        <v>COOPERATIVE OFFICE</v>
      </c>
      <c r="F9109" s="50" t="str">
        <f>IF(ISBLANK(LeaveTracker[[#This Row],[Employee Name]]),"-----",VLOOKUP(LeaveTracker[[#This Row],[Employee Name]],Employees[[Employee Name]:[Office]],6))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19" t="str">
        <f>IF(ISBLANK(LeaveTracker[[#This Row],[Employee Name]]),"-----",VLOOKUP(LeaveTracker[[#This Row],[Employee Name]],Employees[[Employee Name]:[Office]],7))</f>
        <v>CHO</v>
      </c>
      <c r="F9110" s="50" t="str">
        <f>IF(ISBLANK(LeaveTracker[[#This Row],[Employee Name]]),"-----",VLOOKUP(LeaveTracker[[#This Row],[Employee Name]],Employees[[Employee Name]:[Office]],6))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732</v>
      </c>
      <c r="E9111" s="19" t="str">
        <f>IF(ISBLANK(LeaveTracker[[#This Row],[Employee Name]]),"-----",VLOOKUP(LeaveTracker[[#This Row],[Employee Name]],Employees[[Employee Name]:[Office]],7))</f>
        <v>VMO</v>
      </c>
      <c r="F9111" s="50" t="str">
        <f>IF(ISBLANK(LeaveTracker[[#This Row],[Employee Name]]),"-----",VLOOKUP(LeaveTracker[[#This Row],[Employee Name]],Employees[[Employee Name]:[Office]],6))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732</v>
      </c>
      <c r="E9112" s="19" t="str">
        <f>IF(ISBLANK(LeaveTracker[[#This Row],[Employee Name]]),"-----",VLOOKUP(LeaveTracker[[#This Row],[Employee Name]],Employees[[Employee Name]:[Office]],7))</f>
        <v>VMO</v>
      </c>
      <c r="F9112" s="50" t="str">
        <f>IF(ISBLANK(LeaveTracker[[#This Row],[Employee Name]]),"-----",VLOOKUP(LeaveTracker[[#This Row],[Employee Name]],Employees[[Employee Name]:[Office]],6))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1866</v>
      </c>
      <c r="E9113" s="19" t="str">
        <f>IF(ISBLANK(LeaveTracker[[#This Row],[Employee Name]]),"-----",VLOOKUP(LeaveTracker[[#This Row],[Employee Name]],Employees[[Employee Name]:[Office]],7))</f>
        <v>TICC</v>
      </c>
      <c r="F9113" s="50" t="str">
        <f>IF(ISBLANK(LeaveTracker[[#This Row],[Employee Name]]),"-----",VLOOKUP(LeaveTracker[[#This Row],[Employee Name]],Employees[[Employee Name]:[Office]],6))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19" t="str">
        <f>IF(ISBLANK(LeaveTracker[[#This Row],[Employee Name]]),"-----",VLOOKUP(LeaveTracker[[#This Row],[Employee Name]],Employees[[Employee Name]:[Office]],7))</f>
        <v>CHARACTER OFFICE</v>
      </c>
      <c r="F9114" s="50" t="str">
        <f>IF(ISBLANK(LeaveTracker[[#This Row],[Employee Name]]),"-----",VLOOKUP(LeaveTracker[[#This Row],[Employee Name]],Employees[[Employee Name]:[Office]],6))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871</v>
      </c>
      <c r="E9115" s="19" t="str">
        <f>IF(ISBLANK(LeaveTracker[[#This Row],[Employee Name]]),"-----",VLOOKUP(LeaveTracker[[#This Row],[Employee Name]],Employees[[Employee Name]:[Office]],7))</f>
        <v>ACCOUNTING</v>
      </c>
      <c r="F9115" s="50" t="str">
        <f>IF(ISBLANK(LeaveTracker[[#This Row],[Employee Name]]),"-----",VLOOKUP(LeaveTracker[[#This Row],[Employee Name]],Employees[[Employee Name]:[Office]],6))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19" t="str">
        <f>IF(ISBLANK(LeaveTracker[[#This Row],[Employee Name]]),"-----",VLOOKUP(LeaveTracker[[#This Row],[Employee Name]],Employees[[Employee Name]:[Office]],7))</f>
        <v>CHARACTER OFFICE</v>
      </c>
      <c r="F9116" s="50" t="str">
        <f>IF(ISBLANK(LeaveTracker[[#This Row],[Employee Name]]),"-----",VLOOKUP(LeaveTracker[[#This Row],[Employee Name]],Employees[[Employee Name]:[Office]],6))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1811</v>
      </c>
      <c r="E9117" s="19" t="str">
        <f>IF(ISBLANK(LeaveTracker[[#This Row],[Employee Name]]),"-----",VLOOKUP(LeaveTracker[[#This Row],[Employee Name]],Employees[[Employee Name]:[Office]],7))</f>
        <v>TICC</v>
      </c>
      <c r="F9117" s="50" t="str">
        <f>IF(ISBLANK(LeaveTracker[[#This Row],[Employee Name]]),"-----",VLOOKUP(LeaveTracker[[#This Row],[Employee Name]],Employees[[Employee Name]:[Office]],6))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572</v>
      </c>
      <c r="E9118" s="19" t="str">
        <f>IF(ISBLANK(LeaveTracker[[#This Row],[Employee Name]]),"-----",VLOOKUP(LeaveTracker[[#This Row],[Employee Name]],Employees[[Employee Name]:[Office]],7))</f>
        <v>CCT</v>
      </c>
      <c r="F9118" s="50" t="str">
        <f>IF(ISBLANK(LeaveTracker[[#This Row],[Employee Name]]),"-----",VLOOKUP(LeaveTracker[[#This Row],[Employee Name]],Employees[[Employee Name]:[Office]],6))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1903</v>
      </c>
      <c r="E9119" s="19" t="str">
        <f>IF(ISBLANK(LeaveTracker[[#This Row],[Employee Name]]),"-----",VLOOKUP(LeaveTracker[[#This Row],[Employee Name]],Employees[[Employee Name]:[Office]],7))</f>
        <v>TICC</v>
      </c>
      <c r="F9119" s="50" t="str">
        <f>IF(ISBLANK(LeaveTracker[[#This Row],[Employee Name]]),"-----",VLOOKUP(LeaveTracker[[#This Row],[Employee Name]],Employees[[Employee Name]:[Office]],6))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1903</v>
      </c>
      <c r="E9120" s="19" t="str">
        <f>IF(ISBLANK(LeaveTracker[[#This Row],[Employee Name]]),"-----",VLOOKUP(LeaveTracker[[#This Row],[Employee Name]],Employees[[Employee Name]:[Office]],7))</f>
        <v>TICC</v>
      </c>
      <c r="F9120" s="50" t="str">
        <f>IF(ISBLANK(LeaveTracker[[#This Row],[Employee Name]]),"-----",VLOOKUP(LeaveTracker[[#This Row],[Employee Name]],Employees[[Employee Name]:[Office]],6))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2506</v>
      </c>
      <c r="E9121" s="19" t="str">
        <f>IF(ISBLANK(LeaveTracker[[#This Row],[Employee Name]]),"-----",VLOOKUP(LeaveTracker[[#This Row],[Employee Name]],Employees[[Employee Name]:[Office]],7))</f>
        <v>TICC</v>
      </c>
      <c r="F9121" s="50" t="str">
        <f>IF(ISBLANK(LeaveTracker[[#This Row],[Employee Name]]),"-----",VLOOKUP(LeaveTracker[[#This Row],[Employee Name]],Employees[[Employee Name]:[Office]],6))</f>
        <v>CASUAL</v>
      </c>
      <c r="G9121" s="24">
        <v>45242</v>
      </c>
      <c r="H9121" s="24">
        <v>45242</v>
      </c>
      <c r="I9121" s="19" t="s">
        <v>298</v>
      </c>
      <c r="J9121" s="42" t="s">
        <v>1003</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242</v>
      </c>
      <c r="E9122" s="19" t="str">
        <f>IF(ISBLANK(LeaveTracker[[#This Row],[Employee Name]]),"-----",VLOOKUP(LeaveTracker[[#This Row],[Employee Name]],Employees[[Employee Name]:[Office]],7))</f>
        <v>TCCH/TICC</v>
      </c>
      <c r="F9122" s="50" t="str">
        <f>IF(ISBLANK(LeaveTracker[[#This Row],[Employee Name]]),"-----",VLOOKUP(LeaveTracker[[#This Row],[Employee Name]],Employees[[Employee Name]:[Office]],6))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1890</v>
      </c>
      <c r="E9123" s="19" t="str">
        <f>IF(ISBLANK(LeaveTracker[[#This Row],[Employee Name]]),"-----",VLOOKUP(LeaveTracker[[#This Row],[Employee Name]],Employees[[Employee Name]:[Office]],7))</f>
        <v>TICC</v>
      </c>
      <c r="F9123" s="50" t="str">
        <f>IF(ISBLANK(LeaveTracker[[#This Row],[Employee Name]]),"-----",VLOOKUP(LeaveTracker[[#This Row],[Employee Name]],Employees[[Employee Name]:[Office]],6))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246</v>
      </c>
      <c r="E9124" s="19" t="str">
        <f>IF(ISBLANK(LeaveTracker[[#This Row],[Employee Name]]),"-----",VLOOKUP(LeaveTracker[[#This Row],[Employee Name]],Employees[[Employee Name]:[Office]],7))</f>
        <v>TCCH/TICC</v>
      </c>
      <c r="F9124" s="50" t="str">
        <f>IF(ISBLANK(LeaveTracker[[#This Row],[Employee Name]]),"-----",VLOOKUP(LeaveTracker[[#This Row],[Employee Name]],Employees[[Employee Name]:[Office]],6))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1867</v>
      </c>
      <c r="E9125" s="19" t="str">
        <f>IF(ISBLANK(LeaveTracker[[#This Row],[Employee Name]]),"-----",VLOOKUP(LeaveTracker[[#This Row],[Employee Name]],Employees[[Employee Name]:[Office]],7))</f>
        <v>ONT</v>
      </c>
      <c r="F9125" s="50" t="str">
        <f>IF(ISBLANK(LeaveTracker[[#This Row],[Employee Name]]),"-----",VLOOKUP(LeaveTracker[[#This Row],[Employee Name]],Employees[[Employee Name]:[Office]],6))</f>
        <v>PERMANENT</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1867</v>
      </c>
      <c r="E9126" s="19" t="str">
        <f>IF(ISBLANK(LeaveTracker[[#This Row],[Employee Name]]),"-----",VLOOKUP(LeaveTracker[[#This Row],[Employee Name]],Employees[[Employee Name]:[Office]],7))</f>
        <v>ONT</v>
      </c>
      <c r="F9126" s="50" t="str">
        <f>IF(ISBLANK(LeaveTracker[[#This Row],[Employee Name]]),"-----",VLOOKUP(LeaveTracker[[#This Row],[Employee Name]],Employees[[Employee Name]:[Office]],6))</f>
        <v>PERMANENT</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1867</v>
      </c>
      <c r="E9127" s="19" t="str">
        <f>IF(ISBLANK(LeaveTracker[[#This Row],[Employee Name]]),"-----",VLOOKUP(LeaveTracker[[#This Row],[Employee Name]],Employees[[Employee Name]:[Office]],7))</f>
        <v>ONT</v>
      </c>
      <c r="F9127" s="50" t="str">
        <f>IF(ISBLANK(LeaveTracker[[#This Row],[Employee Name]]),"-----",VLOOKUP(LeaveTracker[[#This Row],[Employee Name]],Employees[[Employee Name]:[Office]],6))</f>
        <v>PERMANENT</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1867</v>
      </c>
      <c r="E9128" s="19" t="str">
        <f>IF(ISBLANK(LeaveTracker[[#This Row],[Employee Name]]),"-----",VLOOKUP(LeaveTracker[[#This Row],[Employee Name]],Employees[[Employee Name]:[Office]],7))</f>
        <v>ONT</v>
      </c>
      <c r="F9128" s="50" t="str">
        <f>IF(ISBLANK(LeaveTracker[[#This Row],[Employee Name]]),"-----",VLOOKUP(LeaveTracker[[#This Row],[Employee Name]],Employees[[Employee Name]:[Office]],6))</f>
        <v>PERMANENT</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1867</v>
      </c>
      <c r="E9129" s="19" t="str">
        <f>IF(ISBLANK(LeaveTracker[[#This Row],[Employee Name]]),"-----",VLOOKUP(LeaveTracker[[#This Row],[Employee Name]],Employees[[Employee Name]:[Office]],7))</f>
        <v>ONT</v>
      </c>
      <c r="F9129" s="50" t="str">
        <f>IF(ISBLANK(LeaveTracker[[#This Row],[Employee Name]]),"-----",VLOOKUP(LeaveTracker[[#This Row],[Employee Name]],Employees[[Employee Name]:[Office]],6))</f>
        <v>PERMANENT</v>
      </c>
      <c r="G9129" s="24">
        <v>45271</v>
      </c>
      <c r="H9129" s="24">
        <v>45271</v>
      </c>
      <c r="I9129" s="19" t="s">
        <v>298</v>
      </c>
      <c r="J9129" s="42" t="s">
        <v>1003</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1810</v>
      </c>
      <c r="E9130" s="19" t="str">
        <f>IF(ISBLANK(LeaveTracker[[#This Row],[Employee Name]]),"-----",VLOOKUP(LeaveTracker[[#This Row],[Employee Name]],Employees[[Employee Name]:[Office]],7))</f>
        <v>TICC/TCCH</v>
      </c>
      <c r="F9130" s="50" t="str">
        <f>IF(ISBLANK(LeaveTracker[[#This Row],[Employee Name]]),"-----",VLOOKUP(LeaveTracker[[#This Row],[Employee Name]],Employees[[Employee Name]:[Office]],6))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2330</v>
      </c>
      <c r="E9131" s="19" t="str">
        <f>IF(ISBLANK(LeaveTracker[[#This Row],[Employee Name]]),"-----",VLOOKUP(LeaveTracker[[#This Row],[Employee Name]],Employees[[Employee Name]:[Office]],7))</f>
        <v>CEO</v>
      </c>
      <c r="F9131" s="50" t="str">
        <f>IF(ISBLANK(LeaveTracker[[#This Row],[Employee Name]]),"-----",VLOOKUP(LeaveTracker[[#This Row],[Employee Name]],Employees[[Employee Name]:[Office]],6))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1801</v>
      </c>
      <c r="E9132" s="19" t="str">
        <f>IF(ISBLANK(LeaveTracker[[#This Row],[Employee Name]]),"-----",VLOOKUP(LeaveTracker[[#This Row],[Employee Name]],Employees[[Employee Name]:[Office]],7))</f>
        <v>TCNHS</v>
      </c>
      <c r="F9132" s="50" t="str">
        <f>IF(ISBLANK(LeaveTracker[[#This Row],[Employee Name]]),"-----",VLOOKUP(LeaveTracker[[#This Row],[Employee Name]],Employees[[Employee Name]:[Office]],6))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1801</v>
      </c>
      <c r="E9133" s="19" t="str">
        <f>IF(ISBLANK(LeaveTracker[[#This Row],[Employee Name]]),"-----",VLOOKUP(LeaveTracker[[#This Row],[Employee Name]],Employees[[Employee Name]:[Office]],7))</f>
        <v>TCNHS</v>
      </c>
      <c r="F9133" s="50" t="str">
        <f>IF(ISBLANK(LeaveTracker[[#This Row],[Employee Name]]),"-----",VLOOKUP(LeaveTracker[[#This Row],[Employee Name]],Employees[[Employee Name]:[Office]],6))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1801</v>
      </c>
      <c r="E9134" s="19" t="str">
        <f>IF(ISBLANK(LeaveTracker[[#This Row],[Employee Name]]),"-----",VLOOKUP(LeaveTracker[[#This Row],[Employee Name]],Employees[[Employee Name]:[Office]],7))</f>
        <v>TCNHS</v>
      </c>
      <c r="F9134" s="50" t="str">
        <f>IF(ISBLANK(LeaveTracker[[#This Row],[Employee Name]]),"-----",VLOOKUP(LeaveTracker[[#This Row],[Employee Name]],Employees[[Employee Name]:[Office]],6))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1801</v>
      </c>
      <c r="E9135" s="19" t="str">
        <f>IF(ISBLANK(LeaveTracker[[#This Row],[Employee Name]]),"-----",VLOOKUP(LeaveTracker[[#This Row],[Employee Name]],Employees[[Employee Name]:[Office]],7))</f>
        <v>TCNHS</v>
      </c>
      <c r="F9135" s="50" t="str">
        <f>IF(ISBLANK(LeaveTracker[[#This Row],[Employee Name]]),"-----",VLOOKUP(LeaveTracker[[#This Row],[Employee Name]],Employees[[Employee Name]:[Office]],6))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2192</v>
      </c>
      <c r="E9136" s="19" t="str">
        <f>IF(ISBLANK(LeaveTracker[[#This Row],[Employee Name]]),"-----",VLOOKUP(LeaveTracker[[#This Row],[Employee Name]],Employees[[Employee Name]:[Office]],7))</f>
        <v>TICC</v>
      </c>
      <c r="F9136" s="50" t="str">
        <f>IF(ISBLANK(LeaveTracker[[#This Row],[Employee Name]]),"-----",VLOOKUP(LeaveTracker[[#This Row],[Employee Name]],Employees[[Employee Name]:[Office]],6))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2192</v>
      </c>
      <c r="E9137" s="19" t="str">
        <f>IF(ISBLANK(LeaveTracker[[#This Row],[Employee Name]]),"-----",VLOOKUP(LeaveTracker[[#This Row],[Employee Name]],Employees[[Employee Name]:[Office]],7))</f>
        <v>TICC</v>
      </c>
      <c r="F9137" s="50" t="str">
        <f>IF(ISBLANK(LeaveTracker[[#This Row],[Employee Name]]),"-----",VLOOKUP(LeaveTracker[[#This Row],[Employee Name]],Employees[[Employee Name]:[Office]],6))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1890</v>
      </c>
      <c r="E9138" s="19" t="str">
        <f>IF(ISBLANK(LeaveTracker[[#This Row],[Employee Name]]),"-----",VLOOKUP(LeaveTracker[[#This Row],[Employee Name]],Employees[[Employee Name]:[Office]],7))</f>
        <v>TICC</v>
      </c>
      <c r="F9138" s="50" t="str">
        <f>IF(ISBLANK(LeaveTracker[[#This Row],[Employee Name]]),"-----",VLOOKUP(LeaveTracker[[#This Row],[Employee Name]],Employees[[Employee Name]:[Office]],6))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1890</v>
      </c>
      <c r="E9139" s="19" t="str">
        <f>IF(ISBLANK(LeaveTracker[[#This Row],[Employee Name]]),"-----",VLOOKUP(LeaveTracker[[#This Row],[Employee Name]],Employees[[Employee Name]:[Office]],7))</f>
        <v>TICC</v>
      </c>
      <c r="F9139" s="50" t="str">
        <f>IF(ISBLANK(LeaveTracker[[#This Row],[Employee Name]]),"-----",VLOOKUP(LeaveTracker[[#This Row],[Employee Name]],Employees[[Employee Name]:[Office]],6))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1890</v>
      </c>
      <c r="E9140" s="19" t="str">
        <f>IF(ISBLANK(LeaveTracker[[#This Row],[Employee Name]]),"-----",VLOOKUP(LeaveTracker[[#This Row],[Employee Name]],Employees[[Employee Name]:[Office]],7))</f>
        <v>TICC</v>
      </c>
      <c r="F9140" s="50" t="str">
        <f>IF(ISBLANK(LeaveTracker[[#This Row],[Employee Name]]),"-----",VLOOKUP(LeaveTracker[[#This Row],[Employee Name]],Employees[[Employee Name]:[Office]],6))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1789</v>
      </c>
      <c r="E9141" s="19" t="str">
        <f>IF(ISBLANK(LeaveTracker[[#This Row],[Employee Name]]),"-----",VLOOKUP(LeaveTracker[[#This Row],[Employee Name]],Employees[[Employee Name]:[Office]],7))</f>
        <v>CENRO</v>
      </c>
      <c r="F9141" s="50" t="str">
        <f>IF(ISBLANK(LeaveTracker[[#This Row],[Employee Name]]),"-----",VLOOKUP(LeaveTracker[[#This Row],[Employee Name]],Employees[[Employee Name]:[Office]],6))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1959</v>
      </c>
      <c r="E9142" s="19" t="str">
        <f>IF(ISBLANK(LeaveTracker[[#This Row],[Employee Name]]),"-----",VLOOKUP(LeaveTracker[[#This Row],[Employee Name]],Employees[[Employee Name]:[Office]],7))</f>
        <v>EEO/CITY MARKET</v>
      </c>
      <c r="F9142" s="50" t="str">
        <f>IF(ISBLANK(LeaveTracker[[#This Row],[Employee Name]]),"-----",VLOOKUP(LeaveTracker[[#This Row],[Employee Name]],Employees[[Employee Name]:[Office]],6))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1959</v>
      </c>
      <c r="E9143" s="19" t="str">
        <f>IF(ISBLANK(LeaveTracker[[#This Row],[Employee Name]]),"-----",VLOOKUP(LeaveTracker[[#This Row],[Employee Name]],Employees[[Employee Name]:[Office]],7))</f>
        <v>EEO/CITY MARKET</v>
      </c>
      <c r="F9143" s="50" t="str">
        <f>IF(ISBLANK(LeaveTracker[[#This Row],[Employee Name]]),"-----",VLOOKUP(LeaveTracker[[#This Row],[Employee Name]],Employees[[Employee Name]:[Office]],6))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1959</v>
      </c>
      <c r="E9144" s="19" t="str">
        <f>IF(ISBLANK(LeaveTracker[[#This Row],[Employee Name]]),"-----",VLOOKUP(LeaveTracker[[#This Row],[Employee Name]],Employees[[Employee Name]:[Office]],7))</f>
        <v>EEO/CITY MARKET</v>
      </c>
      <c r="F9144" s="50" t="str">
        <f>IF(ISBLANK(LeaveTracker[[#This Row],[Employee Name]]),"-----",VLOOKUP(LeaveTracker[[#This Row],[Employee Name]],Employees[[Employee Name]:[Office]],6))</f>
        <v>CASUAL</v>
      </c>
      <c r="G9144" s="24">
        <v>45279</v>
      </c>
      <c r="H9144" s="24">
        <v>45279</v>
      </c>
      <c r="I9144" s="19" t="s">
        <v>298</v>
      </c>
      <c r="J9144" s="42" t="s">
        <v>1003</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2587</v>
      </c>
      <c r="E9145" s="19" t="str">
        <f>IF(ISBLANK(LeaveTracker[[#This Row],[Employee Name]]),"-----",VLOOKUP(LeaveTracker[[#This Row],[Employee Name]],Employees[[Employee Name]:[Office]],7))</f>
        <v>CENRO</v>
      </c>
      <c r="F9145" s="50" t="str">
        <f>IF(ISBLANK(LeaveTracker[[#This Row],[Employee Name]]),"-----",VLOOKUP(LeaveTracker[[#This Row],[Employee Name]],Employees[[Employee Name]:[Office]],6))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2587</v>
      </c>
      <c r="E9146" s="19" t="str">
        <f>IF(ISBLANK(LeaveTracker[[#This Row],[Employee Name]]),"-----",VLOOKUP(LeaveTracker[[#This Row],[Employee Name]],Employees[[Employee Name]:[Office]],7))</f>
        <v>CENRO</v>
      </c>
      <c r="F9146" s="50" t="str">
        <f>IF(ISBLANK(LeaveTracker[[#This Row],[Employee Name]]),"-----",VLOOKUP(LeaveTracker[[#This Row],[Employee Name]],Employees[[Employee Name]:[Office]],6))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1751</v>
      </c>
      <c r="E9147" s="19" t="str">
        <f>IF(ISBLANK(LeaveTracker[[#This Row],[Employee Name]]),"-----",VLOOKUP(LeaveTracker[[#This Row],[Employee Name]],Employees[[Employee Name]:[Office]],7))</f>
        <v>BPLO</v>
      </c>
      <c r="F9147" s="50" t="str">
        <f>IF(ISBLANK(LeaveTracker[[#This Row],[Employee Name]]),"-----",VLOOKUP(LeaveTracker[[#This Row],[Employee Name]],Employees[[Employee Name]:[Office]],6))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1751</v>
      </c>
      <c r="E9148" s="19" t="str">
        <f>IF(ISBLANK(LeaveTracker[[#This Row],[Employee Name]]),"-----",VLOOKUP(LeaveTracker[[#This Row],[Employee Name]],Employees[[Employee Name]:[Office]],7))</f>
        <v>BPLO</v>
      </c>
      <c r="F9148" s="50" t="str">
        <f>IF(ISBLANK(LeaveTracker[[#This Row],[Employee Name]]),"-----",VLOOKUP(LeaveTracker[[#This Row],[Employee Name]],Employees[[Employee Name]:[Office]],6))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1963</v>
      </c>
      <c r="E9149" s="19" t="str">
        <f>IF(ISBLANK(LeaveTracker[[#This Row],[Employee Name]]),"-----",VLOOKUP(LeaveTracker[[#This Row],[Employee Name]],Employees[[Employee Name]:[Office]],7))</f>
        <v>CENRO</v>
      </c>
      <c r="F9149" s="50" t="str">
        <f>IF(ISBLANK(LeaveTracker[[#This Row],[Employee Name]]),"-----",VLOOKUP(LeaveTracker[[#This Row],[Employee Name]],Employees[[Employee Name]:[Office]],6))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19" t="str">
        <f>IF(ISBLANK(LeaveTracker[[#This Row],[Employee Name]]),"-----",VLOOKUP(LeaveTracker[[#This Row],[Employee Name]],Employees[[Employee Name]:[Office]],7))</f>
        <v>CHARACTER OFFICE</v>
      </c>
      <c r="F9150" s="50" t="str">
        <f>IF(ISBLANK(LeaveTracker[[#This Row],[Employee Name]]),"-----",VLOOKUP(LeaveTracker[[#This Row],[Employee Name]],Employees[[Employee Name]:[Office]],6))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19" t="str">
        <f>IF(ISBLANK(LeaveTracker[[#This Row],[Employee Name]]),"-----",VLOOKUP(LeaveTracker[[#This Row],[Employee Name]],Employees[[Employee Name]:[Office]],7))</f>
        <v>CHARACTER OFFICE</v>
      </c>
      <c r="F9151" s="50" t="str">
        <f>IF(ISBLANK(LeaveTracker[[#This Row],[Employee Name]]),"-----",VLOOKUP(LeaveTracker[[#This Row],[Employee Name]],Employees[[Employee Name]:[Office]],6))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19" t="str">
        <f>IF(ISBLANK(LeaveTracker[[#This Row],[Employee Name]]),"-----",VLOOKUP(LeaveTracker[[#This Row],[Employee Name]],Employees[[Employee Name]:[Office]],7))</f>
        <v>CHARACTER OFFICE</v>
      </c>
      <c r="F9152" s="50" t="str">
        <f>IF(ISBLANK(LeaveTracker[[#This Row],[Employee Name]]),"-----",VLOOKUP(LeaveTracker[[#This Row],[Employee Name]],Employees[[Employee Name]:[Office]],6))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19" t="str">
        <f>IF(ISBLANK(LeaveTracker[[#This Row],[Employee Name]]),"-----",VLOOKUP(LeaveTracker[[#This Row],[Employee Name]],Employees[[Employee Name]:[Office]],7))</f>
        <v>CHARACTER OFFICE</v>
      </c>
      <c r="F9153" s="50" t="str">
        <f>IF(ISBLANK(LeaveTracker[[#This Row],[Employee Name]]),"-----",VLOOKUP(LeaveTracker[[#This Row],[Employee Name]],Employees[[Employee Name]:[Office]],6))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1957</v>
      </c>
      <c r="E9154" s="19" t="str">
        <f>IF(ISBLANK(LeaveTracker[[#This Row],[Employee Name]]),"-----",VLOOKUP(LeaveTracker[[#This Row],[Employee Name]],Employees[[Employee Name]:[Office]],7))</f>
        <v>CENRO</v>
      </c>
      <c r="F9154" s="50" t="str">
        <f>IF(ISBLANK(LeaveTracker[[#This Row],[Employee Name]]),"-----",VLOOKUP(LeaveTracker[[#This Row],[Employee Name]],Employees[[Employee Name]:[Office]],6))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2190</v>
      </c>
      <c r="E9155" s="19" t="str">
        <f>IF(ISBLANK(LeaveTracker[[#This Row],[Employee Name]]),"-----",VLOOKUP(LeaveTracker[[#This Row],[Employee Name]],Employees[[Employee Name]:[Office]],7))</f>
        <v>ONT</v>
      </c>
      <c r="F9155" s="50" t="str">
        <f>IF(ISBLANK(LeaveTracker[[#This Row],[Employee Name]]),"-----",VLOOKUP(LeaveTracker[[#This Row],[Employee Name]],Employees[[Employee Name]:[Office]],6))</f>
        <v>PERMANENT</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2199</v>
      </c>
      <c r="E9156" s="19" t="str">
        <f>IF(ISBLANK(LeaveTracker[[#This Row],[Employee Name]]),"-----",VLOOKUP(LeaveTracker[[#This Row],[Employee Name]],Employees[[Employee Name]:[Office]],7))</f>
        <v>ONT</v>
      </c>
      <c r="F9156" s="50" t="str">
        <f>IF(ISBLANK(LeaveTracker[[#This Row],[Employee Name]]),"-----",VLOOKUP(LeaveTracker[[#This Row],[Employee Name]],Employees[[Employee Name]:[Office]],6))</f>
        <v>PERMANENT</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1818</v>
      </c>
      <c r="E9157" s="19" t="str">
        <f>IF(ISBLANK(LeaveTracker[[#This Row],[Employee Name]]),"-----",VLOOKUP(LeaveTracker[[#This Row],[Employee Name]],Employees[[Employee Name]:[Office]],7))</f>
        <v>CSWDO</v>
      </c>
      <c r="F9157" s="50" t="str">
        <f>IF(ISBLANK(LeaveTracker[[#This Row],[Employee Name]]),"-----",VLOOKUP(LeaveTracker[[#This Row],[Employee Name]],Employees[[Employee Name]:[Office]],6))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1818</v>
      </c>
      <c r="E9158" s="19" t="str">
        <f>IF(ISBLANK(LeaveTracker[[#This Row],[Employee Name]]),"-----",VLOOKUP(LeaveTracker[[#This Row],[Employee Name]],Employees[[Employee Name]:[Office]],7))</f>
        <v>CSWDO</v>
      </c>
      <c r="F9158" s="50" t="str">
        <f>IF(ISBLANK(LeaveTracker[[#This Row],[Employee Name]]),"-----",VLOOKUP(LeaveTracker[[#This Row],[Employee Name]],Employees[[Employee Name]:[Office]],6))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1046</v>
      </c>
      <c r="E9159" s="19" t="str">
        <f>IF(ISBLANK(LeaveTracker[[#This Row],[Employee Name]]),"-----",VLOOKUP(LeaveTracker[[#This Row],[Employee Name]],Employees[[Employee Name]:[Office]],7))</f>
        <v>CENRO</v>
      </c>
      <c r="F9159" s="50" t="str">
        <f>IF(ISBLANK(LeaveTracker[[#This Row],[Employee Name]]),"-----",VLOOKUP(LeaveTracker[[#This Row],[Employee Name]],Employees[[Employee Name]:[Office]],6))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1733</v>
      </c>
      <c r="E9160" s="19" t="str">
        <f>IF(ISBLANK(LeaveTracker[[#This Row],[Employee Name]]),"-----",VLOOKUP(LeaveTracker[[#This Row],[Employee Name]],Employees[[Employee Name]:[Office]],7))</f>
        <v>ASSESSOR</v>
      </c>
      <c r="F9160" s="50" t="str">
        <f>IF(ISBLANK(LeaveTracker[[#This Row],[Employee Name]]),"-----",VLOOKUP(LeaveTracker[[#This Row],[Employee Name]],Employees[[Employee Name]:[Office]],6))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2520</v>
      </c>
      <c r="E9161" s="19" t="str">
        <f>IF(ISBLANK(LeaveTracker[[#This Row],[Employee Name]]),"-----",VLOOKUP(LeaveTracker[[#This Row],[Employee Name]],Employees[[Employee Name]:[Office]],7))</f>
        <v>CENRO</v>
      </c>
      <c r="F9161" s="50" t="str">
        <f>IF(ISBLANK(LeaveTracker[[#This Row],[Employee Name]]),"-----",VLOOKUP(LeaveTracker[[#This Row],[Employee Name]],Employees[[Employee Name]:[Office]],6))</f>
        <v>CASUAL</v>
      </c>
      <c r="G9161" s="24">
        <v>45244</v>
      </c>
      <c r="H9161" s="24">
        <v>45246</v>
      </c>
      <c r="I9161" s="19" t="s">
        <v>298</v>
      </c>
      <c r="J9161" s="42" t="s">
        <v>1003</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2432</v>
      </c>
      <c r="E9162" s="19" t="str">
        <f>IF(ISBLANK(LeaveTracker[[#This Row],[Employee Name]]),"-----",VLOOKUP(LeaveTracker[[#This Row],[Employee Name]],Employees[[Employee Name]:[Office]],7))</f>
        <v>ONT</v>
      </c>
      <c r="F9162" s="50" t="str">
        <f>IF(ISBLANK(LeaveTracker[[#This Row],[Employee Name]]),"-----",VLOOKUP(LeaveTracker[[#This Row],[Employee Name]],Employees[[Employee Name]:[Office]],6))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1949</v>
      </c>
      <c r="E9163" s="19" t="str">
        <f>IF(ISBLANK(LeaveTracker[[#This Row],[Employee Name]]),"-----",VLOOKUP(LeaveTracker[[#This Row],[Employee Name]],Employees[[Employee Name]:[Office]],7))</f>
        <v>SP/VMO</v>
      </c>
      <c r="F9163" s="50" t="str">
        <f>IF(ISBLANK(LeaveTracker[[#This Row],[Employee Name]]),"-----",VLOOKUP(LeaveTracker[[#This Row],[Employee Name]],Employees[[Employee Name]:[Office]],6))</f>
        <v>CASUAL</v>
      </c>
      <c r="G9163" s="24">
        <v>45247</v>
      </c>
      <c r="H9163" s="24">
        <v>45247</v>
      </c>
      <c r="I9163" s="19" t="s">
        <v>298</v>
      </c>
      <c r="J9163" s="42" t="s">
        <v>1003</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1949</v>
      </c>
      <c r="E9164" s="19" t="str">
        <f>IF(ISBLANK(LeaveTracker[[#This Row],[Employee Name]]),"-----",VLOOKUP(LeaveTracker[[#This Row],[Employee Name]],Employees[[Employee Name]:[Office]],7))</f>
        <v>SP/VMO</v>
      </c>
      <c r="F9164" s="50" t="str">
        <f>IF(ISBLANK(LeaveTracker[[#This Row],[Employee Name]]),"-----",VLOOKUP(LeaveTracker[[#This Row],[Employee Name]],Employees[[Employee Name]:[Office]],6))</f>
        <v>CASUAL</v>
      </c>
      <c r="G9164" s="24">
        <v>45254</v>
      </c>
      <c r="H9164" s="24">
        <v>45254</v>
      </c>
      <c r="I9164" s="19" t="s">
        <v>298</v>
      </c>
      <c r="J9164" s="42" t="s">
        <v>1003</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559</v>
      </c>
      <c r="E9165" s="19" t="str">
        <f>IF(ISBLANK(LeaveTracker[[#This Row],[Employee Name]]),"-----",VLOOKUP(LeaveTracker[[#This Row],[Employee Name]],Employees[[Employee Name]:[Office]],7))</f>
        <v>CENRO</v>
      </c>
      <c r="F9165" s="50" t="str">
        <f>IF(ISBLANK(LeaveTracker[[#This Row],[Employee Name]]),"-----",VLOOKUP(LeaveTracker[[#This Row],[Employee Name]],Employees[[Employee Name]:[Office]],6))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1804</v>
      </c>
      <c r="E9166" s="19" t="str">
        <f>IF(ISBLANK(LeaveTracker[[#This Row],[Employee Name]]),"-----",VLOOKUP(LeaveTracker[[#This Row],[Employee Name]],Employees[[Employee Name]:[Office]],7))</f>
        <v>HOUSING</v>
      </c>
      <c r="F9166" s="50" t="str">
        <f>IF(ISBLANK(LeaveTracker[[#This Row],[Employee Name]]),"-----",VLOOKUP(LeaveTracker[[#This Row],[Employee Name]],Employees[[Employee Name]:[Office]],6))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1804</v>
      </c>
      <c r="E9167" s="19" t="str">
        <f>IF(ISBLANK(LeaveTracker[[#This Row],[Employee Name]]),"-----",VLOOKUP(LeaveTracker[[#This Row],[Employee Name]],Employees[[Employee Name]:[Office]],7))</f>
        <v>HOUSING</v>
      </c>
      <c r="F9167" s="50" t="str">
        <f>IF(ISBLANK(LeaveTracker[[#This Row],[Employee Name]]),"-----",VLOOKUP(LeaveTracker[[#This Row],[Employee Name]],Employees[[Employee Name]:[Office]],6))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1804</v>
      </c>
      <c r="E9168" s="19" t="str">
        <f>IF(ISBLANK(LeaveTracker[[#This Row],[Employee Name]]),"-----",VLOOKUP(LeaveTracker[[#This Row],[Employee Name]],Employees[[Employee Name]:[Office]],7))</f>
        <v>HOUSING</v>
      </c>
      <c r="F9168" s="50" t="str">
        <f>IF(ISBLANK(LeaveTracker[[#This Row],[Employee Name]]),"-----",VLOOKUP(LeaveTracker[[#This Row],[Employee Name]],Employees[[Employee Name]:[Office]],6))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1804</v>
      </c>
      <c r="E9169" s="19" t="str">
        <f>IF(ISBLANK(LeaveTracker[[#This Row],[Employee Name]]),"-----",VLOOKUP(LeaveTracker[[#This Row],[Employee Name]],Employees[[Employee Name]:[Office]],7))</f>
        <v>HOUSING</v>
      </c>
      <c r="F9169" s="50" t="str">
        <f>IF(ISBLANK(LeaveTracker[[#This Row],[Employee Name]]),"-----",VLOOKUP(LeaveTracker[[#This Row],[Employee Name]],Employees[[Employee Name]:[Office]],6))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1941</v>
      </c>
      <c r="E9170" s="19" t="str">
        <f>IF(ISBLANK(LeaveTracker[[#This Row],[Employee Name]]),"-----",VLOOKUP(LeaveTracker[[#This Row],[Employee Name]],Employees[[Employee Name]:[Office]],7))</f>
        <v>CSWDO</v>
      </c>
      <c r="F9170" s="50" t="str">
        <f>IF(ISBLANK(LeaveTracker[[#This Row],[Employee Name]]),"-----",VLOOKUP(LeaveTracker[[#This Row],[Employee Name]],Employees[[Employee Name]:[Office]],6))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1805</v>
      </c>
      <c r="E9171" s="19" t="str">
        <f>IF(ISBLANK(LeaveTracker[[#This Row],[Employee Name]]),"-----",VLOOKUP(LeaveTracker[[#This Row],[Employee Name]],Employees[[Employee Name]:[Office]],7))</f>
        <v>CSWDO</v>
      </c>
      <c r="F9171" s="50" t="str">
        <f>IF(ISBLANK(LeaveTracker[[#This Row],[Employee Name]]),"-----",VLOOKUP(LeaveTracker[[#This Row],[Employee Name]],Employees[[Employee Name]:[Office]],6))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1805</v>
      </c>
      <c r="E9172" s="19" t="str">
        <f>IF(ISBLANK(LeaveTracker[[#This Row],[Employee Name]]),"-----",VLOOKUP(LeaveTracker[[#This Row],[Employee Name]],Employees[[Employee Name]:[Office]],7))</f>
        <v>CSWDO</v>
      </c>
      <c r="F9172" s="50" t="str">
        <f>IF(ISBLANK(LeaveTracker[[#This Row],[Employee Name]]),"-----",VLOOKUP(LeaveTracker[[#This Row],[Employee Name]],Employees[[Employee Name]:[Office]],6))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189</v>
      </c>
      <c r="E9173" s="19" t="str">
        <f>IF(ISBLANK(LeaveTracker[[#This Row],[Employee Name]]),"-----",VLOOKUP(LeaveTracker[[#This Row],[Employee Name]],Employees[[Employee Name]:[Office]],7))</f>
        <v>ONT</v>
      </c>
      <c r="F9173" s="50" t="str">
        <f>IF(ISBLANK(LeaveTracker[[#This Row],[Employee Name]]),"-----",VLOOKUP(LeaveTracker[[#This Row],[Employee Name]],Employees[[Employee Name]:[Office]],6))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280</v>
      </c>
      <c r="E9174" s="19" t="str">
        <f>IF(ISBLANK(LeaveTracker[[#This Row],[Employee Name]]),"-----",VLOOKUP(LeaveTracker[[#This Row],[Employee Name]],Employees[[Employee Name]:[Office]],7))</f>
        <v>PICNIC GROVE</v>
      </c>
      <c r="F9174" s="50" t="str">
        <f>IF(ISBLANK(LeaveTracker[[#This Row],[Employee Name]]),"-----",VLOOKUP(LeaveTracker[[#This Row],[Employee Name]],Employees[[Employee Name]:[Office]],6))</f>
        <v>PERMANENT</v>
      </c>
      <c r="G9174" s="24"/>
      <c r="H9174" s="24"/>
      <c r="I9174" s="19" t="s">
        <v>298</v>
      </c>
      <c r="J9174" s="42" t="s">
        <v>691</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2588</v>
      </c>
      <c r="E9175" s="19" t="str">
        <f>IF(ISBLANK(LeaveTracker[[#This Row],[Employee Name]]),"-----",VLOOKUP(LeaveTracker[[#This Row],[Employee Name]],Employees[[Employee Name]:[Office]],7))</f>
        <v>CSU</v>
      </c>
      <c r="F9175" s="50" t="str">
        <f>IF(ISBLANK(LeaveTracker[[#This Row],[Employee Name]]),"-----",VLOOKUP(LeaveTracker[[#This Row],[Employee Name]],Employees[[Employee Name]:[Office]],6))</f>
        <v>CASUAL</v>
      </c>
      <c r="G9175" s="24"/>
      <c r="H9175" s="24"/>
      <c r="I9175" s="19" t="s">
        <v>298</v>
      </c>
      <c r="J9175" s="42" t="s">
        <v>691</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1741</v>
      </c>
      <c r="E9176" s="19" t="str">
        <f>IF(ISBLANK(LeaveTracker[[#This Row],[Employee Name]]),"-----",VLOOKUP(LeaveTracker[[#This Row],[Employee Name]],Employees[[Employee Name]:[Office]],7))</f>
        <v>ONT</v>
      </c>
      <c r="F9176" s="50" t="str">
        <f>IF(ISBLANK(LeaveTracker[[#This Row],[Employee Name]]),"-----",VLOOKUP(LeaveTracker[[#This Row],[Employee Name]],Employees[[Employee Name]:[Office]],6))</f>
        <v>PERMANENT</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2090</v>
      </c>
      <c r="E9177" s="19" t="str">
        <f>IF(ISBLANK(LeaveTracker[[#This Row],[Employee Name]]),"-----",VLOOKUP(LeaveTracker[[#This Row],[Employee Name]],Employees[[Employee Name]:[Office]],7))</f>
        <v>GSO</v>
      </c>
      <c r="F9177" s="50" t="str">
        <f>IF(ISBLANK(LeaveTracker[[#This Row],[Employee Name]]),"-----",VLOOKUP(LeaveTracker[[#This Row],[Employee Name]],Employees[[Employee Name]:[Office]],6))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997</v>
      </c>
      <c r="E9178" s="19" t="str">
        <f>IF(ISBLANK(LeaveTracker[[#This Row],[Employee Name]]),"-----",VLOOKUP(LeaveTracker[[#This Row],[Employee Name]],Employees[[Employee Name]:[Office]],7))</f>
        <v>MO</v>
      </c>
      <c r="F9178" s="50" t="str">
        <f>IF(ISBLANK(LeaveTracker[[#This Row],[Employee Name]]),"-----",VLOOKUP(LeaveTracker[[#This Row],[Employee Name]],Employees[[Employee Name]:[Office]],6))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997</v>
      </c>
      <c r="E9179" s="19" t="str">
        <f>IF(ISBLANK(LeaveTracker[[#This Row],[Employee Name]]),"-----",VLOOKUP(LeaveTracker[[#This Row],[Employee Name]],Employees[[Employee Name]:[Office]],7))</f>
        <v>MO</v>
      </c>
      <c r="F9179" s="50" t="str">
        <f>IF(ISBLANK(LeaveTracker[[#This Row],[Employee Name]]),"-----",VLOOKUP(LeaveTracker[[#This Row],[Employee Name]],Employees[[Employee Name]:[Office]],6))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1827</v>
      </c>
      <c r="E9180" s="19" t="str">
        <f>IF(ISBLANK(LeaveTracker[[#This Row],[Employee Name]]),"-----",VLOOKUP(LeaveTracker[[#This Row],[Employee Name]],Employees[[Employee Name]:[Office]],7))</f>
        <v>SP</v>
      </c>
      <c r="F9180" s="50" t="str">
        <f>IF(ISBLANK(LeaveTracker[[#This Row],[Employee Name]]),"-----",VLOOKUP(LeaveTracker[[#This Row],[Employee Name]],Employees[[Employee Name]:[Office]],6))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1827</v>
      </c>
      <c r="E9181" s="19" t="str">
        <f>IF(ISBLANK(LeaveTracker[[#This Row],[Employee Name]]),"-----",VLOOKUP(LeaveTracker[[#This Row],[Employee Name]],Employees[[Employee Name]:[Office]],7))</f>
        <v>SP</v>
      </c>
      <c r="F9181" s="50" t="str">
        <f>IF(ISBLANK(LeaveTracker[[#This Row],[Employee Name]]),"-----",VLOOKUP(LeaveTracker[[#This Row],[Employee Name]],Employees[[Employee Name]:[Office]],6))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1775</v>
      </c>
      <c r="E9182" s="19" t="str">
        <f>IF(ISBLANK(LeaveTracker[[#This Row],[Employee Name]]),"-----",VLOOKUP(LeaveTracker[[#This Row],[Employee Name]],Employees[[Employee Name]:[Office]],7))</f>
        <v>SP</v>
      </c>
      <c r="F9182" s="50" t="str">
        <f>IF(ISBLANK(LeaveTracker[[#This Row],[Employee Name]]),"-----",VLOOKUP(LeaveTracker[[#This Row],[Employee Name]],Employees[[Employee Name]:[Office]],6))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730</v>
      </c>
      <c r="E9183" s="19" t="str">
        <f>IF(ISBLANK(LeaveTracker[[#This Row],[Employee Name]]),"-----",VLOOKUP(LeaveTracker[[#This Row],[Employee Name]],Employees[[Employee Name]:[Office]],7))</f>
        <v>SP</v>
      </c>
      <c r="F9183" s="50" t="str">
        <f>IF(ISBLANK(LeaveTracker[[#This Row],[Employee Name]]),"-----",VLOOKUP(LeaveTracker[[#This Row],[Employee Name]],Employees[[Employee Name]:[Office]],6))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2230</v>
      </c>
      <c r="E9184" s="19" t="str">
        <f>IF(ISBLANK(LeaveTracker[[#This Row],[Employee Name]]),"-----",VLOOKUP(LeaveTracker[[#This Row],[Employee Name]],Employees[[Employee Name]:[Office]],7))</f>
        <v>SANGGUNIANG PANLUNGSOD</v>
      </c>
      <c r="F9184" s="50" t="str">
        <f>IF(ISBLANK(LeaveTracker[[#This Row],[Employee Name]]),"-----",VLOOKUP(LeaveTracker[[#This Row],[Employee Name]],Employees[[Employee Name]:[Office]],6))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2230</v>
      </c>
      <c r="E9185" s="19" t="str">
        <f>IF(ISBLANK(LeaveTracker[[#This Row],[Employee Name]]),"-----",VLOOKUP(LeaveTracker[[#This Row],[Employee Name]],Employees[[Employee Name]:[Office]],7))</f>
        <v>SANGGUNIANG PANLUNGSOD</v>
      </c>
      <c r="F9185" s="50" t="str">
        <f>IF(ISBLANK(LeaveTracker[[#This Row],[Employee Name]]),"-----",VLOOKUP(LeaveTracker[[#This Row],[Employee Name]],Employees[[Employee Name]:[Office]],6))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2230</v>
      </c>
      <c r="E9186" s="19" t="str">
        <f>IF(ISBLANK(LeaveTracker[[#This Row],[Employee Name]]),"-----",VLOOKUP(LeaveTracker[[#This Row],[Employee Name]],Employees[[Employee Name]:[Office]],7))</f>
        <v>SANGGUNIANG PANLUNGSOD</v>
      </c>
      <c r="F9186" s="50" t="str">
        <f>IF(ISBLANK(LeaveTracker[[#This Row],[Employee Name]]),"-----",VLOOKUP(LeaveTracker[[#This Row],[Employee Name]],Employees[[Employee Name]:[Office]],6))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2466</v>
      </c>
      <c r="E9187" s="19" t="str">
        <f>IF(ISBLANK(LeaveTracker[[#This Row],[Employee Name]]),"-----",VLOOKUP(LeaveTracker[[#This Row],[Employee Name]],Employees[[Employee Name]:[Office]],7))</f>
        <v>RTC BRANCA</v>
      </c>
      <c r="F9187" s="50" t="str">
        <f>IF(ISBLANK(LeaveTracker[[#This Row],[Employee Name]]),"-----",VLOOKUP(LeaveTracker[[#This Row],[Employee Name]],Employees[[Employee Name]:[Office]],6))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2466</v>
      </c>
      <c r="E9188" s="19" t="str">
        <f>IF(ISBLANK(LeaveTracker[[#This Row],[Employee Name]]),"-----",VLOOKUP(LeaveTracker[[#This Row],[Employee Name]],Employees[[Employee Name]:[Office]],7))</f>
        <v>RTC BRANCA</v>
      </c>
      <c r="F9188" s="50" t="str">
        <f>IF(ISBLANK(LeaveTracker[[#This Row],[Employee Name]]),"-----",VLOOKUP(LeaveTracker[[#This Row],[Employee Name]],Employees[[Employee Name]:[Office]],6))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1095</v>
      </c>
      <c r="E9189" s="19" t="str">
        <f>IF(ISBLANK(LeaveTracker[[#This Row],[Employee Name]]),"-----",VLOOKUP(LeaveTracker[[#This Row],[Employee Name]],Employees[[Employee Name]:[Office]],7))</f>
        <v>VMO</v>
      </c>
      <c r="F9189" s="50" t="str">
        <f>IF(ISBLANK(LeaveTracker[[#This Row],[Employee Name]]),"-----",VLOOKUP(LeaveTracker[[#This Row],[Employee Name]],Employees[[Employee Name]:[Office]],6))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362</v>
      </c>
      <c r="E9190" s="19" t="str">
        <f>IF(ISBLANK(LeaveTracker[[#This Row],[Employee Name]]),"-----",VLOOKUP(LeaveTracker[[#This Row],[Employee Name]],Employees[[Employee Name]:[Office]],7))</f>
        <v>SP</v>
      </c>
      <c r="F9190" s="50" t="str">
        <f>IF(ISBLANK(LeaveTracker[[#This Row],[Employee Name]]),"-----",VLOOKUP(LeaveTracker[[#This Row],[Employee Name]],Employees[[Employee Name]:[Office]],6))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671</v>
      </c>
      <c r="E9191" s="19" t="str">
        <f>IF(ISBLANK(LeaveTracker[[#This Row],[Employee Name]]),"-----",VLOOKUP(LeaveTracker[[#This Row],[Employee Name]],Employees[[Employee Name]:[Office]],7))</f>
        <v>SP</v>
      </c>
      <c r="F9191" s="50" t="str">
        <f>IF(ISBLANK(LeaveTracker[[#This Row],[Employee Name]]),"-----",VLOOKUP(LeaveTracker[[#This Row],[Employee Name]],Employees[[Employee Name]:[Office]],6))</f>
        <v>PERMANENT</v>
      </c>
      <c r="G9191" s="24">
        <v>45274</v>
      </c>
      <c r="H9191" s="24">
        <v>45274</v>
      </c>
      <c r="I9191" s="19" t="s">
        <v>298</v>
      </c>
      <c r="J9191" s="42" t="s">
        <v>1003</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735</v>
      </c>
      <c r="E9192" s="19" t="str">
        <f>IF(ISBLANK(LeaveTracker[[#This Row],[Employee Name]]),"-----",VLOOKUP(LeaveTracker[[#This Row],[Employee Name]],Employees[[Employee Name]:[Office]],7))</f>
        <v>SP</v>
      </c>
      <c r="F9192" s="50" t="str">
        <f>IF(ISBLANK(LeaveTracker[[#This Row],[Employee Name]]),"-----",VLOOKUP(LeaveTracker[[#This Row],[Employee Name]],Employees[[Employee Name]:[Office]],6))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2000</v>
      </c>
      <c r="E9193" s="19" t="str">
        <f>IF(ISBLANK(LeaveTracker[[#This Row],[Employee Name]]),"-----",VLOOKUP(LeaveTracker[[#This Row],[Employee Name]],Employees[[Employee Name]:[Office]],7))</f>
        <v>VMO</v>
      </c>
      <c r="F9193" s="50" t="str">
        <f>IF(ISBLANK(LeaveTracker[[#This Row],[Employee Name]]),"-----",VLOOKUP(LeaveTracker[[#This Row],[Employee Name]],Employees[[Employee Name]:[Office]],6))</f>
        <v>PERMANENT</v>
      </c>
      <c r="G9193" s="24">
        <v>45265</v>
      </c>
      <c r="H9193" s="24">
        <v>45265</v>
      </c>
      <c r="I9193" s="19" t="s">
        <v>298</v>
      </c>
      <c r="J9193" s="42" t="s">
        <v>1003</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396</v>
      </c>
      <c r="E9194" s="19" t="str">
        <f>IF(ISBLANK(LeaveTracker[[#This Row],[Employee Name]]),"-----",VLOOKUP(LeaveTracker[[#This Row],[Employee Name]],Employees[[Employee Name]:[Office]],7))</f>
        <v>CTO</v>
      </c>
      <c r="F9194" s="50" t="str">
        <f>IF(ISBLANK(LeaveTracker[[#This Row],[Employee Name]]),"-----",VLOOKUP(LeaveTracker[[#This Row],[Employee Name]],Employees[[Employee Name]:[Office]],6))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1755</v>
      </c>
      <c r="E9195" s="19" t="str">
        <f>IF(ISBLANK(LeaveTracker[[#This Row],[Employee Name]]),"-----",VLOOKUP(LeaveTracker[[#This Row],[Employee Name]],Employees[[Employee Name]:[Office]],7))</f>
        <v>SP</v>
      </c>
      <c r="F9195" s="50" t="str">
        <f>IF(ISBLANK(LeaveTracker[[#This Row],[Employee Name]]),"-----",VLOOKUP(LeaveTracker[[#This Row],[Employee Name]],Employees[[Employee Name]:[Office]],6))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2266</v>
      </c>
      <c r="E9196" s="19" t="str">
        <f>IF(ISBLANK(LeaveTracker[[#This Row],[Employee Name]]),"-----",VLOOKUP(LeaveTracker[[#This Row],[Employee Name]],Employees[[Employee Name]:[Office]],7))</f>
        <v>OSP</v>
      </c>
      <c r="F9196" s="50" t="str">
        <f>IF(ISBLANK(LeaveTracker[[#This Row],[Employee Name]]),"-----",VLOOKUP(LeaveTracker[[#This Row],[Employee Name]],Employees[[Employee Name]:[Office]],6))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671</v>
      </c>
      <c r="E9197" s="19" t="str">
        <f>IF(ISBLANK(LeaveTracker[[#This Row],[Employee Name]]),"-----",VLOOKUP(LeaveTracker[[#This Row],[Employee Name]],Employees[[Employee Name]:[Office]],7))</f>
        <v>SP</v>
      </c>
      <c r="F9197" s="50" t="str">
        <f>IF(ISBLANK(LeaveTracker[[#This Row],[Employee Name]]),"-----",VLOOKUP(LeaveTracker[[#This Row],[Employee Name]],Employees[[Employee Name]:[Office]],6))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1790</v>
      </c>
      <c r="E9198" s="19" t="str">
        <f>IF(ISBLANK(LeaveTracker[[#This Row],[Employee Name]]),"-----",VLOOKUP(LeaveTracker[[#This Row],[Employee Name]],Employees[[Employee Name]:[Office]],7))</f>
        <v>GSO</v>
      </c>
      <c r="F9198" s="50" t="str">
        <f>IF(ISBLANK(LeaveTracker[[#This Row],[Employee Name]]),"-----",VLOOKUP(LeaveTracker[[#This Row],[Employee Name]],Employees[[Employee Name]:[Office]],6))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1916</v>
      </c>
      <c r="E9199" s="19" t="str">
        <f>IF(ISBLANK(LeaveTracker[[#This Row],[Employee Name]]),"-----",VLOOKUP(LeaveTracker[[#This Row],[Employee Name]],Employees[[Employee Name]:[Office]],7))</f>
        <v>INTERNAL</v>
      </c>
      <c r="F9199" s="50" t="str">
        <f>IF(ISBLANK(LeaveTracker[[#This Row],[Employee Name]]),"-----",VLOOKUP(LeaveTracker[[#This Row],[Employee Name]],Employees[[Employee Name]:[Office]],6))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1916</v>
      </c>
      <c r="E9200" s="19" t="str">
        <f>IF(ISBLANK(LeaveTracker[[#This Row],[Employee Name]]),"-----",VLOOKUP(LeaveTracker[[#This Row],[Employee Name]],Employees[[Employee Name]:[Office]],7))</f>
        <v>INTERNAL</v>
      </c>
      <c r="F9200" s="50" t="str">
        <f>IF(ISBLANK(LeaveTracker[[#This Row],[Employee Name]]),"-----",VLOOKUP(LeaveTracker[[#This Row],[Employee Name]],Employees[[Employee Name]:[Office]],6))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473</v>
      </c>
      <c r="E9201" s="19" t="str">
        <f>IF(ISBLANK(LeaveTracker[[#This Row],[Employee Name]]),"-----",VLOOKUP(LeaveTracker[[#This Row],[Employee Name]],Employees[[Employee Name]:[Office]],7))</f>
        <v>ONT</v>
      </c>
      <c r="F9201" s="50" t="str">
        <f>IF(ISBLANK(LeaveTracker[[#This Row],[Employee Name]]),"-----",VLOOKUP(LeaveTracker[[#This Row],[Employee Name]],Employees[[Employee Name]:[Office]],6))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341</v>
      </c>
      <c r="E9202" s="19" t="str">
        <f>IF(ISBLANK(LeaveTracker[[#This Row],[Employee Name]]),"-----",VLOOKUP(LeaveTracker[[#This Row],[Employee Name]],Employees[[Employee Name]:[Office]],7))</f>
        <v>MO</v>
      </c>
      <c r="F9202" s="50" t="str">
        <f>IF(ISBLANK(LeaveTracker[[#This Row],[Employee Name]]),"-----",VLOOKUP(LeaveTracker[[#This Row],[Employee Name]],Employees[[Employee Name]:[Office]],6))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341</v>
      </c>
      <c r="E9203" s="19" t="str">
        <f>IF(ISBLANK(LeaveTracker[[#This Row],[Employee Name]]),"-----",VLOOKUP(LeaveTracker[[#This Row],[Employee Name]],Employees[[Employee Name]:[Office]],7))</f>
        <v>MO</v>
      </c>
      <c r="F9203" s="50" t="str">
        <f>IF(ISBLANK(LeaveTracker[[#This Row],[Employee Name]]),"-----",VLOOKUP(LeaveTracker[[#This Row],[Employee Name]],Employees[[Employee Name]:[Office]],6))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2124</v>
      </c>
      <c r="E9204" s="19" t="str">
        <f>IF(ISBLANK(LeaveTracker[[#This Row],[Employee Name]]),"-----",VLOOKUP(LeaveTracker[[#This Row],[Employee Name]],Employees[[Employee Name]:[Office]],7))</f>
        <v>BPLO</v>
      </c>
      <c r="F9204" s="50" t="str">
        <f>IF(ISBLANK(LeaveTracker[[#This Row],[Employee Name]]),"-----",VLOOKUP(LeaveTracker[[#This Row],[Employee Name]],Employees[[Employee Name]:[Office]],6))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1271</v>
      </c>
      <c r="E9205" s="19" t="str">
        <f>IF(ISBLANK(LeaveTracker[[#This Row],[Employee Name]]),"-----",VLOOKUP(LeaveTracker[[#This Row],[Employee Name]],Employees[[Employee Name]:[Office]],7))</f>
        <v>ONT</v>
      </c>
      <c r="F9205" s="50" t="str">
        <f>IF(ISBLANK(LeaveTracker[[#This Row],[Employee Name]]),"-----",VLOOKUP(LeaveTracker[[#This Row],[Employee Name]],Employees[[Employee Name]:[Office]],6))</f>
        <v>PERMANENT</v>
      </c>
      <c r="G9205" s="24">
        <v>45243</v>
      </c>
      <c r="H9205" s="24">
        <v>45247</v>
      </c>
      <c r="I9205" s="19" t="s">
        <v>298</v>
      </c>
      <c r="J9205" s="42" t="s">
        <v>1003</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1271</v>
      </c>
      <c r="E9206" s="19" t="str">
        <f>IF(ISBLANK(LeaveTracker[[#This Row],[Employee Name]]),"-----",VLOOKUP(LeaveTracker[[#This Row],[Employee Name]],Employees[[Employee Name]:[Office]],7))</f>
        <v>ONT</v>
      </c>
      <c r="F9206" s="50" t="str">
        <f>IF(ISBLANK(LeaveTracker[[#This Row],[Employee Name]]),"-----",VLOOKUP(LeaveTracker[[#This Row],[Employee Name]],Employees[[Employee Name]:[Office]],6))</f>
        <v>PERMANENT</v>
      </c>
      <c r="G9206" s="24">
        <v>45250</v>
      </c>
      <c r="H9206" s="24">
        <v>45251</v>
      </c>
      <c r="I9206" s="19" t="s">
        <v>298</v>
      </c>
      <c r="J9206" s="42" t="s">
        <v>1003</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1925</v>
      </c>
      <c r="E9207" s="19" t="str">
        <f>IF(ISBLANK(LeaveTracker[[#This Row],[Employee Name]]),"-----",VLOOKUP(LeaveTracker[[#This Row],[Employee Name]],Employees[[Employee Name]:[Office]],7))</f>
        <v>ONT</v>
      </c>
      <c r="F9207" s="50" t="str">
        <f>IF(ISBLANK(LeaveTracker[[#This Row],[Employee Name]]),"-----",VLOOKUP(LeaveTracker[[#This Row],[Employee Name]],Employees[[Employee Name]:[Office]],6))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1925</v>
      </c>
      <c r="E9208" s="19" t="str">
        <f>IF(ISBLANK(LeaveTracker[[#This Row],[Employee Name]]),"-----",VLOOKUP(LeaveTracker[[#This Row],[Employee Name]],Employees[[Employee Name]:[Office]],7))</f>
        <v>ONT</v>
      </c>
      <c r="F9208" s="50" t="str">
        <f>IF(ISBLANK(LeaveTracker[[#This Row],[Employee Name]]),"-----",VLOOKUP(LeaveTracker[[#This Row],[Employee Name]],Employees[[Employee Name]:[Office]],6))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1925</v>
      </c>
      <c r="E9209" s="19" t="str">
        <f>IF(ISBLANK(LeaveTracker[[#This Row],[Employee Name]]),"-----",VLOOKUP(LeaveTracker[[#This Row],[Employee Name]],Employees[[Employee Name]:[Office]],7))</f>
        <v>ONT</v>
      </c>
      <c r="F9209" s="50" t="str">
        <f>IF(ISBLANK(LeaveTracker[[#This Row],[Employee Name]]),"-----",VLOOKUP(LeaveTracker[[#This Row],[Employee Name]],Employees[[Employee Name]:[Office]],6))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1925</v>
      </c>
      <c r="E9210" s="19" t="str">
        <f>IF(ISBLANK(LeaveTracker[[#This Row],[Employee Name]]),"-----",VLOOKUP(LeaveTracker[[#This Row],[Employee Name]],Employees[[Employee Name]:[Office]],7))</f>
        <v>ONT</v>
      </c>
      <c r="F9210" s="50" t="str">
        <f>IF(ISBLANK(LeaveTracker[[#This Row],[Employee Name]]),"-----",VLOOKUP(LeaveTracker[[#This Row],[Employee Name]],Employees[[Employee Name]:[Office]],6))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1925</v>
      </c>
      <c r="E9211" s="19" t="str">
        <f>IF(ISBLANK(LeaveTracker[[#This Row],[Employee Name]]),"-----",VLOOKUP(LeaveTracker[[#This Row],[Employee Name]],Employees[[Employee Name]:[Office]],7))</f>
        <v>ONT</v>
      </c>
      <c r="F9211" s="50" t="str">
        <f>IF(ISBLANK(LeaveTracker[[#This Row],[Employee Name]]),"-----",VLOOKUP(LeaveTracker[[#This Row],[Employee Name]],Employees[[Employee Name]:[Office]],6))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1787</v>
      </c>
      <c r="E9212" s="19" t="str">
        <f>IF(ISBLANK(LeaveTracker[[#This Row],[Employee Name]]),"-----",VLOOKUP(LeaveTracker[[#This Row],[Employee Name]],Employees[[Employee Name]:[Office]],7))</f>
        <v>ONT</v>
      </c>
      <c r="F9212" s="50" t="str">
        <f>IF(ISBLANK(LeaveTracker[[#This Row],[Employee Name]]),"-----",VLOOKUP(LeaveTracker[[#This Row],[Employee Name]],Employees[[Employee Name]:[Office]],6))</f>
        <v>PERMANENT</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896</v>
      </c>
      <c r="E9213" s="19" t="str">
        <f>IF(ISBLANK(LeaveTracker[[#This Row],[Employee Name]]),"-----",VLOOKUP(LeaveTracker[[#This Row],[Employee Name]],Employees[[Employee Name]:[Office]],7))</f>
        <v>ONT</v>
      </c>
      <c r="F9213" s="50" t="str">
        <f>IF(ISBLANK(LeaveTracker[[#This Row],[Employee Name]]),"-----",VLOOKUP(LeaveTracker[[#This Row],[Employee Name]],Employees[[Employee Name]:[Office]],6))</f>
        <v>PERMANENT</v>
      </c>
      <c r="G9213" s="24">
        <v>45264</v>
      </c>
      <c r="H9213" s="24">
        <v>45264</v>
      </c>
      <c r="I9213" s="19" t="s">
        <v>298</v>
      </c>
      <c r="J9213" s="42" t="s">
        <v>1003</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896</v>
      </c>
      <c r="E9214" s="19" t="str">
        <f>IF(ISBLANK(LeaveTracker[[#This Row],[Employee Name]]),"-----",VLOOKUP(LeaveTracker[[#This Row],[Employee Name]],Employees[[Employee Name]:[Office]],7))</f>
        <v>ONT</v>
      </c>
      <c r="F9214" s="50" t="str">
        <f>IF(ISBLANK(LeaveTracker[[#This Row],[Employee Name]]),"-----",VLOOKUP(LeaveTracker[[#This Row],[Employee Name]],Employees[[Employee Name]:[Office]],6))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1837</v>
      </c>
      <c r="E9215" s="19" t="str">
        <f>IF(ISBLANK(LeaveTracker[[#This Row],[Employee Name]]),"-----",VLOOKUP(LeaveTracker[[#This Row],[Employee Name]],Employees[[Employee Name]:[Office]],7))</f>
        <v>ONT</v>
      </c>
      <c r="F9215" s="50" t="str">
        <f>IF(ISBLANK(LeaveTracker[[#This Row],[Employee Name]]),"-----",VLOOKUP(LeaveTracker[[#This Row],[Employee Name]],Employees[[Employee Name]:[Office]],6))</f>
        <v>CASUAL</v>
      </c>
      <c r="G9215" s="24">
        <v>45260</v>
      </c>
      <c r="H9215" s="24">
        <v>45260</v>
      </c>
      <c r="I9215" s="19" t="s">
        <v>298</v>
      </c>
      <c r="J9215" s="42" t="s">
        <v>1003</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385</v>
      </c>
      <c r="E9216" s="19" t="str">
        <f>IF(ISBLANK(LeaveTracker[[#This Row],[Employee Name]]),"-----",VLOOKUP(LeaveTracker[[#This Row],[Employee Name]],Employees[[Employee Name]:[Office]],7))</f>
        <v>ONT</v>
      </c>
      <c r="F9216" s="50" t="str">
        <f>IF(ISBLANK(LeaveTracker[[#This Row],[Employee Name]]),"-----",VLOOKUP(LeaveTracker[[#This Row],[Employee Name]],Employees[[Employee Name]:[Office]],6))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385</v>
      </c>
      <c r="E9217" s="19" t="str">
        <f>IF(ISBLANK(LeaveTracker[[#This Row],[Employee Name]]),"-----",VLOOKUP(LeaveTracker[[#This Row],[Employee Name]],Employees[[Employee Name]:[Office]],7))</f>
        <v>ONT</v>
      </c>
      <c r="F9217" s="50" t="str">
        <f>IF(ISBLANK(LeaveTracker[[#This Row],[Employee Name]]),"-----",VLOOKUP(LeaveTracker[[#This Row],[Employee Name]],Employees[[Employee Name]:[Office]],6))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422</v>
      </c>
      <c r="E9218" s="19" t="str">
        <f>IF(ISBLANK(LeaveTracker[[#This Row],[Employee Name]]),"-----",VLOOKUP(LeaveTracker[[#This Row],[Employee Name]],Employees[[Employee Name]:[Office]],7))</f>
        <v>INTEGRATED CENTRAL TERMINAL</v>
      </c>
      <c r="F9218" s="50" t="str">
        <f>IF(ISBLANK(LeaveTracker[[#This Row],[Employee Name]]),"-----",VLOOKUP(LeaveTracker[[#This Row],[Employee Name]],Employees[[Employee Name]:[Office]],6))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371</v>
      </c>
      <c r="E9219" s="19" t="str">
        <f>IF(ISBLANK(LeaveTracker[[#This Row],[Employee Name]]),"-----",VLOOKUP(LeaveTracker[[#This Row],[Employee Name]],Employees[[Employee Name]:[Office]],7))</f>
        <v>LIBRARY</v>
      </c>
      <c r="F9219" s="50" t="str">
        <f>IF(ISBLANK(LeaveTracker[[#This Row],[Employee Name]]),"-----",VLOOKUP(LeaveTracker[[#This Row],[Employee Name]],Employees[[Employee Name]:[Office]],6))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371</v>
      </c>
      <c r="E9220" s="19" t="str">
        <f>IF(ISBLANK(LeaveTracker[[#This Row],[Employee Name]]),"-----",VLOOKUP(LeaveTracker[[#This Row],[Employee Name]],Employees[[Employee Name]:[Office]],7))</f>
        <v>LIBRARY</v>
      </c>
      <c r="F9220" s="50" t="str">
        <f>IF(ISBLANK(LeaveTracker[[#This Row],[Employee Name]]),"-----",VLOOKUP(LeaveTracker[[#This Row],[Employee Name]],Employees[[Employee Name]:[Office]],6))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344</v>
      </c>
      <c r="E9221" s="19" t="str">
        <f>IF(ISBLANK(LeaveTracker[[#This Row],[Employee Name]]),"-----",VLOOKUP(LeaveTracker[[#This Row],[Employee Name]],Employees[[Employee Name]:[Office]],7))</f>
        <v>ONT</v>
      </c>
      <c r="F9221" s="50" t="str">
        <f>IF(ISBLANK(LeaveTracker[[#This Row],[Employee Name]]),"-----",VLOOKUP(LeaveTracker[[#This Row],[Employee Name]],Employees[[Employee Name]:[Office]],6))</f>
        <v>PERMANENT</v>
      </c>
      <c r="G9221" s="24">
        <v>45268</v>
      </c>
      <c r="H9221" s="24">
        <v>45268</v>
      </c>
      <c r="I9221" s="19" t="s">
        <v>298</v>
      </c>
      <c r="J9221" s="42" t="s">
        <v>1003</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344</v>
      </c>
      <c r="E9222" s="19" t="str">
        <f>IF(ISBLANK(LeaveTracker[[#This Row],[Employee Name]]),"-----",VLOOKUP(LeaveTracker[[#This Row],[Employee Name]],Employees[[Employee Name]:[Office]],7))</f>
        <v>ONT</v>
      </c>
      <c r="F9222" s="50" t="str">
        <f>IF(ISBLANK(LeaveTracker[[#This Row],[Employee Name]]),"-----",VLOOKUP(LeaveTracker[[#This Row],[Employee Name]],Employees[[Employee Name]:[Office]],6))</f>
        <v>PERMANENT</v>
      </c>
      <c r="G9222" s="24">
        <v>45271</v>
      </c>
      <c r="H9222" s="24">
        <v>45271</v>
      </c>
      <c r="I9222" s="19" t="s">
        <v>298</v>
      </c>
      <c r="J9222" s="42" t="s">
        <v>1003</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1874</v>
      </c>
      <c r="E9223" s="19" t="str">
        <f>IF(ISBLANK(LeaveTracker[[#This Row],[Employee Name]]),"-----",VLOOKUP(LeaveTracker[[#This Row],[Employee Name]],Employees[[Employee Name]:[Office]],7))</f>
        <v>CSWDO</v>
      </c>
      <c r="F9223" s="50" t="str">
        <f>IF(ISBLANK(LeaveTracker[[#This Row],[Employee Name]]),"-----",VLOOKUP(LeaveTracker[[#This Row],[Employee Name]],Employees[[Employee Name]:[Office]],6))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1049</v>
      </c>
      <c r="E9224" s="19" t="str">
        <f>IF(ISBLANK(LeaveTracker[[#This Row],[Employee Name]]),"-----",VLOOKUP(LeaveTracker[[#This Row],[Employee Name]],Employees[[Employee Name]:[Office]],7))</f>
        <v>PIO</v>
      </c>
      <c r="F9224" s="50" t="str">
        <f>IF(ISBLANK(LeaveTracker[[#This Row],[Employee Name]]),"-----",VLOOKUP(LeaveTracker[[#This Row],[Employee Name]],Employees[[Employee Name]:[Office]],6))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471</v>
      </c>
      <c r="E9225" s="19" t="str">
        <f>IF(ISBLANK(LeaveTracker[[#This Row],[Employee Name]]),"-----",VLOOKUP(LeaveTracker[[#This Row],[Employee Name]],Employees[[Employee Name]:[Office]],7))</f>
        <v>PIO</v>
      </c>
      <c r="F9225" s="50" t="str">
        <f>IF(ISBLANK(LeaveTracker[[#This Row],[Employee Name]]),"-----",VLOOKUP(LeaveTracker[[#This Row],[Employee Name]],Employees[[Employee Name]:[Office]],6))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195</v>
      </c>
      <c r="E9226" s="19" t="str">
        <f>IF(ISBLANK(LeaveTracker[[#This Row],[Employee Name]]),"-----",VLOOKUP(LeaveTracker[[#This Row],[Employee Name]],Employees[[Employee Name]:[Office]],7))</f>
        <v>CCT</v>
      </c>
      <c r="F9226" s="50" t="str">
        <f>IF(ISBLANK(LeaveTracker[[#This Row],[Employee Name]]),"-----",VLOOKUP(LeaveTracker[[#This Row],[Employee Name]],Employees[[Employee Name]:[Office]],6))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1809</v>
      </c>
      <c r="E9227" s="19" t="str">
        <f>IF(ISBLANK(LeaveTracker[[#This Row],[Employee Name]]),"-----",VLOOKUP(LeaveTracker[[#This Row],[Employee Name]],Employees[[Employee Name]:[Office]],7))</f>
        <v>TICC</v>
      </c>
      <c r="F9227" s="50" t="str">
        <f>IF(ISBLANK(LeaveTracker[[#This Row],[Employee Name]]),"-----",VLOOKUP(LeaveTracker[[#This Row],[Employee Name]],Employees[[Employee Name]:[Office]],6))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572</v>
      </c>
      <c r="E9228" s="19" t="str">
        <f>IF(ISBLANK(LeaveTracker[[#This Row],[Employee Name]]),"-----",VLOOKUP(LeaveTracker[[#This Row],[Employee Name]],Employees[[Employee Name]:[Office]],7))</f>
        <v>CCT</v>
      </c>
      <c r="F9228" s="50" t="str">
        <f>IF(ISBLANK(LeaveTracker[[#This Row],[Employee Name]]),"-----",VLOOKUP(LeaveTracker[[#This Row],[Employee Name]],Employees[[Employee Name]:[Office]],6))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630</v>
      </c>
      <c r="E9229" s="19" t="str">
        <f>IF(ISBLANK(LeaveTracker[[#This Row],[Employee Name]]),"-----",VLOOKUP(LeaveTracker[[#This Row],[Employee Name]],Employees[[Employee Name]:[Office]],7))</f>
        <v>CCT</v>
      </c>
      <c r="F9229" s="50" t="str">
        <f>IF(ISBLANK(LeaveTracker[[#This Row],[Employee Name]]),"-----",VLOOKUP(LeaveTracker[[#This Row],[Employee Name]],Employees[[Employee Name]:[Office]],6))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583</v>
      </c>
      <c r="E9230" s="19" t="str">
        <f>IF(ISBLANK(LeaveTracker[[#This Row],[Employee Name]]),"-----",VLOOKUP(LeaveTracker[[#This Row],[Employee Name]],Employees[[Employee Name]:[Office]],7))</f>
        <v>CCT</v>
      </c>
      <c r="F9230" s="50" t="str">
        <f>IF(ISBLANK(LeaveTracker[[#This Row],[Employee Name]]),"-----",VLOOKUP(LeaveTracker[[#This Row],[Employee Name]],Employees[[Employee Name]:[Office]],6))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367</v>
      </c>
      <c r="E9231" s="19" t="str">
        <f>IF(ISBLANK(LeaveTracker[[#This Row],[Employee Name]]),"-----",VLOOKUP(LeaveTracker[[#This Row],[Employee Name]],Employees[[Employee Name]:[Office]],7))</f>
        <v>CCT</v>
      </c>
      <c r="F9231" s="50" t="str">
        <f>IF(ISBLANK(LeaveTracker[[#This Row],[Employee Name]]),"-----",VLOOKUP(LeaveTracker[[#This Row],[Employee Name]],Employees[[Employee Name]:[Office]],6))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268</v>
      </c>
      <c r="E9232" s="19" t="str">
        <f>IF(ISBLANK(LeaveTracker[[#This Row],[Employee Name]]),"-----",VLOOKUP(LeaveTracker[[#This Row],[Employee Name]],Employees[[Employee Name]:[Office]],7))</f>
        <v>PICNIC GROVE</v>
      </c>
      <c r="F9232" s="50" t="str">
        <f>IF(ISBLANK(LeaveTracker[[#This Row],[Employee Name]]),"-----",VLOOKUP(LeaveTracker[[#This Row],[Employee Name]],Employees[[Employee Name]:[Office]],6))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2374</v>
      </c>
      <c r="E9233" s="19" t="str">
        <f>IF(ISBLANK(LeaveTracker[[#This Row],[Employee Name]]),"-----",VLOOKUP(LeaveTracker[[#This Row],[Employee Name]],Employees[[Employee Name]:[Office]],7))</f>
        <v>PICNIC GROVE</v>
      </c>
      <c r="F9233" s="50" t="str">
        <f>IF(ISBLANK(LeaveTracker[[#This Row],[Employee Name]]),"-----",VLOOKUP(LeaveTracker[[#This Row],[Employee Name]],Employees[[Employee Name]:[Office]],6))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2374</v>
      </c>
      <c r="E9234" s="19" t="str">
        <f>IF(ISBLANK(LeaveTracker[[#This Row],[Employee Name]]),"-----",VLOOKUP(LeaveTracker[[#This Row],[Employee Name]],Employees[[Employee Name]:[Office]],7))</f>
        <v>PICNIC GROVE</v>
      </c>
      <c r="F9234" s="50" t="str">
        <f>IF(ISBLANK(LeaveTracker[[#This Row],[Employee Name]]),"-----",VLOOKUP(LeaveTracker[[#This Row],[Employee Name]],Employees[[Employee Name]:[Office]],6))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224</v>
      </c>
      <c r="E9235" s="19" t="str">
        <f>IF(ISBLANK(LeaveTracker[[#This Row],[Employee Name]]),"-----",VLOOKUP(LeaveTracker[[#This Row],[Employee Name]],Employees[[Employee Name]:[Office]],7))</f>
        <v>CSWDO</v>
      </c>
      <c r="F9235" s="50" t="str">
        <f>IF(ISBLANK(LeaveTracker[[#This Row],[Employee Name]]),"-----",VLOOKUP(LeaveTracker[[#This Row],[Employee Name]],Employees[[Employee Name]:[Office]],6))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224</v>
      </c>
      <c r="E9236" s="19" t="str">
        <f>IF(ISBLANK(LeaveTracker[[#This Row],[Employee Name]]),"-----",VLOOKUP(LeaveTracker[[#This Row],[Employee Name]],Employees[[Employee Name]:[Office]],7))</f>
        <v>CSWDO</v>
      </c>
      <c r="F9236" s="50" t="str">
        <f>IF(ISBLANK(LeaveTracker[[#This Row],[Employee Name]]),"-----",VLOOKUP(LeaveTracker[[#This Row],[Employee Name]],Employees[[Employee Name]:[Office]],6))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693</v>
      </c>
      <c r="E9237" s="19" t="str">
        <f>IF(ISBLANK(LeaveTracker[[#This Row],[Employee Name]]),"-----",VLOOKUP(LeaveTracker[[#This Row],[Employee Name]],Employees[[Employee Name]:[Office]],7))</f>
        <v>VMO</v>
      </c>
      <c r="F9237" s="50" t="str">
        <f>IF(ISBLANK(LeaveTracker[[#This Row],[Employee Name]]),"-----",VLOOKUP(LeaveTracker[[#This Row],[Employee Name]],Employees[[Employee Name]:[Office]],6))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693</v>
      </c>
      <c r="E9238" s="19" t="str">
        <f>IF(ISBLANK(LeaveTracker[[#This Row],[Employee Name]]),"-----",VLOOKUP(LeaveTracker[[#This Row],[Employee Name]],Employees[[Employee Name]:[Office]],7))</f>
        <v>VMO</v>
      </c>
      <c r="F9238" s="50" t="str">
        <f>IF(ISBLANK(LeaveTracker[[#This Row],[Employee Name]]),"-----",VLOOKUP(LeaveTracker[[#This Row],[Employee Name]],Employees[[Employee Name]:[Office]],6))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693</v>
      </c>
      <c r="E9239" s="19" t="str">
        <f>IF(ISBLANK(LeaveTracker[[#This Row],[Employee Name]]),"-----",VLOOKUP(LeaveTracker[[#This Row],[Employee Name]],Employees[[Employee Name]:[Office]],7))</f>
        <v>VMO</v>
      </c>
      <c r="F9239" s="50" t="str">
        <f>IF(ISBLANK(LeaveTracker[[#This Row],[Employee Name]]),"-----",VLOOKUP(LeaveTracker[[#This Row],[Employee Name]],Employees[[Employee Name]:[Office]],6))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693</v>
      </c>
      <c r="E9240" s="19" t="str">
        <f>IF(ISBLANK(LeaveTracker[[#This Row],[Employee Name]]),"-----",VLOOKUP(LeaveTracker[[#This Row],[Employee Name]],Employees[[Employee Name]:[Office]],7))</f>
        <v>VMO</v>
      </c>
      <c r="F9240" s="50" t="str">
        <f>IF(ISBLANK(LeaveTracker[[#This Row],[Employee Name]]),"-----",VLOOKUP(LeaveTracker[[#This Row],[Employee Name]],Employees[[Employee Name]:[Office]],6))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693</v>
      </c>
      <c r="E9241" s="19" t="str">
        <f>IF(ISBLANK(LeaveTracker[[#This Row],[Employee Name]]),"-----",VLOOKUP(LeaveTracker[[#This Row],[Employee Name]],Employees[[Employee Name]:[Office]],7))</f>
        <v>VMO</v>
      </c>
      <c r="F9241" s="50" t="str">
        <f>IF(ISBLANK(LeaveTracker[[#This Row],[Employee Name]]),"-----",VLOOKUP(LeaveTracker[[#This Row],[Employee Name]],Employees[[Employee Name]:[Office]],6))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693</v>
      </c>
      <c r="E9242" s="19" t="str">
        <f>IF(ISBLANK(LeaveTracker[[#This Row],[Employee Name]]),"-----",VLOOKUP(LeaveTracker[[#This Row],[Employee Name]],Employees[[Employee Name]:[Office]],7))</f>
        <v>VMO</v>
      </c>
      <c r="F9242" s="50" t="str">
        <f>IF(ISBLANK(LeaveTracker[[#This Row],[Employee Name]]),"-----",VLOOKUP(LeaveTracker[[#This Row],[Employee Name]],Employees[[Employee Name]:[Office]],6))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309</v>
      </c>
      <c r="E9243" s="19" t="str">
        <f>IF(ISBLANK(LeaveTracker[[#This Row],[Employee Name]]),"-----",VLOOKUP(LeaveTracker[[#This Row],[Employee Name]],Employees[[Employee Name]:[Office]],7))</f>
        <v>ADMIN OFFICE - HALL OF JUSTICE</v>
      </c>
      <c r="F9243" s="50" t="str">
        <f>IF(ISBLANK(LeaveTracker[[#This Row],[Employee Name]]),"-----",VLOOKUP(LeaveTracker[[#This Row],[Employee Name]],Employees[[Employee Name]:[Office]],6))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309</v>
      </c>
      <c r="E9244" s="19" t="str">
        <f>IF(ISBLANK(LeaveTracker[[#This Row],[Employee Name]]),"-----",VLOOKUP(LeaveTracker[[#This Row],[Employee Name]],Employees[[Employee Name]:[Office]],7))</f>
        <v>ADMIN OFFICE - HALL OF JUSTICE</v>
      </c>
      <c r="F9244" s="50" t="str">
        <f>IF(ISBLANK(LeaveTracker[[#This Row],[Employee Name]]),"-----",VLOOKUP(LeaveTracker[[#This Row],[Employee Name]],Employees[[Employee Name]:[Office]],6))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809</v>
      </c>
      <c r="E9245" s="19" t="str">
        <f>IF(ISBLANK(LeaveTracker[[#This Row],[Employee Name]]),"-----",VLOOKUP(LeaveTracker[[#This Row],[Employee Name]],Employees[[Employee Name]:[Office]],7))</f>
        <v>CHO</v>
      </c>
      <c r="F9245" s="50" t="str">
        <f>IF(ISBLANK(LeaveTracker[[#This Row],[Employee Name]]),"-----",VLOOKUP(LeaveTracker[[#This Row],[Employee Name]],Employees[[Employee Name]:[Office]],6))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809</v>
      </c>
      <c r="E9246" s="19" t="str">
        <f>IF(ISBLANK(LeaveTracker[[#This Row],[Employee Name]]),"-----",VLOOKUP(LeaveTracker[[#This Row],[Employee Name]],Employees[[Employee Name]:[Office]],7))</f>
        <v>CHO</v>
      </c>
      <c r="F9246" s="50" t="str">
        <f>IF(ISBLANK(LeaveTracker[[#This Row],[Employee Name]]),"-----",VLOOKUP(LeaveTracker[[#This Row],[Employee Name]],Employees[[Employee Name]:[Office]],6))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809</v>
      </c>
      <c r="E9247" s="19" t="str">
        <f>IF(ISBLANK(LeaveTracker[[#This Row],[Employee Name]]),"-----",VLOOKUP(LeaveTracker[[#This Row],[Employee Name]],Employees[[Employee Name]:[Office]],7))</f>
        <v>CHO</v>
      </c>
      <c r="F9247" s="50" t="str">
        <f>IF(ISBLANK(LeaveTracker[[#This Row],[Employee Name]]),"-----",VLOOKUP(LeaveTracker[[#This Row],[Employee Name]],Employees[[Employee Name]:[Office]],6))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809</v>
      </c>
      <c r="E9248" s="19" t="str">
        <f>IF(ISBLANK(LeaveTracker[[#This Row],[Employee Name]]),"-----",VLOOKUP(LeaveTracker[[#This Row],[Employee Name]],Employees[[Employee Name]:[Office]],7))</f>
        <v>CHO</v>
      </c>
      <c r="F9248" s="50" t="str">
        <f>IF(ISBLANK(LeaveTracker[[#This Row],[Employee Name]]),"-----",VLOOKUP(LeaveTracker[[#This Row],[Employee Name]],Employees[[Employee Name]:[Office]],6))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519</v>
      </c>
      <c r="E9249" s="19" t="str">
        <f>IF(ISBLANK(LeaveTracker[[#This Row],[Employee Name]]),"-----",VLOOKUP(LeaveTracker[[#This Row],[Employee Name]],Employees[[Employee Name]:[Office]],7))</f>
        <v>ACCOUNTING</v>
      </c>
      <c r="F9249" s="50" t="str">
        <f>IF(ISBLANK(LeaveTracker[[#This Row],[Employee Name]]),"-----",VLOOKUP(LeaveTracker[[#This Row],[Employee Name]],Employees[[Employee Name]:[Office]],6))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519</v>
      </c>
      <c r="E9250" s="19" t="str">
        <f>IF(ISBLANK(LeaveTracker[[#This Row],[Employee Name]]),"-----",VLOOKUP(LeaveTracker[[#This Row],[Employee Name]],Employees[[Employee Name]:[Office]],7))</f>
        <v>ACCOUNTING</v>
      </c>
      <c r="F9250" s="50" t="str">
        <f>IF(ISBLANK(LeaveTracker[[#This Row],[Employee Name]]),"-----",VLOOKUP(LeaveTracker[[#This Row],[Employee Name]],Employees[[Employee Name]:[Office]],6))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513</v>
      </c>
      <c r="E9251" s="19" t="str">
        <f>IF(ISBLANK(LeaveTracker[[#This Row],[Employee Name]]),"-----",VLOOKUP(LeaveTracker[[#This Row],[Employee Name]],Employees[[Employee Name]:[Office]],7))</f>
        <v>ONT</v>
      </c>
      <c r="F9251" s="50" t="str">
        <f>IF(ISBLANK(LeaveTracker[[#This Row],[Employee Name]]),"-----",VLOOKUP(LeaveTracker[[#This Row],[Employee Name]],Employees[[Employee Name]:[Office]],6))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471</v>
      </c>
      <c r="E9252" s="19" t="str">
        <f>IF(ISBLANK(LeaveTracker[[#This Row],[Employee Name]]),"-----",VLOOKUP(LeaveTracker[[#This Row],[Employee Name]],Employees[[Employee Name]:[Office]],7))</f>
        <v>PIO</v>
      </c>
      <c r="F9252" s="50" t="str">
        <f>IF(ISBLANK(LeaveTracker[[#This Row],[Employee Name]]),"-----",VLOOKUP(LeaveTracker[[#This Row],[Employee Name]],Employees[[Employee Name]:[Office]],6))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471</v>
      </c>
      <c r="E9253" s="19" t="str">
        <f>IF(ISBLANK(LeaveTracker[[#This Row],[Employee Name]]),"-----",VLOOKUP(LeaveTracker[[#This Row],[Employee Name]],Employees[[Employee Name]:[Office]],7))</f>
        <v>PIO</v>
      </c>
      <c r="F9253" s="50" t="str">
        <f>IF(ISBLANK(LeaveTracker[[#This Row],[Employee Name]]),"-----",VLOOKUP(LeaveTracker[[#This Row],[Employee Name]],Employees[[Employee Name]:[Office]],6))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471</v>
      </c>
      <c r="E9254" s="19" t="str">
        <f>IF(ISBLANK(LeaveTracker[[#This Row],[Employee Name]]),"-----",VLOOKUP(LeaveTracker[[#This Row],[Employee Name]],Employees[[Employee Name]:[Office]],7))</f>
        <v>PIO</v>
      </c>
      <c r="F9254" s="50" t="str">
        <f>IF(ISBLANK(LeaveTracker[[#This Row],[Employee Name]]),"-----",VLOOKUP(LeaveTracker[[#This Row],[Employee Name]],Employees[[Employee Name]:[Office]],6))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471</v>
      </c>
      <c r="E9255" s="19" t="str">
        <f>IF(ISBLANK(LeaveTracker[[#This Row],[Employee Name]]),"-----",VLOOKUP(LeaveTracker[[#This Row],[Employee Name]],Employees[[Employee Name]:[Office]],7))</f>
        <v>PIO</v>
      </c>
      <c r="F9255" s="50" t="str">
        <f>IF(ISBLANK(LeaveTracker[[#This Row],[Employee Name]]),"-----",VLOOKUP(LeaveTracker[[#This Row],[Employee Name]],Employees[[Employee Name]:[Office]],6))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513</v>
      </c>
      <c r="E9256" s="19" t="str">
        <f>IF(ISBLANK(LeaveTracker[[#This Row],[Employee Name]]),"-----",VLOOKUP(LeaveTracker[[#This Row],[Employee Name]],Employees[[Employee Name]:[Office]],7))</f>
        <v>ONT</v>
      </c>
      <c r="F9256" s="50" t="str">
        <f>IF(ISBLANK(LeaveTracker[[#This Row],[Employee Name]]),"-----",VLOOKUP(LeaveTracker[[#This Row],[Employee Name]],Employees[[Employee Name]:[Office]],6))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2466</v>
      </c>
      <c r="E9257" s="19" t="str">
        <f>IF(ISBLANK(LeaveTracker[[#This Row],[Employee Name]]),"-----",VLOOKUP(LeaveTracker[[#This Row],[Employee Name]],Employees[[Employee Name]:[Office]],7))</f>
        <v>RTC BRANCA</v>
      </c>
      <c r="F9257" s="50" t="str">
        <f>IF(ISBLANK(LeaveTracker[[#This Row],[Employee Name]]),"-----",VLOOKUP(LeaveTracker[[#This Row],[Employee Name]],Employees[[Employee Name]:[Office]],6))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1741</v>
      </c>
      <c r="E9258" s="19" t="str">
        <f>IF(ISBLANK(LeaveTracker[[#This Row],[Employee Name]]),"-----",VLOOKUP(LeaveTracker[[#This Row],[Employee Name]],Employees[[Employee Name]:[Office]],7))</f>
        <v>ONT</v>
      </c>
      <c r="F9258" s="50" t="str">
        <f>IF(ISBLANK(LeaveTracker[[#This Row],[Employee Name]]),"-----",VLOOKUP(LeaveTracker[[#This Row],[Employee Name]],Employees[[Employee Name]:[Office]],6))</f>
        <v>PERMANENT</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1827</v>
      </c>
      <c r="E9259" s="19" t="str">
        <f>IF(ISBLANK(LeaveTracker[[#This Row],[Employee Name]]),"-----",VLOOKUP(LeaveTracker[[#This Row],[Employee Name]],Employees[[Employee Name]:[Office]],7))</f>
        <v>SP</v>
      </c>
      <c r="F9259" s="50" t="str">
        <f>IF(ISBLANK(LeaveTracker[[#This Row],[Employee Name]]),"-----",VLOOKUP(LeaveTracker[[#This Row],[Employee Name]],Employees[[Employee Name]:[Office]],6))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1827</v>
      </c>
      <c r="E9260" s="19" t="str">
        <f>IF(ISBLANK(LeaveTracker[[#This Row],[Employee Name]]),"-----",VLOOKUP(LeaveTracker[[#This Row],[Employee Name]],Employees[[Employee Name]:[Office]],7))</f>
        <v>SP</v>
      </c>
      <c r="F9260" s="50" t="str">
        <f>IF(ISBLANK(LeaveTracker[[#This Row],[Employee Name]]),"-----",VLOOKUP(LeaveTracker[[#This Row],[Employee Name]],Employees[[Employee Name]:[Office]],6))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1775</v>
      </c>
      <c r="E9261" s="19" t="str">
        <f>IF(ISBLANK(LeaveTracker[[#This Row],[Employee Name]]),"-----",VLOOKUP(LeaveTracker[[#This Row],[Employee Name]],Employees[[Employee Name]:[Office]],7))</f>
        <v>SP</v>
      </c>
      <c r="F9261" s="50" t="str">
        <f>IF(ISBLANK(LeaveTracker[[#This Row],[Employee Name]]),"-----",VLOOKUP(LeaveTracker[[#This Row],[Employee Name]],Employees[[Employee Name]:[Office]],6))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730</v>
      </c>
      <c r="E9262" s="19" t="str">
        <f>IF(ISBLANK(LeaveTracker[[#This Row],[Employee Name]]),"-----",VLOOKUP(LeaveTracker[[#This Row],[Employee Name]],Employees[[Employee Name]:[Office]],7))</f>
        <v>SP</v>
      </c>
      <c r="F9262" s="50" t="str">
        <f>IF(ISBLANK(LeaveTracker[[#This Row],[Employee Name]]),"-----",VLOOKUP(LeaveTracker[[#This Row],[Employee Name]],Employees[[Employee Name]:[Office]],6))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2230</v>
      </c>
      <c r="E9263" s="19" t="str">
        <f>IF(ISBLANK(LeaveTracker[[#This Row],[Employee Name]]),"-----",VLOOKUP(LeaveTracker[[#This Row],[Employee Name]],Employees[[Employee Name]:[Office]],7))</f>
        <v>SANGGUNIANG PANLUNGSOD</v>
      </c>
      <c r="F9263" s="50" t="str">
        <f>IF(ISBLANK(LeaveTracker[[#This Row],[Employee Name]]),"-----",VLOOKUP(LeaveTracker[[#This Row],[Employee Name]],Employees[[Employee Name]:[Office]],6))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2230</v>
      </c>
      <c r="E9264" s="19" t="str">
        <f>IF(ISBLANK(LeaveTracker[[#This Row],[Employee Name]]),"-----",VLOOKUP(LeaveTracker[[#This Row],[Employee Name]],Employees[[Employee Name]:[Office]],7))</f>
        <v>SANGGUNIANG PANLUNGSOD</v>
      </c>
      <c r="F9264" s="50" t="str">
        <f>IF(ISBLANK(LeaveTracker[[#This Row],[Employee Name]]),"-----",VLOOKUP(LeaveTracker[[#This Row],[Employee Name]],Employees[[Employee Name]:[Office]],6))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2230</v>
      </c>
      <c r="E9265" s="19" t="str">
        <f>IF(ISBLANK(LeaveTracker[[#This Row],[Employee Name]]),"-----",VLOOKUP(LeaveTracker[[#This Row],[Employee Name]],Employees[[Employee Name]:[Office]],7))</f>
        <v>SANGGUNIANG PANLUNGSOD</v>
      </c>
      <c r="F9265" s="50" t="str">
        <f>IF(ISBLANK(LeaveTracker[[#This Row],[Employee Name]]),"-----",VLOOKUP(LeaveTracker[[#This Row],[Employee Name]],Employees[[Employee Name]:[Office]],6))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1095</v>
      </c>
      <c r="E9266" s="19" t="str">
        <f>IF(ISBLANK(LeaveTracker[[#This Row],[Employee Name]]),"-----",VLOOKUP(LeaveTracker[[#This Row],[Employee Name]],Employees[[Employee Name]:[Office]],7))</f>
        <v>VMO</v>
      </c>
      <c r="F9266" s="50" t="str">
        <f>IF(ISBLANK(LeaveTracker[[#This Row],[Employee Name]]),"-----",VLOOKUP(LeaveTracker[[#This Row],[Employee Name]],Employees[[Employee Name]:[Office]],6))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362</v>
      </c>
      <c r="E9267" s="19" t="str">
        <f>IF(ISBLANK(LeaveTracker[[#This Row],[Employee Name]]),"-----",VLOOKUP(LeaveTracker[[#This Row],[Employee Name]],Employees[[Employee Name]:[Office]],7))</f>
        <v>SP</v>
      </c>
      <c r="F9267" s="50" t="str">
        <f>IF(ISBLANK(LeaveTracker[[#This Row],[Employee Name]]),"-----",VLOOKUP(LeaveTracker[[#This Row],[Employee Name]],Employees[[Employee Name]:[Office]],6))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671</v>
      </c>
      <c r="E9268" s="19" t="str">
        <f>IF(ISBLANK(LeaveTracker[[#This Row],[Employee Name]]),"-----",VLOOKUP(LeaveTracker[[#This Row],[Employee Name]],Employees[[Employee Name]:[Office]],7))</f>
        <v>SP</v>
      </c>
      <c r="F9268" s="50" t="str">
        <f>IF(ISBLANK(LeaveTracker[[#This Row],[Employee Name]]),"-----",VLOOKUP(LeaveTracker[[#This Row],[Employee Name]],Employees[[Employee Name]:[Office]],6))</f>
        <v>PERMANENT</v>
      </c>
      <c r="G9268" s="24">
        <v>45274</v>
      </c>
      <c r="H9268" s="24">
        <v>45274</v>
      </c>
      <c r="I9268" s="19" t="s">
        <v>298</v>
      </c>
      <c r="J9268" s="42" t="s">
        <v>1003</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735</v>
      </c>
      <c r="E9269" s="19" t="str">
        <f>IF(ISBLANK(LeaveTracker[[#This Row],[Employee Name]]),"-----",VLOOKUP(LeaveTracker[[#This Row],[Employee Name]],Employees[[Employee Name]:[Office]],7))</f>
        <v>SP</v>
      </c>
      <c r="F9269" s="50" t="str">
        <f>IF(ISBLANK(LeaveTracker[[#This Row],[Employee Name]]),"-----",VLOOKUP(LeaveTracker[[#This Row],[Employee Name]],Employees[[Employee Name]:[Office]],6))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2000</v>
      </c>
      <c r="E9270" s="19" t="str">
        <f>IF(ISBLANK(LeaveTracker[[#This Row],[Employee Name]]),"-----",VLOOKUP(LeaveTracker[[#This Row],[Employee Name]],Employees[[Employee Name]:[Office]],7))</f>
        <v>VMO</v>
      </c>
      <c r="F9270" s="50" t="str">
        <f>IF(ISBLANK(LeaveTracker[[#This Row],[Employee Name]]),"-----",VLOOKUP(LeaveTracker[[#This Row],[Employee Name]],Employees[[Employee Name]:[Office]],6))</f>
        <v>PERMANENT</v>
      </c>
      <c r="G9270" s="24">
        <v>45265</v>
      </c>
      <c r="H9270" s="24">
        <v>45265</v>
      </c>
      <c r="I9270" s="20" t="s">
        <v>298</v>
      </c>
      <c r="J9270" s="42" t="s">
        <v>1003</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2186</v>
      </c>
      <c r="E9271" s="19" t="str">
        <f>IF(ISBLANK(LeaveTracker[[#This Row],[Employee Name]]),"-----",VLOOKUP(LeaveTracker[[#This Row],[Employee Name]],Employees[[Employee Name]:[Office]],7))</f>
        <v>HALL OF JUSTICE</v>
      </c>
      <c r="F9271" s="50" t="str">
        <f>IF(ISBLANK(LeaveTracker[[#This Row],[Employee Name]]),"-----",VLOOKUP(LeaveTracker[[#This Row],[Employee Name]],Employees[[Employee Name]:[Office]],6))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522</v>
      </c>
      <c r="E9272" s="19" t="str">
        <f>IF(ISBLANK(LeaveTracker[[#This Row],[Employee Name]]),"-----",VLOOKUP(LeaveTracker[[#This Row],[Employee Name]],Employees[[Employee Name]:[Office]],7))</f>
        <v>PIO</v>
      </c>
      <c r="F9272" s="50" t="str">
        <f>IF(ISBLANK(LeaveTracker[[#This Row],[Employee Name]]),"-----",VLOOKUP(LeaveTracker[[#This Row],[Employee Name]],Employees[[Employee Name]:[Office]],6))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522</v>
      </c>
      <c r="E9273" s="19" t="str">
        <f>IF(ISBLANK(LeaveTracker[[#This Row],[Employee Name]]),"-----",VLOOKUP(LeaveTracker[[#This Row],[Employee Name]],Employees[[Employee Name]:[Office]],7))</f>
        <v>PIO</v>
      </c>
      <c r="F9273" s="50" t="str">
        <f>IF(ISBLANK(LeaveTracker[[#This Row],[Employee Name]]),"-----",VLOOKUP(LeaveTracker[[#This Row],[Employee Name]],Employees[[Employee Name]:[Office]],6))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195</v>
      </c>
      <c r="E9274" s="19" t="str">
        <f>IF(ISBLANK(LeaveTracker[[#This Row],[Employee Name]]),"-----",VLOOKUP(LeaveTracker[[#This Row],[Employee Name]],Employees[[Employee Name]:[Office]],7))</f>
        <v>CCT</v>
      </c>
      <c r="F9274" s="50" t="str">
        <f>IF(ISBLANK(LeaveTracker[[#This Row],[Employee Name]]),"-----",VLOOKUP(LeaveTracker[[#This Row],[Employee Name]],Employees[[Employee Name]:[Office]],6))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195</v>
      </c>
      <c r="E9275" s="19" t="str">
        <f>IF(ISBLANK(LeaveTracker[[#This Row],[Employee Name]]),"-----",VLOOKUP(LeaveTracker[[#This Row],[Employee Name]],Employees[[Employee Name]:[Office]],7))</f>
        <v>CCT</v>
      </c>
      <c r="F9275" s="50" t="str">
        <f>IF(ISBLANK(LeaveTracker[[#This Row],[Employee Name]]),"-----",VLOOKUP(LeaveTracker[[#This Row],[Employee Name]],Employees[[Employee Name]:[Office]],6))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855</v>
      </c>
      <c r="E9276" s="19" t="str">
        <f>IF(ISBLANK(LeaveTracker[[#This Row],[Employee Name]]),"-----",VLOOKUP(LeaveTracker[[#This Row],[Employee Name]],Employees[[Employee Name]:[Office]],7))</f>
        <v>LCR</v>
      </c>
      <c r="F9276" s="50" t="str">
        <f>IF(ISBLANK(LeaveTracker[[#This Row],[Employee Name]]),"-----",VLOOKUP(LeaveTracker[[#This Row],[Employee Name]],Employees[[Employee Name]:[Office]],6))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2592</v>
      </c>
      <c r="E9277" s="19" t="str">
        <f>IF(ISBLANK(LeaveTracker[[#This Row],[Employee Name]]),"-----",VLOOKUP(LeaveTracker[[#This Row],[Employee Name]],Employees[[Employee Name]:[Office]],7))</f>
        <v>LCR</v>
      </c>
      <c r="F9277" s="50" t="str">
        <f>IF(ISBLANK(LeaveTracker[[#This Row],[Employee Name]]),"-----",VLOOKUP(LeaveTracker[[#This Row],[Employee Name]],Employees[[Employee Name]:[Office]],6))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1856</v>
      </c>
      <c r="E9278" s="19" t="str">
        <f>IF(ISBLANK(LeaveTracker[[#This Row],[Employee Name]]),"-----",VLOOKUP(LeaveTracker[[#This Row],[Employee Name]],Employees[[Employee Name]:[Office]],7))</f>
        <v>TCSNHS-ISHS</v>
      </c>
      <c r="F9278" s="50" t="str">
        <f>IF(ISBLANK(LeaveTracker[[#This Row],[Employee Name]]),"-----",VLOOKUP(LeaveTracker[[#This Row],[Employee Name]],Employees[[Employee Name]:[Office]],6))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1856</v>
      </c>
      <c r="E9279" s="19" t="str">
        <f>IF(ISBLANK(LeaveTracker[[#This Row],[Employee Name]]),"-----",VLOOKUP(LeaveTracker[[#This Row],[Employee Name]],Employees[[Employee Name]:[Office]],7))</f>
        <v>TCSNHS-ISHS</v>
      </c>
      <c r="F9279" s="50" t="str">
        <f>IF(ISBLANK(LeaveTracker[[#This Row],[Employee Name]]),"-----",VLOOKUP(LeaveTracker[[#This Row],[Employee Name]],Employees[[Employee Name]:[Office]],6))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1856</v>
      </c>
      <c r="E9280" s="19" t="str">
        <f>IF(ISBLANK(LeaveTracker[[#This Row],[Employee Name]]),"-----",VLOOKUP(LeaveTracker[[#This Row],[Employee Name]],Employees[[Employee Name]:[Office]],7))</f>
        <v>TCSNHS-ISHS</v>
      </c>
      <c r="F9280" s="50" t="str">
        <f>IF(ISBLANK(LeaveTracker[[#This Row],[Employee Name]]),"-----",VLOOKUP(LeaveTracker[[#This Row],[Employee Name]],Employees[[Employee Name]:[Office]],6))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1856</v>
      </c>
      <c r="E9281" s="19" t="str">
        <f>IF(ISBLANK(LeaveTracker[[#This Row],[Employee Name]]),"-----",VLOOKUP(LeaveTracker[[#This Row],[Employee Name]],Employees[[Employee Name]:[Office]],7))</f>
        <v>TCSNHS-ISHS</v>
      </c>
      <c r="F9281" s="50" t="str">
        <f>IF(ISBLANK(LeaveTracker[[#This Row],[Employee Name]]),"-----",VLOOKUP(LeaveTracker[[#This Row],[Employee Name]],Employees[[Employee Name]:[Office]],6))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238</v>
      </c>
      <c r="E9282" s="19" t="str">
        <f>IF(ISBLANK(LeaveTracker[[#This Row],[Employee Name]]),"-----",VLOOKUP(LeaveTracker[[#This Row],[Employee Name]],Employees[[Employee Name]:[Office]],7))</f>
        <v>CSWDO</v>
      </c>
      <c r="F9282" s="50" t="str">
        <f>IF(ISBLANK(LeaveTracker[[#This Row],[Employee Name]]),"-----",VLOOKUP(LeaveTracker[[#This Row],[Employee Name]],Employees[[Employee Name]:[Office]],6))</f>
        <v>PERMANENT</v>
      </c>
      <c r="G9282" s="24">
        <v>45266</v>
      </c>
      <c r="H9282" s="24">
        <v>45266</v>
      </c>
      <c r="I9282" s="19" t="s">
        <v>298</v>
      </c>
      <c r="J9282" s="42" t="s">
        <v>1003</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2385</v>
      </c>
      <c r="E9283" s="19" t="str">
        <f>IF(ISBLANK(LeaveTracker[[#This Row],[Employee Name]]),"-----",VLOOKUP(LeaveTracker[[#This Row],[Employee Name]],Employees[[Employee Name]:[Office]],7))</f>
        <v>LCR</v>
      </c>
      <c r="F9283" s="50" t="str">
        <f>IF(ISBLANK(LeaveTracker[[#This Row],[Employee Name]]),"-----",VLOOKUP(LeaveTracker[[#This Row],[Employee Name]],Employees[[Employee Name]:[Office]],6))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541</v>
      </c>
      <c r="E9284" s="19" t="str">
        <f>IF(ISBLANK(LeaveTracker[[#This Row],[Employee Name]]),"-----",VLOOKUP(LeaveTracker[[#This Row],[Employee Name]],Employees[[Employee Name]:[Office]],7))</f>
        <v>ONT</v>
      </c>
      <c r="F9284" s="50" t="str">
        <f>IF(ISBLANK(LeaveTracker[[#This Row],[Employee Name]]),"-----",VLOOKUP(LeaveTracker[[#This Row],[Employee Name]],Employees[[Employee Name]:[Office]],6))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543</v>
      </c>
      <c r="E9285" s="19" t="str">
        <f>IF(ISBLANK(LeaveTracker[[#This Row],[Employee Name]]),"-----",VLOOKUP(LeaveTracker[[#This Row],[Employee Name]],Employees[[Employee Name]:[Office]],7))</f>
        <v>LCR</v>
      </c>
      <c r="F9285" s="50" t="str">
        <f>IF(ISBLANK(LeaveTracker[[#This Row],[Employee Name]]),"-----",VLOOKUP(LeaveTracker[[#This Row],[Employee Name]],Employees[[Employee Name]:[Office]],6))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722</v>
      </c>
      <c r="E9286" s="19" t="str">
        <f>IF(ISBLANK(LeaveTracker[[#This Row],[Employee Name]]),"-----",VLOOKUP(LeaveTracker[[#This Row],[Employee Name]],Employees[[Employee Name]:[Office]],7))</f>
        <v>LCR</v>
      </c>
      <c r="F9286" s="50" t="str">
        <f>IF(ISBLANK(LeaveTracker[[#This Row],[Employee Name]]),"-----",VLOOKUP(LeaveTracker[[#This Row],[Employee Name]],Employees[[Employee Name]:[Office]],6))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759</v>
      </c>
      <c r="E9287" s="19" t="str">
        <f>IF(ISBLANK(LeaveTracker[[#This Row],[Employee Name]]),"-----",VLOOKUP(LeaveTracker[[#This Row],[Employee Name]],Employees[[Employee Name]:[Office]],7))</f>
        <v>CTO</v>
      </c>
      <c r="F9287" s="50" t="str">
        <f>IF(ISBLANK(LeaveTracker[[#This Row],[Employee Name]]),"-----",VLOOKUP(LeaveTracker[[#This Row],[Employee Name]],Employees[[Employee Name]:[Office]],6))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1080</v>
      </c>
      <c r="E9288" s="19" t="str">
        <f>IF(ISBLANK(LeaveTracker[[#This Row],[Employee Name]]),"-----",VLOOKUP(LeaveTracker[[#This Row],[Employee Name]],Employees[[Employee Name]:[Office]],7))</f>
        <v>CTO</v>
      </c>
      <c r="F9288" s="50" t="str">
        <f>IF(ISBLANK(LeaveTracker[[#This Row],[Employee Name]]),"-----",VLOOKUP(LeaveTracker[[#This Row],[Employee Name]],Employees[[Employee Name]:[Office]],6))</f>
        <v>PERMANENT</v>
      </c>
      <c r="G9288" s="24">
        <v>45252</v>
      </c>
      <c r="H9288" s="24">
        <v>45254</v>
      </c>
      <c r="I9288" s="20" t="s">
        <v>298</v>
      </c>
      <c r="J9288" s="42" t="s">
        <v>1003</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371</v>
      </c>
      <c r="E9289" s="19" t="str">
        <f>IF(ISBLANK(LeaveTracker[[#This Row],[Employee Name]]),"-----",VLOOKUP(LeaveTracker[[#This Row],[Employee Name]],Employees[[Employee Name]:[Office]],7))</f>
        <v>LIBRARY</v>
      </c>
      <c r="F9289" s="50" t="str">
        <f>IF(ISBLANK(LeaveTracker[[#This Row],[Employee Name]]),"-----",VLOOKUP(LeaveTracker[[#This Row],[Employee Name]],Employees[[Employee Name]:[Office]],6))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944</v>
      </c>
      <c r="E9290" s="19" t="str">
        <f>IF(ISBLANK(LeaveTracker[[#This Row],[Employee Name]]),"-----",VLOOKUP(LeaveTracker[[#This Row],[Employee Name]],Employees[[Employee Name]:[Office]],7))</f>
        <v>EEO/ CITY MARKET</v>
      </c>
      <c r="F9290" s="50" t="str">
        <f>IF(ISBLANK(LeaveTracker[[#This Row],[Employee Name]]),"-----",VLOOKUP(LeaveTracker[[#This Row],[Employee Name]],Employees[[Employee Name]:[Office]],6))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2594</v>
      </c>
      <c r="E9291" s="19" t="str">
        <f>IF(ISBLANK(LeaveTracker[[#This Row],[Employee Name]]),"-----",VLOOKUP(LeaveTracker[[#This Row],[Employee Name]],Employees[[Employee Name]:[Office]],7))</f>
        <v>CCT</v>
      </c>
      <c r="F9291" s="50" t="str">
        <f>IF(ISBLANK(LeaveTracker[[#This Row],[Employee Name]]),"-----",VLOOKUP(LeaveTracker[[#This Row],[Employee Name]],Employees[[Employee Name]:[Office]],6))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2594</v>
      </c>
      <c r="E9292" s="19" t="str">
        <f>IF(ISBLANK(LeaveTracker[[#This Row],[Employee Name]]),"-----",VLOOKUP(LeaveTracker[[#This Row],[Employee Name]],Employees[[Employee Name]:[Office]],7))</f>
        <v>CCT</v>
      </c>
      <c r="F9292" s="50" t="str">
        <f>IF(ISBLANK(LeaveTracker[[#This Row],[Employee Name]]),"-----",VLOOKUP(LeaveTracker[[#This Row],[Employee Name]],Employees[[Employee Name]:[Office]],6))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2594</v>
      </c>
      <c r="E9293" s="19" t="str">
        <f>IF(ISBLANK(LeaveTracker[[#This Row],[Employee Name]]),"-----",VLOOKUP(LeaveTracker[[#This Row],[Employee Name]],Employees[[Employee Name]:[Office]],7))</f>
        <v>CCT</v>
      </c>
      <c r="F9293" s="50" t="str">
        <f>IF(ISBLANK(LeaveTracker[[#This Row],[Employee Name]]),"-----",VLOOKUP(LeaveTracker[[#This Row],[Employee Name]],Employees[[Employee Name]:[Office]],6))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578</v>
      </c>
      <c r="E9294" s="19" t="str">
        <f>IF(ISBLANK(LeaveTracker[[#This Row],[Employee Name]]),"-----",VLOOKUP(LeaveTracker[[#This Row],[Employee Name]],Employees[[Employee Name]:[Office]],7))</f>
        <v>CCT</v>
      </c>
      <c r="F9294" s="50" t="str">
        <f>IF(ISBLANK(LeaveTracker[[#This Row],[Employee Name]]),"-----",VLOOKUP(LeaveTracker[[#This Row],[Employee Name]],Employees[[Employee Name]:[Office]],6))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578</v>
      </c>
      <c r="E9295" s="19" t="str">
        <f>IF(ISBLANK(LeaveTracker[[#This Row],[Employee Name]]),"-----",VLOOKUP(LeaveTracker[[#This Row],[Employee Name]],Employees[[Employee Name]:[Office]],7))</f>
        <v>CCT</v>
      </c>
      <c r="F9295" s="50" t="str">
        <f>IF(ISBLANK(LeaveTracker[[#This Row],[Employee Name]]),"-----",VLOOKUP(LeaveTracker[[#This Row],[Employee Name]],Employees[[Employee Name]:[Office]],6))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1790</v>
      </c>
      <c r="E9296" s="19" t="str">
        <f>IF(ISBLANK(LeaveTracker[[#This Row],[Employee Name]]),"-----",VLOOKUP(LeaveTracker[[#This Row],[Employee Name]],Employees[[Employee Name]:[Office]],7))</f>
        <v>GSO</v>
      </c>
      <c r="F9296" s="50" t="str">
        <f>IF(ISBLANK(LeaveTracker[[#This Row],[Employee Name]]),"-----",VLOOKUP(LeaveTracker[[#This Row],[Employee Name]],Employees[[Employee Name]:[Office]],6))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1790</v>
      </c>
      <c r="E9297" s="19" t="str">
        <f>IF(ISBLANK(LeaveTracker[[#This Row],[Employee Name]]),"-----",VLOOKUP(LeaveTracker[[#This Row],[Employee Name]],Employees[[Employee Name]:[Office]],7))</f>
        <v>GSO</v>
      </c>
      <c r="F9297" s="50" t="str">
        <f>IF(ISBLANK(LeaveTracker[[#This Row],[Employee Name]]),"-----",VLOOKUP(LeaveTracker[[#This Row],[Employee Name]],Employees[[Employee Name]:[Office]],6))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1790</v>
      </c>
      <c r="E9298" s="19" t="str">
        <f>IF(ISBLANK(LeaveTracker[[#This Row],[Employee Name]]),"-----",VLOOKUP(LeaveTracker[[#This Row],[Employee Name]],Employees[[Employee Name]:[Office]],7))</f>
        <v>GSO</v>
      </c>
      <c r="F9298" s="50" t="str">
        <f>IF(ISBLANK(LeaveTracker[[#This Row],[Employee Name]]),"-----",VLOOKUP(LeaveTracker[[#This Row],[Employee Name]],Employees[[Employee Name]:[Office]],6))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1790</v>
      </c>
      <c r="E9299" s="19" t="str">
        <f>IF(ISBLANK(LeaveTracker[[#This Row],[Employee Name]]),"-----",VLOOKUP(LeaveTracker[[#This Row],[Employee Name]],Employees[[Employee Name]:[Office]],7))</f>
        <v>GSO</v>
      </c>
      <c r="F9299" s="50" t="str">
        <f>IF(ISBLANK(LeaveTracker[[#This Row],[Employee Name]]),"-----",VLOOKUP(LeaveTracker[[#This Row],[Employee Name]],Employees[[Employee Name]:[Office]],6))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1790</v>
      </c>
      <c r="E9300" s="19" t="str">
        <f>IF(ISBLANK(LeaveTracker[[#This Row],[Employee Name]]),"-----",VLOOKUP(LeaveTracker[[#This Row],[Employee Name]],Employees[[Employee Name]:[Office]],7))</f>
        <v>GSO</v>
      </c>
      <c r="F9300" s="50" t="str">
        <f>IF(ISBLANK(LeaveTracker[[#This Row],[Employee Name]]),"-----",VLOOKUP(LeaveTracker[[#This Row],[Employee Name]],Employees[[Employee Name]:[Office]],6))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388</v>
      </c>
      <c r="E9301" s="19" t="str">
        <f>IF(ISBLANK(LeaveTracker[[#This Row],[Employee Name]]),"-----",VLOOKUP(LeaveTracker[[#This Row],[Employee Name]],Employees[[Employee Name]:[Office]],7))</f>
        <v>ONT</v>
      </c>
      <c r="F9301" s="50" t="str">
        <f>IF(ISBLANK(LeaveTracker[[#This Row],[Employee Name]]),"-----",VLOOKUP(LeaveTracker[[#This Row],[Employee Name]],Employees[[Employee Name]:[Office]],6))</f>
        <v>PERMANENT</v>
      </c>
      <c r="G9301" s="24">
        <v>45269</v>
      </c>
      <c r="H9301" s="24">
        <v>45271</v>
      </c>
      <c r="I9301" s="20" t="s">
        <v>298</v>
      </c>
      <c r="J9301" s="42" t="s">
        <v>1003</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2129</v>
      </c>
      <c r="E9302" s="19" t="str">
        <f>IF(ISBLANK(LeaveTracker[[#This Row],[Employee Name]]),"-----",VLOOKUP(LeaveTracker[[#This Row],[Employee Name]],Employees[[Employee Name]:[Office]],7))</f>
        <v>DOE</v>
      </c>
      <c r="F9302" s="50" t="str">
        <f>IF(ISBLANK(LeaveTracker[[#This Row],[Employee Name]]),"-----",VLOOKUP(LeaveTracker[[#This Row],[Employee Name]],Employees[[Employee Name]:[Office]],6))</f>
        <v>PERMANENT</v>
      </c>
      <c r="G9302" s="24">
        <v>45264</v>
      </c>
      <c r="H9302" s="24">
        <v>45264</v>
      </c>
      <c r="I9302" s="19" t="s">
        <v>298</v>
      </c>
      <c r="J9302" s="42" t="s">
        <v>1003</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2072</v>
      </c>
      <c r="E9303" s="19" t="str">
        <f>IF(ISBLANK(LeaveTracker[[#This Row],[Employee Name]]),"-----",VLOOKUP(LeaveTracker[[#This Row],[Employee Name]],Employees[[Employee Name]:[Office]],7))</f>
        <v>PIO</v>
      </c>
      <c r="F9303" s="50" t="str">
        <f>IF(ISBLANK(LeaveTracker[[#This Row],[Employee Name]]),"-----",VLOOKUP(LeaveTracker[[#This Row],[Employee Name]],Employees[[Employee Name]:[Office]],6))</f>
        <v>PERMANENT</v>
      </c>
      <c r="G9303" s="24">
        <v>45275</v>
      </c>
      <c r="H9303" s="24">
        <v>45275</v>
      </c>
      <c r="I9303" s="20" t="s">
        <v>298</v>
      </c>
      <c r="J9303" s="42" t="s">
        <v>1003</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2466</v>
      </c>
      <c r="E9304" s="19" t="str">
        <f>IF(ISBLANK(LeaveTracker[[#This Row],[Employee Name]]),"-----",VLOOKUP(LeaveTracker[[#This Row],[Employee Name]],Employees[[Employee Name]:[Office]],7))</f>
        <v>RTC BRANCA</v>
      </c>
      <c r="F9304" s="50" t="str">
        <f>IF(ISBLANK(LeaveTracker[[#This Row],[Employee Name]]),"-----",VLOOKUP(LeaveTracker[[#This Row],[Employee Name]],Employees[[Employee Name]:[Office]],6))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1097</v>
      </c>
      <c r="E9305" s="19" t="str">
        <f>IF(ISBLANK(LeaveTracker[[#This Row],[Employee Name]]),"-----",VLOOKUP(LeaveTracker[[#This Row],[Employee Name]],Employees[[Employee Name]:[Office]],7))</f>
        <v>ADMIN OFFICE</v>
      </c>
      <c r="F9305" s="50" t="str">
        <f>IF(ISBLANK(LeaveTracker[[#This Row],[Employee Name]]),"-----",VLOOKUP(LeaveTracker[[#This Row],[Employee Name]],Employees[[Employee Name]:[Office]],6))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1281</v>
      </c>
      <c r="E9306" s="19" t="str">
        <f>IF(ISBLANK(LeaveTracker[[#This Row],[Employee Name]]),"-----",VLOOKUP(LeaveTracker[[#This Row],[Employee Name]],Employees[[Employee Name]:[Office]],7))</f>
        <v>HRMO</v>
      </c>
      <c r="F9306" s="50" t="str">
        <f>IF(ISBLANK(LeaveTracker[[#This Row],[Employee Name]]),"-----",VLOOKUP(LeaveTracker[[#This Row],[Employee Name]],Employees[[Employee Name]:[Office]],6))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1281</v>
      </c>
      <c r="E9307" s="19" t="str">
        <f>IF(ISBLANK(LeaveTracker[[#This Row],[Employee Name]]),"-----",VLOOKUP(LeaveTracker[[#This Row],[Employee Name]],Employees[[Employee Name]:[Office]],7))</f>
        <v>HRMO</v>
      </c>
      <c r="F9307" s="50" t="str">
        <f>IF(ISBLANK(LeaveTracker[[#This Row],[Employee Name]]),"-----",VLOOKUP(LeaveTracker[[#This Row],[Employee Name]],Employees[[Employee Name]:[Office]],6))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1281</v>
      </c>
      <c r="E9308" s="19" t="str">
        <f>IF(ISBLANK(LeaveTracker[[#This Row],[Employee Name]]),"-----",VLOOKUP(LeaveTracker[[#This Row],[Employee Name]],Employees[[Employee Name]:[Office]],7))</f>
        <v>HRMO</v>
      </c>
      <c r="F9308" s="50" t="str">
        <f>IF(ISBLANK(LeaveTracker[[#This Row],[Employee Name]]),"-----",VLOOKUP(LeaveTracker[[#This Row],[Employee Name]],Employees[[Employee Name]:[Office]],6))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1281</v>
      </c>
      <c r="E9309" s="19" t="str">
        <f>IF(ISBLANK(LeaveTracker[[#This Row],[Employee Name]]),"-----",VLOOKUP(LeaveTracker[[#This Row],[Employee Name]],Employees[[Employee Name]:[Office]],7))</f>
        <v>HRMO</v>
      </c>
      <c r="F9309" s="50" t="str">
        <f>IF(ISBLANK(LeaveTracker[[#This Row],[Employee Name]]),"-----",VLOOKUP(LeaveTracker[[#This Row],[Employee Name]],Employees[[Employee Name]:[Office]],6))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1281</v>
      </c>
      <c r="E9310" s="19" t="str">
        <f>IF(ISBLANK(LeaveTracker[[#This Row],[Employee Name]]),"-----",VLOOKUP(LeaveTracker[[#This Row],[Employee Name]],Employees[[Employee Name]:[Office]],7))</f>
        <v>HRMO</v>
      </c>
      <c r="F9310" s="50" t="str">
        <f>IF(ISBLANK(LeaveTracker[[#This Row],[Employee Name]]),"-----",VLOOKUP(LeaveTracker[[#This Row],[Employee Name]],Employees[[Employee Name]:[Office]],6))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1281</v>
      </c>
      <c r="E9311" s="19" t="str">
        <f>IF(ISBLANK(LeaveTracker[[#This Row],[Employee Name]]),"-----",VLOOKUP(LeaveTracker[[#This Row],[Employee Name]],Employees[[Employee Name]:[Office]],7))</f>
        <v>HRMO</v>
      </c>
      <c r="F9311" s="50" t="str">
        <f>IF(ISBLANK(LeaveTracker[[#This Row],[Employee Name]]),"-----",VLOOKUP(LeaveTracker[[#This Row],[Employee Name]],Employees[[Employee Name]:[Office]],6))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1087</v>
      </c>
      <c r="E9312" s="19" t="str">
        <f>IF(ISBLANK(LeaveTracker[[#This Row],[Employee Name]]),"-----",VLOOKUP(LeaveTracker[[#This Row],[Employee Name]],Employees[[Employee Name]:[Office]],7))</f>
        <v>MO</v>
      </c>
      <c r="F9312" s="50" t="str">
        <f>IF(ISBLANK(LeaveTracker[[#This Row],[Employee Name]]),"-----",VLOOKUP(LeaveTracker[[#This Row],[Employee Name]],Employees[[Employee Name]:[Office]],6))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972</v>
      </c>
      <c r="E9313" s="19" t="str">
        <f>IF(ISBLANK(LeaveTracker[[#This Row],[Employee Name]]),"-----",VLOOKUP(LeaveTracker[[#This Row],[Employee Name]],Employees[[Employee Name]:[Office]],7))</f>
        <v>ONT</v>
      </c>
      <c r="F9313" s="50" t="str">
        <f>IF(ISBLANK(LeaveTracker[[#This Row],[Employee Name]]),"-----",VLOOKUP(LeaveTracker[[#This Row],[Employee Name]],Employees[[Employee Name]:[Office]],6))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972</v>
      </c>
      <c r="E9314" s="19" t="str">
        <f>IF(ISBLANK(LeaveTracker[[#This Row],[Employee Name]]),"-----",VLOOKUP(LeaveTracker[[#This Row],[Employee Name]],Employees[[Employee Name]:[Office]],7))</f>
        <v>ONT</v>
      </c>
      <c r="F9314" s="50" t="str">
        <f>IF(ISBLANK(LeaveTracker[[#This Row],[Employee Name]]),"-----",VLOOKUP(LeaveTracker[[#This Row],[Employee Name]],Employees[[Employee Name]:[Office]],6))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972</v>
      </c>
      <c r="E9315" s="19" t="str">
        <f>IF(ISBLANK(LeaveTracker[[#This Row],[Employee Name]]),"-----",VLOOKUP(LeaveTracker[[#This Row],[Employee Name]],Employees[[Employee Name]:[Office]],7))</f>
        <v>ONT</v>
      </c>
      <c r="F9315" s="50" t="str">
        <f>IF(ISBLANK(LeaveTracker[[#This Row],[Employee Name]]),"-----",VLOOKUP(LeaveTracker[[#This Row],[Employee Name]],Employees[[Employee Name]:[Office]],6))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355</v>
      </c>
      <c r="E9316" s="19" t="str">
        <f>IF(ISBLANK(LeaveTracker[[#This Row],[Employee Name]]),"-----",VLOOKUP(LeaveTracker[[#This Row],[Employee Name]],Employees[[Employee Name]:[Office]],7))</f>
        <v>LCR</v>
      </c>
      <c r="F9316" s="50" t="str">
        <f>IF(ISBLANK(LeaveTracker[[#This Row],[Employee Name]]),"-----",VLOOKUP(LeaveTracker[[#This Row],[Employee Name]],Employees[[Employee Name]:[Office]],6))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355</v>
      </c>
      <c r="E9317" s="19" t="str">
        <f>IF(ISBLANK(LeaveTracker[[#This Row],[Employee Name]]),"-----",VLOOKUP(LeaveTracker[[#This Row],[Employee Name]],Employees[[Employee Name]:[Office]],7))</f>
        <v>LCR</v>
      </c>
      <c r="F9317" s="50" t="str">
        <f>IF(ISBLANK(LeaveTracker[[#This Row],[Employee Name]]),"-----",VLOOKUP(LeaveTracker[[#This Row],[Employee Name]],Employees[[Employee Name]:[Office]],6))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355</v>
      </c>
      <c r="E9318" s="19" t="str">
        <f>IF(ISBLANK(LeaveTracker[[#This Row],[Employee Name]]),"-----",VLOOKUP(LeaveTracker[[#This Row],[Employee Name]],Employees[[Employee Name]:[Office]],7))</f>
        <v>LCR</v>
      </c>
      <c r="F9318" s="50" t="str">
        <f>IF(ISBLANK(LeaveTracker[[#This Row],[Employee Name]]),"-----",VLOOKUP(LeaveTracker[[#This Row],[Employee Name]],Employees[[Employee Name]:[Office]],6))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855</v>
      </c>
      <c r="E9319" s="19" t="str">
        <f>IF(ISBLANK(LeaveTracker[[#This Row],[Employee Name]]),"-----",VLOOKUP(LeaveTracker[[#This Row],[Employee Name]],Employees[[Employee Name]:[Office]],7))</f>
        <v>LCR</v>
      </c>
      <c r="F9319" s="50" t="str">
        <f>IF(ISBLANK(LeaveTracker[[#This Row],[Employee Name]]),"-----",VLOOKUP(LeaveTracker[[#This Row],[Employee Name]],Employees[[Employee Name]:[Office]],6))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855</v>
      </c>
      <c r="E9320" s="19" t="str">
        <f>IF(ISBLANK(LeaveTracker[[#This Row],[Employee Name]]),"-----",VLOOKUP(LeaveTracker[[#This Row],[Employee Name]],Employees[[Employee Name]:[Office]],7))</f>
        <v>LCR</v>
      </c>
      <c r="F9320" s="50" t="str">
        <f>IF(ISBLANK(LeaveTracker[[#This Row],[Employee Name]]),"-----",VLOOKUP(LeaveTracker[[#This Row],[Employee Name]],Employees[[Employee Name]:[Office]],6))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855</v>
      </c>
      <c r="E9321" s="19" t="str">
        <f>IF(ISBLANK(LeaveTracker[[#This Row],[Employee Name]]),"-----",VLOOKUP(LeaveTracker[[#This Row],[Employee Name]],Employees[[Employee Name]:[Office]],7))</f>
        <v>LCR</v>
      </c>
      <c r="F9321" s="50" t="str">
        <f>IF(ISBLANK(LeaveTracker[[#This Row],[Employee Name]]),"-----",VLOOKUP(LeaveTracker[[#This Row],[Employee Name]],Employees[[Employee Name]:[Office]],6))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541</v>
      </c>
      <c r="E9322" s="19" t="str">
        <f>IF(ISBLANK(LeaveTracker[[#This Row],[Employee Name]]),"-----",VLOOKUP(LeaveTracker[[#This Row],[Employee Name]],Employees[[Employee Name]:[Office]],7))</f>
        <v>ONT</v>
      </c>
      <c r="F9322" s="50" t="str">
        <f>IF(ISBLANK(LeaveTracker[[#This Row],[Employee Name]]),"-----",VLOOKUP(LeaveTracker[[#This Row],[Employee Name]],Employees[[Employee Name]:[Office]],6))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720</v>
      </c>
      <c r="E9323" s="19" t="str">
        <f>IF(ISBLANK(LeaveTracker[[#This Row],[Employee Name]]),"-----",VLOOKUP(LeaveTracker[[#This Row],[Employee Name]],Employees[[Employee Name]:[Office]],7))</f>
        <v>LCR</v>
      </c>
      <c r="F9323" s="50" t="str">
        <f>IF(ISBLANK(LeaveTracker[[#This Row],[Employee Name]]),"-----",VLOOKUP(LeaveTracker[[#This Row],[Employee Name]],Employees[[Employee Name]:[Office]],6))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543</v>
      </c>
      <c r="E9324" s="19" t="str">
        <f>IF(ISBLANK(LeaveTracker[[#This Row],[Employee Name]]),"-----",VLOOKUP(LeaveTracker[[#This Row],[Employee Name]],Employees[[Employee Name]:[Office]],7))</f>
        <v>LCR</v>
      </c>
      <c r="F9324" s="50" t="str">
        <f>IF(ISBLANK(LeaveTracker[[#This Row],[Employee Name]]),"-----",VLOOKUP(LeaveTracker[[#This Row],[Employee Name]],Employees[[Employee Name]:[Office]],6))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543</v>
      </c>
      <c r="E9325" s="19" t="str">
        <f>IF(ISBLANK(LeaveTracker[[#This Row],[Employee Name]]),"-----",VLOOKUP(LeaveTracker[[#This Row],[Employee Name]],Employees[[Employee Name]:[Office]],7))</f>
        <v>LCR</v>
      </c>
      <c r="F9325" s="50" t="str">
        <f>IF(ISBLANK(LeaveTracker[[#This Row],[Employee Name]]),"-----",VLOOKUP(LeaveTracker[[#This Row],[Employee Name]],Employees[[Employee Name]:[Office]],6))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1757</v>
      </c>
      <c r="E9326" s="19" t="str">
        <f>IF(ISBLANK(LeaveTracker[[#This Row],[Employee Name]]),"-----",VLOOKUP(LeaveTracker[[#This Row],[Employee Name]],Employees[[Employee Name]:[Office]],7))</f>
        <v>SP</v>
      </c>
      <c r="F9326" s="50" t="str">
        <f>IF(ISBLANK(LeaveTracker[[#This Row],[Employee Name]]),"-----",VLOOKUP(LeaveTracker[[#This Row],[Employee Name]],Employees[[Employee Name]:[Office]],6))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1757</v>
      </c>
      <c r="E9327" s="19" t="str">
        <f>IF(ISBLANK(LeaveTracker[[#This Row],[Employee Name]]),"-----",VLOOKUP(LeaveTracker[[#This Row],[Employee Name]],Employees[[Employee Name]:[Office]],7))</f>
        <v>SP</v>
      </c>
      <c r="F9327" s="50" t="str">
        <f>IF(ISBLANK(LeaveTracker[[#This Row],[Employee Name]]),"-----",VLOOKUP(LeaveTracker[[#This Row],[Employee Name]],Employees[[Employee Name]:[Office]],6))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1722</v>
      </c>
      <c r="E9328" s="19" t="str">
        <f>IF(ISBLANK(LeaveTracker[[#This Row],[Employee Name]]),"-----",VLOOKUP(LeaveTracker[[#This Row],[Employee Name]],Employees[[Employee Name]:[Office]],7))</f>
        <v>LEGAL</v>
      </c>
      <c r="F9328" s="50" t="str">
        <f>IF(ISBLANK(LeaveTracker[[#This Row],[Employee Name]]),"-----",VLOOKUP(LeaveTracker[[#This Row],[Employee Name]],Employees[[Employee Name]:[Office]],6))</f>
        <v>CASUAL</v>
      </c>
      <c r="G9328" s="24">
        <v>45272</v>
      </c>
      <c r="H9328" s="24">
        <v>45272</v>
      </c>
      <c r="I9328" s="20" t="s">
        <v>298</v>
      </c>
      <c r="J9328" s="42" t="s">
        <v>1003</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1722</v>
      </c>
      <c r="E9329" s="19" t="str">
        <f>IF(ISBLANK(LeaveTracker[[#This Row],[Employee Name]]),"-----",VLOOKUP(LeaveTracker[[#This Row],[Employee Name]],Employees[[Employee Name]:[Office]],7))</f>
        <v>LEGAL</v>
      </c>
      <c r="F9329" s="50" t="str">
        <f>IF(ISBLANK(LeaveTracker[[#This Row],[Employee Name]]),"-----",VLOOKUP(LeaveTracker[[#This Row],[Employee Name]],Employees[[Employee Name]:[Office]],6))</f>
        <v>CASUAL</v>
      </c>
      <c r="G9329" s="24">
        <v>45275</v>
      </c>
      <c r="H9329" s="24">
        <v>45275</v>
      </c>
      <c r="I9329" s="20" t="s">
        <v>298</v>
      </c>
      <c r="J9329" s="42" t="s">
        <v>1003</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1722</v>
      </c>
      <c r="E9330" s="19" t="str">
        <f>IF(ISBLANK(LeaveTracker[[#This Row],[Employee Name]]),"-----",VLOOKUP(LeaveTracker[[#This Row],[Employee Name]],Employees[[Employee Name]:[Office]],7))</f>
        <v>LEGAL</v>
      </c>
      <c r="F9330" s="50" t="str">
        <f>IF(ISBLANK(LeaveTracker[[#This Row],[Employee Name]]),"-----",VLOOKUP(LeaveTracker[[#This Row],[Employee Name]],Employees[[Employee Name]:[Office]],6))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1722</v>
      </c>
      <c r="E9331" s="19" t="str">
        <f>IF(ISBLANK(LeaveTracker[[#This Row],[Employee Name]]),"-----",VLOOKUP(LeaveTracker[[#This Row],[Employee Name]],Employees[[Employee Name]:[Office]],7))</f>
        <v>LEGAL</v>
      </c>
      <c r="F9331" s="50" t="str">
        <f>IF(ISBLANK(LeaveTracker[[#This Row],[Employee Name]]),"-----",VLOOKUP(LeaveTracker[[#This Row],[Employee Name]],Employees[[Employee Name]:[Office]],6))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1722</v>
      </c>
      <c r="E9332" s="19" t="str">
        <f>IF(ISBLANK(LeaveTracker[[#This Row],[Employee Name]]),"-----",VLOOKUP(LeaveTracker[[#This Row],[Employee Name]],Employees[[Employee Name]:[Office]],7))</f>
        <v>LEGAL</v>
      </c>
      <c r="F9332" s="50" t="str">
        <f>IF(ISBLANK(LeaveTracker[[#This Row],[Employee Name]]),"-----",VLOOKUP(LeaveTracker[[#This Row],[Employee Name]],Employees[[Employee Name]:[Office]],6))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1722</v>
      </c>
      <c r="E9333" s="19" t="str">
        <f>IF(ISBLANK(LeaveTracker[[#This Row],[Employee Name]]),"-----",VLOOKUP(LeaveTracker[[#This Row],[Employee Name]],Employees[[Employee Name]:[Office]],7))</f>
        <v>LEGAL</v>
      </c>
      <c r="F9333" s="50" t="str">
        <f>IF(ISBLANK(LeaveTracker[[#This Row],[Employee Name]]),"-----",VLOOKUP(LeaveTracker[[#This Row],[Employee Name]],Employees[[Employee Name]:[Office]],6))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2336</v>
      </c>
      <c r="E9334" s="19" t="str">
        <f>IF(ISBLANK(LeaveTracker[[#This Row],[Employee Name]]),"-----",VLOOKUP(LeaveTracker[[#This Row],[Employee Name]],Employees[[Employee Name]:[Office]],7))</f>
        <v>ONT</v>
      </c>
      <c r="F9334" s="50" t="str">
        <f>IF(ISBLANK(LeaveTracker[[#This Row],[Employee Name]]),"-----",VLOOKUP(LeaveTracker[[#This Row],[Employee Name]],Employees[[Employee Name]:[Office]],6))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189</v>
      </c>
      <c r="E9335" s="19" t="str">
        <f>IF(ISBLANK(LeaveTracker[[#This Row],[Employee Name]]),"-----",VLOOKUP(LeaveTracker[[#This Row],[Employee Name]],Employees[[Employee Name]:[Office]],7))</f>
        <v>ONT</v>
      </c>
      <c r="F9335" s="50" t="str">
        <f>IF(ISBLANK(LeaveTracker[[#This Row],[Employee Name]]),"-----",VLOOKUP(LeaveTracker[[#This Row],[Employee Name]],Employees[[Employee Name]:[Office]],6))</f>
        <v>PERMANENT</v>
      </c>
      <c r="G9335" s="24">
        <v>45288</v>
      </c>
      <c r="H9335" s="24">
        <v>45288</v>
      </c>
      <c r="I9335" s="20" t="s">
        <v>298</v>
      </c>
      <c r="J9335" s="42" t="s">
        <v>1003</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189</v>
      </c>
      <c r="E9336" s="19" t="str">
        <f>IF(ISBLANK(LeaveTracker[[#This Row],[Employee Name]]),"-----",VLOOKUP(LeaveTracker[[#This Row],[Employee Name]],Employees[[Employee Name]:[Office]],7))</f>
        <v>ONT</v>
      </c>
      <c r="F9336" s="50" t="str">
        <f>IF(ISBLANK(LeaveTracker[[#This Row],[Employee Name]]),"-----",VLOOKUP(LeaveTracker[[#This Row],[Employee Name]],Employees[[Employee Name]:[Office]],6))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189</v>
      </c>
      <c r="E9337" s="19" t="str">
        <f>IF(ISBLANK(LeaveTracker[[#This Row],[Employee Name]]),"-----",VLOOKUP(LeaveTracker[[#This Row],[Employee Name]],Employees[[Employee Name]:[Office]],7))</f>
        <v>ONT</v>
      </c>
      <c r="F9337" s="50" t="str">
        <f>IF(ISBLANK(LeaveTracker[[#This Row],[Employee Name]]),"-----",VLOOKUP(LeaveTracker[[#This Row],[Employee Name]],Employees[[Employee Name]:[Office]],6))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189</v>
      </c>
      <c r="E9338" s="19" t="str">
        <f>IF(ISBLANK(LeaveTracker[[#This Row],[Employee Name]]),"-----",VLOOKUP(LeaveTracker[[#This Row],[Employee Name]],Employees[[Employee Name]:[Office]],7))</f>
        <v>ONT</v>
      </c>
      <c r="F9338" s="50" t="str">
        <f>IF(ISBLANK(LeaveTracker[[#This Row],[Employee Name]]),"-----",VLOOKUP(LeaveTracker[[#This Row],[Employee Name]],Employees[[Employee Name]:[Office]],6))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1867</v>
      </c>
      <c r="E9339" s="19" t="str">
        <f>IF(ISBLANK(LeaveTracker[[#This Row],[Employee Name]]),"-----",VLOOKUP(LeaveTracker[[#This Row],[Employee Name]],Employees[[Employee Name]:[Office]],7))</f>
        <v>ONT</v>
      </c>
      <c r="F9339" s="50" t="str">
        <f>IF(ISBLANK(LeaveTracker[[#This Row],[Employee Name]]),"-----",VLOOKUP(LeaveTracker[[#This Row],[Employee Name]],Employees[[Employee Name]:[Office]],6))</f>
        <v>PERMANENT</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1867</v>
      </c>
      <c r="E9340" s="19" t="str">
        <f>IF(ISBLANK(LeaveTracker[[#This Row],[Employee Name]]),"-----",VLOOKUP(LeaveTracker[[#This Row],[Employee Name]],Employees[[Employee Name]:[Office]],7))</f>
        <v>ONT</v>
      </c>
      <c r="F9340" s="50" t="str">
        <f>IF(ISBLANK(LeaveTracker[[#This Row],[Employee Name]]),"-----",VLOOKUP(LeaveTracker[[#This Row],[Employee Name]],Employees[[Employee Name]:[Office]],6))</f>
        <v>PERMANENT</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1867</v>
      </c>
      <c r="E9341" s="19" t="str">
        <f>IF(ISBLANK(LeaveTracker[[#This Row],[Employee Name]]),"-----",VLOOKUP(LeaveTracker[[#This Row],[Employee Name]],Employees[[Employee Name]:[Office]],7))</f>
        <v>ONT</v>
      </c>
      <c r="F9341" s="50" t="str">
        <f>IF(ISBLANK(LeaveTracker[[#This Row],[Employee Name]]),"-----",VLOOKUP(LeaveTracker[[#This Row],[Employee Name]],Employees[[Employee Name]:[Office]],6))</f>
        <v>PERMANENT</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1889</v>
      </c>
      <c r="E9342" s="19" t="str">
        <f>IF(ISBLANK(LeaveTracker[[#This Row],[Employee Name]]),"-----",VLOOKUP(LeaveTracker[[#This Row],[Employee Name]],Employees[[Employee Name]:[Office]],7))</f>
        <v>TICC</v>
      </c>
      <c r="F9342" s="50" t="str">
        <f>IF(ISBLANK(LeaveTracker[[#This Row],[Employee Name]]),"-----",VLOOKUP(LeaveTracker[[#This Row],[Employee Name]],Employees[[Employee Name]:[Office]],6))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1889</v>
      </c>
      <c r="E9343" s="19" t="str">
        <f>IF(ISBLANK(LeaveTracker[[#This Row],[Employee Name]]),"-----",VLOOKUP(LeaveTracker[[#This Row],[Employee Name]],Employees[[Employee Name]:[Office]],7))</f>
        <v>TICC</v>
      </c>
      <c r="F9343" s="50" t="str">
        <f>IF(ISBLANK(LeaveTracker[[#This Row],[Employee Name]]),"-----",VLOOKUP(LeaveTracker[[#This Row],[Employee Name]],Employees[[Employee Name]:[Office]],6))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1889</v>
      </c>
      <c r="E9344" s="19" t="str">
        <f>IF(ISBLANK(LeaveTracker[[#This Row],[Employee Name]]),"-----",VLOOKUP(LeaveTracker[[#This Row],[Employee Name]],Employees[[Employee Name]:[Office]],7))</f>
        <v>TICC</v>
      </c>
      <c r="F9344" s="50" t="str">
        <f>IF(ISBLANK(LeaveTracker[[#This Row],[Employee Name]]),"-----",VLOOKUP(LeaveTracker[[#This Row],[Employee Name]],Employees[[Employee Name]:[Office]],6))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2558</v>
      </c>
      <c r="E9345" s="19" t="str">
        <f>IF(ISBLANK(LeaveTracker[[#This Row],[Employee Name]]),"-----",VLOOKUP(LeaveTracker[[#This Row],[Employee Name]],Employees[[Employee Name]:[Office]],7))</f>
        <v>EEO/CITY MARKET</v>
      </c>
      <c r="F9345" s="50" t="str">
        <f>IF(ISBLANK(LeaveTracker[[#This Row],[Employee Name]]),"-----",VLOOKUP(LeaveTracker[[#This Row],[Employee Name]],Employees[[Employee Name]:[Office]],6))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2558</v>
      </c>
      <c r="E9346" s="19" t="str">
        <f>IF(ISBLANK(LeaveTracker[[#This Row],[Employee Name]]),"-----",VLOOKUP(LeaveTracker[[#This Row],[Employee Name]],Employees[[Employee Name]:[Office]],7))</f>
        <v>EEO/CITY MARKET</v>
      </c>
      <c r="F9346" s="50" t="str">
        <f>IF(ISBLANK(LeaveTracker[[#This Row],[Employee Name]]),"-----",VLOOKUP(LeaveTracker[[#This Row],[Employee Name]],Employees[[Employee Name]:[Office]],6))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1866</v>
      </c>
      <c r="E9347" s="19" t="str">
        <f>IF(ISBLANK(LeaveTracker[[#This Row],[Employee Name]]),"-----",VLOOKUP(LeaveTracker[[#This Row],[Employee Name]],Employees[[Employee Name]:[Office]],7))</f>
        <v>TICC</v>
      </c>
      <c r="F9347" s="50" t="str">
        <f>IF(ISBLANK(LeaveTracker[[#This Row],[Employee Name]]),"-----",VLOOKUP(LeaveTracker[[#This Row],[Employee Name]],Employees[[Employee Name]:[Office]],6))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1866</v>
      </c>
      <c r="E9348" s="19" t="str">
        <f>IF(ISBLANK(LeaveTracker[[#This Row],[Employee Name]]),"-----",VLOOKUP(LeaveTracker[[#This Row],[Employee Name]],Employees[[Employee Name]:[Office]],7))</f>
        <v>TICC</v>
      </c>
      <c r="F9348" s="50" t="str">
        <f>IF(ISBLANK(LeaveTracker[[#This Row],[Employee Name]]),"-----",VLOOKUP(LeaveTracker[[#This Row],[Employee Name]],Employees[[Employee Name]:[Office]],6))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1866</v>
      </c>
      <c r="E9349" s="19" t="str">
        <f>IF(ISBLANK(LeaveTracker[[#This Row],[Employee Name]]),"-----",VLOOKUP(LeaveTracker[[#This Row],[Employee Name]],Employees[[Employee Name]:[Office]],7))</f>
        <v>TICC</v>
      </c>
      <c r="F9349" s="50" t="str">
        <f>IF(ISBLANK(LeaveTracker[[#This Row],[Employee Name]]),"-----",VLOOKUP(LeaveTracker[[#This Row],[Employee Name]],Employees[[Employee Name]:[Office]],6))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1866</v>
      </c>
      <c r="E9350" s="19" t="str">
        <f>IF(ISBLANK(LeaveTracker[[#This Row],[Employee Name]]),"-----",VLOOKUP(LeaveTracker[[#This Row],[Employee Name]],Employees[[Employee Name]:[Office]],7))</f>
        <v>TICC</v>
      </c>
      <c r="F9350" s="50" t="str">
        <f>IF(ISBLANK(LeaveTracker[[#This Row],[Employee Name]]),"-----",VLOOKUP(LeaveTracker[[#This Row],[Employee Name]],Employees[[Employee Name]:[Office]],6))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2596</v>
      </c>
      <c r="E9351" s="19" t="str">
        <f>IF(ISBLANK(LeaveTracker[[#This Row],[Employee Name]]),"-----",VLOOKUP(LeaveTracker[[#This Row],[Employee Name]],Employees[[Employee Name]:[Office]],7))</f>
        <v>ACCOUNTING</v>
      </c>
      <c r="F9351" s="50" t="str">
        <f>IF(ISBLANK(LeaveTracker[[#This Row],[Employee Name]]),"-----",VLOOKUP(LeaveTracker[[#This Row],[Employee Name]],Employees[[Employee Name]:[Office]],6))</f>
        <v>PERMANENT</v>
      </c>
      <c r="G9351" s="24">
        <v>45231</v>
      </c>
      <c r="H9351" s="24">
        <v>45231</v>
      </c>
      <c r="I9351" s="20" t="s">
        <v>298</v>
      </c>
      <c r="J9351" s="42" t="s">
        <v>1003</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1901</v>
      </c>
      <c r="E9352" s="19" t="str">
        <f>IF(ISBLANK(LeaveTracker[[#This Row],[Employee Name]]),"-----",VLOOKUP(LeaveTracker[[#This Row],[Employee Name]],Employees[[Employee Name]:[Office]],7))</f>
        <v>AGRICULTURE OFFICE</v>
      </c>
      <c r="F9352" s="50" t="str">
        <f>IF(ISBLANK(LeaveTracker[[#This Row],[Employee Name]]),"-----",VLOOKUP(LeaveTracker[[#This Row],[Employee Name]],Employees[[Employee Name]:[Office]],6))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1901</v>
      </c>
      <c r="E9353" s="19" t="str">
        <f>IF(ISBLANK(LeaveTracker[[#This Row],[Employee Name]]),"-----",VLOOKUP(LeaveTracker[[#This Row],[Employee Name]],Employees[[Employee Name]:[Office]],7))</f>
        <v>AGRICULTURE OFFICE</v>
      </c>
      <c r="F9353" s="50" t="str">
        <f>IF(ISBLANK(LeaveTracker[[#This Row],[Employee Name]]),"-----",VLOOKUP(LeaveTracker[[#This Row],[Employee Name]],Employees[[Employee Name]:[Office]],6))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1890</v>
      </c>
      <c r="E9354" s="19" t="str">
        <f>IF(ISBLANK(LeaveTracker[[#This Row],[Employee Name]]),"-----",VLOOKUP(LeaveTracker[[#This Row],[Employee Name]],Employees[[Employee Name]:[Office]],7))</f>
        <v>TICC</v>
      </c>
      <c r="F9354" s="50" t="str">
        <f>IF(ISBLANK(LeaveTracker[[#This Row],[Employee Name]]),"-----",VLOOKUP(LeaveTracker[[#This Row],[Employee Name]],Employees[[Employee Name]:[Office]],6))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2510</v>
      </c>
      <c r="E9355" s="19" t="str">
        <f>IF(ISBLANK(LeaveTracker[[#This Row],[Employee Name]]),"-----",VLOOKUP(LeaveTracker[[#This Row],[Employee Name]],Employees[[Employee Name]:[Office]],7))</f>
        <v>TICC</v>
      </c>
      <c r="F9355" s="50" t="str">
        <f>IF(ISBLANK(LeaveTracker[[#This Row],[Employee Name]]),"-----",VLOOKUP(LeaveTracker[[#This Row],[Employee Name]],Employees[[Employee Name]:[Office]],6))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2510</v>
      </c>
      <c r="E9356" s="19" t="str">
        <f>IF(ISBLANK(LeaveTracker[[#This Row],[Employee Name]]),"-----",VLOOKUP(LeaveTracker[[#This Row],[Employee Name]],Employees[[Employee Name]:[Office]],7))</f>
        <v>TICC</v>
      </c>
      <c r="F9356" s="50" t="str">
        <f>IF(ISBLANK(LeaveTracker[[#This Row],[Employee Name]]),"-----",VLOOKUP(LeaveTracker[[#This Row],[Employee Name]],Employees[[Employee Name]:[Office]],6))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1814</v>
      </c>
      <c r="E9357" s="19" t="str">
        <f>IF(ISBLANK(LeaveTracker[[#This Row],[Employee Name]]),"-----",VLOOKUP(LeaveTracker[[#This Row],[Employee Name]],Employees[[Employee Name]:[Office]],7))</f>
        <v>TICC</v>
      </c>
      <c r="F9357" s="50" t="str">
        <f>IF(ISBLANK(LeaveTracker[[#This Row],[Employee Name]]),"-----",VLOOKUP(LeaveTracker[[#This Row],[Employee Name]],Employees[[Employee Name]:[Office]],6))</f>
        <v>JOBCON</v>
      </c>
      <c r="G9357" s="24">
        <v>45257</v>
      </c>
      <c r="H9357" s="24">
        <v>45257</v>
      </c>
      <c r="I9357" s="20" t="s">
        <v>298</v>
      </c>
      <c r="J9357" s="42" t="s">
        <v>1003</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1890</v>
      </c>
      <c r="E9358" s="19" t="str">
        <f>IF(ISBLANK(LeaveTracker[[#This Row],[Employee Name]]),"-----",VLOOKUP(LeaveTracker[[#This Row],[Employee Name]],Employees[[Employee Name]:[Office]],7))</f>
        <v>TICC</v>
      </c>
      <c r="F9358" s="50" t="str">
        <f>IF(ISBLANK(LeaveTracker[[#This Row],[Employee Name]]),"-----",VLOOKUP(LeaveTracker[[#This Row],[Employee Name]],Employees[[Employee Name]:[Office]],6))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1890</v>
      </c>
      <c r="E9359" s="19" t="str">
        <f>IF(ISBLANK(LeaveTracker[[#This Row],[Employee Name]]),"-----",VLOOKUP(LeaveTracker[[#This Row],[Employee Name]],Employees[[Employee Name]:[Office]],7))</f>
        <v>TICC</v>
      </c>
      <c r="F9359" s="50" t="str">
        <f>IF(ISBLANK(LeaveTracker[[#This Row],[Employee Name]]),"-----",VLOOKUP(LeaveTracker[[#This Row],[Employee Name]],Employees[[Employee Name]:[Office]],6))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1810</v>
      </c>
      <c r="E9360" s="19" t="str">
        <f>IF(ISBLANK(LeaveTracker[[#This Row],[Employee Name]]),"-----",VLOOKUP(LeaveTracker[[#This Row],[Employee Name]],Employees[[Employee Name]:[Office]],7))</f>
        <v>TICC/TCCH</v>
      </c>
      <c r="F9360" s="50" t="str">
        <f>IF(ISBLANK(LeaveTracker[[#This Row],[Employee Name]]),"-----",VLOOKUP(LeaveTracker[[#This Row],[Employee Name]],Employees[[Employee Name]:[Office]],6))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2598</v>
      </c>
      <c r="E9361" s="19" t="str">
        <f>IF(ISBLANK(LeaveTracker[[#This Row],[Employee Name]]),"-----",VLOOKUP(LeaveTracker[[#This Row],[Employee Name]],Employees[[Employee Name]:[Office]],7))</f>
        <v>OSPITAL NG TAGAYTAY</v>
      </c>
      <c r="F9361" s="50" t="str">
        <f>IF(ISBLANK(LeaveTracker[[#This Row],[Employee Name]]),"-----",VLOOKUP(LeaveTracker[[#This Row],[Employee Name]],Employees[[Employee Name]:[Office]],6))</f>
        <v>PERMANENT</v>
      </c>
      <c r="G9361" s="24">
        <v>45248</v>
      </c>
      <c r="H9361" s="24">
        <v>45248</v>
      </c>
      <c r="I9361" s="20" t="s">
        <v>298</v>
      </c>
      <c r="J9361" s="42" t="s">
        <v>1003</v>
      </c>
      <c r="K9361" s="57" t="str">
        <f>LeaveTracker[[#This Row],[Days]]&amp;" "&amp;LeaveTracker[[#This Row],[Type of Leave]]</f>
        <v>1 OTHER</v>
      </c>
      <c r="L9361" s="23">
        <v>1</v>
      </c>
      <c r="M9361" s="27"/>
    </row>
    <row r="9362" spans="1:13" ht="30" customHeight="1" x14ac:dyDescent="0.3">
      <c r="A9362" s="27">
        <v>5199</v>
      </c>
      <c r="B9362" s="31">
        <v>45274</v>
      </c>
      <c r="C9362" s="31">
        <v>45237</v>
      </c>
      <c r="D9362" s="19" t="s">
        <v>2598</v>
      </c>
      <c r="E9362" s="19" t="str">
        <f>IF(ISBLANK(LeaveTracker[[#This Row],[Employee Name]]),"-----",VLOOKUP(LeaveTracker[[#This Row],[Employee Name]],Employees[[Employee Name]:[Office]],7))</f>
        <v>OSPITAL NG TAGAYTAY</v>
      </c>
      <c r="F9362" s="50" t="str">
        <f>IF(ISBLANK(LeaveTracker[[#This Row],[Employee Name]]),"-----",VLOOKUP(LeaveTracker[[#This Row],[Employee Name]],Employees[[Employee Name]:[Office]],6))</f>
        <v>PERMANENT</v>
      </c>
      <c r="G9362" s="24">
        <v>45258</v>
      </c>
      <c r="H9362" s="24">
        <v>45259</v>
      </c>
      <c r="I9362" s="20" t="s">
        <v>298</v>
      </c>
      <c r="J9362" s="42" t="s">
        <v>1003</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2563</v>
      </c>
      <c r="E9363" s="19" t="str">
        <f>IF(ISBLANK(LeaveTracker[[#This Row],[Employee Name]]),"-----",VLOOKUP(LeaveTracker[[#This Row],[Employee Name]],Employees[[Employee Name]:[Office]],7))</f>
        <v>TICC</v>
      </c>
      <c r="F9363" s="50" t="str">
        <f>IF(ISBLANK(LeaveTracker[[#This Row],[Employee Name]]),"-----",VLOOKUP(LeaveTracker[[#This Row],[Employee Name]],Employees[[Employee Name]:[Office]],6))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2563</v>
      </c>
      <c r="E9364" s="19" t="str">
        <f>IF(ISBLANK(LeaveTracker[[#This Row],[Employee Name]]),"-----",VLOOKUP(LeaveTracker[[#This Row],[Employee Name]],Employees[[Employee Name]:[Office]],7))</f>
        <v>TICC</v>
      </c>
      <c r="F9364" s="50" t="str">
        <f>IF(ISBLANK(LeaveTracker[[#This Row],[Employee Name]]),"-----",VLOOKUP(LeaveTracker[[#This Row],[Employee Name]],Employees[[Employee Name]:[Office]],6))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1951</v>
      </c>
      <c r="E9365" s="19" t="str">
        <f>IF(ISBLANK(LeaveTracker[[#This Row],[Employee Name]]),"-----",VLOOKUP(LeaveTracker[[#This Row],[Employee Name]],Employees[[Employee Name]:[Office]],7))</f>
        <v>TICC</v>
      </c>
      <c r="F9365" s="50" t="str">
        <f>IF(ISBLANK(LeaveTracker[[#This Row],[Employee Name]]),"-----",VLOOKUP(LeaveTracker[[#This Row],[Employee Name]],Employees[[Employee Name]:[Office]],6))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1909</v>
      </c>
      <c r="E9366" s="19" t="str">
        <f>IF(ISBLANK(LeaveTracker[[#This Row],[Employee Name]]),"-----",VLOOKUP(LeaveTracker[[#This Row],[Employee Name]],Employees[[Employee Name]:[Office]],7))</f>
        <v>ONT</v>
      </c>
      <c r="F9366" s="50" t="str">
        <f>IF(ISBLANK(LeaveTracker[[#This Row],[Employee Name]]),"-----",VLOOKUP(LeaveTracker[[#This Row],[Employee Name]],Employees[[Employee Name]:[Office]],6))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1818</v>
      </c>
      <c r="E9367" s="19" t="str">
        <f>IF(ISBLANK(LeaveTracker[[#This Row],[Employee Name]]),"-----",VLOOKUP(LeaveTracker[[#This Row],[Employee Name]],Employees[[Employee Name]:[Office]],7))</f>
        <v>CSWDO</v>
      </c>
      <c r="F9367" s="50" t="str">
        <f>IF(ISBLANK(LeaveTracker[[#This Row],[Employee Name]]),"-----",VLOOKUP(LeaveTracker[[#This Row],[Employee Name]],Employees[[Employee Name]:[Office]],6))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1818</v>
      </c>
      <c r="E9368" s="19" t="str">
        <f>IF(ISBLANK(LeaveTracker[[#This Row],[Employee Name]]),"-----",VLOOKUP(LeaveTracker[[#This Row],[Employee Name]],Employees[[Employee Name]:[Office]],7))</f>
        <v>CSWDO</v>
      </c>
      <c r="F9368" s="50" t="str">
        <f>IF(ISBLANK(LeaveTracker[[#This Row],[Employee Name]]),"-----",VLOOKUP(LeaveTracker[[#This Row],[Employee Name]],Employees[[Employee Name]:[Office]],6))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2201</v>
      </c>
      <c r="E9369" s="19" t="str">
        <f>IF(ISBLANK(LeaveTracker[[#This Row],[Employee Name]]),"-----",VLOOKUP(LeaveTracker[[#This Row],[Employee Name]],Employees[[Employee Name]:[Office]],7))</f>
        <v>CSWDO</v>
      </c>
      <c r="F9369" s="50" t="str">
        <f>IF(ISBLANK(LeaveTracker[[#This Row],[Employee Name]]),"-----",VLOOKUP(LeaveTracker[[#This Row],[Employee Name]],Employees[[Employee Name]:[Office]],6))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1750</v>
      </c>
      <c r="E9370" s="19" t="str">
        <f>IF(ISBLANK(LeaveTracker[[#This Row],[Employee Name]]),"-----",VLOOKUP(LeaveTracker[[#This Row],[Employee Name]],Employees[[Employee Name]:[Office]],7))</f>
        <v>AGRICULTURE OFFICE</v>
      </c>
      <c r="F9370" s="50" t="str">
        <f>IF(ISBLANK(LeaveTracker[[#This Row],[Employee Name]]),"-----",VLOOKUP(LeaveTracker[[#This Row],[Employee Name]],Employees[[Employee Name]:[Office]],6))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1750</v>
      </c>
      <c r="E9371" s="19" t="str">
        <f>IF(ISBLANK(LeaveTracker[[#This Row],[Employee Name]]),"-----",VLOOKUP(LeaveTracker[[#This Row],[Employee Name]],Employees[[Employee Name]:[Office]],7))</f>
        <v>AGRICULTURE OFFICE</v>
      </c>
      <c r="F9371" s="50" t="str">
        <f>IF(ISBLANK(LeaveTracker[[#This Row],[Employee Name]]),"-----",VLOOKUP(LeaveTracker[[#This Row],[Employee Name]],Employees[[Employee Name]:[Office]],6))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1750</v>
      </c>
      <c r="E9372" s="19" t="str">
        <f>IF(ISBLANK(LeaveTracker[[#This Row],[Employee Name]]),"-----",VLOOKUP(LeaveTracker[[#This Row],[Employee Name]],Employees[[Employee Name]:[Office]],7))</f>
        <v>AGRICULTURE OFFICE</v>
      </c>
      <c r="F9372" s="50" t="str">
        <f>IF(ISBLANK(LeaveTracker[[#This Row],[Employee Name]]),"-----",VLOOKUP(LeaveTracker[[#This Row],[Employee Name]],Employees[[Employee Name]:[Office]],6))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1750</v>
      </c>
      <c r="E9373" s="19" t="str">
        <f>IF(ISBLANK(LeaveTracker[[#This Row],[Employee Name]]),"-----",VLOOKUP(LeaveTracker[[#This Row],[Employee Name]],Employees[[Employee Name]:[Office]],7))</f>
        <v>AGRICULTURE OFFICE</v>
      </c>
      <c r="F9373" s="50" t="str">
        <f>IF(ISBLANK(LeaveTracker[[#This Row],[Employee Name]]),"-----",VLOOKUP(LeaveTracker[[#This Row],[Employee Name]],Employees[[Employee Name]:[Office]],6))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2132</v>
      </c>
      <c r="E9374" s="19" t="str">
        <f>IF(ISBLANK(LeaveTracker[[#This Row],[Employee Name]]),"-----",VLOOKUP(LeaveTracker[[#This Row],[Employee Name]],Employees[[Employee Name]:[Office]],7))</f>
        <v>DA</v>
      </c>
      <c r="F9374" s="50" t="str">
        <f>IF(ISBLANK(LeaveTracker[[#This Row],[Employee Name]]),"-----",VLOOKUP(LeaveTracker[[#This Row],[Employee Name]],Employees[[Employee Name]:[Office]],6))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2132</v>
      </c>
      <c r="E9375" s="19" t="str">
        <f>IF(ISBLANK(LeaveTracker[[#This Row],[Employee Name]]),"-----",VLOOKUP(LeaveTracker[[#This Row],[Employee Name]],Employees[[Employee Name]:[Office]],7))</f>
        <v>DA</v>
      </c>
      <c r="F9375" s="50" t="str">
        <f>IF(ISBLANK(LeaveTracker[[#This Row],[Employee Name]]),"-----",VLOOKUP(LeaveTracker[[#This Row],[Employee Name]],Employees[[Employee Name]:[Office]],6))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1749</v>
      </c>
      <c r="E9376" s="19" t="str">
        <f>IF(ISBLANK(LeaveTracker[[#This Row],[Employee Name]]),"-----",VLOOKUP(LeaveTracker[[#This Row],[Employee Name]],Employees[[Employee Name]:[Office]],7))</f>
        <v>PICNIC GROVE</v>
      </c>
      <c r="F9376" s="50" t="str">
        <f>IF(ISBLANK(LeaveTracker[[#This Row],[Employee Name]]),"-----",VLOOKUP(LeaveTracker[[#This Row],[Employee Name]],Employees[[Employee Name]:[Office]],6))</f>
        <v>PERMANENT</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1777</v>
      </c>
      <c r="E9377" s="19" t="str">
        <f>IF(ISBLANK(LeaveTracker[[#This Row],[Employee Name]]),"-----",VLOOKUP(LeaveTracker[[#This Row],[Employee Name]],Employees[[Employee Name]:[Office]],7))</f>
        <v>MAHOGANY MARKET</v>
      </c>
      <c r="F9377" s="50" t="str">
        <f>IF(ISBLANK(LeaveTracker[[#This Row],[Employee Name]]),"-----",VLOOKUP(LeaveTracker[[#This Row],[Employee Name]],Employees[[Employee Name]:[Office]],6))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1777</v>
      </c>
      <c r="E9378" s="19" t="str">
        <f>IF(ISBLANK(LeaveTracker[[#This Row],[Employee Name]]),"-----",VLOOKUP(LeaveTracker[[#This Row],[Employee Name]],Employees[[Employee Name]:[Office]],7))</f>
        <v>MAHOGANY MARKET</v>
      </c>
      <c r="F9378" s="50" t="str">
        <f>IF(ISBLANK(LeaveTracker[[#This Row],[Employee Name]]),"-----",VLOOKUP(LeaveTracker[[#This Row],[Employee Name]],Employees[[Employee Name]:[Office]],6))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1908</v>
      </c>
      <c r="E9379" s="19" t="str">
        <f>IF(ISBLANK(LeaveTracker[[#This Row],[Employee Name]]),"-----",VLOOKUP(LeaveTracker[[#This Row],[Employee Name]],Employees[[Employee Name]:[Office]],7))</f>
        <v>COOP</v>
      </c>
      <c r="F9379" s="50" t="str">
        <f>IF(ISBLANK(LeaveTracker[[#This Row],[Employee Name]]),"-----",VLOOKUP(LeaveTracker[[#This Row],[Employee Name]],Employees[[Employee Name]:[Office]],6))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1872</v>
      </c>
      <c r="E9380" s="19" t="str">
        <f>IF(ISBLANK(LeaveTracker[[#This Row],[Employee Name]]),"-----",VLOOKUP(LeaveTracker[[#This Row],[Employee Name]],Employees[[Employee Name]:[Office]],7))</f>
        <v>CENRO</v>
      </c>
      <c r="F9380" s="50" t="str">
        <f>IF(ISBLANK(LeaveTracker[[#This Row],[Employee Name]]),"-----",VLOOKUP(LeaveTracker[[#This Row],[Employee Name]],Employees[[Employee Name]:[Office]],6))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1038</v>
      </c>
      <c r="E9381" s="19" t="str">
        <f>IF(ISBLANK(LeaveTracker[[#This Row],[Employee Name]]),"-----",VLOOKUP(LeaveTracker[[#This Row],[Employee Name]],Employees[[Employee Name]:[Office]],7))</f>
        <v>CENRO</v>
      </c>
      <c r="F9381" s="50" t="str">
        <f>IF(ISBLANK(LeaveTracker[[#This Row],[Employee Name]]),"-----",VLOOKUP(LeaveTracker[[#This Row],[Employee Name]],Employees[[Employee Name]:[Office]],6))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569</v>
      </c>
      <c r="E9382" s="19" t="str">
        <f>IF(ISBLANK(LeaveTracker[[#This Row],[Employee Name]]),"-----",VLOOKUP(LeaveTracker[[#This Row],[Employee Name]],Employees[[Employee Name]:[Office]],7))</f>
        <v>CENRO</v>
      </c>
      <c r="F9382" s="50" t="str">
        <f>IF(ISBLANK(LeaveTracker[[#This Row],[Employee Name]]),"-----",VLOOKUP(LeaveTracker[[#This Row],[Employee Name]],Employees[[Employee Name]:[Office]],6))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730</v>
      </c>
      <c r="E9383" s="19" t="str">
        <f>IF(ISBLANK(LeaveTracker[[#This Row],[Employee Name]]),"-----",VLOOKUP(LeaveTracker[[#This Row],[Employee Name]],Employees[[Employee Name]:[Office]],7))</f>
        <v>SP</v>
      </c>
      <c r="F9383" s="50" t="str">
        <f>IF(ISBLANK(LeaveTracker[[#This Row],[Employee Name]]),"-----",VLOOKUP(LeaveTracker[[#This Row],[Employee Name]],Employees[[Employee Name]:[Office]],6))</f>
        <v>PERMANENT</v>
      </c>
      <c r="G9383" s="24">
        <v>45280</v>
      </c>
      <c r="H9383" s="24">
        <v>45282</v>
      </c>
      <c r="I9383" s="20" t="s">
        <v>298</v>
      </c>
      <c r="J9383" s="42" t="s">
        <v>1003</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1095</v>
      </c>
      <c r="E9384" s="19" t="str">
        <f>IF(ISBLANK(LeaveTracker[[#This Row],[Employee Name]]),"-----",VLOOKUP(LeaveTracker[[#This Row],[Employee Name]],Employees[[Employee Name]:[Office]],7))</f>
        <v>VMO</v>
      </c>
      <c r="F9384" s="50" t="str">
        <f>IF(ISBLANK(LeaveTracker[[#This Row],[Employee Name]]),"-----",VLOOKUP(LeaveTracker[[#This Row],[Employee Name]],Employees[[Employee Name]:[Office]],6))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671</v>
      </c>
      <c r="E9385" s="19" t="str">
        <f>IF(ISBLANK(LeaveTracker[[#This Row],[Employee Name]]),"-----",VLOOKUP(LeaveTracker[[#This Row],[Employee Name]],Employees[[Employee Name]:[Office]],7))</f>
        <v>SP</v>
      </c>
      <c r="F9385" s="50" t="str">
        <f>IF(ISBLANK(LeaveTracker[[#This Row],[Employee Name]]),"-----",VLOOKUP(LeaveTracker[[#This Row],[Employee Name]],Employees[[Employee Name]:[Office]],6))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671</v>
      </c>
      <c r="E9386" s="19" t="str">
        <f>IF(ISBLANK(LeaveTracker[[#This Row],[Employee Name]]),"-----",VLOOKUP(LeaveTracker[[#This Row],[Employee Name]],Employees[[Employee Name]:[Office]],7))</f>
        <v>SP</v>
      </c>
      <c r="F9386" s="50" t="str">
        <f>IF(ISBLANK(LeaveTracker[[#This Row],[Employee Name]]),"-----",VLOOKUP(LeaveTracker[[#This Row],[Employee Name]],Employees[[Employee Name]:[Office]],6))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2472</v>
      </c>
      <c r="E9387" s="19" t="str">
        <f>IF(ISBLANK(LeaveTracker[[#This Row],[Employee Name]]),"-----",VLOOKUP(LeaveTracker[[#This Row],[Employee Name]],Employees[[Employee Name]:[Office]],7))</f>
        <v>CCT</v>
      </c>
      <c r="F9387" s="50" t="str">
        <f>IF(ISBLANK(LeaveTracker[[#This Row],[Employee Name]]),"-----",VLOOKUP(LeaveTracker[[#This Row],[Employee Name]],Employees[[Employee Name]:[Office]],6))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418</v>
      </c>
      <c r="E9388" s="19" t="str">
        <f>IF(ISBLANK(LeaveTracker[[#This Row],[Employee Name]]),"-----",VLOOKUP(LeaveTracker[[#This Row],[Employee Name]],Employees[[Employee Name]:[Office]],7))</f>
        <v>CTO</v>
      </c>
      <c r="F9388" s="50" t="str">
        <f>IF(ISBLANK(LeaveTracker[[#This Row],[Employee Name]]),"-----",VLOOKUP(LeaveTracker[[#This Row],[Employee Name]],Employees[[Employee Name]:[Office]],6))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2296</v>
      </c>
      <c r="E9389" s="19" t="str">
        <f>IF(ISBLANK(LeaveTracker[[#This Row],[Employee Name]]),"-----",VLOOKUP(LeaveTracker[[#This Row],[Employee Name]],Employees[[Employee Name]:[Office]],7))</f>
        <v>PICNIC GROVE</v>
      </c>
      <c r="F9389" s="50" t="str">
        <f>IF(ISBLANK(LeaveTracker[[#This Row],[Employee Name]]),"-----",VLOOKUP(LeaveTracker[[#This Row],[Employee Name]],Employees[[Employee Name]:[Office]],6))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2296</v>
      </c>
      <c r="E9390" s="19" t="str">
        <f>IF(ISBLANK(LeaveTracker[[#This Row],[Employee Name]]),"-----",VLOOKUP(LeaveTracker[[#This Row],[Employee Name]],Employees[[Employee Name]:[Office]],7))</f>
        <v>PICNIC GROVE</v>
      </c>
      <c r="F9390" s="50" t="str">
        <f>IF(ISBLANK(LeaveTracker[[#This Row],[Employee Name]]),"-----",VLOOKUP(LeaveTracker[[#This Row],[Employee Name]],Employees[[Employee Name]:[Office]],6))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2296</v>
      </c>
      <c r="E9391" s="19" t="str">
        <f>IF(ISBLANK(LeaveTracker[[#This Row],[Employee Name]]),"-----",VLOOKUP(LeaveTracker[[#This Row],[Employee Name]],Employees[[Employee Name]:[Office]],7))</f>
        <v>PICNIC GROVE</v>
      </c>
      <c r="F9391" s="50" t="str">
        <f>IF(ISBLANK(LeaveTracker[[#This Row],[Employee Name]]),"-----",VLOOKUP(LeaveTracker[[#This Row],[Employee Name]],Employees[[Employee Name]:[Office]],6))</f>
        <v>CASUAL</v>
      </c>
      <c r="G9391" s="24">
        <v>45272</v>
      </c>
      <c r="H9391" s="24">
        <v>45273</v>
      </c>
      <c r="I9391" s="20" t="s">
        <v>298</v>
      </c>
      <c r="J9391" s="42" t="s">
        <v>1003</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2296</v>
      </c>
      <c r="E9392" s="19" t="str">
        <f>IF(ISBLANK(LeaveTracker[[#This Row],[Employee Name]]),"-----",VLOOKUP(LeaveTracker[[#This Row],[Employee Name]],Employees[[Employee Name]:[Office]],7))</f>
        <v>PICNIC GROVE</v>
      </c>
      <c r="F9392" s="50" t="str">
        <f>IF(ISBLANK(LeaveTracker[[#This Row],[Employee Name]]),"-----",VLOOKUP(LeaveTracker[[#This Row],[Employee Name]],Employees[[Employee Name]:[Office]],6))</f>
        <v>CASUAL</v>
      </c>
      <c r="G9392" s="24">
        <v>45279</v>
      </c>
      <c r="H9392" s="24">
        <v>45279</v>
      </c>
      <c r="I9392" s="20" t="s">
        <v>298</v>
      </c>
      <c r="J9392" s="42" t="s">
        <v>1003</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2601</v>
      </c>
      <c r="E9393" s="19" t="str">
        <f>IF(ISBLANK(LeaveTracker[[#This Row],[Employee Name]]),"-----",VLOOKUP(LeaveTracker[[#This Row],[Employee Name]],Employees[[Employee Name]:[Office]],7))</f>
        <v>PICNIC GROVE</v>
      </c>
      <c r="F9393" s="50" t="str">
        <f>IF(ISBLANK(LeaveTracker[[#This Row],[Employee Name]]),"-----",VLOOKUP(LeaveTracker[[#This Row],[Employee Name]],Employees[[Employee Name]:[Office]],6))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2601</v>
      </c>
      <c r="E9394" s="19" t="str">
        <f>IF(ISBLANK(LeaveTracker[[#This Row],[Employee Name]]),"-----",VLOOKUP(LeaveTracker[[#This Row],[Employee Name]],Employees[[Employee Name]:[Office]],7))</f>
        <v>PICNIC GROVE</v>
      </c>
      <c r="F9394" s="50" t="str">
        <f>IF(ISBLANK(LeaveTracker[[#This Row],[Employee Name]]),"-----",VLOOKUP(LeaveTracker[[#This Row],[Employee Name]],Employees[[Employee Name]:[Office]],6))</f>
        <v>CASUAL</v>
      </c>
      <c r="G9394" s="24">
        <v>45292</v>
      </c>
      <c r="H9394" s="24">
        <v>45306</v>
      </c>
      <c r="I9394" s="20" t="s">
        <v>82</v>
      </c>
      <c r="K9394" s="57" t="str">
        <f ca="1">LeaveTracker[[#This Row],[Days]]&amp;" "&amp;LeaveTracker[[#This Row],[Type of Leave]]</f>
        <v>11 VL</v>
      </c>
      <c r="L9394" s="23">
        <f ca="1">NETWORKDAYS(LeaveTracker[[#This Row],[Start Date]],LeaveTracker[[#This Row],[End Date]],lstHolidays)</f>
        <v>11</v>
      </c>
      <c r="M9394" s="27"/>
    </row>
    <row r="9395" spans="1:13" ht="30" customHeight="1" x14ac:dyDescent="0.3">
      <c r="A9395" s="27">
        <f t="shared" si="119"/>
        <v>5225</v>
      </c>
      <c r="B9395" s="31">
        <v>45275</v>
      </c>
      <c r="C9395" s="31">
        <v>45264</v>
      </c>
      <c r="D9395" s="19" t="s">
        <v>488</v>
      </c>
      <c r="E9395" s="19" t="str">
        <f>IF(ISBLANK(LeaveTracker[[#This Row],[Employee Name]]),"-----",VLOOKUP(LeaveTracker[[#This Row],[Employee Name]],Employees[[Employee Name]:[Office]],7))</f>
        <v>THRDC</v>
      </c>
      <c r="F9395" s="50" t="str">
        <f>IF(ISBLANK(LeaveTracker[[#This Row],[Employee Name]]),"-----",VLOOKUP(LeaveTracker[[#This Row],[Employee Name]],Employees[[Employee Name]:[Office]],6))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2129</v>
      </c>
      <c r="E9396" s="19" t="str">
        <f>IF(ISBLANK(LeaveTracker[[#This Row],[Employee Name]]),"-----",VLOOKUP(LeaveTracker[[#This Row],[Employee Name]],Employees[[Employee Name]:[Office]],7))</f>
        <v>DOE</v>
      </c>
      <c r="F9396" s="50" t="str">
        <f>IF(ISBLANK(LeaveTracker[[#This Row],[Employee Name]]),"-----",VLOOKUP(LeaveTracker[[#This Row],[Employee Name]],Employees[[Employee Name]:[Office]],6))</f>
        <v>PERMANENT</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2129</v>
      </c>
      <c r="E9397" s="19" t="str">
        <f>IF(ISBLANK(LeaveTracker[[#This Row],[Employee Name]]),"-----",VLOOKUP(LeaveTracker[[#This Row],[Employee Name]],Employees[[Employee Name]:[Office]],7))</f>
        <v>DOE</v>
      </c>
      <c r="F9397" s="50" t="str">
        <f>IF(ISBLANK(LeaveTracker[[#This Row],[Employee Name]]),"-----",VLOOKUP(LeaveTracker[[#This Row],[Employee Name]],Employees[[Employee Name]:[Office]],6))</f>
        <v>PERMANENT</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660</v>
      </c>
      <c r="E9398" s="19" t="str">
        <f>IF(ISBLANK(LeaveTracker[[#This Row],[Employee Name]]),"-----",VLOOKUP(LeaveTracker[[#This Row],[Employee Name]],Employees[[Employee Name]:[Office]],7))</f>
        <v>CTO</v>
      </c>
      <c r="F9398" s="50" t="str">
        <f>IF(ISBLANK(LeaveTracker[[#This Row],[Employee Name]]),"-----",VLOOKUP(LeaveTracker[[#This Row],[Employee Name]],Employees[[Employee Name]:[Office]],6))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367</v>
      </c>
      <c r="E9399" s="19" t="str">
        <f>IF(ISBLANK(LeaveTracker[[#This Row],[Employee Name]]),"-----",VLOOKUP(LeaveTracker[[#This Row],[Employee Name]],Employees[[Employee Name]:[Office]],7))</f>
        <v>CCT</v>
      </c>
      <c r="F9399" s="50" t="str">
        <f>IF(ISBLANK(LeaveTracker[[#This Row],[Employee Name]]),"-----",VLOOKUP(LeaveTracker[[#This Row],[Employee Name]],Employees[[Employee Name]:[Office]],6))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367</v>
      </c>
      <c r="E9400" s="19" t="str">
        <f>IF(ISBLANK(LeaveTracker[[#This Row],[Employee Name]]),"-----",VLOOKUP(LeaveTracker[[#This Row],[Employee Name]],Employees[[Employee Name]:[Office]],7))</f>
        <v>CCT</v>
      </c>
      <c r="F9400" s="50" t="str">
        <f>IF(ISBLANK(LeaveTracker[[#This Row],[Employee Name]]),"-----",VLOOKUP(LeaveTracker[[#This Row],[Employee Name]],Employees[[Employee Name]:[Office]],6))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375</v>
      </c>
      <c r="E9401" s="19" t="str">
        <f>IF(ISBLANK(LeaveTracker[[#This Row],[Employee Name]]),"-----",VLOOKUP(LeaveTracker[[#This Row],[Employee Name]],Employees[[Employee Name]:[Office]],7))</f>
        <v>CCT</v>
      </c>
      <c r="F9401" s="50" t="str">
        <f>IF(ISBLANK(LeaveTracker[[#This Row],[Employee Name]]),"-----",VLOOKUP(LeaveTracker[[#This Row],[Employee Name]],Employees[[Employee Name]:[Office]],6))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2594</v>
      </c>
      <c r="E9402" s="19" t="str">
        <f>IF(ISBLANK(LeaveTracker[[#This Row],[Employee Name]]),"-----",VLOOKUP(LeaveTracker[[#This Row],[Employee Name]],Employees[[Employee Name]:[Office]],7))</f>
        <v>CCT</v>
      </c>
      <c r="F9402" s="50" t="str">
        <f>IF(ISBLANK(LeaveTracker[[#This Row],[Employee Name]]),"-----",VLOOKUP(LeaveTracker[[#This Row],[Employee Name]],Employees[[Employee Name]:[Office]],6))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367</v>
      </c>
      <c r="E9403" s="19" t="str">
        <f>IF(ISBLANK(LeaveTracker[[#This Row],[Employee Name]]),"-----",VLOOKUP(LeaveTracker[[#This Row],[Employee Name]],Employees[[Employee Name]:[Office]],7))</f>
        <v>CCT</v>
      </c>
      <c r="F9403" s="50" t="str">
        <f>IF(ISBLANK(LeaveTracker[[#This Row],[Employee Name]]),"-----",VLOOKUP(LeaveTracker[[#This Row],[Employee Name]],Employees[[Employee Name]:[Office]],6))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367</v>
      </c>
      <c r="E9404" s="19" t="str">
        <f>IF(ISBLANK(LeaveTracker[[#This Row],[Employee Name]]),"-----",VLOOKUP(LeaveTracker[[#This Row],[Employee Name]],Employees[[Employee Name]:[Office]],7))</f>
        <v>CCT</v>
      </c>
      <c r="F9404" s="50" t="str">
        <f>IF(ISBLANK(LeaveTracker[[#This Row],[Employee Name]]),"-----",VLOOKUP(LeaveTracker[[#This Row],[Employee Name]],Employees[[Employee Name]:[Office]],6))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2594</v>
      </c>
      <c r="E9405" s="19" t="str">
        <f>IF(ISBLANK(LeaveTracker[[#This Row],[Employee Name]]),"-----",VLOOKUP(LeaveTracker[[#This Row],[Employee Name]],Employees[[Employee Name]:[Office]],7))</f>
        <v>CCT</v>
      </c>
      <c r="F9405" s="50" t="str">
        <f>IF(ISBLANK(LeaveTracker[[#This Row],[Employee Name]]),"-----",VLOOKUP(LeaveTracker[[#This Row],[Employee Name]],Employees[[Employee Name]:[Office]],6))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578</v>
      </c>
      <c r="E9406" s="19" t="str">
        <f>IF(ISBLANK(LeaveTracker[[#This Row],[Employee Name]]),"-----",VLOOKUP(LeaveTracker[[#This Row],[Employee Name]],Employees[[Employee Name]:[Office]],7))</f>
        <v>CCT</v>
      </c>
      <c r="F9406" s="50" t="str">
        <f>IF(ISBLANK(LeaveTracker[[#This Row],[Employee Name]]),"-----",VLOOKUP(LeaveTracker[[#This Row],[Employee Name]],Employees[[Employee Name]:[Office]],6))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578</v>
      </c>
      <c r="E9407" s="19" t="str">
        <f>IF(ISBLANK(LeaveTracker[[#This Row],[Employee Name]]),"-----",VLOOKUP(LeaveTracker[[#This Row],[Employee Name]],Employees[[Employee Name]:[Office]],7))</f>
        <v>CCT</v>
      </c>
      <c r="F9407" s="50" t="str">
        <f>IF(ISBLANK(LeaveTracker[[#This Row],[Employee Name]]),"-----",VLOOKUP(LeaveTracker[[#This Row],[Employee Name]],Employees[[Employee Name]:[Office]],6))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538</v>
      </c>
      <c r="E9408" s="19" t="str">
        <f>IF(ISBLANK(LeaveTracker[[#This Row],[Employee Name]]),"-----",VLOOKUP(LeaveTracker[[#This Row],[Employee Name]],Employees[[Employee Name]:[Office]],7))</f>
        <v>LCR</v>
      </c>
      <c r="F9408" s="50" t="str">
        <f>IF(ISBLANK(LeaveTracker[[#This Row],[Employee Name]]),"-----",VLOOKUP(LeaveTracker[[#This Row],[Employee Name]],Employees[[Employee Name]:[Office]],6))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538</v>
      </c>
      <c r="E9409" s="19" t="str">
        <f>IF(ISBLANK(LeaveTracker[[#This Row],[Employee Name]]),"-----",VLOOKUP(LeaveTracker[[#This Row],[Employee Name]],Employees[[Employee Name]:[Office]],7))</f>
        <v>LCR</v>
      </c>
      <c r="F9409" s="50" t="str">
        <f>IF(ISBLANK(LeaveTracker[[#This Row],[Employee Name]]),"-----",VLOOKUP(LeaveTracker[[#This Row],[Employee Name]],Employees[[Employee Name]:[Office]],6))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538</v>
      </c>
      <c r="E9410" s="19" t="str">
        <f>IF(ISBLANK(LeaveTracker[[#This Row],[Employee Name]]),"-----",VLOOKUP(LeaveTracker[[#This Row],[Employee Name]],Employees[[Employee Name]:[Office]],7))</f>
        <v>LCR</v>
      </c>
      <c r="F9410" s="50" t="str">
        <f>IF(ISBLANK(LeaveTracker[[#This Row],[Employee Name]]),"-----",VLOOKUP(LeaveTracker[[#This Row],[Employee Name]],Employees[[Employee Name]:[Office]],6))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459</v>
      </c>
      <c r="E9411" s="19" t="str">
        <f>IF(ISBLANK(LeaveTracker[[#This Row],[Employee Name]]),"-----",VLOOKUP(LeaveTracker[[#This Row],[Employee Name]],Employees[[Employee Name]:[Office]],7))</f>
        <v>HRMO</v>
      </c>
      <c r="F9411" s="50" t="str">
        <f>IF(ISBLANK(LeaveTracker[[#This Row],[Employee Name]]),"-----",VLOOKUP(LeaveTracker[[#This Row],[Employee Name]],Employees[[Employee Name]:[Office]],6))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459</v>
      </c>
      <c r="E9412" s="19" t="str">
        <f>IF(ISBLANK(LeaveTracker[[#This Row],[Employee Name]]),"-----",VLOOKUP(LeaveTracker[[#This Row],[Employee Name]],Employees[[Employee Name]:[Office]],7))</f>
        <v>HRMO</v>
      </c>
      <c r="F9412" s="50" t="str">
        <f>IF(ISBLANK(LeaveTracker[[#This Row],[Employee Name]]),"-----",VLOOKUP(LeaveTracker[[#This Row],[Employee Name]],Employees[[Employee Name]:[Office]],6))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459</v>
      </c>
      <c r="E9413" s="19" t="str">
        <f>IF(ISBLANK(LeaveTracker[[#This Row],[Employee Name]]),"-----",VLOOKUP(LeaveTracker[[#This Row],[Employee Name]],Employees[[Employee Name]:[Office]],7))</f>
        <v>HRMO</v>
      </c>
      <c r="F9413" s="50" t="str">
        <f>IF(ISBLANK(LeaveTracker[[#This Row],[Employee Name]]),"-----",VLOOKUP(LeaveTracker[[#This Row],[Employee Name]],Employees[[Employee Name]:[Office]],6))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1762</v>
      </c>
      <c r="E9414" s="19" t="str">
        <f>IF(ISBLANK(LeaveTracker[[#This Row],[Employee Name]]),"-----",VLOOKUP(LeaveTracker[[#This Row],[Employee Name]],Employees[[Employee Name]:[Office]],7))</f>
        <v>LIBRARY</v>
      </c>
      <c r="F9414" s="50" t="str">
        <f>IF(ISBLANK(LeaveTracker[[#This Row],[Employee Name]]),"-----",VLOOKUP(LeaveTracker[[#This Row],[Employee Name]],Employees[[Employee Name]:[Office]],6))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1762</v>
      </c>
      <c r="E9415" s="19" t="str">
        <f>IF(ISBLANK(LeaveTracker[[#This Row],[Employee Name]]),"-----",VLOOKUP(LeaveTracker[[#This Row],[Employee Name]],Employees[[Employee Name]:[Office]],7))</f>
        <v>LIBRARY</v>
      </c>
      <c r="F9415" s="50" t="str">
        <f>IF(ISBLANK(LeaveTracker[[#This Row],[Employee Name]]),"-----",VLOOKUP(LeaveTracker[[#This Row],[Employee Name]],Employees[[Employee Name]:[Office]],6))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1762</v>
      </c>
      <c r="E9416" s="19" t="str">
        <f>IF(ISBLANK(LeaveTracker[[#This Row],[Employee Name]]),"-----",VLOOKUP(LeaveTracker[[#This Row],[Employee Name]],Employees[[Employee Name]:[Office]],7))</f>
        <v>LIBRARY</v>
      </c>
      <c r="F9416" s="50" t="str">
        <f>IF(ISBLANK(LeaveTracker[[#This Row],[Employee Name]]),"-----",VLOOKUP(LeaveTracker[[#This Row],[Employee Name]],Employees[[Employee Name]:[Office]],6))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1762</v>
      </c>
      <c r="E9417" s="19" t="str">
        <f>IF(ISBLANK(LeaveTracker[[#This Row],[Employee Name]]),"-----",VLOOKUP(LeaveTracker[[#This Row],[Employee Name]],Employees[[Employee Name]:[Office]],7))</f>
        <v>LIBRARY</v>
      </c>
      <c r="F9417" s="50" t="str">
        <f>IF(ISBLANK(LeaveTracker[[#This Row],[Employee Name]]),"-----",VLOOKUP(LeaveTracker[[#This Row],[Employee Name]],Employees[[Employee Name]:[Office]],6))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246</v>
      </c>
      <c r="E9418" s="19" t="str">
        <f>IF(ISBLANK(LeaveTracker[[#This Row],[Employee Name]]),"-----",VLOOKUP(LeaveTracker[[#This Row],[Employee Name]],Employees[[Employee Name]:[Office]],7))</f>
        <v>TCCH/TICC</v>
      </c>
      <c r="F9418" s="50" t="str">
        <f>IF(ISBLANK(LeaveTracker[[#This Row],[Employee Name]]),"-----",VLOOKUP(LeaveTracker[[#This Row],[Employee Name]],Employees[[Employee Name]:[Office]],6))</f>
        <v>PERMANENT</v>
      </c>
      <c r="G9418" s="24">
        <v>45278</v>
      </c>
      <c r="H9418" s="24">
        <v>45278</v>
      </c>
      <c r="I9418" s="20" t="s">
        <v>298</v>
      </c>
      <c r="J9418" s="42" t="s">
        <v>1003</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833</v>
      </c>
      <c r="E9419" s="19" t="str">
        <f>IF(ISBLANK(LeaveTracker[[#This Row],[Employee Name]]),"-----",VLOOKUP(LeaveTracker[[#This Row],[Employee Name]],Employees[[Employee Name]:[Office]],7))</f>
        <v>CTO</v>
      </c>
      <c r="F9419" s="50" t="str">
        <f>IF(ISBLANK(LeaveTracker[[#This Row],[Employee Name]]),"-----",VLOOKUP(LeaveTracker[[#This Row],[Employee Name]],Employees[[Employee Name]:[Office]],6))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2576</v>
      </c>
      <c r="E9420" s="19" t="str">
        <f>IF(ISBLANK(LeaveTracker[[#This Row],[Employee Name]]),"-----",VLOOKUP(LeaveTracker[[#This Row],[Employee Name]],Employees[[Employee Name]:[Office]],7))</f>
        <v>CTO</v>
      </c>
      <c r="F9420" s="50" t="str">
        <f>IF(ISBLANK(LeaveTracker[[#This Row],[Employee Name]]),"-----",VLOOKUP(LeaveTracker[[#This Row],[Employee Name]],Employees[[Employee Name]:[Office]],6))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2576</v>
      </c>
      <c r="E9421" s="19" t="str">
        <f>IF(ISBLANK(LeaveTracker[[#This Row],[Employee Name]]),"-----",VLOOKUP(LeaveTracker[[#This Row],[Employee Name]],Employees[[Employee Name]:[Office]],7))</f>
        <v>CTO</v>
      </c>
      <c r="F9421" s="50" t="str">
        <f>IF(ISBLANK(LeaveTracker[[#This Row],[Employee Name]]),"-----",VLOOKUP(LeaveTracker[[#This Row],[Employee Name]],Employees[[Employee Name]:[Office]],6))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863</v>
      </c>
      <c r="E9422" s="19" t="str">
        <f>IF(ISBLANK(LeaveTracker[[#This Row],[Employee Name]]),"-----",VLOOKUP(LeaveTracker[[#This Row],[Employee Name]],Employees[[Employee Name]:[Office]],7))</f>
        <v>ACCOUNTING</v>
      </c>
      <c r="F9422" s="50" t="str">
        <f>IF(ISBLANK(LeaveTracker[[#This Row],[Employee Name]]),"-----",VLOOKUP(LeaveTracker[[#This Row],[Employee Name]],Employees[[Employee Name]:[Office]],6))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632</v>
      </c>
      <c r="E9423" s="19" t="str">
        <f>IF(ISBLANK(LeaveTracker[[#This Row],[Employee Name]]),"-----",VLOOKUP(LeaveTracker[[#This Row],[Employee Name]],Employees[[Employee Name]:[Office]],7))</f>
        <v>LIBRARY</v>
      </c>
      <c r="F9423" s="50" t="str">
        <f>IF(ISBLANK(LeaveTracker[[#This Row],[Employee Name]]),"-----",VLOOKUP(LeaveTracker[[#This Row],[Employee Name]],Employees[[Employee Name]:[Office]],6))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632</v>
      </c>
      <c r="E9424" s="19" t="str">
        <f>IF(ISBLANK(LeaveTracker[[#This Row],[Employee Name]]),"-----",VLOOKUP(LeaveTracker[[#This Row],[Employee Name]],Employees[[Employee Name]:[Office]],7))</f>
        <v>LIBRARY</v>
      </c>
      <c r="F9424" s="50" t="str">
        <f>IF(ISBLANK(LeaveTracker[[#This Row],[Employee Name]]),"-----",VLOOKUP(LeaveTracker[[#This Row],[Employee Name]],Employees[[Employee Name]:[Office]],6))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632</v>
      </c>
      <c r="E9425" s="19" t="str">
        <f>IF(ISBLANK(LeaveTracker[[#This Row],[Employee Name]]),"-----",VLOOKUP(LeaveTracker[[#This Row],[Employee Name]],Employees[[Employee Name]:[Office]],7))</f>
        <v>LIBRARY</v>
      </c>
      <c r="F9425" s="50" t="str">
        <f>IF(ISBLANK(LeaveTracker[[#This Row],[Employee Name]]),"-----",VLOOKUP(LeaveTracker[[#This Row],[Employee Name]],Employees[[Employee Name]:[Office]],6))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632</v>
      </c>
      <c r="E9426" s="19" t="str">
        <f>IF(ISBLANK(LeaveTracker[[#This Row],[Employee Name]]),"-----",VLOOKUP(LeaveTracker[[#This Row],[Employee Name]],Employees[[Employee Name]:[Office]],7))</f>
        <v>LIBRARY</v>
      </c>
      <c r="F9426" s="50" t="str">
        <f>IF(ISBLANK(LeaveTracker[[#This Row],[Employee Name]]),"-----",VLOOKUP(LeaveTracker[[#This Row],[Employee Name]],Employees[[Employee Name]:[Office]],6))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2472</v>
      </c>
      <c r="E9427" s="19" t="str">
        <f>IF(ISBLANK(LeaveTracker[[#This Row],[Employee Name]]),"-----",VLOOKUP(LeaveTracker[[#This Row],[Employee Name]],Employees[[Employee Name]:[Office]],7))</f>
        <v>CCT</v>
      </c>
      <c r="F9427" s="50" t="str">
        <f>IF(ISBLANK(LeaveTracker[[#This Row],[Employee Name]]),"-----",VLOOKUP(LeaveTracker[[#This Row],[Employee Name]],Employees[[Employee Name]:[Office]],6))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1815</v>
      </c>
      <c r="E9428" s="19" t="str">
        <f>IF(ISBLANK(LeaveTracker[[#This Row],[Employee Name]]),"-----",VLOOKUP(LeaveTracker[[#This Row],[Employee Name]],Employees[[Employee Name]:[Office]],7))</f>
        <v>CHO</v>
      </c>
      <c r="F9428" s="50" t="str">
        <f>IF(ISBLANK(LeaveTracker[[#This Row],[Employee Name]]),"-----",VLOOKUP(LeaveTracker[[#This Row],[Employee Name]],Employees[[Employee Name]:[Office]],6))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2522</v>
      </c>
      <c r="E9429" s="19" t="str">
        <f>IF(ISBLANK(LeaveTracker[[#This Row],[Employee Name]]),"-----",VLOOKUP(LeaveTracker[[#This Row],[Employee Name]],Employees[[Employee Name]:[Office]],7))</f>
        <v>ASSESSORS OFFICE</v>
      </c>
      <c r="F9429" s="50" t="str">
        <f>IF(ISBLANK(LeaveTracker[[#This Row],[Employee Name]]),"-----",VLOOKUP(LeaveTracker[[#This Row],[Employee Name]],Employees[[Employee Name]:[Office]],6))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2522</v>
      </c>
      <c r="E9430" s="19" t="str">
        <f>IF(ISBLANK(LeaveTracker[[#This Row],[Employee Name]]),"-----",VLOOKUP(LeaveTracker[[#This Row],[Employee Name]],Employees[[Employee Name]:[Office]],7))</f>
        <v>ASSESSORS OFFICE</v>
      </c>
      <c r="F9430" s="50" t="str">
        <f>IF(ISBLANK(LeaveTracker[[#This Row],[Employee Name]]),"-----",VLOOKUP(LeaveTracker[[#This Row],[Employee Name]],Employees[[Employee Name]:[Office]],6))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2522</v>
      </c>
      <c r="E9431" s="19" t="str">
        <f>IF(ISBLANK(LeaveTracker[[#This Row],[Employee Name]]),"-----",VLOOKUP(LeaveTracker[[#This Row],[Employee Name]],Employees[[Employee Name]:[Office]],7))</f>
        <v>ASSESSORS OFFICE</v>
      </c>
      <c r="F9431" s="50" t="str">
        <f>IF(ISBLANK(LeaveTracker[[#This Row],[Employee Name]]),"-----",VLOOKUP(LeaveTracker[[#This Row],[Employee Name]],Employees[[Employee Name]:[Office]],6))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1882</v>
      </c>
      <c r="E9432" s="19" t="str">
        <f>IF(ISBLANK(LeaveTracker[[#This Row],[Employee Name]]),"-----",VLOOKUP(LeaveTracker[[#This Row],[Employee Name]],Employees[[Employee Name]:[Office]],7))</f>
        <v>CHO</v>
      </c>
      <c r="F9432" s="50" t="str">
        <f>IF(ISBLANK(LeaveTracker[[#This Row],[Employee Name]]),"-----",VLOOKUP(LeaveTracker[[#This Row],[Employee Name]],Employees[[Employee Name]:[Office]],6))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1981</v>
      </c>
      <c r="E9433" s="19" t="str">
        <f>IF(ISBLANK(LeaveTracker[[#This Row],[Employee Name]]),"-----",VLOOKUP(LeaveTracker[[#This Row],[Employee Name]],Employees[[Employee Name]:[Office]],7))</f>
        <v>CHO</v>
      </c>
      <c r="F9433" s="50" t="str">
        <f>IF(ISBLANK(LeaveTracker[[#This Row],[Employee Name]]),"-----",VLOOKUP(LeaveTracker[[#This Row],[Employee Name]],Employees[[Employee Name]:[Office]],6))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1934</v>
      </c>
      <c r="E9434" s="19" t="str">
        <f>IF(ISBLANK(LeaveTracker[[#This Row],[Employee Name]]),"-----",VLOOKUP(LeaveTracker[[#This Row],[Employee Name]],Employees[[Employee Name]:[Office]],7))</f>
        <v>CHO</v>
      </c>
      <c r="F9434" s="50" t="str">
        <f>IF(ISBLANK(LeaveTracker[[#This Row],[Employee Name]]),"-----",VLOOKUP(LeaveTracker[[#This Row],[Employee Name]],Employees[[Employee Name]:[Office]],6))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1733</v>
      </c>
      <c r="E9435" s="19" t="str">
        <f>IF(ISBLANK(LeaveTracker[[#This Row],[Employee Name]]),"-----",VLOOKUP(LeaveTracker[[#This Row],[Employee Name]],Employees[[Employee Name]:[Office]],7))</f>
        <v>ASSESSOR</v>
      </c>
      <c r="F9435" s="50" t="str">
        <f>IF(ISBLANK(LeaveTracker[[#This Row],[Employee Name]]),"-----",VLOOKUP(LeaveTracker[[#This Row],[Employee Name]],Employees[[Employee Name]:[Office]],6))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1733</v>
      </c>
      <c r="E9436" s="19" t="str">
        <f>IF(ISBLANK(LeaveTracker[[#This Row],[Employee Name]]),"-----",VLOOKUP(LeaveTracker[[#This Row],[Employee Name]],Employees[[Employee Name]:[Office]],7))</f>
        <v>ASSESSOR</v>
      </c>
      <c r="F9436" s="50" t="str">
        <f>IF(ISBLANK(LeaveTracker[[#This Row],[Employee Name]]),"-----",VLOOKUP(LeaveTracker[[#This Row],[Employee Name]],Employees[[Employee Name]:[Office]],6))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1885</v>
      </c>
      <c r="E9437" s="19" t="str">
        <f>IF(ISBLANK(LeaveTracker[[#This Row],[Employee Name]]),"-----",VLOOKUP(LeaveTracker[[#This Row],[Employee Name]],Employees[[Employee Name]:[Office]],7))</f>
        <v>CTO</v>
      </c>
      <c r="F9437" s="50" t="str">
        <f>IF(ISBLANK(LeaveTracker[[#This Row],[Employee Name]]),"-----",VLOOKUP(LeaveTracker[[#This Row],[Employee Name]],Employees[[Employee Name]:[Office]],6))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1885</v>
      </c>
      <c r="E9438" s="19" t="str">
        <f>IF(ISBLANK(LeaveTracker[[#This Row],[Employee Name]]),"-----",VLOOKUP(LeaveTracker[[#This Row],[Employee Name]],Employees[[Employee Name]:[Office]],7))</f>
        <v>CTO</v>
      </c>
      <c r="F9438" s="50" t="str">
        <f>IF(ISBLANK(LeaveTracker[[#This Row],[Employee Name]]),"-----",VLOOKUP(LeaveTracker[[#This Row],[Employee Name]],Employees[[Employee Name]:[Office]],6))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1745</v>
      </c>
      <c r="E9439" s="19" t="str">
        <f>IF(ISBLANK(LeaveTracker[[#This Row],[Employee Name]]),"-----",VLOOKUP(LeaveTracker[[#This Row],[Employee Name]],Employees[[Employee Name]:[Office]],7))</f>
        <v>ACCOUNTING</v>
      </c>
      <c r="F9439" s="50" t="str">
        <f>IF(ISBLANK(LeaveTracker[[#This Row],[Employee Name]]),"-----",VLOOKUP(LeaveTracker[[#This Row],[Employee Name]],Employees[[Employee Name]:[Office]],6))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1745</v>
      </c>
      <c r="E9440" s="19" t="str">
        <f>IF(ISBLANK(LeaveTracker[[#This Row],[Employee Name]]),"-----",VLOOKUP(LeaveTracker[[#This Row],[Employee Name]],Employees[[Employee Name]:[Office]],7))</f>
        <v>ACCOUNTING</v>
      </c>
      <c r="F9440" s="50" t="str">
        <f>IF(ISBLANK(LeaveTracker[[#This Row],[Employee Name]]),"-----",VLOOKUP(LeaveTracker[[#This Row],[Employee Name]],Employees[[Employee Name]:[Office]],6))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1745</v>
      </c>
      <c r="E9441" s="19" t="str">
        <f>IF(ISBLANK(LeaveTracker[[#This Row],[Employee Name]]),"-----",VLOOKUP(LeaveTracker[[#This Row],[Employee Name]],Employees[[Employee Name]:[Office]],7))</f>
        <v>ACCOUNTING</v>
      </c>
      <c r="F9441" s="50" t="str">
        <f>IF(ISBLANK(LeaveTracker[[#This Row],[Employee Name]]),"-----",VLOOKUP(LeaveTracker[[#This Row],[Employee Name]],Employees[[Employee Name]:[Office]],6))</f>
        <v>CASUAL</v>
      </c>
      <c r="G9441" s="24">
        <v>45278</v>
      </c>
      <c r="H9441" s="24">
        <v>45278</v>
      </c>
      <c r="I9441" s="20" t="s">
        <v>298</v>
      </c>
      <c r="J9441" s="42" t="s">
        <v>1003</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1745</v>
      </c>
      <c r="E9442" s="19" t="str">
        <f>IF(ISBLANK(LeaveTracker[[#This Row],[Employee Name]]),"-----",VLOOKUP(LeaveTracker[[#This Row],[Employee Name]],Employees[[Employee Name]:[Office]],7))</f>
        <v>ACCOUNTING</v>
      </c>
      <c r="F9442" s="50" t="str">
        <f>IF(ISBLANK(LeaveTracker[[#This Row],[Employee Name]]),"-----",VLOOKUP(LeaveTracker[[#This Row],[Employee Name]],Employees[[Employee Name]:[Office]],6))</f>
        <v>CASUAL</v>
      </c>
      <c r="G9442" s="24">
        <v>45286</v>
      </c>
      <c r="H9442" s="24">
        <v>45286</v>
      </c>
      <c r="I9442" s="20" t="s">
        <v>298</v>
      </c>
      <c r="J9442" s="42" t="s">
        <v>1003</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1962</v>
      </c>
      <c r="E9443" s="19" t="str">
        <f>IF(ISBLANK(LeaveTracker[[#This Row],[Employee Name]]),"-----",VLOOKUP(LeaveTracker[[#This Row],[Employee Name]],Employees[[Employee Name]:[Office]],7))</f>
        <v>CENRO</v>
      </c>
      <c r="F9443" s="50" t="str">
        <f>IF(ISBLANK(LeaveTracker[[#This Row],[Employee Name]]),"-----",VLOOKUP(LeaveTracker[[#This Row],[Employee Name]],Employees[[Employee Name]:[Office]],6))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1962</v>
      </c>
      <c r="E9444" s="19" t="str">
        <f>IF(ISBLANK(LeaveTracker[[#This Row],[Employee Name]]),"-----",VLOOKUP(LeaveTracker[[#This Row],[Employee Name]],Employees[[Employee Name]:[Office]],7))</f>
        <v>CENRO</v>
      </c>
      <c r="F9444" s="50" t="str">
        <f>IF(ISBLANK(LeaveTracker[[#This Row],[Employee Name]]),"-----",VLOOKUP(LeaveTracker[[#This Row],[Employee Name]],Employees[[Employee Name]:[Office]],6))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506</v>
      </c>
      <c r="E9445" s="19" t="str">
        <f>IF(ISBLANK(LeaveTracker[[#This Row],[Employee Name]]),"-----",VLOOKUP(LeaveTracker[[#This Row],[Employee Name]],Employees[[Employee Name]:[Office]],7))</f>
        <v>ACCOUNTING</v>
      </c>
      <c r="F9445" s="50" t="str">
        <f>IF(ISBLANK(LeaveTracker[[#This Row],[Employee Name]]),"-----",VLOOKUP(LeaveTracker[[#This Row],[Employee Name]],Employees[[Employee Name]:[Office]],6))</f>
        <v>PERMANENT</v>
      </c>
      <c r="G9445" s="24">
        <v>45288</v>
      </c>
      <c r="H9445" s="24">
        <v>45289</v>
      </c>
      <c r="I9445" s="20" t="s">
        <v>298</v>
      </c>
      <c r="J9445" s="42" t="s">
        <v>1003</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569</v>
      </c>
      <c r="E9446" s="19" t="str">
        <f>IF(ISBLANK(LeaveTracker[[#This Row],[Employee Name]]),"-----",VLOOKUP(LeaveTracker[[#This Row],[Employee Name]],Employees[[Employee Name]:[Office]],7))</f>
        <v>CENRO</v>
      </c>
      <c r="F9446" s="50" t="str">
        <f>IF(ISBLANK(LeaveTracker[[#This Row],[Employee Name]]),"-----",VLOOKUP(LeaveTracker[[#This Row],[Employee Name]],Employees[[Employee Name]:[Office]],6))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778</v>
      </c>
      <c r="E9447" s="19" t="str">
        <f>IF(ISBLANK(LeaveTracker[[#This Row],[Employee Name]]),"-----",VLOOKUP(LeaveTracker[[#This Row],[Employee Name]],Employees[[Employee Name]:[Office]],7))</f>
        <v>HRMO</v>
      </c>
      <c r="F9447" s="50" t="str">
        <f>IF(ISBLANK(LeaveTracker[[#This Row],[Employee Name]]),"-----",VLOOKUP(LeaveTracker[[#This Row],[Employee Name]],Employees[[Employee Name]:[Office]],6))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778</v>
      </c>
      <c r="E9448" s="19" t="str">
        <f>IF(ISBLANK(LeaveTracker[[#This Row],[Employee Name]]),"-----",VLOOKUP(LeaveTracker[[#This Row],[Employee Name]],Employees[[Employee Name]:[Office]],7))</f>
        <v>HRMO</v>
      </c>
      <c r="F9448" s="50" t="str">
        <f>IF(ISBLANK(LeaveTracker[[#This Row],[Employee Name]]),"-----",VLOOKUP(LeaveTracker[[#This Row],[Employee Name]],Employees[[Employee Name]:[Office]],6))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1941</v>
      </c>
      <c r="E9449" s="19" t="str">
        <f>IF(ISBLANK(LeaveTracker[[#This Row],[Employee Name]]),"-----",VLOOKUP(LeaveTracker[[#This Row],[Employee Name]],Employees[[Employee Name]:[Office]],7))</f>
        <v>CSWDO</v>
      </c>
      <c r="F9449" s="50" t="str">
        <f>IF(ISBLANK(LeaveTracker[[#This Row],[Employee Name]]),"-----",VLOOKUP(LeaveTracker[[#This Row],[Employee Name]],Employees[[Employee Name]:[Office]],6))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1752</v>
      </c>
      <c r="E9450" s="19" t="str">
        <f>IF(ISBLANK(LeaveTracker[[#This Row],[Employee Name]]),"-----",VLOOKUP(LeaveTracker[[#This Row],[Employee Name]],Employees[[Employee Name]:[Office]],7))</f>
        <v>CSWDO</v>
      </c>
      <c r="F9450" s="50" t="str">
        <f>IF(ISBLANK(LeaveTracker[[#This Row],[Employee Name]]),"-----",VLOOKUP(LeaveTracker[[#This Row],[Employee Name]],Employees[[Employee Name]:[Office]],6))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1752</v>
      </c>
      <c r="E9451" s="19" t="str">
        <f>IF(ISBLANK(LeaveTracker[[#This Row],[Employee Name]]),"-----",VLOOKUP(LeaveTracker[[#This Row],[Employee Name]],Employees[[Employee Name]:[Office]],7))</f>
        <v>CSWDO</v>
      </c>
      <c r="F9451" s="50" t="str">
        <f>IF(ISBLANK(LeaveTracker[[#This Row],[Employee Name]]),"-----",VLOOKUP(LeaveTracker[[#This Row],[Employee Name]],Employees[[Employee Name]:[Office]],6))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1752</v>
      </c>
      <c r="E9452" s="19" t="str">
        <f>IF(ISBLANK(LeaveTracker[[#This Row],[Employee Name]]),"-----",VLOOKUP(LeaveTracker[[#This Row],[Employee Name]],Employees[[Employee Name]:[Office]],7))</f>
        <v>CSWDO</v>
      </c>
      <c r="F9452" s="50" t="str">
        <f>IF(ISBLANK(LeaveTracker[[#This Row],[Employee Name]]),"-----",VLOOKUP(LeaveTracker[[#This Row],[Employee Name]],Employees[[Employee Name]:[Office]],6))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1752</v>
      </c>
      <c r="E9453" s="19" t="str">
        <f>IF(ISBLANK(LeaveTracker[[#This Row],[Employee Name]]),"-----",VLOOKUP(LeaveTracker[[#This Row],[Employee Name]],Employees[[Employee Name]:[Office]],7))</f>
        <v>CSWDO</v>
      </c>
      <c r="F9453" s="50" t="str">
        <f>IF(ISBLANK(LeaveTracker[[#This Row],[Employee Name]]),"-----",VLOOKUP(LeaveTracker[[#This Row],[Employee Name]],Employees[[Employee Name]:[Office]],6))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1915</v>
      </c>
      <c r="E9454" s="19" t="str">
        <f>IF(ISBLANK(LeaveTracker[[#This Row],[Employee Name]]),"-----",VLOOKUP(LeaveTracker[[#This Row],[Employee Name]],Employees[[Employee Name]:[Office]],7))</f>
        <v>CSWDO</v>
      </c>
      <c r="F9454" s="50" t="str">
        <f>IF(ISBLANK(LeaveTracker[[#This Row],[Employee Name]]),"-----",VLOOKUP(LeaveTracker[[#This Row],[Employee Name]],Employees[[Employee Name]:[Office]],6))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1915</v>
      </c>
      <c r="E9455" s="19" t="str">
        <f>IF(ISBLANK(LeaveTracker[[#This Row],[Employee Name]]),"-----",VLOOKUP(LeaveTracker[[#This Row],[Employee Name]],Employees[[Employee Name]:[Office]],7))</f>
        <v>CSWDO</v>
      </c>
      <c r="F9455" s="50" t="str">
        <f>IF(ISBLANK(LeaveTracker[[#This Row],[Employee Name]]),"-----",VLOOKUP(LeaveTracker[[#This Row],[Employee Name]],Employees[[Employee Name]:[Office]],6))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1915</v>
      </c>
      <c r="E9456" s="19" t="str">
        <f>IF(ISBLANK(LeaveTracker[[#This Row],[Employee Name]]),"-----",VLOOKUP(LeaveTracker[[#This Row],[Employee Name]],Employees[[Employee Name]:[Office]],7))</f>
        <v>CSWDO</v>
      </c>
      <c r="F9456" s="50" t="str">
        <f>IF(ISBLANK(LeaveTracker[[#This Row],[Employee Name]]),"-----",VLOOKUP(LeaveTracker[[#This Row],[Employee Name]],Employees[[Employee Name]:[Office]],6))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1854</v>
      </c>
      <c r="E9457" s="19" t="str">
        <f>IF(ISBLANK(LeaveTracker[[#This Row],[Employee Name]]),"-----",VLOOKUP(LeaveTracker[[#This Row],[Employee Name]],Employees[[Employee Name]:[Office]],7))</f>
        <v>TICC</v>
      </c>
      <c r="F9457" s="50" t="str">
        <f>IF(ISBLANK(LeaveTracker[[#This Row],[Employee Name]]),"-----",VLOOKUP(LeaveTracker[[#This Row],[Employee Name]],Employees[[Employee Name]:[Office]],6))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1890</v>
      </c>
      <c r="E9458" s="19" t="str">
        <f>IF(ISBLANK(LeaveTracker[[#This Row],[Employee Name]]),"-----",VLOOKUP(LeaveTracker[[#This Row],[Employee Name]],Employees[[Employee Name]:[Office]],7))</f>
        <v>TICC</v>
      </c>
      <c r="F9458" s="50" t="str">
        <f>IF(ISBLANK(LeaveTracker[[#This Row],[Employee Name]]),"-----",VLOOKUP(LeaveTracker[[#This Row],[Employee Name]],Employees[[Employee Name]:[Office]],6))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1890</v>
      </c>
      <c r="E9459" s="19" t="str">
        <f>IF(ISBLANK(LeaveTracker[[#This Row],[Employee Name]]),"-----",VLOOKUP(LeaveTracker[[#This Row],[Employee Name]],Employees[[Employee Name]:[Office]],7))</f>
        <v>TICC</v>
      </c>
      <c r="F9459" s="50" t="str">
        <f>IF(ISBLANK(LeaveTracker[[#This Row],[Employee Name]]),"-----",VLOOKUP(LeaveTracker[[#This Row],[Employee Name]],Employees[[Employee Name]:[Office]],6))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1853</v>
      </c>
      <c r="E9460" s="19" t="str">
        <f>IF(ISBLANK(LeaveTracker[[#This Row],[Employee Name]]),"-----",VLOOKUP(LeaveTracker[[#This Row],[Employee Name]],Employees[[Employee Name]:[Office]],7))</f>
        <v>PICNIC GROVE</v>
      </c>
      <c r="F9460" s="50" t="str">
        <f>IF(ISBLANK(LeaveTracker[[#This Row],[Employee Name]]),"-----",VLOOKUP(LeaveTracker[[#This Row],[Employee Name]],Employees[[Employee Name]:[Office]],6))</f>
        <v>PERMANENT</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1916</v>
      </c>
      <c r="E9461" s="19" t="str">
        <f>IF(ISBLANK(LeaveTracker[[#This Row],[Employee Name]]),"-----",VLOOKUP(LeaveTracker[[#This Row],[Employee Name]],Employees[[Employee Name]:[Office]],7))</f>
        <v>INTERNAL</v>
      </c>
      <c r="F9461" s="50" t="str">
        <f>IF(ISBLANK(LeaveTracker[[#This Row],[Employee Name]]),"-----",VLOOKUP(LeaveTracker[[#This Row],[Employee Name]],Employees[[Employee Name]:[Office]],6))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2016</v>
      </c>
      <c r="E9462" s="19" t="str">
        <f>IF(ISBLANK(LeaveTracker[[#This Row],[Employee Name]]),"-----",VLOOKUP(LeaveTracker[[#This Row],[Employee Name]],Employees[[Employee Name]:[Office]],7))</f>
        <v>ONT</v>
      </c>
      <c r="F9462" s="50" t="str">
        <f>IF(ISBLANK(LeaveTracker[[#This Row],[Employee Name]]),"-----",VLOOKUP(LeaveTracker[[#This Row],[Employee Name]],Employees[[Employee Name]:[Office]],6))</f>
        <v>PERMANENT</v>
      </c>
      <c r="G9462" s="24">
        <v>45275</v>
      </c>
      <c r="H9462" s="24">
        <v>45275</v>
      </c>
      <c r="I9462" s="20" t="s">
        <v>298</v>
      </c>
      <c r="J9462" s="42" t="s">
        <v>1003</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2016</v>
      </c>
      <c r="E9463" s="19" t="str">
        <f>IF(ISBLANK(LeaveTracker[[#This Row],[Employee Name]]),"-----",VLOOKUP(LeaveTracker[[#This Row],[Employee Name]],Employees[[Employee Name]:[Office]],7))</f>
        <v>ONT</v>
      </c>
      <c r="F9463" s="50" t="str">
        <f>IF(ISBLANK(LeaveTracker[[#This Row],[Employee Name]]),"-----",VLOOKUP(LeaveTracker[[#This Row],[Employee Name]],Employees[[Employee Name]:[Office]],6))</f>
        <v>PERMANENT</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1750</v>
      </c>
      <c r="E9464" s="19" t="str">
        <f>IF(ISBLANK(LeaveTracker[[#This Row],[Employee Name]]),"-----",VLOOKUP(LeaveTracker[[#This Row],[Employee Name]],Employees[[Employee Name]:[Office]],7))</f>
        <v>AGRICULTURE OFFICE</v>
      </c>
      <c r="F9464" s="50" t="str">
        <f>IF(ISBLANK(LeaveTracker[[#This Row],[Employee Name]]),"-----",VLOOKUP(LeaveTracker[[#This Row],[Employee Name]],Employees[[Employee Name]:[Office]],6))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1750</v>
      </c>
      <c r="E9465" s="19" t="str">
        <f>IF(ISBLANK(LeaveTracker[[#This Row],[Employee Name]]),"-----",VLOOKUP(LeaveTracker[[#This Row],[Employee Name]],Employees[[Employee Name]:[Office]],7))</f>
        <v>AGRICULTURE OFFICE</v>
      </c>
      <c r="F9465" s="50" t="str">
        <f>IF(ISBLANK(LeaveTracker[[#This Row],[Employee Name]]),"-----",VLOOKUP(LeaveTracker[[#This Row],[Employee Name]],Employees[[Employee Name]:[Office]],6))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1835</v>
      </c>
      <c r="E9466" s="19" t="str">
        <f>IF(ISBLANK(LeaveTracker[[#This Row],[Employee Name]]),"-----",VLOOKUP(LeaveTracker[[#This Row],[Employee Name]],Employees[[Employee Name]:[Office]],7))</f>
        <v>ACCOUNTING</v>
      </c>
      <c r="F9466" s="50" t="str">
        <f>IF(ISBLANK(LeaveTracker[[#This Row],[Employee Name]]),"-----",VLOOKUP(LeaveTracker[[#This Row],[Employee Name]],Employees[[Employee Name]:[Office]],6))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1749</v>
      </c>
      <c r="E9467" s="19" t="str">
        <f>IF(ISBLANK(LeaveTracker[[#This Row],[Employee Name]]),"-----",VLOOKUP(LeaveTracker[[#This Row],[Employee Name]],Employees[[Employee Name]:[Office]],7))</f>
        <v>PICNIC GROVE</v>
      </c>
      <c r="F9467" s="50" t="str">
        <f>IF(ISBLANK(LeaveTracker[[#This Row],[Employee Name]]),"-----",VLOOKUP(LeaveTracker[[#This Row],[Employee Name]],Employees[[Employee Name]:[Office]],6))</f>
        <v>PERMANENT</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1756</v>
      </c>
      <c r="E9468" s="19" t="str">
        <f>IF(ISBLANK(LeaveTracker[[#This Row],[Employee Name]]),"-----",VLOOKUP(LeaveTracker[[#This Row],[Employee Name]],Employees[[Employee Name]:[Office]],7))</f>
        <v>PICNIC GROVE</v>
      </c>
      <c r="F9468" s="50" t="str">
        <f>IF(ISBLANK(LeaveTracker[[#This Row],[Employee Name]]),"-----",VLOOKUP(LeaveTracker[[#This Row],[Employee Name]],Employees[[Employee Name]:[Office]],6))</f>
        <v>PERMANENT</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1756</v>
      </c>
      <c r="E9469" s="19" t="str">
        <f>IF(ISBLANK(LeaveTracker[[#This Row],[Employee Name]]),"-----",VLOOKUP(LeaveTracker[[#This Row],[Employee Name]],Employees[[Employee Name]:[Office]],7))</f>
        <v>PICNIC GROVE</v>
      </c>
      <c r="F9469" s="50" t="str">
        <f>IF(ISBLANK(LeaveTracker[[#This Row],[Employee Name]]),"-----",VLOOKUP(LeaveTracker[[#This Row],[Employee Name]],Employees[[Employee Name]:[Office]],6))</f>
        <v>PERMANENT</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1823</v>
      </c>
      <c r="E9470" s="19" t="str">
        <f>IF(ISBLANK(LeaveTracker[[#This Row],[Employee Name]]),"-----",VLOOKUP(LeaveTracker[[#This Row],[Employee Name]],Employees[[Employee Name]:[Office]],7))</f>
        <v>EEO/CITY MARKET</v>
      </c>
      <c r="F9470" s="50" t="str">
        <f>IF(ISBLANK(LeaveTracker[[#This Row],[Employee Name]]),"-----",VLOOKUP(LeaveTracker[[#This Row],[Employee Name]],Employees[[Employee Name]:[Office]],6))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1823</v>
      </c>
      <c r="E9471" s="19" t="str">
        <f>IF(ISBLANK(LeaveTracker[[#This Row],[Employee Name]]),"-----",VLOOKUP(LeaveTracker[[#This Row],[Employee Name]],Employees[[Employee Name]:[Office]],7))</f>
        <v>EEO/CITY MARKET</v>
      </c>
      <c r="F9471" s="50" t="str">
        <f>IF(ISBLANK(LeaveTracker[[#This Row],[Employee Name]]),"-----",VLOOKUP(LeaveTracker[[#This Row],[Employee Name]],Employees[[Employee Name]:[Office]],6))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1823</v>
      </c>
      <c r="E9472" s="19" t="str">
        <f>IF(ISBLANK(LeaveTracker[[#This Row],[Employee Name]]),"-----",VLOOKUP(LeaveTracker[[#This Row],[Employee Name]],Employees[[Employee Name]:[Office]],7))</f>
        <v>EEO/CITY MARKET</v>
      </c>
      <c r="F9472" s="50" t="str">
        <f>IF(ISBLANK(LeaveTracker[[#This Row],[Employee Name]]),"-----",VLOOKUP(LeaveTracker[[#This Row],[Employee Name]],Employees[[Employee Name]:[Office]],6))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1823</v>
      </c>
      <c r="E9473" s="19" t="str">
        <f>IF(ISBLANK(LeaveTracker[[#This Row],[Employee Name]]),"-----",VLOOKUP(LeaveTracker[[#This Row],[Employee Name]],Employees[[Employee Name]:[Office]],7))</f>
        <v>EEO/CITY MARKET</v>
      </c>
      <c r="F9473" s="50" t="str">
        <f>IF(ISBLANK(LeaveTracker[[#This Row],[Employee Name]]),"-----",VLOOKUP(LeaveTracker[[#This Row],[Employee Name]],Employees[[Employee Name]:[Office]],6))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1823</v>
      </c>
      <c r="E9474" s="19" t="str">
        <f>IF(ISBLANK(LeaveTracker[[#This Row],[Employee Name]]),"-----",VLOOKUP(LeaveTracker[[#This Row],[Employee Name]],Employees[[Employee Name]:[Office]],7))</f>
        <v>EEO/CITY MARKET</v>
      </c>
      <c r="F9474" s="50" t="str">
        <f>IF(ISBLANK(LeaveTracker[[#This Row],[Employee Name]]),"-----",VLOOKUP(LeaveTracker[[#This Row],[Employee Name]],Employees[[Employee Name]:[Office]],6))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1823</v>
      </c>
      <c r="E9475" s="19" t="str">
        <f>IF(ISBLANK(LeaveTracker[[#This Row],[Employee Name]]),"-----",VLOOKUP(LeaveTracker[[#This Row],[Employee Name]],Employees[[Employee Name]:[Office]],7))</f>
        <v>EEO/CITY MARKET</v>
      </c>
      <c r="F9475" s="50" t="str">
        <f>IF(ISBLANK(LeaveTracker[[#This Row],[Employee Name]]),"-----",VLOOKUP(LeaveTracker[[#This Row],[Employee Name]],Employees[[Employee Name]:[Office]],6))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1962</v>
      </c>
      <c r="E9476" s="19" t="str">
        <f>IF(ISBLANK(LeaveTracker[[#This Row],[Employee Name]]),"-----",VLOOKUP(LeaveTracker[[#This Row],[Employee Name]],Employees[[Employee Name]:[Office]],7))</f>
        <v>CENRO</v>
      </c>
      <c r="F9476" s="50" t="str">
        <f>IF(ISBLANK(LeaveTracker[[#This Row],[Employee Name]]),"-----",VLOOKUP(LeaveTracker[[#This Row],[Employee Name]],Employees[[Employee Name]:[Office]],6))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1038</v>
      </c>
      <c r="E9477" s="19" t="str">
        <f>IF(ISBLANK(LeaveTracker[[#This Row],[Employee Name]]),"-----",VLOOKUP(LeaveTracker[[#This Row],[Employee Name]],Employees[[Employee Name]:[Office]],7))</f>
        <v>CENRO</v>
      </c>
      <c r="F9477" s="50" t="str">
        <f>IF(ISBLANK(LeaveTracker[[#This Row],[Employee Name]]),"-----",VLOOKUP(LeaveTracker[[#This Row],[Employee Name]],Employees[[Employee Name]:[Office]],6))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597</v>
      </c>
      <c r="E9478" s="19" t="str">
        <f>IF(ISBLANK(LeaveTracker[[#This Row],[Employee Name]]),"-----",VLOOKUP(LeaveTracker[[#This Row],[Employee Name]],Employees[[Employee Name]:[Office]],7))</f>
        <v>MAHOGANY MARKET</v>
      </c>
      <c r="F9478" s="50" t="str">
        <f>IF(ISBLANK(LeaveTracker[[#This Row],[Employee Name]]),"-----",VLOOKUP(LeaveTracker[[#This Row],[Employee Name]],Employees[[Employee Name]:[Office]],6))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1905</v>
      </c>
      <c r="E9479" s="19" t="str">
        <f>IF(ISBLANK(LeaveTracker[[#This Row],[Employee Name]]),"-----",VLOOKUP(LeaveTracker[[#This Row],[Employee Name]],Employees[[Employee Name]:[Office]],7))</f>
        <v>MAHOGANY MARKET</v>
      </c>
      <c r="F9479" s="50" t="str">
        <f>IF(ISBLANK(LeaveTracker[[#This Row],[Employee Name]]),"-----",VLOOKUP(LeaveTracker[[#This Row],[Employee Name]],Employees[[Employee Name]:[Office]],6))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1905</v>
      </c>
      <c r="E9480" s="19" t="str">
        <f>IF(ISBLANK(LeaveTracker[[#This Row],[Employee Name]]),"-----",VLOOKUP(LeaveTracker[[#This Row],[Employee Name]],Employees[[Employee Name]:[Office]],7))</f>
        <v>MAHOGANY MARKET</v>
      </c>
      <c r="F9480" s="50" t="str">
        <f>IF(ISBLANK(LeaveTracker[[#This Row],[Employee Name]]),"-----",VLOOKUP(LeaveTracker[[#This Row],[Employee Name]],Employees[[Employee Name]:[Office]],6))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1905</v>
      </c>
      <c r="E9481" s="19" t="str">
        <f>IF(ISBLANK(LeaveTracker[[#This Row],[Employee Name]]),"-----",VLOOKUP(LeaveTracker[[#This Row],[Employee Name]],Employees[[Employee Name]:[Office]],7))</f>
        <v>MAHOGANY MARKET</v>
      </c>
      <c r="F9481" s="50" t="str">
        <f>IF(ISBLANK(LeaveTracker[[#This Row],[Employee Name]]),"-----",VLOOKUP(LeaveTracker[[#This Row],[Employee Name]],Employees[[Employee Name]:[Office]],6))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1905</v>
      </c>
      <c r="E9482" s="19" t="str">
        <f>IF(ISBLANK(LeaveTracker[[#This Row],[Employee Name]]),"-----",VLOOKUP(LeaveTracker[[#This Row],[Employee Name]],Employees[[Employee Name]:[Office]],7))</f>
        <v>MAHOGANY MARKET</v>
      </c>
      <c r="F9482" s="50" t="str">
        <f>IF(ISBLANK(LeaveTracker[[#This Row],[Employee Name]]),"-----",VLOOKUP(LeaveTracker[[#This Row],[Employee Name]],Employees[[Employee Name]:[Office]],6))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1905</v>
      </c>
      <c r="E9483" s="19" t="str">
        <f>IF(ISBLANK(LeaveTracker[[#This Row],[Employee Name]]),"-----",VLOOKUP(LeaveTracker[[#This Row],[Employee Name]],Employees[[Employee Name]:[Office]],7))</f>
        <v>MAHOGANY MARKET</v>
      </c>
      <c r="F9483" s="50" t="str">
        <f>IF(ISBLANK(LeaveTracker[[#This Row],[Employee Name]]),"-----",VLOOKUP(LeaveTracker[[#This Row],[Employee Name]],Employees[[Employee Name]:[Office]],6))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1837</v>
      </c>
      <c r="E9484" s="19" t="str">
        <f>IF(ISBLANK(LeaveTracker[[#This Row],[Employee Name]]),"-----",VLOOKUP(LeaveTracker[[#This Row],[Employee Name]],Employees[[Employee Name]:[Office]],7))</f>
        <v>ONT</v>
      </c>
      <c r="F9484" s="50" t="str">
        <f>IF(ISBLANK(LeaveTracker[[#This Row],[Employee Name]]),"-----",VLOOKUP(LeaveTracker[[#This Row],[Employee Name]],Employees[[Employee Name]:[Office]],6))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1837</v>
      </c>
      <c r="E9485" s="19" t="str">
        <f>IF(ISBLANK(LeaveTracker[[#This Row],[Employee Name]]),"-----",VLOOKUP(LeaveTracker[[#This Row],[Employee Name]],Employees[[Employee Name]:[Office]],7))</f>
        <v>ONT</v>
      </c>
      <c r="F9485" s="50" t="str">
        <f>IF(ISBLANK(LeaveTracker[[#This Row],[Employee Name]]),"-----",VLOOKUP(LeaveTracker[[#This Row],[Employee Name]],Employees[[Employee Name]:[Office]],6))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19" t="str">
        <f>IF(ISBLANK(LeaveTracker[[#This Row],[Employee Name]]),"-----",VLOOKUP(LeaveTracker[[#This Row],[Employee Name]],Employees[[Employee Name]:[Office]],7))</f>
        <v>ONT</v>
      </c>
      <c r="F9486" s="50" t="str">
        <f>IF(ISBLANK(LeaveTracker[[#This Row],[Employee Name]]),"-----",VLOOKUP(LeaveTracker[[#This Row],[Employee Name]],Employees[[Employee Name]:[Office]],6))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1039</v>
      </c>
      <c r="E9487" s="19" t="str">
        <f>IF(ISBLANK(LeaveTracker[[#This Row],[Employee Name]]),"-----",VLOOKUP(LeaveTracker[[#This Row],[Employee Name]],Employees[[Employee Name]:[Office]],7))</f>
        <v>ONT</v>
      </c>
      <c r="F9487" s="50" t="str">
        <f>IF(ISBLANK(LeaveTracker[[#This Row],[Employee Name]]),"-----",VLOOKUP(LeaveTracker[[#This Row],[Employee Name]],Employees[[Employee Name]:[Office]],6))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1039</v>
      </c>
      <c r="E9488" s="19" t="str">
        <f>IF(ISBLANK(LeaveTracker[[#This Row],[Employee Name]]),"-----",VLOOKUP(LeaveTracker[[#This Row],[Employee Name]],Employees[[Employee Name]:[Office]],7))</f>
        <v>ONT</v>
      </c>
      <c r="F9488" s="50" t="str">
        <f>IF(ISBLANK(LeaveTracker[[#This Row],[Employee Name]]),"-----",VLOOKUP(LeaveTracker[[#This Row],[Employee Name]],Employees[[Employee Name]:[Office]],6))</f>
        <v>PERMANENT</v>
      </c>
      <c r="G9488" s="24">
        <v>45286</v>
      </c>
      <c r="H9488" s="24">
        <v>45286</v>
      </c>
      <c r="I9488" s="20" t="s">
        <v>298</v>
      </c>
      <c r="J9488" s="42" t="s">
        <v>1003</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1267</v>
      </c>
      <c r="E9489" s="19" t="str">
        <f>IF(ISBLANK(LeaveTracker[[#This Row],[Employee Name]]),"-----",VLOOKUP(LeaveTracker[[#This Row],[Employee Name]],Employees[[Employee Name]:[Office]],7))</f>
        <v>CHO</v>
      </c>
      <c r="F9489" s="50" t="str">
        <f>IF(ISBLANK(LeaveTracker[[#This Row],[Employee Name]]),"-----",VLOOKUP(LeaveTracker[[#This Row],[Employee Name]],Employees[[Employee Name]:[Office]],6))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206</v>
      </c>
      <c r="E9490" s="19" t="str">
        <f>IF(ISBLANK(LeaveTracker[[#This Row],[Employee Name]]),"-----",VLOOKUP(LeaveTracker[[#This Row],[Employee Name]],Employees[[Employee Name]:[Office]],7))</f>
        <v>ONT</v>
      </c>
      <c r="F9490" s="50" t="str">
        <f>IF(ISBLANK(LeaveTracker[[#This Row],[Employee Name]]),"-----",VLOOKUP(LeaveTracker[[#This Row],[Employee Name]],Employees[[Employee Name]:[Office]],6))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206</v>
      </c>
      <c r="E9491" s="19" t="str">
        <f>IF(ISBLANK(LeaveTracker[[#This Row],[Employee Name]]),"-----",VLOOKUP(LeaveTracker[[#This Row],[Employee Name]],Employees[[Employee Name]:[Office]],7))</f>
        <v>ONT</v>
      </c>
      <c r="F9491" s="50" t="str">
        <f>IF(ISBLANK(LeaveTracker[[#This Row],[Employee Name]]),"-----",VLOOKUP(LeaveTracker[[#This Row],[Employee Name]],Employees[[Employee Name]:[Office]],6))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1876</v>
      </c>
      <c r="E9492" s="19" t="str">
        <f>IF(ISBLANK(LeaveTracker[[#This Row],[Employee Name]]),"-----",VLOOKUP(LeaveTracker[[#This Row],[Employee Name]],Employees[[Employee Name]:[Office]],7))</f>
        <v>GSO</v>
      </c>
      <c r="F9492" s="50" t="str">
        <f>IF(ISBLANK(LeaveTracker[[#This Row],[Employee Name]]),"-----",VLOOKUP(LeaveTracker[[#This Row],[Employee Name]],Employees[[Employee Name]:[Office]],6))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2140</v>
      </c>
      <c r="E9493" s="19" t="str">
        <f>IF(ISBLANK(LeaveTracker[[#This Row],[Employee Name]]),"-----",VLOOKUP(LeaveTracker[[#This Row],[Employee Name]],Employees[[Employee Name]:[Office]],7))</f>
        <v>GSO</v>
      </c>
      <c r="F9493" s="50" t="str">
        <f>IF(ISBLANK(LeaveTracker[[#This Row],[Employee Name]]),"-----",VLOOKUP(LeaveTracker[[#This Row],[Employee Name]],Employees[[Employee Name]:[Office]],6))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878</v>
      </c>
      <c r="E9494" s="19" t="str">
        <f>IF(ISBLANK(LeaveTracker[[#This Row],[Employee Name]]),"-----",VLOOKUP(LeaveTracker[[#This Row],[Employee Name]],Employees[[Employee Name]:[Office]],7))</f>
        <v>ONT</v>
      </c>
      <c r="F9494" s="50" t="str">
        <f>IF(ISBLANK(LeaveTracker[[#This Row],[Employee Name]]),"-----",VLOOKUP(LeaveTracker[[#This Row],[Employee Name]],Employees[[Employee Name]:[Office]],6))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762</v>
      </c>
      <c r="E9495" s="19" t="str">
        <f>IF(ISBLANK(LeaveTracker[[#This Row],[Employee Name]]),"-----",VLOOKUP(LeaveTracker[[#This Row],[Employee Name]],Employees[[Employee Name]:[Office]],7))</f>
        <v>CTO</v>
      </c>
      <c r="F9495" s="50" t="str">
        <f>IF(ISBLANK(LeaveTracker[[#This Row],[Employee Name]]),"-----",VLOOKUP(LeaveTracker[[#This Row],[Employee Name]],Employees[[Employee Name]:[Office]],6))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1017</v>
      </c>
      <c r="E9496" s="19" t="str">
        <f>IF(ISBLANK(LeaveTracker[[#This Row],[Employee Name]]),"-----",VLOOKUP(LeaveTracker[[#This Row],[Employee Name]],Employees[[Employee Name]:[Office]],7))</f>
        <v>LANDTAX</v>
      </c>
      <c r="F9496" s="50" t="str">
        <f>IF(ISBLANK(LeaveTracker[[#This Row],[Employee Name]]),"-----",VLOOKUP(LeaveTracker[[#This Row],[Employee Name]],Employees[[Employee Name]:[Office]],6))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2072</v>
      </c>
      <c r="E9497" s="19" t="str">
        <f>IF(ISBLANK(LeaveTracker[[#This Row],[Employee Name]]),"-----",VLOOKUP(LeaveTracker[[#This Row],[Employee Name]],Employees[[Employee Name]:[Office]],7))</f>
        <v>PIO</v>
      </c>
      <c r="F9497" s="50" t="str">
        <f>IF(ISBLANK(LeaveTracker[[#This Row],[Employee Name]]),"-----",VLOOKUP(LeaveTracker[[#This Row],[Employee Name]],Employees[[Employee Name]:[Office]],6))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1752</v>
      </c>
      <c r="E9498" s="19" t="str">
        <f>IF(ISBLANK(LeaveTracker[[#This Row],[Employee Name]]),"-----",VLOOKUP(LeaveTracker[[#This Row],[Employee Name]],Employees[[Employee Name]:[Office]],7))</f>
        <v>CSWDO</v>
      </c>
      <c r="F9498" s="50" t="str">
        <f>IF(ISBLANK(LeaveTracker[[#This Row],[Employee Name]]),"-----",VLOOKUP(LeaveTracker[[#This Row],[Employee Name]],Employees[[Employee Name]:[Office]],6))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2568</v>
      </c>
      <c r="E9499" s="19" t="str">
        <f>IF(ISBLANK(LeaveTracker[[#This Row],[Employee Name]]),"-----",VLOOKUP(LeaveTracker[[#This Row],[Employee Name]],Employees[[Employee Name]:[Office]],7))</f>
        <v>SP</v>
      </c>
      <c r="F9499" s="50" t="str">
        <f>IF(ISBLANK(LeaveTracker[[#This Row],[Employee Name]]),"-----",VLOOKUP(LeaveTracker[[#This Row],[Employee Name]],Employees[[Employee Name]:[Office]],6))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19" t="str">
        <f>IF(ISBLANK(LeaveTracker[[#This Row],[Employee Name]]),"-----",VLOOKUP(LeaveTracker[[#This Row],[Employee Name]],Employees[[Employee Name]:[Office]],7))</f>
        <v>DEPED</v>
      </c>
      <c r="F9500" s="50" t="str">
        <f>IF(ISBLANK(LeaveTracker[[#This Row],[Employee Name]]),"-----",VLOOKUP(LeaveTracker[[#This Row],[Employee Name]],Employees[[Employee Name]:[Office]],6))</f>
        <v>CASUAL</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19" t="str">
        <f>IF(ISBLANK(LeaveTracker[[#This Row],[Employee Name]]),"-----",VLOOKUP(LeaveTracker[[#This Row],[Employee Name]],Employees[[Employee Name]:[Office]],7))</f>
        <v>DEPED</v>
      </c>
      <c r="F9501" s="50" t="str">
        <f>IF(ISBLANK(LeaveTracker[[#This Row],[Employee Name]]),"-----",VLOOKUP(LeaveTracker[[#This Row],[Employee Name]],Employees[[Employee Name]:[Office]],6))</f>
        <v>CASUAL</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470</v>
      </c>
      <c r="E9502" s="19" t="str">
        <f>IF(ISBLANK(LeaveTracker[[#This Row],[Employee Name]]),"-----",VLOOKUP(LeaveTracker[[#This Row],[Employee Name]],Employees[[Employee Name]:[Office]],7))</f>
        <v>ASSESSORS OFFICE</v>
      </c>
      <c r="F9502" s="50" t="str">
        <f>IF(ISBLANK(LeaveTracker[[#This Row],[Employee Name]]),"-----",VLOOKUP(LeaveTracker[[#This Row],[Employee Name]],Employees[[Employee Name]:[Office]],6))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528</v>
      </c>
      <c r="E9503" s="19" t="str">
        <f>IF(ISBLANK(LeaveTracker[[#This Row],[Employee Name]]),"-----",VLOOKUP(LeaveTracker[[#This Row],[Employee Name]],Employees[[Employee Name]:[Office]],7))</f>
        <v>TIPID IMPOK</v>
      </c>
      <c r="F9503" s="50" t="str">
        <f>IF(ISBLANK(LeaveTracker[[#This Row],[Employee Name]]),"-----",VLOOKUP(LeaveTracker[[#This Row],[Employee Name]],Employees[[Employee Name]:[Office]],6))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528</v>
      </c>
      <c r="E9504" s="19" t="str">
        <f>IF(ISBLANK(LeaveTracker[[#This Row],[Employee Name]]),"-----",VLOOKUP(LeaveTracker[[#This Row],[Employee Name]],Employees[[Employee Name]:[Office]],7))</f>
        <v>TIPID IMPOK</v>
      </c>
      <c r="F9504" s="50" t="str">
        <f>IF(ISBLANK(LeaveTracker[[#This Row],[Employee Name]]),"-----",VLOOKUP(LeaveTracker[[#This Row],[Employee Name]],Employees[[Employee Name]:[Office]],6))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2074</v>
      </c>
      <c r="E9505" s="19" t="str">
        <f>IF(ISBLANK(LeaveTracker[[#This Row],[Employee Name]]),"-----",VLOOKUP(LeaveTracker[[#This Row],[Employee Name]],Employees[[Employee Name]:[Office]],7))</f>
        <v>ONT</v>
      </c>
      <c r="F9505" s="50" t="str">
        <f>IF(ISBLANK(LeaveTracker[[#This Row],[Employee Name]]),"-----",VLOOKUP(LeaveTracker[[#This Row],[Employee Name]],Employees[[Employee Name]:[Office]],6))</f>
        <v>PERMANENT</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1049</v>
      </c>
      <c r="E9506" s="19" t="str">
        <f>IF(ISBLANK(LeaveTracker[[#This Row],[Employee Name]]),"-----",VLOOKUP(LeaveTracker[[#This Row],[Employee Name]],Employees[[Employee Name]:[Office]],7))</f>
        <v>PIO</v>
      </c>
      <c r="F9506" s="50" t="str">
        <f>IF(ISBLANK(LeaveTracker[[#This Row],[Employee Name]]),"-----",VLOOKUP(LeaveTracker[[#This Row],[Employee Name]],Employees[[Employee Name]:[Office]],6))</f>
        <v>PERMANENT</v>
      </c>
      <c r="G9506" s="24">
        <v>45267</v>
      </c>
      <c r="H9506" s="24">
        <v>45267</v>
      </c>
      <c r="I9506" s="20" t="s">
        <v>298</v>
      </c>
      <c r="J9506" s="42" t="s">
        <v>1003</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1049</v>
      </c>
      <c r="E9507" s="19" t="str">
        <f>IF(ISBLANK(LeaveTracker[[#This Row],[Employee Name]]),"-----",VLOOKUP(LeaveTracker[[#This Row],[Employee Name]],Employees[[Employee Name]:[Office]],7))</f>
        <v>PIO</v>
      </c>
      <c r="F9507" s="50" t="str">
        <f>IF(ISBLANK(LeaveTracker[[#This Row],[Employee Name]]),"-----",VLOOKUP(LeaveTracker[[#This Row],[Employee Name]],Employees[[Employee Name]:[Office]],6))</f>
        <v>PERMANENT</v>
      </c>
      <c r="G9507" s="24">
        <v>45271</v>
      </c>
      <c r="H9507" s="24">
        <v>45271</v>
      </c>
      <c r="I9507" s="20" t="s">
        <v>298</v>
      </c>
      <c r="J9507" s="42" t="s">
        <v>1003</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1049</v>
      </c>
      <c r="E9508" s="19" t="str">
        <f>IF(ISBLANK(LeaveTracker[[#This Row],[Employee Name]]),"-----",VLOOKUP(LeaveTracker[[#This Row],[Employee Name]],Employees[[Employee Name]:[Office]],7))</f>
        <v>PIO</v>
      </c>
      <c r="F9508" s="50" t="str">
        <f>IF(ISBLANK(LeaveTracker[[#This Row],[Employee Name]]),"-----",VLOOKUP(LeaveTracker[[#This Row],[Employee Name]],Employees[[Employee Name]:[Office]],6))</f>
        <v>PERMANENT</v>
      </c>
      <c r="G9508" s="24">
        <v>45278</v>
      </c>
      <c r="H9508" s="24">
        <v>45278</v>
      </c>
      <c r="I9508" s="20" t="s">
        <v>298</v>
      </c>
      <c r="J9508" s="42" t="s">
        <v>1003</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471</v>
      </c>
      <c r="E9509" s="19" t="str">
        <f>IF(ISBLANK(LeaveTracker[[#This Row],[Employee Name]]),"-----",VLOOKUP(LeaveTracker[[#This Row],[Employee Name]],Employees[[Employee Name]:[Office]],7))</f>
        <v>PIO</v>
      </c>
      <c r="F9509" s="50" t="str">
        <f>IF(ISBLANK(LeaveTracker[[#This Row],[Employee Name]]),"-----",VLOOKUP(LeaveTracker[[#This Row],[Employee Name]],Employees[[Employee Name]:[Office]],6))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231</v>
      </c>
      <c r="E9510" s="19" t="str">
        <f>IF(ISBLANK(LeaveTracker[[#This Row],[Employee Name]]),"-----",VLOOKUP(LeaveTracker[[#This Row],[Employee Name]],Employees[[Employee Name]:[Office]],7))</f>
        <v>CSWDO</v>
      </c>
      <c r="F9510" s="50" t="str">
        <f>IF(ISBLANK(LeaveTracker[[#This Row],[Employee Name]]),"-----",VLOOKUP(LeaveTracker[[#This Row],[Employee Name]],Employees[[Employee Name]:[Office]],6))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391</v>
      </c>
      <c r="E9511" s="19" t="str">
        <f>IF(ISBLANK(LeaveTracker[[#This Row],[Employee Name]]),"-----",VLOOKUP(LeaveTracker[[#This Row],[Employee Name]],Employees[[Employee Name]:[Office]],7))</f>
        <v>CTO</v>
      </c>
      <c r="F9511" s="50" t="str">
        <f>IF(ISBLANK(LeaveTracker[[#This Row],[Employee Name]]),"-----",VLOOKUP(LeaveTracker[[#This Row],[Employee Name]],Employees[[Employee Name]:[Office]],6))</f>
        <v>PERMANENT</v>
      </c>
      <c r="G9511" s="24">
        <v>45281</v>
      </c>
      <c r="H9511" s="24">
        <v>45282</v>
      </c>
      <c r="I9511" s="20" t="s">
        <v>298</v>
      </c>
      <c r="J9511" s="42" t="s">
        <v>1003</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391</v>
      </c>
      <c r="E9512" s="19" t="str">
        <f>IF(ISBLANK(LeaveTracker[[#This Row],[Employee Name]]),"-----",VLOOKUP(LeaveTracker[[#This Row],[Employee Name]],Employees[[Employee Name]:[Office]],7))</f>
        <v>CTO</v>
      </c>
      <c r="F9512" s="50" t="str">
        <f>IF(ISBLANK(LeaveTracker[[#This Row],[Employee Name]]),"-----",VLOOKUP(LeaveTracker[[#This Row],[Employee Name]],Employees[[Employee Name]:[Office]],6))</f>
        <v>PERMANENT</v>
      </c>
      <c r="G9512" s="24">
        <v>45289</v>
      </c>
      <c r="H9512" s="24">
        <v>45289</v>
      </c>
      <c r="I9512" s="20" t="s">
        <v>298</v>
      </c>
      <c r="J9512" s="42" t="s">
        <v>1003</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2603</v>
      </c>
      <c r="D9513" s="19" t="s">
        <v>775</v>
      </c>
      <c r="E9513" s="19" t="str">
        <f>IF(ISBLANK(LeaveTracker[[#This Row],[Employee Name]]),"-----",VLOOKUP(LeaveTracker[[#This Row],[Employee Name]],Employees[[Employee Name]:[Office]],7))</f>
        <v>CITY HEALTH OFFICE</v>
      </c>
      <c r="F9513" s="50" t="str">
        <f>IF(ISBLANK(LeaveTracker[[#This Row],[Employee Name]]),"-----",VLOOKUP(LeaveTracker[[#This Row],[Employee Name]],Employees[[Employee Name]:[Office]],6))</f>
        <v>PERMANENT</v>
      </c>
      <c r="G9513" s="24">
        <v>45267</v>
      </c>
      <c r="H9513" s="24">
        <v>45267</v>
      </c>
      <c r="I9513" s="20" t="s">
        <v>298</v>
      </c>
      <c r="J9513" s="42" t="s">
        <v>1003</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762</v>
      </c>
      <c r="E9514" s="19" t="str">
        <f>IF(ISBLANK(LeaveTracker[[#This Row],[Employee Name]]),"-----",VLOOKUP(LeaveTracker[[#This Row],[Employee Name]],Employees[[Employee Name]:[Office]],7))</f>
        <v>CTO</v>
      </c>
      <c r="F9514" s="50" t="str">
        <f>IF(ISBLANK(LeaveTracker[[#This Row],[Employee Name]]),"-----",VLOOKUP(LeaveTracker[[#This Row],[Employee Name]],Employees[[Employee Name]:[Office]],6))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762</v>
      </c>
      <c r="E9515" s="19" t="str">
        <f>IF(ISBLANK(LeaveTracker[[#This Row],[Employee Name]]),"-----",VLOOKUP(LeaveTracker[[#This Row],[Employee Name]],Employees[[Employee Name]:[Office]],7))</f>
        <v>CTO</v>
      </c>
      <c r="F9515" s="50" t="str">
        <f>IF(ISBLANK(LeaveTracker[[#This Row],[Employee Name]]),"-----",VLOOKUP(LeaveTracker[[#This Row],[Employee Name]],Employees[[Employee Name]:[Office]],6))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868</v>
      </c>
      <c r="E9516" s="19" t="str">
        <f>IF(ISBLANK(LeaveTracker[[#This Row],[Employee Name]]),"-----",VLOOKUP(LeaveTracker[[#This Row],[Employee Name]],Employees[[Employee Name]:[Office]],7))</f>
        <v>ACCOUNTING</v>
      </c>
      <c r="F9516" s="50" t="str">
        <f>IF(ISBLANK(LeaveTracker[[#This Row],[Employee Name]]),"-----",VLOOKUP(LeaveTracker[[#This Row],[Employee Name]],Employees[[Employee Name]:[Office]],6))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857</v>
      </c>
      <c r="E9517" s="19" t="str">
        <f>IF(ISBLANK(LeaveTracker[[#This Row],[Employee Name]]),"-----",VLOOKUP(LeaveTracker[[#This Row],[Employee Name]],Employees[[Employee Name]:[Office]],7))</f>
        <v>ACCOUNTING</v>
      </c>
      <c r="F9517" s="50" t="str">
        <f>IF(ISBLANK(LeaveTracker[[#This Row],[Employee Name]]),"-----",VLOOKUP(LeaveTracker[[#This Row],[Employee Name]],Employees[[Employee Name]:[Office]],6))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857</v>
      </c>
      <c r="E9518" s="19" t="str">
        <f>IF(ISBLANK(LeaveTracker[[#This Row],[Employee Name]]),"-----",VLOOKUP(LeaveTracker[[#This Row],[Employee Name]],Employees[[Employee Name]:[Office]],7))</f>
        <v>ACCOUNTING</v>
      </c>
      <c r="F9518" s="50" t="str">
        <f>IF(ISBLANK(LeaveTracker[[#This Row],[Employee Name]]),"-----",VLOOKUP(LeaveTracker[[#This Row],[Employee Name]],Employees[[Employee Name]:[Office]],6))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857</v>
      </c>
      <c r="E9519" s="19" t="str">
        <f>IF(ISBLANK(LeaveTracker[[#This Row],[Employee Name]]),"-----",VLOOKUP(LeaveTracker[[#This Row],[Employee Name]],Employees[[Employee Name]:[Office]],7))</f>
        <v>ACCOUNTING</v>
      </c>
      <c r="F9519" s="50" t="str">
        <f>IF(ISBLANK(LeaveTracker[[#This Row],[Employee Name]]),"-----",VLOOKUP(LeaveTracker[[#This Row],[Employee Name]],Employees[[Employee Name]:[Office]],6))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857</v>
      </c>
      <c r="E9520" s="19" t="str">
        <f>IF(ISBLANK(LeaveTracker[[#This Row],[Employee Name]]),"-----",VLOOKUP(LeaveTracker[[#This Row],[Employee Name]],Employees[[Employee Name]:[Office]],7))</f>
        <v>ACCOUNTING</v>
      </c>
      <c r="F9520" s="50" t="str">
        <f>IF(ISBLANK(LeaveTracker[[#This Row],[Employee Name]]),"-----",VLOOKUP(LeaveTracker[[#This Row],[Employee Name]],Employees[[Employee Name]:[Office]],6))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857</v>
      </c>
      <c r="E9521" s="19" t="str">
        <f>IF(ISBLANK(LeaveTracker[[#This Row],[Employee Name]]),"-----",VLOOKUP(LeaveTracker[[#This Row],[Employee Name]],Employees[[Employee Name]:[Office]],7))</f>
        <v>ACCOUNTING</v>
      </c>
      <c r="F9521" s="50" t="str">
        <f>IF(ISBLANK(LeaveTracker[[#This Row],[Employee Name]]),"-----",VLOOKUP(LeaveTracker[[#This Row],[Employee Name]],Employees[[Employee Name]:[Office]],6))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1305</v>
      </c>
      <c r="E9522" s="19" t="str">
        <f>IF(ISBLANK(LeaveTracker[[#This Row],[Employee Name]]),"-----",VLOOKUP(LeaveTracker[[#This Row],[Employee Name]],Employees[[Employee Name]:[Office]],7))</f>
        <v>ONT</v>
      </c>
      <c r="F9522" s="50" t="str">
        <f>IF(ISBLANK(LeaveTracker[[#This Row],[Employee Name]]),"-----",VLOOKUP(LeaveTracker[[#This Row],[Employee Name]],Employees[[Employee Name]:[Office]],6))</f>
        <v>PERMANENT</v>
      </c>
      <c r="G9522" s="24">
        <v>45266</v>
      </c>
      <c r="H9522" s="24">
        <v>45266</v>
      </c>
      <c r="I9522" s="20" t="s">
        <v>298</v>
      </c>
      <c r="J9522" s="42" t="s">
        <v>1003</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1305</v>
      </c>
      <c r="E9523" s="19" t="str">
        <f>IF(ISBLANK(LeaveTracker[[#This Row],[Employee Name]]),"-----",VLOOKUP(LeaveTracker[[#This Row],[Employee Name]],Employees[[Employee Name]:[Office]],7))</f>
        <v>ONT</v>
      </c>
      <c r="F9523" s="50" t="str">
        <f>IF(ISBLANK(LeaveTracker[[#This Row],[Employee Name]]),"-----",VLOOKUP(LeaveTracker[[#This Row],[Employee Name]],Employees[[Employee Name]:[Office]],6))</f>
        <v>PERMANENT</v>
      </c>
      <c r="G9523" s="24">
        <v>45272</v>
      </c>
      <c r="H9523" s="24">
        <v>45272</v>
      </c>
      <c r="I9523" s="20" t="s">
        <v>298</v>
      </c>
      <c r="J9523" s="42" t="s">
        <v>1003</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1305</v>
      </c>
      <c r="E9524" s="19" t="str">
        <f>IF(ISBLANK(LeaveTracker[[#This Row],[Employee Name]]),"-----",VLOOKUP(LeaveTracker[[#This Row],[Employee Name]],Employees[[Employee Name]:[Office]],7))</f>
        <v>ONT</v>
      </c>
      <c r="F9524" s="50" t="str">
        <f>IF(ISBLANK(LeaveTracker[[#This Row],[Employee Name]]),"-----",VLOOKUP(LeaveTracker[[#This Row],[Employee Name]],Employees[[Employee Name]:[Office]],6))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1305</v>
      </c>
      <c r="E9525" s="19" t="str">
        <f>IF(ISBLANK(LeaveTracker[[#This Row],[Employee Name]]),"-----",VLOOKUP(LeaveTracker[[#This Row],[Employee Name]],Employees[[Employee Name]:[Office]],7))</f>
        <v>ONT</v>
      </c>
      <c r="F9525" s="50" t="str">
        <f>IF(ISBLANK(LeaveTracker[[#This Row],[Employee Name]]),"-----",VLOOKUP(LeaveTracker[[#This Row],[Employee Name]],Employees[[Employee Name]:[Office]],6))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710</v>
      </c>
      <c r="E9526" s="19" t="str">
        <f>IF(ISBLANK(LeaveTracker[[#This Row],[Employee Name]]),"-----",VLOOKUP(LeaveTracker[[#This Row],[Employee Name]],Employees[[Employee Name]:[Office]],7))</f>
        <v>ONT</v>
      </c>
      <c r="F9526" s="50" t="str">
        <f>IF(ISBLANK(LeaveTracker[[#This Row],[Employee Name]]),"-----",VLOOKUP(LeaveTracker[[#This Row],[Employee Name]],Employees[[Employee Name]:[Office]],6))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2072</v>
      </c>
      <c r="E9527" s="19" t="str">
        <f>IF(ISBLANK(LeaveTracker[[#This Row],[Employee Name]]),"-----",VLOOKUP(LeaveTracker[[#This Row],[Employee Name]],Employees[[Employee Name]:[Office]],7))</f>
        <v>PIO</v>
      </c>
      <c r="F9527" s="50" t="str">
        <f>IF(ISBLANK(LeaveTracker[[#This Row],[Employee Name]]),"-----",VLOOKUP(LeaveTracker[[#This Row],[Employee Name]],Employees[[Employee Name]:[Office]],6))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2072</v>
      </c>
      <c r="E9528" s="19" t="str">
        <f>IF(ISBLANK(LeaveTracker[[#This Row],[Employee Name]]),"-----",VLOOKUP(LeaveTracker[[#This Row],[Employee Name]],Employees[[Employee Name]:[Office]],7))</f>
        <v>PIO</v>
      </c>
      <c r="F9528" s="50" t="str">
        <f>IF(ISBLANK(LeaveTracker[[#This Row],[Employee Name]]),"-----",VLOOKUP(LeaveTracker[[#This Row],[Employee Name]],Employees[[Employee Name]:[Office]],6))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1964</v>
      </c>
      <c r="E9529" s="19" t="str">
        <f>IF(ISBLANK(LeaveTracker[[#This Row],[Employee Name]]),"-----",VLOOKUP(LeaveTracker[[#This Row],[Employee Name]],Employees[[Employee Name]:[Office]],7))</f>
        <v>TERMINAL</v>
      </c>
      <c r="F9529" s="50" t="str">
        <f>IF(ISBLANK(LeaveTracker[[#This Row],[Employee Name]]),"-----",VLOOKUP(LeaveTracker[[#This Row],[Employee Name]],Employees[[Employee Name]:[Office]],6))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2472</v>
      </c>
      <c r="E9530" s="19" t="str">
        <f>IF(ISBLANK(LeaveTracker[[#This Row],[Employee Name]]),"-----",VLOOKUP(LeaveTracker[[#This Row],[Employee Name]],Employees[[Employee Name]:[Office]],7))</f>
        <v>CCT</v>
      </c>
      <c r="F9530" s="50" t="str">
        <f>IF(ISBLANK(LeaveTracker[[#This Row],[Employee Name]]),"-----",VLOOKUP(LeaveTracker[[#This Row],[Employee Name]],Employees[[Employee Name]:[Office]],6))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1890</v>
      </c>
      <c r="E9531" s="19" t="str">
        <f>IF(ISBLANK(LeaveTracker[[#This Row],[Employee Name]]),"-----",VLOOKUP(LeaveTracker[[#This Row],[Employee Name]],Employees[[Employee Name]:[Office]],7))</f>
        <v>TICC</v>
      </c>
      <c r="F9531" s="50" t="str">
        <f>IF(ISBLANK(LeaveTracker[[#This Row],[Employee Name]]),"-----",VLOOKUP(LeaveTracker[[#This Row],[Employee Name]],Employees[[Employee Name]:[Office]],6))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1903</v>
      </c>
      <c r="E9532" s="19" t="str">
        <f>IF(ISBLANK(LeaveTracker[[#This Row],[Employee Name]]),"-----",VLOOKUP(LeaveTracker[[#This Row],[Employee Name]],Employees[[Employee Name]:[Office]],7))</f>
        <v>TICC</v>
      </c>
      <c r="F9532" s="50" t="str">
        <f>IF(ISBLANK(LeaveTracker[[#This Row],[Employee Name]]),"-----",VLOOKUP(LeaveTracker[[#This Row],[Employee Name]],Employees[[Employee Name]:[Office]],6))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1903</v>
      </c>
      <c r="E9533" s="19" t="str">
        <f>IF(ISBLANK(LeaveTracker[[#This Row],[Employee Name]]),"-----",VLOOKUP(LeaveTracker[[#This Row],[Employee Name]],Employees[[Employee Name]:[Office]],7))</f>
        <v>TICC</v>
      </c>
      <c r="F9533" s="50" t="str">
        <f>IF(ISBLANK(LeaveTracker[[#This Row],[Employee Name]]),"-----",VLOOKUP(LeaveTracker[[#This Row],[Employee Name]],Employees[[Employee Name]:[Office]],6))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1818</v>
      </c>
      <c r="E9534" s="19" t="str">
        <f>IF(ISBLANK(LeaveTracker[[#This Row],[Employee Name]]),"-----",VLOOKUP(LeaveTracker[[#This Row],[Employee Name]],Employees[[Employee Name]:[Office]],7))</f>
        <v>CSWDO</v>
      </c>
      <c r="F9534" s="50" t="str">
        <f>IF(ISBLANK(LeaveTracker[[#This Row],[Employee Name]]),"-----",VLOOKUP(LeaveTracker[[#This Row],[Employee Name]],Employees[[Employee Name]:[Office]],6))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1805</v>
      </c>
      <c r="E9535" s="19" t="str">
        <f>IF(ISBLANK(LeaveTracker[[#This Row],[Employee Name]]),"-----",VLOOKUP(LeaveTracker[[#This Row],[Employee Name]],Employees[[Employee Name]:[Office]],7))</f>
        <v>CSWDO</v>
      </c>
      <c r="F9535" s="50" t="str">
        <f>IF(ISBLANK(LeaveTracker[[#This Row],[Employee Name]]),"-----",VLOOKUP(LeaveTracker[[#This Row],[Employee Name]],Employees[[Employee Name]:[Office]],6))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1941</v>
      </c>
      <c r="E9536" s="19" t="str">
        <f>IF(ISBLANK(LeaveTracker[[#This Row],[Employee Name]]),"-----",VLOOKUP(LeaveTracker[[#This Row],[Employee Name]],Employees[[Employee Name]:[Office]],7))</f>
        <v>CSWDO</v>
      </c>
      <c r="F9536" s="50" t="str">
        <f>IF(ISBLANK(LeaveTracker[[#This Row],[Employee Name]]),"-----",VLOOKUP(LeaveTracker[[#This Row],[Employee Name]],Employees[[Employee Name]:[Office]],6))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1941</v>
      </c>
      <c r="E9537" s="19" t="str">
        <f>IF(ISBLANK(LeaveTracker[[#This Row],[Employee Name]]),"-----",VLOOKUP(LeaveTracker[[#This Row],[Employee Name]],Employees[[Employee Name]:[Office]],7))</f>
        <v>CSWDO</v>
      </c>
      <c r="F9537" s="50" t="str">
        <f>IF(ISBLANK(LeaveTracker[[#This Row],[Employee Name]]),"-----",VLOOKUP(LeaveTracker[[#This Row],[Employee Name]],Employees[[Employee Name]:[Office]],6))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1941</v>
      </c>
      <c r="E9538" s="19" t="str">
        <f>IF(ISBLANK(LeaveTracker[[#This Row],[Employee Name]]),"-----",VLOOKUP(LeaveTracker[[#This Row],[Employee Name]],Employees[[Employee Name]:[Office]],7))</f>
        <v>CSWDO</v>
      </c>
      <c r="F9538" s="50" t="str">
        <f>IF(ISBLANK(LeaveTracker[[#This Row],[Employee Name]]),"-----",VLOOKUP(LeaveTracker[[#This Row],[Employee Name]],Employees[[Employee Name]:[Office]],6))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2237</v>
      </c>
      <c r="E9539" s="19" t="str">
        <f>IF(ISBLANK(LeaveTracker[[#This Row],[Employee Name]]),"-----",VLOOKUP(LeaveTracker[[#This Row],[Employee Name]],Employees[[Employee Name]:[Office]],7))</f>
        <v>OSPITAL NG TAGAYTAY</v>
      </c>
      <c r="F9539" s="50" t="str">
        <f>IF(ISBLANK(LeaveTracker[[#This Row],[Employee Name]]),"-----",VLOOKUP(LeaveTracker[[#This Row],[Employee Name]],Employees[[Employee Name]:[Office]],6))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2237</v>
      </c>
      <c r="E9540" s="19" t="str">
        <f>IF(ISBLANK(LeaveTracker[[#This Row],[Employee Name]]),"-----",VLOOKUP(LeaveTracker[[#This Row],[Employee Name]],Employees[[Employee Name]:[Office]],7))</f>
        <v>OSPITAL NG TAGAYTAY</v>
      </c>
      <c r="F9540" s="50" t="str">
        <f>IF(ISBLANK(LeaveTracker[[#This Row],[Employee Name]]),"-----",VLOOKUP(LeaveTracker[[#This Row],[Employee Name]],Employees[[Employee Name]:[Office]],6))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2237</v>
      </c>
      <c r="E9541" s="19" t="str">
        <f>IF(ISBLANK(LeaveTracker[[#This Row],[Employee Name]]),"-----",VLOOKUP(LeaveTracker[[#This Row],[Employee Name]],Employees[[Employee Name]:[Office]],7))</f>
        <v>OSPITAL NG TAGAYTAY</v>
      </c>
      <c r="F9541" s="50" t="str">
        <f>IF(ISBLANK(LeaveTracker[[#This Row],[Employee Name]]),"-----",VLOOKUP(LeaveTracker[[#This Row],[Employee Name]],Employees[[Employee Name]:[Office]],6))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2237</v>
      </c>
      <c r="E9542" s="19" t="str">
        <f>IF(ISBLANK(LeaveTracker[[#This Row],[Employee Name]]),"-----",VLOOKUP(LeaveTracker[[#This Row],[Employee Name]],Employees[[Employee Name]:[Office]],7))</f>
        <v>OSPITAL NG TAGAYTAY</v>
      </c>
      <c r="F9542" s="50" t="str">
        <f>IF(ISBLANK(LeaveTracker[[#This Row],[Employee Name]]),"-----",VLOOKUP(LeaveTracker[[#This Row],[Employee Name]],Employees[[Employee Name]:[Office]],6))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2237</v>
      </c>
      <c r="E9543" s="19" t="str">
        <f>IF(ISBLANK(LeaveTracker[[#This Row],[Employee Name]]),"-----",VLOOKUP(LeaveTracker[[#This Row],[Employee Name]],Employees[[Employee Name]:[Office]],7))</f>
        <v>OSPITAL NG TAGAYTAY</v>
      </c>
      <c r="F9543" s="50" t="str">
        <f>IF(ISBLANK(LeaveTracker[[#This Row],[Employee Name]]),"-----",VLOOKUP(LeaveTracker[[#This Row],[Employee Name]],Employees[[Employee Name]:[Office]],6))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2237</v>
      </c>
      <c r="E9544" s="19" t="str">
        <f>IF(ISBLANK(LeaveTracker[[#This Row],[Employee Name]]),"-----",VLOOKUP(LeaveTracker[[#This Row],[Employee Name]],Employees[[Employee Name]:[Office]],7))</f>
        <v>OSPITAL NG TAGAYTAY</v>
      </c>
      <c r="F9544" s="50" t="str">
        <f>IF(ISBLANK(LeaveTracker[[#This Row],[Employee Name]]),"-----",VLOOKUP(LeaveTracker[[#This Row],[Employee Name]],Employees[[Employee Name]:[Office]],6))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1923</v>
      </c>
      <c r="E9545" s="19" t="str">
        <f>IF(ISBLANK(LeaveTracker[[#This Row],[Employee Name]]),"-----",VLOOKUP(LeaveTracker[[#This Row],[Employee Name]],Employees[[Employee Name]:[Office]],7))</f>
        <v>ONT</v>
      </c>
      <c r="F9545" s="50" t="str">
        <f>IF(ISBLANK(LeaveTracker[[#This Row],[Employee Name]]),"-----",VLOOKUP(LeaveTracker[[#This Row],[Employee Name]],Employees[[Employee Name]:[Office]],6))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1923</v>
      </c>
      <c r="E9546" s="19" t="str">
        <f>IF(ISBLANK(LeaveTracker[[#This Row],[Employee Name]]),"-----",VLOOKUP(LeaveTracker[[#This Row],[Employee Name]],Employees[[Employee Name]:[Office]],7))</f>
        <v>ONT</v>
      </c>
      <c r="F9546" s="50" t="str">
        <f>IF(ISBLANK(LeaveTracker[[#This Row],[Employee Name]]),"-----",VLOOKUP(LeaveTracker[[#This Row],[Employee Name]],Employees[[Employee Name]:[Office]],6))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1726</v>
      </c>
      <c r="E9547" s="19" t="s">
        <v>1726</v>
      </c>
      <c r="F9547" s="50" t="str">
        <f>IF(ISBLANK(LeaveTracker[[#This Row],[Employee Name]]),"-----",VLOOKUP(LeaveTracker[[#This Row],[Employee Name]],Employees[[Employee Name]:[Office]],6))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1726</v>
      </c>
      <c r="E9548" s="19" t="str">
        <f>IF(ISBLANK(LeaveTracker[[#This Row],[Employee Name]]),"-----",VLOOKUP(LeaveTracker[[#This Row],[Employee Name]],Employees[[Employee Name]:[Office]],7))</f>
        <v>TCIS</v>
      </c>
      <c r="F9548" s="50" t="str">
        <f>IF(ISBLANK(LeaveTracker[[#This Row],[Employee Name]]),"-----",VLOOKUP(LeaveTracker[[#This Row],[Employee Name]],Employees[[Employee Name]:[Office]],6))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1757</v>
      </c>
      <c r="E9549" s="19" t="str">
        <f>IF(ISBLANK(LeaveTracker[[#This Row],[Employee Name]]),"-----",VLOOKUP(LeaveTracker[[#This Row],[Employee Name]],Employees[[Employee Name]:[Office]],7))</f>
        <v>SP</v>
      </c>
      <c r="F9549" s="50" t="str">
        <f>IF(ISBLANK(LeaveTracker[[#This Row],[Employee Name]]),"-----",VLOOKUP(LeaveTracker[[#This Row],[Employee Name]],Employees[[Employee Name]:[Office]],6))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2605</v>
      </c>
      <c r="E9550" s="19" t="str">
        <f>IF(ISBLANK(LeaveTracker[[#This Row],[Employee Name]]),"-----",VLOOKUP(LeaveTracker[[#This Row],[Employee Name]],Employees[[Employee Name]:[Office]],7))</f>
        <v>PICNIC GROVE</v>
      </c>
      <c r="F9550" s="50" t="str">
        <f>IF(ISBLANK(LeaveTracker[[#This Row],[Employee Name]]),"-----",VLOOKUP(LeaveTracker[[#This Row],[Employee Name]],Employees[[Employee Name]:[Office]],6))</f>
        <v>PERMANENT</v>
      </c>
      <c r="G9550" s="24">
        <v>45253</v>
      </c>
      <c r="H9550" s="24">
        <v>45256</v>
      </c>
      <c r="I9550" s="20" t="s">
        <v>298</v>
      </c>
      <c r="J9550" s="42" t="s">
        <v>2606</v>
      </c>
      <c r="K9550" s="57" t="str">
        <f>LeaveTracker[[#This Row],[Days]]&amp;" "&amp;LeaveTracker[[#This Row],[Type of Leave]]</f>
        <v>4 OTHER</v>
      </c>
      <c r="L9550" s="23">
        <v>4</v>
      </c>
      <c r="M9550" s="27"/>
    </row>
    <row r="9551" spans="1:13" ht="30" customHeight="1" x14ac:dyDescent="0.3">
      <c r="A9551" s="27">
        <v>5326</v>
      </c>
      <c r="B9551" s="31">
        <v>45275</v>
      </c>
      <c r="C9551" s="31">
        <v>45267</v>
      </c>
      <c r="D9551" s="8" t="s">
        <v>2605</v>
      </c>
      <c r="E9551" s="19" t="str">
        <f>IF(ISBLANK(LeaveTracker[[#This Row],[Employee Name]]),"-----",VLOOKUP(LeaveTracker[[#This Row],[Employee Name]],Employees[[Employee Name]:[Office]],7))</f>
        <v>PICNIC GROVE</v>
      </c>
      <c r="F9551" s="50" t="str">
        <f>IF(ISBLANK(LeaveTracker[[#This Row],[Employee Name]]),"-----",VLOOKUP(LeaveTracker[[#This Row],[Employee Name]],Employees[[Employee Name]:[Office]],6))</f>
        <v>PERMANENT</v>
      </c>
      <c r="G9551" s="24">
        <v>45260</v>
      </c>
      <c r="H9551" s="24">
        <v>45262</v>
      </c>
      <c r="I9551" s="20" t="s">
        <v>298</v>
      </c>
      <c r="J9551" s="42" t="s">
        <v>2607</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2611</v>
      </c>
      <c r="E9552" s="19" t="str">
        <f>IF(ISBLANK(LeaveTracker[[#This Row],[Employee Name]]),"-----",VLOOKUP(LeaveTracker[[#This Row],[Employee Name]],Employees[[Employee Name]:[Office]],7))</f>
        <v>CTO</v>
      </c>
      <c r="F9552" s="50" t="str">
        <f>IF(ISBLANK(LeaveTracker[[#This Row],[Employee Name]]),"-----",VLOOKUP(LeaveTracker[[#This Row],[Employee Name]],Employees[[Employee Name]:[Office]],6))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2425</v>
      </c>
      <c r="E9553" s="19" t="str">
        <f>IF(ISBLANK(LeaveTracker[[#This Row],[Employee Name]]),"-----",VLOOKUP(LeaveTracker[[#This Row],[Employee Name]],Employees[[Employee Name]:[Office]],7))</f>
        <v>PEOPLE'S PARK</v>
      </c>
      <c r="F9553" s="50" t="str">
        <f>IF(ISBLANK(LeaveTracker[[#This Row],[Employee Name]]),"-----",VLOOKUP(LeaveTracker[[#This Row],[Employee Name]],Employees[[Employee Name]:[Office]],6))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1849</v>
      </c>
      <c r="E9554" s="19" t="str">
        <f>IF(ISBLANK(LeaveTracker[[#This Row],[Employee Name]]),"-----",VLOOKUP(LeaveTracker[[#This Row],[Employee Name]],Employees[[Employee Name]:[Office]],7))</f>
        <v>ASSESSOR</v>
      </c>
      <c r="F9554" s="50" t="str">
        <f>IF(ISBLANK(LeaveTracker[[#This Row],[Employee Name]]),"-----",VLOOKUP(LeaveTracker[[#This Row],[Employee Name]],Employees[[Employee Name]:[Office]],6))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1733</v>
      </c>
      <c r="E9555" s="19" t="str">
        <f>IF(ISBLANK(LeaveTracker[[#This Row],[Employee Name]]),"-----",VLOOKUP(LeaveTracker[[#This Row],[Employee Name]],Employees[[Employee Name]:[Office]],7))</f>
        <v>ASSESSOR</v>
      </c>
      <c r="F9555" s="50" t="str">
        <f>IF(ISBLANK(LeaveTracker[[#This Row],[Employee Name]]),"-----",VLOOKUP(LeaveTracker[[#This Row],[Employee Name]],Employees[[Employee Name]:[Office]],6))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2101</v>
      </c>
      <c r="E9556" s="19" t="str">
        <f>IF(ISBLANK(LeaveTracker[[#This Row],[Employee Name]]),"-----",VLOOKUP(LeaveTracker[[#This Row],[Employee Name]],Employees[[Employee Name]:[Office]],7))</f>
        <v>CENRO</v>
      </c>
      <c r="F9556" s="50" t="str">
        <f>IF(ISBLANK(LeaveTracker[[#This Row],[Employee Name]]),"-----",VLOOKUP(LeaveTracker[[#This Row],[Employee Name]],Employees[[Employee Name]:[Office]],6))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1962</v>
      </c>
      <c r="E9557" s="19" t="str">
        <f>IF(ISBLANK(LeaveTracker[[#This Row],[Employee Name]]),"-----",VLOOKUP(LeaveTracker[[#This Row],[Employee Name]],Employees[[Employee Name]:[Office]],7))</f>
        <v>CENRO</v>
      </c>
      <c r="F9557" s="50" t="str">
        <f>IF(ISBLANK(LeaveTracker[[#This Row],[Employee Name]]),"-----",VLOOKUP(LeaveTracker[[#This Row],[Employee Name]],Employees[[Employee Name]:[Office]],6))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1798</v>
      </c>
      <c r="E9558" s="19" t="str">
        <f>IF(ISBLANK(LeaveTracker[[#This Row],[Employee Name]]),"-----",VLOOKUP(LeaveTracker[[#This Row],[Employee Name]],Employees[[Employee Name]:[Office]],7))</f>
        <v>CENRO</v>
      </c>
      <c r="F9558" s="50" t="str">
        <f>IF(ISBLANK(LeaveTracker[[#This Row],[Employee Name]]),"-----",VLOOKUP(LeaveTracker[[#This Row],[Employee Name]],Employees[[Employee Name]:[Office]],6))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2216</v>
      </c>
      <c r="E9559" s="19" t="str">
        <f>IF(ISBLANK(LeaveTracker[[#This Row],[Employee Name]]),"-----",VLOOKUP(LeaveTracker[[#This Row],[Employee Name]],Employees[[Employee Name]:[Office]],7))</f>
        <v>CENRO</v>
      </c>
      <c r="F9559" s="50" t="str">
        <f>IF(ISBLANK(LeaveTracker[[#This Row],[Employee Name]]),"-----",VLOOKUP(LeaveTracker[[#This Row],[Employee Name]],Employees[[Employee Name]:[Office]],6))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1798</v>
      </c>
      <c r="E9560" s="19" t="str">
        <f>IF(ISBLANK(LeaveTracker[[#This Row],[Employee Name]]),"-----",VLOOKUP(LeaveTracker[[#This Row],[Employee Name]],Employees[[Employee Name]:[Office]],7))</f>
        <v>CENRO</v>
      </c>
      <c r="F9560" s="50" t="str">
        <f>IF(ISBLANK(LeaveTracker[[#This Row],[Employee Name]]),"-----",VLOOKUP(LeaveTracker[[#This Row],[Employee Name]],Employees[[Employee Name]:[Office]],6))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1772</v>
      </c>
      <c r="E9561" s="19" t="str">
        <f>IF(ISBLANK(LeaveTracker[[#This Row],[Employee Name]]),"-----",VLOOKUP(LeaveTracker[[#This Row],[Employee Name]],Employees[[Employee Name]:[Office]],7))</f>
        <v>CHO</v>
      </c>
      <c r="F9561" s="50" t="str">
        <f>IF(ISBLANK(LeaveTracker[[#This Row],[Employee Name]]),"-----",VLOOKUP(LeaveTracker[[#This Row],[Employee Name]],Employees[[Employee Name]:[Office]],6))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2099</v>
      </c>
      <c r="E9562" s="19" t="str">
        <f>IF(ISBLANK(LeaveTracker[[#This Row],[Employee Name]]),"-----",VLOOKUP(LeaveTracker[[#This Row],[Employee Name]],Employees[[Employee Name]:[Office]],7))</f>
        <v>BPLO</v>
      </c>
      <c r="F9562" s="50" t="str">
        <f>IF(ISBLANK(LeaveTracker[[#This Row],[Employee Name]]),"-----",VLOOKUP(LeaveTracker[[#This Row],[Employee Name]],Employees[[Employee Name]:[Office]],6))</f>
        <v>CASUAL</v>
      </c>
      <c r="G9562" s="24">
        <v>45253</v>
      </c>
      <c r="H9562" s="24">
        <v>45254</v>
      </c>
      <c r="I9562" s="20" t="s">
        <v>298</v>
      </c>
      <c r="J9562" s="42" t="s">
        <v>1003</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1905</v>
      </c>
      <c r="E9563" s="19" t="str">
        <f>IF(ISBLANK(LeaveTracker[[#This Row],[Employee Name]]),"-----",VLOOKUP(LeaveTracker[[#This Row],[Employee Name]],Employees[[Employee Name]:[Office]],7))</f>
        <v>MAHOGANY MARKET</v>
      </c>
      <c r="F9563" s="50" t="str">
        <f>IF(ISBLANK(LeaveTracker[[#This Row],[Employee Name]]),"-----",VLOOKUP(LeaveTracker[[#This Row],[Employee Name]],Employees[[Employee Name]:[Office]],6))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1874</v>
      </c>
      <c r="E9564" s="19" t="str">
        <f>IF(ISBLANK(LeaveTracker[[#This Row],[Employee Name]]),"-----",VLOOKUP(LeaveTracker[[#This Row],[Employee Name]],Employees[[Employee Name]:[Office]],7))</f>
        <v>CSWDO</v>
      </c>
      <c r="F9564" s="50" t="str">
        <f>IF(ISBLANK(LeaveTracker[[#This Row],[Employee Name]]),"-----",VLOOKUP(LeaveTracker[[#This Row],[Employee Name]],Employees[[Employee Name]:[Office]],6))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1874</v>
      </c>
      <c r="E9565" s="19" t="str">
        <f>IF(ISBLANK(LeaveTracker[[#This Row],[Employee Name]]),"-----",VLOOKUP(LeaveTracker[[#This Row],[Employee Name]],Employees[[Employee Name]:[Office]],7))</f>
        <v>CSWDO</v>
      </c>
      <c r="F9565" s="50" t="str">
        <f>IF(ISBLANK(LeaveTracker[[#This Row],[Employee Name]]),"-----",VLOOKUP(LeaveTracker[[#This Row],[Employee Name]],Employees[[Employee Name]:[Office]],6))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1818</v>
      </c>
      <c r="E9566" s="19" t="str">
        <f>IF(ISBLANK(LeaveTracker[[#This Row],[Employee Name]]),"-----",VLOOKUP(LeaveTracker[[#This Row],[Employee Name]],Employees[[Employee Name]:[Office]],7))</f>
        <v>CSWDO</v>
      </c>
      <c r="F9566" s="50" t="str">
        <f>IF(ISBLANK(LeaveTracker[[#This Row],[Employee Name]]),"-----",VLOOKUP(LeaveTracker[[#This Row],[Employee Name]],Employees[[Employee Name]:[Office]],6))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1818</v>
      </c>
      <c r="E9567" s="19" t="str">
        <f>IF(ISBLANK(LeaveTracker[[#This Row],[Employee Name]]),"-----",VLOOKUP(LeaveTracker[[#This Row],[Employee Name]],Employees[[Employee Name]:[Office]],7))</f>
        <v>CSWDO</v>
      </c>
      <c r="F9567" s="50" t="str">
        <f>IF(ISBLANK(LeaveTracker[[#This Row],[Employee Name]]),"-----",VLOOKUP(LeaveTracker[[#This Row],[Employee Name]],Employees[[Employee Name]:[Office]],6))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2069</v>
      </c>
      <c r="E9568" s="19" t="str">
        <f>IF(ISBLANK(LeaveTracker[[#This Row],[Employee Name]]),"-----",VLOOKUP(LeaveTracker[[#This Row],[Employee Name]],Employees[[Employee Name]:[Office]],7))</f>
        <v>ONT</v>
      </c>
      <c r="F9568" s="50" t="str">
        <f>IF(ISBLANK(LeaveTracker[[#This Row],[Employee Name]]),"-----",VLOOKUP(LeaveTracker[[#This Row],[Employee Name]],Employees[[Employee Name]:[Office]],6))</f>
        <v>PERMANENT</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1770</v>
      </c>
      <c r="E9569" s="19" t="str">
        <f>IF(ISBLANK(LeaveTracker[[#This Row],[Employee Name]]),"-----",VLOOKUP(LeaveTracker[[#This Row],[Employee Name]],Employees[[Employee Name]:[Office]],7))</f>
        <v>GSO</v>
      </c>
      <c r="F9569" s="50" t="str">
        <f>IF(ISBLANK(LeaveTracker[[#This Row],[Employee Name]]),"-----",VLOOKUP(LeaveTracker[[#This Row],[Employee Name]],Employees[[Employee Name]:[Office]],6))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1876</v>
      </c>
      <c r="E9570" s="19" t="str">
        <f>IF(ISBLANK(LeaveTracker[[#This Row],[Employee Name]]),"-----",VLOOKUP(LeaveTracker[[#This Row],[Employee Name]],Employees[[Employee Name]:[Office]],7))</f>
        <v>GSO</v>
      </c>
      <c r="F9570" s="50" t="str">
        <f>IF(ISBLANK(LeaveTracker[[#This Row],[Employee Name]]),"-----",VLOOKUP(LeaveTracker[[#This Row],[Employee Name]],Employees[[Employee Name]:[Office]],6))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1876</v>
      </c>
      <c r="E9571" s="19" t="str">
        <f>IF(ISBLANK(LeaveTracker[[#This Row],[Employee Name]]),"-----",VLOOKUP(LeaveTracker[[#This Row],[Employee Name]],Employees[[Employee Name]:[Office]],7))</f>
        <v>GSO</v>
      </c>
      <c r="F9571" s="50" t="str">
        <f>IF(ISBLANK(LeaveTracker[[#This Row],[Employee Name]]),"-----",VLOOKUP(LeaveTracker[[#This Row],[Employee Name]],Employees[[Employee Name]:[Office]],6))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1876</v>
      </c>
      <c r="E9572" s="19" t="str">
        <f>IF(ISBLANK(LeaveTracker[[#This Row],[Employee Name]]),"-----",VLOOKUP(LeaveTracker[[#This Row],[Employee Name]],Employees[[Employee Name]:[Office]],7))</f>
        <v>GSO</v>
      </c>
      <c r="F9572" s="50" t="str">
        <f>IF(ISBLANK(LeaveTracker[[#This Row],[Employee Name]]),"-----",VLOOKUP(LeaveTracker[[#This Row],[Employee Name]],Employees[[Employee Name]:[Office]],6))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1876</v>
      </c>
      <c r="E9573" s="19" t="str">
        <f>IF(ISBLANK(LeaveTracker[[#This Row],[Employee Name]]),"-----",VLOOKUP(LeaveTracker[[#This Row],[Employee Name]],Employees[[Employee Name]:[Office]],7))</f>
        <v>GSO</v>
      </c>
      <c r="F9573" s="50" t="str">
        <f>IF(ISBLANK(LeaveTracker[[#This Row],[Employee Name]]),"-----",VLOOKUP(LeaveTracker[[#This Row],[Employee Name]],Employees[[Employee Name]:[Office]],6))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1876</v>
      </c>
      <c r="E9574" s="19" t="str">
        <f>IF(ISBLANK(LeaveTracker[[#This Row],[Employee Name]]),"-----",VLOOKUP(LeaveTracker[[#This Row],[Employee Name]],Employees[[Employee Name]:[Office]],7))</f>
        <v>GSO</v>
      </c>
      <c r="F9574" s="50" t="str">
        <f>IF(ISBLANK(LeaveTracker[[#This Row],[Employee Name]]),"-----",VLOOKUP(LeaveTracker[[#This Row],[Employee Name]],Employees[[Employee Name]:[Office]],6))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1964</v>
      </c>
      <c r="E9575" s="19" t="str">
        <f>IF(ISBLANK(LeaveTracker[[#This Row],[Employee Name]]),"-----",VLOOKUP(LeaveTracker[[#This Row],[Employee Name]],Employees[[Employee Name]:[Office]],7))</f>
        <v>TERMINAL</v>
      </c>
      <c r="F9575" s="50" t="str">
        <f>IF(ISBLANK(LeaveTracker[[#This Row],[Employee Name]]),"-----",VLOOKUP(LeaveTracker[[#This Row],[Employee Name]],Employees[[Employee Name]:[Office]],6))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1964</v>
      </c>
      <c r="E9576" s="19" t="str">
        <f>IF(ISBLANK(LeaveTracker[[#This Row],[Employee Name]]),"-----",VLOOKUP(LeaveTracker[[#This Row],[Employee Name]],Employees[[Employee Name]:[Office]],7))</f>
        <v>TERMINAL</v>
      </c>
      <c r="F9576" s="50" t="str">
        <f>IF(ISBLANK(LeaveTracker[[#This Row],[Employee Name]]),"-----",VLOOKUP(LeaveTracker[[#This Row],[Employee Name]],Employees[[Employee Name]:[Office]],6))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1964</v>
      </c>
      <c r="E9577" s="19" t="str">
        <f>IF(ISBLANK(LeaveTracker[[#This Row],[Employee Name]]),"-----",VLOOKUP(LeaveTracker[[#This Row],[Employee Name]],Employees[[Employee Name]:[Office]],7))</f>
        <v>TERMINAL</v>
      </c>
      <c r="F9577" s="50" t="str">
        <f>IF(ISBLANK(LeaveTracker[[#This Row],[Employee Name]]),"-----",VLOOKUP(LeaveTracker[[#This Row],[Employee Name]],Employees[[Employee Name]:[Office]],6))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1964</v>
      </c>
      <c r="E9578" s="19" t="str">
        <f>IF(ISBLANK(LeaveTracker[[#This Row],[Employee Name]]),"-----",VLOOKUP(LeaveTracker[[#This Row],[Employee Name]],Employees[[Employee Name]:[Office]],7))</f>
        <v>TERMINAL</v>
      </c>
      <c r="F9578" s="50" t="str">
        <f>IF(ISBLANK(LeaveTracker[[#This Row],[Employee Name]]),"-----",VLOOKUP(LeaveTracker[[#This Row],[Employee Name]],Employees[[Employee Name]:[Office]],6))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1964</v>
      </c>
      <c r="E9579" s="19" t="str">
        <f>IF(ISBLANK(LeaveTracker[[#This Row],[Employee Name]]),"-----",VLOOKUP(LeaveTracker[[#This Row],[Employee Name]],Employees[[Employee Name]:[Office]],7))</f>
        <v>TERMINAL</v>
      </c>
      <c r="F9579" s="50" t="str">
        <f>IF(ISBLANK(LeaveTracker[[#This Row],[Employee Name]]),"-----",VLOOKUP(LeaveTracker[[#This Row],[Employee Name]],Employees[[Employee Name]:[Office]],6))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1840</v>
      </c>
      <c r="E9580" s="19" t="str">
        <f>IF(ISBLANK(LeaveTracker[[#This Row],[Employee Name]]),"-----",VLOOKUP(LeaveTracker[[#This Row],[Employee Name]],Employees[[Employee Name]:[Office]],7))</f>
        <v>BIR</v>
      </c>
      <c r="F9580" s="50" t="str">
        <f>IF(ISBLANK(LeaveTracker[[#This Row],[Employee Name]]),"-----",VLOOKUP(LeaveTracker[[#This Row],[Employee Name]],Employees[[Employee Name]:[Office]],6))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2072</v>
      </c>
      <c r="E9581" s="19" t="str">
        <f>IF(ISBLANK(LeaveTracker[[#This Row],[Employee Name]]),"-----",VLOOKUP(LeaveTracker[[#This Row],[Employee Name]],Employees[[Employee Name]:[Office]],7))</f>
        <v>PIO</v>
      </c>
      <c r="F9581" s="50" t="str">
        <f>IF(ISBLANK(LeaveTracker[[#This Row],[Employee Name]]),"-----",VLOOKUP(LeaveTracker[[#This Row],[Employee Name]],Employees[[Employee Name]:[Office]],6))</f>
        <v>PERMANENT</v>
      </c>
      <c r="G9581" s="24">
        <v>45275</v>
      </c>
      <c r="H9581" s="24">
        <v>45275</v>
      </c>
      <c r="I9581" s="20" t="s">
        <v>298</v>
      </c>
      <c r="J9581" s="42" t="s">
        <v>1003</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1811</v>
      </c>
      <c r="E9582" s="19" t="str">
        <f>IF(ISBLANK(LeaveTracker[[#This Row],[Employee Name]]),"-----",VLOOKUP(LeaveTracker[[#This Row],[Employee Name]],Employees[[Employee Name]:[Office]],7))</f>
        <v>TICC</v>
      </c>
      <c r="F9582" s="50" t="str">
        <f>IF(ISBLANK(LeaveTracker[[#This Row],[Employee Name]]),"-----",VLOOKUP(LeaveTracker[[#This Row],[Employee Name]],Employees[[Employee Name]:[Office]],6))</f>
        <v>CASUAL</v>
      </c>
      <c r="G9582" s="24">
        <v>45279</v>
      </c>
      <c r="H9582" s="24">
        <v>45281</v>
      </c>
      <c r="I9582" s="20" t="s">
        <v>298</v>
      </c>
      <c r="J9582" s="42" t="s">
        <v>2446</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2330</v>
      </c>
      <c r="E9583" s="19" t="str">
        <f>IF(ISBLANK(LeaveTracker[[#This Row],[Employee Name]]),"-----",VLOOKUP(LeaveTracker[[#This Row],[Employee Name]],Employees[[Employee Name]:[Office]],7))</f>
        <v>CEO</v>
      </c>
      <c r="F9583" s="50" t="str">
        <f>IF(ISBLANK(LeaveTracker[[#This Row],[Employee Name]]),"-----",VLOOKUP(LeaveTracker[[#This Row],[Employee Name]],Employees[[Employee Name]:[Office]],6))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1310</v>
      </c>
      <c r="E9584" s="19" t="str">
        <f>IF(ISBLANK(LeaveTracker[[#This Row],[Employee Name]]),"-----",VLOOKUP(LeaveTracker[[#This Row],[Employee Name]],Employees[[Employee Name]:[Office]],7))</f>
        <v>CEO</v>
      </c>
      <c r="F9584" s="50" t="str">
        <f>IF(ISBLANK(LeaveTracker[[#This Row],[Employee Name]]),"-----",VLOOKUP(LeaveTracker[[#This Row],[Employee Name]],Employees[[Employee Name]:[Office]],6))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1310</v>
      </c>
      <c r="E9585" s="19" t="str">
        <f>IF(ISBLANK(LeaveTracker[[#This Row],[Employee Name]]),"-----",VLOOKUP(LeaveTracker[[#This Row],[Employee Name]],Employees[[Employee Name]:[Office]],7))</f>
        <v>CEO</v>
      </c>
      <c r="F9585" s="50" t="str">
        <f>IF(ISBLANK(LeaveTracker[[#This Row],[Employee Name]]),"-----",VLOOKUP(LeaveTracker[[#This Row],[Employee Name]],Employees[[Employee Name]:[Office]],6))</f>
        <v>PERMANENT</v>
      </c>
      <c r="G9585" s="24">
        <v>45280</v>
      </c>
      <c r="H9585" s="24">
        <v>45282</v>
      </c>
      <c r="I9585" s="20" t="s">
        <v>298</v>
      </c>
      <c r="J9585" s="42" t="s">
        <v>1003</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40" si="122">A9585+1</f>
        <v>5354</v>
      </c>
      <c r="B9586" s="31">
        <v>45275</v>
      </c>
      <c r="C9586" s="31">
        <v>45273</v>
      </c>
      <c r="D9586" s="19" t="s">
        <v>726</v>
      </c>
      <c r="E9586" s="19" t="str">
        <f>IF(ISBLANK(LeaveTracker[[#This Row],[Employee Name]]),"-----",VLOOKUP(LeaveTracker[[#This Row],[Employee Name]],Employees[[Employee Name]:[Office]],7))</f>
        <v>SP</v>
      </c>
      <c r="F9586" s="50" t="str">
        <f>IF(ISBLANK(LeaveTracker[[#This Row],[Employee Name]]),"-----",VLOOKUP(LeaveTracker[[#This Row],[Employee Name]],Employees[[Employee Name]:[Office]],6))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726</v>
      </c>
      <c r="E9587" s="19" t="str">
        <f>IF(ISBLANK(LeaveTracker[[#This Row],[Employee Name]]),"-----",VLOOKUP(LeaveTracker[[#This Row],[Employee Name]],Employees[[Employee Name]:[Office]],7))</f>
        <v>SP</v>
      </c>
      <c r="F9587" s="50" t="str">
        <f>IF(ISBLANK(LeaveTracker[[#This Row],[Employee Name]]),"-----",VLOOKUP(LeaveTracker[[#This Row],[Employee Name]],Employees[[Employee Name]:[Office]],6))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2114</v>
      </c>
      <c r="E9588" s="19" t="str">
        <f>IF(ISBLANK(LeaveTracker[[#This Row],[Employee Name]]),"-----",VLOOKUP(LeaveTracker[[#This Row],[Employee Name]],Employees[[Employee Name]:[Office]],7))</f>
        <v>CEO</v>
      </c>
      <c r="F9588" s="50" t="str">
        <f>IF(ISBLANK(LeaveTracker[[#This Row],[Employee Name]]),"-----",VLOOKUP(LeaveTracker[[#This Row],[Employee Name]],Employees[[Employee Name]:[Office]],6))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2330</v>
      </c>
      <c r="E9589" s="19" t="str">
        <f>IF(ISBLANK(LeaveTracker[[#This Row],[Employee Name]]),"-----",VLOOKUP(LeaveTracker[[#This Row],[Employee Name]],Employees[[Employee Name]:[Office]],7))</f>
        <v>CEO</v>
      </c>
      <c r="F9589" s="50" t="str">
        <f>IF(ISBLANK(LeaveTracker[[#This Row],[Employee Name]]),"-----",VLOOKUP(LeaveTracker[[#This Row],[Employee Name]],Employees[[Employee Name]:[Office]],6))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2330</v>
      </c>
      <c r="E9590" s="19" t="str">
        <f>IF(ISBLANK(LeaveTracker[[#This Row],[Employee Name]]),"-----",VLOOKUP(LeaveTracker[[#This Row],[Employee Name]],Employees[[Employee Name]:[Office]],7))</f>
        <v>CEO</v>
      </c>
      <c r="F9590" s="50" t="str">
        <f>IF(ISBLANK(LeaveTracker[[#This Row],[Employee Name]]),"-----",VLOOKUP(LeaveTracker[[#This Row],[Employee Name]],Employees[[Employee Name]:[Office]],6))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1824</v>
      </c>
      <c r="E9591" s="19" t="str">
        <f>IF(ISBLANK(LeaveTracker[[#This Row],[Employee Name]]),"-----",VLOOKUP(LeaveTracker[[#This Row],[Employee Name]],Employees[[Employee Name]:[Office]],7))</f>
        <v>EEO/CITY MARKET</v>
      </c>
      <c r="F9591" s="50" t="str">
        <f>IF(ISBLANK(LeaveTracker[[#This Row],[Employee Name]]),"-----",VLOOKUP(LeaveTracker[[#This Row],[Employee Name]],Employees[[Employee Name]:[Office]],6))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1824</v>
      </c>
      <c r="E9592" s="19" t="str">
        <f>IF(ISBLANK(LeaveTracker[[#This Row],[Employee Name]]),"-----",VLOOKUP(LeaveTracker[[#This Row],[Employee Name]],Employees[[Employee Name]:[Office]],7))</f>
        <v>EEO/CITY MARKET</v>
      </c>
      <c r="F9592" s="50" t="str">
        <f>IF(ISBLANK(LeaveTracker[[#This Row],[Employee Name]]),"-----",VLOOKUP(LeaveTracker[[#This Row],[Employee Name]],Employees[[Employee Name]:[Office]],6))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1824</v>
      </c>
      <c r="E9593" s="19" t="str">
        <f>IF(ISBLANK(LeaveTracker[[#This Row],[Employee Name]]),"-----",VLOOKUP(LeaveTracker[[#This Row],[Employee Name]],Employees[[Employee Name]:[Office]],7))</f>
        <v>EEO/CITY MARKET</v>
      </c>
      <c r="F9593" s="50" t="str">
        <f>IF(ISBLANK(LeaveTracker[[#This Row],[Employee Name]]),"-----",VLOOKUP(LeaveTracker[[#This Row],[Employee Name]],Employees[[Employee Name]:[Office]],6))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699</v>
      </c>
      <c r="E9594" s="19" t="str">
        <f>IF(ISBLANK(LeaveTracker[[#This Row],[Employee Name]]),"-----",VLOOKUP(LeaveTracker[[#This Row],[Employee Name]],Employees[[Employee Name]:[Office]],7))</f>
        <v>CEO</v>
      </c>
      <c r="F9594" s="50" t="str">
        <f>IF(ISBLANK(LeaveTracker[[#This Row],[Employee Name]]),"-----",VLOOKUP(LeaveTracker[[#This Row],[Employee Name]],Employees[[Employee Name]:[Office]],6))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699</v>
      </c>
      <c r="E9595" s="19" t="str">
        <f>IF(ISBLANK(LeaveTracker[[#This Row],[Employee Name]]),"-----",VLOOKUP(LeaveTracker[[#This Row],[Employee Name]],Employees[[Employee Name]:[Office]],7))</f>
        <v>CEO</v>
      </c>
      <c r="F9595" s="50" t="str">
        <f>IF(ISBLANK(LeaveTracker[[#This Row],[Employee Name]]),"-----",VLOOKUP(LeaveTracker[[#This Row],[Employee Name]],Employees[[Employee Name]:[Office]],6))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845</v>
      </c>
      <c r="E9596" s="19" t="str">
        <f>IF(ISBLANK(LeaveTracker[[#This Row],[Employee Name]]),"-----",VLOOKUP(LeaveTracker[[#This Row],[Employee Name]],Employees[[Employee Name]:[Office]],7))</f>
        <v>CCT</v>
      </c>
      <c r="F9596" s="50" t="str">
        <f>IF(ISBLANK(LeaveTracker[[#This Row],[Employee Name]]),"-----",VLOOKUP(LeaveTracker[[#This Row],[Employee Name]],Employees[[Employee Name]:[Office]],6))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504</v>
      </c>
      <c r="E9597" s="19" t="str">
        <f>IF(ISBLANK(LeaveTracker[[#This Row],[Employee Name]]),"-----",VLOOKUP(LeaveTracker[[#This Row],[Employee Name]],Employees[[Employee Name]:[Office]],7))</f>
        <v>THRDC</v>
      </c>
      <c r="F9597" s="50" t="str">
        <f>IF(ISBLANK(LeaveTracker[[#This Row],[Employee Name]]),"-----",VLOOKUP(LeaveTracker[[#This Row],[Employee Name]],Employees[[Employee Name]:[Office]],6))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1798</v>
      </c>
      <c r="E9598" s="19" t="str">
        <f>IF(ISBLANK(LeaveTracker[[#This Row],[Employee Name]]),"-----",VLOOKUP(LeaveTracker[[#This Row],[Employee Name]],Employees[[Employee Name]:[Office]],7))</f>
        <v>CENRO</v>
      </c>
      <c r="F9598" s="50" t="str">
        <f>IF(ISBLANK(LeaveTracker[[#This Row],[Employee Name]]),"-----",VLOOKUP(LeaveTracker[[#This Row],[Employee Name]],Employees[[Employee Name]:[Office]],6))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2065</v>
      </c>
      <c r="E9599" s="19" t="str">
        <f>IF(ISBLANK(LeaveTracker[[#This Row],[Employee Name]]),"-----",VLOOKUP(LeaveTracker[[#This Row],[Employee Name]],Employees[[Employee Name]:[Office]],7))</f>
        <v>EEO</v>
      </c>
      <c r="F9599" s="50" t="str">
        <f>IF(ISBLANK(LeaveTracker[[#This Row],[Employee Name]]),"-----",VLOOKUP(LeaveTracker[[#This Row],[Employee Name]],Employees[[Employee Name]:[Office]],6))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2065</v>
      </c>
      <c r="E9600" s="19" t="str">
        <f>IF(ISBLANK(LeaveTracker[[#This Row],[Employee Name]]),"-----",VLOOKUP(LeaveTracker[[#This Row],[Employee Name]],Employees[[Employee Name]:[Office]],7))</f>
        <v>EEO</v>
      </c>
      <c r="F9600" s="50" t="str">
        <f>IF(ISBLANK(LeaveTracker[[#This Row],[Employee Name]]),"-----",VLOOKUP(LeaveTracker[[#This Row],[Employee Name]],Employees[[Employee Name]:[Office]],6))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2065</v>
      </c>
      <c r="E9601" s="19" t="str">
        <f>IF(ISBLANK(LeaveTracker[[#This Row],[Employee Name]]),"-----",VLOOKUP(LeaveTracker[[#This Row],[Employee Name]],Employees[[Employee Name]:[Office]],7))</f>
        <v>EEO</v>
      </c>
      <c r="F9601" s="50" t="str">
        <f>IF(ISBLANK(LeaveTracker[[#This Row],[Employee Name]]),"-----",VLOOKUP(LeaveTracker[[#This Row],[Employee Name]],Employees[[Employee Name]:[Office]],6))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2065</v>
      </c>
      <c r="E9602" s="19" t="str">
        <f>IF(ISBLANK(LeaveTracker[[#This Row],[Employee Name]]),"-----",VLOOKUP(LeaveTracker[[#This Row],[Employee Name]],Employees[[Employee Name]:[Office]],7))</f>
        <v>EEO</v>
      </c>
      <c r="F9602" s="50" t="str">
        <f>IF(ISBLANK(LeaveTracker[[#This Row],[Employee Name]]),"-----",VLOOKUP(LeaveTracker[[#This Row],[Employee Name]],Employees[[Employee Name]:[Office]],6))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2065</v>
      </c>
      <c r="E9603" s="19" t="str">
        <f>IF(ISBLANK(LeaveTracker[[#This Row],[Employee Name]]),"-----",VLOOKUP(LeaveTracker[[#This Row],[Employee Name]],Employees[[Employee Name]:[Office]],7))</f>
        <v>EEO</v>
      </c>
      <c r="F9603" s="50" t="str">
        <f>IF(ISBLANK(LeaveTracker[[#This Row],[Employee Name]]),"-----",VLOOKUP(LeaveTracker[[#This Row],[Employee Name]],Employees[[Employee Name]:[Office]],6))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2068</v>
      </c>
      <c r="E9604" s="19" t="str">
        <f>IF(ISBLANK(LeaveTracker[[#This Row],[Employee Name]]),"-----",VLOOKUP(LeaveTracker[[#This Row],[Employee Name]],Employees[[Employee Name]:[Office]],7))</f>
        <v>GSO</v>
      </c>
      <c r="F9604" s="50" t="str">
        <f>IF(ISBLANK(LeaveTracker[[#This Row],[Employee Name]]),"-----",VLOOKUP(LeaveTracker[[#This Row],[Employee Name]],Employees[[Employee Name]:[Office]],6))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2192</v>
      </c>
      <c r="E9605" s="19" t="str">
        <f>IF(ISBLANK(LeaveTracker[[#This Row],[Employee Name]]),"-----",VLOOKUP(LeaveTracker[[#This Row],[Employee Name]],Employees[[Employee Name]:[Office]],7))</f>
        <v>TICC</v>
      </c>
      <c r="F9605" s="50" t="str">
        <f>IF(ISBLANK(LeaveTracker[[#This Row],[Employee Name]]),"-----",VLOOKUP(LeaveTracker[[#This Row],[Employee Name]],Employees[[Employee Name]:[Office]],6))</f>
        <v>CASUAL</v>
      </c>
      <c r="G9605" s="21">
        <v>45289</v>
      </c>
      <c r="H9605" s="24">
        <v>45289</v>
      </c>
      <c r="I9605" s="20" t="s">
        <v>298</v>
      </c>
      <c r="J9605" s="42" t="s">
        <v>1003</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1947</v>
      </c>
      <c r="E9606" s="19" t="str">
        <f>IF(ISBLANK(LeaveTracker[[#This Row],[Employee Name]]),"-----",VLOOKUP(LeaveTracker[[#This Row],[Employee Name]],Employees[[Employee Name]:[Office]],7))</f>
        <v>CHO</v>
      </c>
      <c r="F9606" s="50" t="str">
        <f>IF(ISBLANK(LeaveTracker[[#This Row],[Employee Name]]),"-----",VLOOKUP(LeaveTracker[[#This Row],[Employee Name]],Employees[[Employee Name]:[Office]],6))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1947</v>
      </c>
      <c r="E9607" s="19" t="str">
        <f>IF(ISBLANK(LeaveTracker[[#This Row],[Employee Name]]),"-----",VLOOKUP(LeaveTracker[[#This Row],[Employee Name]],Employees[[Employee Name]:[Office]],7))</f>
        <v>CHO</v>
      </c>
      <c r="F9607" s="50" t="str">
        <f>IF(ISBLANK(LeaveTracker[[#This Row],[Employee Name]]),"-----",VLOOKUP(LeaveTracker[[#This Row],[Employee Name]],Employees[[Employee Name]:[Office]],6))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688</v>
      </c>
      <c r="E9608" s="19" t="str">
        <f>IF(ISBLANK(LeaveTracker[[#This Row],[Employee Name]]),"-----",VLOOKUP(LeaveTracker[[#This Row],[Employee Name]],Employees[[Employee Name]:[Office]],7))</f>
        <v>CITY HEALTH OFFICE</v>
      </c>
      <c r="F9608" s="50" t="str">
        <f>IF(ISBLANK(LeaveTracker[[#This Row],[Employee Name]]),"-----",VLOOKUP(LeaveTracker[[#This Row],[Employee Name]],Employees[[Employee Name]:[Office]],6))</f>
        <v>PERMANENT</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833</v>
      </c>
      <c r="E9609" s="19" t="str">
        <f>IF(ISBLANK(LeaveTracker[[#This Row],[Employee Name]]),"-----",VLOOKUP(LeaveTracker[[#This Row],[Employee Name]],Employees[[Employee Name]:[Office]],7))</f>
        <v>CTO</v>
      </c>
      <c r="F9609" s="50" t="str">
        <f>IF(ISBLANK(LeaveTracker[[#This Row],[Employee Name]]),"-----",VLOOKUP(LeaveTracker[[#This Row],[Employee Name]],Employees[[Employee Name]:[Office]],6))</f>
        <v>PERMANENT</v>
      </c>
      <c r="G9609" s="24">
        <v>45275</v>
      </c>
      <c r="H9609" s="24">
        <v>45275</v>
      </c>
      <c r="I9609" s="20" t="s">
        <v>298</v>
      </c>
      <c r="J9609" s="42" t="s">
        <v>1003</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1956</v>
      </c>
      <c r="E9610" s="19" t="str">
        <f>IF(ISBLANK(LeaveTracker[[#This Row],[Employee Name]]),"-----",VLOOKUP(LeaveTracker[[#This Row],[Employee Name]],Employees[[Employee Name]:[Office]],7))</f>
        <v>TICC</v>
      </c>
      <c r="F9610" s="50" t="str">
        <f>IF(ISBLANK(LeaveTracker[[#This Row],[Employee Name]]),"-----",VLOOKUP(LeaveTracker[[#This Row],[Employee Name]],Employees[[Employee Name]:[Office]],6))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1840</v>
      </c>
      <c r="E9611" s="19" t="str">
        <f>IF(ISBLANK(LeaveTracker[[#This Row],[Employee Name]]),"-----",VLOOKUP(LeaveTracker[[#This Row],[Employee Name]],Employees[[Employee Name]:[Office]],7))</f>
        <v>BIR</v>
      </c>
      <c r="F9611" s="50" t="str">
        <f>IF(ISBLANK(LeaveTracker[[#This Row],[Employee Name]]),"-----",VLOOKUP(LeaveTracker[[#This Row],[Employee Name]],Employees[[Employee Name]:[Office]],6))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1784</v>
      </c>
      <c r="E9612" s="19" t="str">
        <f>IF(ISBLANK(LeaveTracker[[#This Row],[Employee Name]]),"-----",VLOOKUP(LeaveTracker[[#This Row],[Employee Name]],Employees[[Employee Name]:[Office]],7))</f>
        <v>PICNIC GROVE</v>
      </c>
      <c r="F9612" s="50" t="str">
        <f>IF(ISBLANK(LeaveTracker[[#This Row],[Employee Name]]),"-----",VLOOKUP(LeaveTracker[[#This Row],[Employee Name]],Employees[[Employee Name]:[Office]],6))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1784</v>
      </c>
      <c r="E9613" s="19" t="str">
        <f>IF(ISBLANK(LeaveTracker[[#This Row],[Employee Name]]),"-----",VLOOKUP(LeaveTracker[[#This Row],[Employee Name]],Employees[[Employee Name]:[Office]],7))</f>
        <v>PICNIC GROVE</v>
      </c>
      <c r="F9613" s="50" t="str">
        <f>IF(ISBLANK(LeaveTracker[[#This Row],[Employee Name]]),"-----",VLOOKUP(LeaveTracker[[#This Row],[Employee Name]],Employees[[Employee Name]:[Office]],6))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1733</v>
      </c>
      <c r="E9614" s="19" t="str">
        <f>IF(ISBLANK(LeaveTracker[[#This Row],[Employee Name]]),"-----",VLOOKUP(LeaveTracker[[#This Row],[Employee Name]],Employees[[Employee Name]:[Office]],7))</f>
        <v>ASSESSOR</v>
      </c>
      <c r="F9614" s="50" t="str">
        <f>IF(ISBLANK(LeaveTracker[[#This Row],[Employee Name]]),"-----",VLOOKUP(LeaveTracker[[#This Row],[Employee Name]],Employees[[Employee Name]:[Office]],6))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1733</v>
      </c>
      <c r="E9615" s="19" t="str">
        <f>IF(ISBLANK(LeaveTracker[[#This Row],[Employee Name]]),"-----",VLOOKUP(LeaveTracker[[#This Row],[Employee Name]],Employees[[Employee Name]:[Office]],7))</f>
        <v>ASSESSOR</v>
      </c>
      <c r="F9615" s="50" t="str">
        <f>IF(ISBLANK(LeaveTracker[[#This Row],[Employee Name]]),"-----",VLOOKUP(LeaveTracker[[#This Row],[Employee Name]],Employees[[Employee Name]:[Office]],6))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1733</v>
      </c>
      <c r="E9616" s="19" t="str">
        <f>IF(ISBLANK(LeaveTracker[[#This Row],[Employee Name]]),"-----",VLOOKUP(LeaveTracker[[#This Row],[Employee Name]],Employees[[Employee Name]:[Office]],7))</f>
        <v>ASSESSOR</v>
      </c>
      <c r="F9616" s="50" t="str">
        <f>IF(ISBLANK(LeaveTracker[[#This Row],[Employee Name]]),"-----",VLOOKUP(LeaveTracker[[#This Row],[Employee Name]],Employees[[Employee Name]:[Office]],6))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1962</v>
      </c>
      <c r="E9617" s="19" t="str">
        <f>IF(ISBLANK(LeaveTracker[[#This Row],[Employee Name]]),"-----",VLOOKUP(LeaveTracker[[#This Row],[Employee Name]],Employees[[Employee Name]:[Office]],7))</f>
        <v>CENRO</v>
      </c>
      <c r="F9617" s="50" t="str">
        <f>IF(ISBLANK(LeaveTracker[[#This Row],[Employee Name]]),"-----",VLOOKUP(LeaveTracker[[#This Row],[Employee Name]],Employees[[Employee Name]:[Office]],6))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1962</v>
      </c>
      <c r="E9618" s="19" t="str">
        <f>IF(ISBLANK(LeaveTracker[[#This Row],[Employee Name]]),"-----",VLOOKUP(LeaveTracker[[#This Row],[Employee Name]],Employees[[Employee Name]:[Office]],7))</f>
        <v>CENRO</v>
      </c>
      <c r="F9618" s="50" t="str">
        <f>IF(ISBLANK(LeaveTracker[[#This Row],[Employee Name]]),"-----",VLOOKUP(LeaveTracker[[#This Row],[Employee Name]],Employees[[Employee Name]:[Office]],6))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2190</v>
      </c>
      <c r="E9619" s="19" t="str">
        <f>IF(ISBLANK(LeaveTracker[[#This Row],[Employee Name]]),"-----",VLOOKUP(LeaveTracker[[#This Row],[Employee Name]],Employees[[Employee Name]:[Office]],7))</f>
        <v>ONT</v>
      </c>
      <c r="F9619" s="50" t="str">
        <f>IF(ISBLANK(LeaveTracker[[#This Row],[Employee Name]]),"-----",VLOOKUP(LeaveTracker[[#This Row],[Employee Name]],Employees[[Employee Name]:[Office]],6))</f>
        <v>PERMANENT</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1804</v>
      </c>
      <c r="E9620" s="19" t="str">
        <f>IF(ISBLANK(LeaveTracker[[#This Row],[Employee Name]]),"-----",VLOOKUP(LeaveTracker[[#This Row],[Employee Name]],Employees[[Employee Name]:[Office]],7))</f>
        <v>HOUSING</v>
      </c>
      <c r="F9620" s="50" t="str">
        <f>IF(ISBLANK(LeaveTracker[[#This Row],[Employee Name]]),"-----",VLOOKUP(LeaveTracker[[#This Row],[Employee Name]],Employees[[Employee Name]:[Office]],6))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1804</v>
      </c>
      <c r="E9621" s="19" t="str">
        <f>IF(ISBLANK(LeaveTracker[[#This Row],[Employee Name]]),"-----",VLOOKUP(LeaveTracker[[#This Row],[Employee Name]],Employees[[Employee Name]:[Office]],7))</f>
        <v>HOUSING</v>
      </c>
      <c r="F9621" s="50" t="str">
        <f>IF(ISBLANK(LeaveTracker[[#This Row],[Employee Name]]),"-----",VLOOKUP(LeaveTracker[[#This Row],[Employee Name]],Employees[[Employee Name]:[Office]],6))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1964</v>
      </c>
      <c r="E9622" s="19" t="str">
        <f>IF(ISBLANK(LeaveTracker[[#This Row],[Employee Name]]),"-----",VLOOKUP(LeaveTracker[[#This Row],[Employee Name]],Employees[[Employee Name]:[Office]],7))</f>
        <v>TERMINAL</v>
      </c>
      <c r="F9622" s="50" t="str">
        <f>IF(ISBLANK(LeaveTracker[[#This Row],[Employee Name]]),"-----",VLOOKUP(LeaveTracker[[#This Row],[Employee Name]],Employees[[Employee Name]:[Office]],6))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1964</v>
      </c>
      <c r="E9623" s="19" t="str">
        <f>IF(ISBLANK(LeaveTracker[[#This Row],[Employee Name]]),"-----",VLOOKUP(LeaveTracker[[#This Row],[Employee Name]],Employees[[Employee Name]:[Office]],7))</f>
        <v>TERMINAL</v>
      </c>
      <c r="F9623" s="50" t="str">
        <f>IF(ISBLANK(LeaveTracker[[#This Row],[Employee Name]]),"-----",VLOOKUP(LeaveTracker[[#This Row],[Employee Name]],Employees[[Employee Name]:[Office]],6))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1964</v>
      </c>
      <c r="E9624" s="19" t="str">
        <f>IF(ISBLANK(LeaveTracker[[#This Row],[Employee Name]]),"-----",VLOOKUP(LeaveTracker[[#This Row],[Employee Name]],Employees[[Employee Name]:[Office]],7))</f>
        <v>TERMINAL</v>
      </c>
      <c r="F9624" s="50" t="str">
        <f>IF(ISBLANK(LeaveTracker[[#This Row],[Employee Name]]),"-----",VLOOKUP(LeaveTracker[[#This Row],[Employee Name]],Employees[[Employee Name]:[Office]],6))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19" t="str">
        <f>IF(ISBLANK(LeaveTracker[[#This Row],[Employee Name]]),"-----",VLOOKUP(LeaveTracker[[#This Row],[Employee Name]],Employees[[Employee Name]:[Office]],7))</f>
        <v>CHO</v>
      </c>
      <c r="F9625" s="50" t="str">
        <f>IF(ISBLANK(LeaveTracker[[#This Row],[Employee Name]]),"-----",VLOOKUP(LeaveTracker[[#This Row],[Employee Name]],Employees[[Employee Name]:[Office]],6))</f>
        <v>PERMANENT</v>
      </c>
      <c r="G9625" s="24">
        <v>45287</v>
      </c>
      <c r="H9625" s="24">
        <v>45288</v>
      </c>
      <c r="I9625" s="20" t="s">
        <v>298</v>
      </c>
      <c r="J9625" s="42" t="s">
        <v>1003</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1052</v>
      </c>
      <c r="E9626" s="19" t="str">
        <f>IF(ISBLANK(LeaveTracker[[#This Row],[Employee Name]]),"-----",VLOOKUP(LeaveTracker[[#This Row],[Employee Name]],Employees[[Employee Name]:[Office]],7))</f>
        <v>CHO</v>
      </c>
      <c r="F9626" s="50" t="str">
        <f>IF(ISBLANK(LeaveTracker[[#This Row],[Employee Name]]),"-----",VLOOKUP(LeaveTracker[[#This Row],[Employee Name]],Employees[[Employee Name]:[Office]],6))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1320</v>
      </c>
      <c r="E9627" s="19" t="str">
        <f>IF(ISBLANK(LeaveTracker[[#This Row],[Employee Name]]),"-----",VLOOKUP(LeaveTracker[[#This Row],[Employee Name]],Employees[[Employee Name]:[Office]],7))</f>
        <v>CHO</v>
      </c>
      <c r="F9627" s="50" t="str">
        <f>IF(ISBLANK(LeaveTracker[[#This Row],[Employee Name]]),"-----",VLOOKUP(LeaveTracker[[#This Row],[Employee Name]],Employees[[Employee Name]:[Office]],6))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1882</v>
      </c>
      <c r="E9628" s="19" t="str">
        <f>IF(ISBLANK(LeaveTracker[[#This Row],[Employee Name]]),"-----",VLOOKUP(LeaveTracker[[#This Row],[Employee Name]],Employees[[Employee Name]:[Office]],7))</f>
        <v>CHO</v>
      </c>
      <c r="F9628" s="50" t="str">
        <f>IF(ISBLANK(LeaveTracker[[#This Row],[Employee Name]]),"-----",VLOOKUP(LeaveTracker[[#This Row],[Employee Name]],Employees[[Employee Name]:[Office]],6))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1934</v>
      </c>
      <c r="E9629" s="19" t="str">
        <f>IF(ISBLANK(LeaveTracker[[#This Row],[Employee Name]]),"-----",VLOOKUP(LeaveTracker[[#This Row],[Employee Name]],Employees[[Employee Name]:[Office]],7))</f>
        <v>CHO</v>
      </c>
      <c r="F9629" s="50" t="str">
        <f>IF(ISBLANK(LeaveTracker[[#This Row],[Employee Name]]),"-----",VLOOKUP(LeaveTracker[[#This Row],[Employee Name]],Employees[[Employee Name]:[Office]],6))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D9630" s="19"/>
      <c r="E9630" s="19" t="str">
        <f>IF(ISBLANK(LeaveTracker[[#This Row],[Employee Name]]),"-----",VLOOKUP(LeaveTracker[[#This Row],[Employee Name]],Employees[[Employee Name]:[Office]],7))</f>
        <v>-----</v>
      </c>
      <c r="F9630" s="50" t="str">
        <f>IF(ISBLANK(LeaveTracker[[#This Row],[Employee Name]]),"-----",VLOOKUP(LeaveTracker[[#This Row],[Employee Name]],Employees[[Employee Name]:[Office]],6))</f>
        <v>-----</v>
      </c>
      <c r="G9630" s="24"/>
      <c r="H9630" s="24"/>
      <c r="I9630" s="19"/>
      <c r="K9630" s="57" t="str">
        <f ca="1">LeaveTracker[[#This Row],[Days]]&amp;" "&amp;LeaveTracker[[#This Row],[Type of Leave]]</f>
        <v xml:space="preserve">0 </v>
      </c>
      <c r="L9630" s="23">
        <f ca="1">NETWORKDAYS(LeaveTracker[[#This Row],[Start Date]],LeaveTracker[[#This Row],[End Date]],lstHolidays)</f>
        <v>0</v>
      </c>
      <c r="M9630" s="27"/>
    </row>
    <row r="9631" spans="1:13" ht="30" customHeight="1" x14ac:dyDescent="0.3">
      <c r="A9631" s="27">
        <f t="shared" si="122"/>
        <v>5389</v>
      </c>
      <c r="B9631" s="31">
        <v>45281</v>
      </c>
      <c r="D9631" s="19"/>
      <c r="E9631" s="19" t="str">
        <f>IF(ISBLANK(LeaveTracker[[#This Row],[Employee Name]]),"-----",VLOOKUP(LeaveTracker[[#This Row],[Employee Name]],Employees[[Employee Name]:[Office]],7))</f>
        <v>-----</v>
      </c>
      <c r="F9631" s="50" t="str">
        <f>IF(ISBLANK(LeaveTracker[[#This Row],[Employee Name]]),"-----",VLOOKUP(LeaveTracker[[#This Row],[Employee Name]],Employees[[Employee Name]:[Office]],6))</f>
        <v>-----</v>
      </c>
      <c r="G9631" s="24"/>
      <c r="H9631" s="24"/>
      <c r="I9631" s="19"/>
      <c r="K9631" s="57" t="str">
        <f ca="1">LeaveTracker[[#This Row],[Days]]&amp;" "&amp;LeaveTracker[[#This Row],[Type of Leave]]</f>
        <v xml:space="preserve">0 </v>
      </c>
      <c r="L9631" s="23">
        <f ca="1">NETWORKDAYS(LeaveTracker[[#This Row],[Start Date]],LeaveTracker[[#This Row],[End Date]],lstHolidays)</f>
        <v>0</v>
      </c>
      <c r="M9631" s="27"/>
    </row>
    <row r="9632" spans="1:13" ht="30" customHeight="1" x14ac:dyDescent="0.3">
      <c r="A9632" s="27">
        <f t="shared" si="122"/>
        <v>5390</v>
      </c>
      <c r="B9632" s="31">
        <v>45281</v>
      </c>
      <c r="D9632" s="19"/>
      <c r="E9632" s="19" t="str">
        <f>IF(ISBLANK(LeaveTracker[[#This Row],[Employee Name]]),"-----",VLOOKUP(LeaveTracker[[#This Row],[Employee Name]],Employees[[Employee Name]:[Office]],7))</f>
        <v>-----</v>
      </c>
      <c r="F9632" s="50" t="str">
        <f>IF(ISBLANK(LeaveTracker[[#This Row],[Employee Name]]),"-----",VLOOKUP(LeaveTracker[[#This Row],[Employee Name]],Employees[[Employee Name]:[Office]],6))</f>
        <v>-----</v>
      </c>
      <c r="G9632" s="24"/>
      <c r="H9632" s="24"/>
      <c r="I9632" s="19"/>
      <c r="K9632" s="57" t="str">
        <f ca="1">LeaveTracker[[#This Row],[Days]]&amp;" "&amp;LeaveTracker[[#This Row],[Type of Leave]]</f>
        <v xml:space="preserve">0 </v>
      </c>
      <c r="L9632" s="23">
        <f ca="1">NETWORKDAYS(LeaveTracker[[#This Row],[Start Date]],LeaveTracker[[#This Row],[End Date]],lstHolidays)</f>
        <v>0</v>
      </c>
      <c r="M9632" s="27"/>
    </row>
    <row r="9633" spans="1:13" ht="30" customHeight="1" x14ac:dyDescent="0.3">
      <c r="A9633" s="27">
        <f t="shared" si="122"/>
        <v>5391</v>
      </c>
      <c r="D9633" s="19"/>
      <c r="E9633" s="19" t="str">
        <f>IF(ISBLANK(LeaveTracker[[#This Row],[Employee Name]]),"-----",VLOOKUP(LeaveTracker[[#This Row],[Employee Name]],Employees[[Employee Name]:[Office]],7))</f>
        <v>-----</v>
      </c>
      <c r="F9633" s="50" t="str">
        <f>IF(ISBLANK(LeaveTracker[[#This Row],[Employee Name]]),"-----",VLOOKUP(LeaveTracker[[#This Row],[Employee Name]],Employees[[Employee Name]:[Office]],6))</f>
        <v>-----</v>
      </c>
      <c r="G9633" s="24"/>
      <c r="H9633" s="24"/>
      <c r="I9633" s="19"/>
      <c r="K9633" s="57" t="str">
        <f ca="1">LeaveTracker[[#This Row],[Days]]&amp;" "&amp;LeaveTracker[[#This Row],[Type of Leave]]</f>
        <v xml:space="preserve">0 </v>
      </c>
      <c r="L9633" s="23">
        <f ca="1">NETWORKDAYS(LeaveTracker[[#This Row],[Start Date]],LeaveTracker[[#This Row],[End Date]],lstHolidays)</f>
        <v>0</v>
      </c>
      <c r="M9633" s="27"/>
    </row>
    <row r="9634" spans="1:13" ht="30" customHeight="1" x14ac:dyDescent="0.3">
      <c r="A9634" s="27">
        <f t="shared" si="122"/>
        <v>5392</v>
      </c>
      <c r="D9634" s="19"/>
      <c r="E9634" s="19" t="str">
        <f>IF(ISBLANK(LeaveTracker[[#This Row],[Employee Name]]),"-----",VLOOKUP(LeaveTracker[[#This Row],[Employee Name]],Employees[[Employee Name]:[Office]],7))</f>
        <v>-----</v>
      </c>
      <c r="F9634" s="50" t="str">
        <f>IF(ISBLANK(LeaveTracker[[#This Row],[Employee Name]]),"-----",VLOOKUP(LeaveTracker[[#This Row],[Employee Name]],Employees[[Employee Name]:[Office]],6))</f>
        <v>-----</v>
      </c>
      <c r="G9634" s="24"/>
      <c r="H9634" s="24"/>
      <c r="I9634" s="19"/>
      <c r="K9634" s="57" t="str">
        <f ca="1">LeaveTracker[[#This Row],[Days]]&amp;" "&amp;LeaveTracker[[#This Row],[Type of Leave]]</f>
        <v xml:space="preserve">0 </v>
      </c>
      <c r="L9634" s="23">
        <f ca="1">NETWORKDAYS(LeaveTracker[[#This Row],[Start Date]],LeaveTracker[[#This Row],[End Date]],lstHolidays)</f>
        <v>0</v>
      </c>
      <c r="M9634" s="27"/>
    </row>
    <row r="9635" spans="1:13" ht="30" customHeight="1" x14ac:dyDescent="0.3">
      <c r="A9635" s="27">
        <f t="shared" si="122"/>
        <v>5393</v>
      </c>
      <c r="D9635" s="19"/>
      <c r="E9635" s="19" t="str">
        <f>IF(ISBLANK(LeaveTracker[[#This Row],[Employee Name]]),"-----",VLOOKUP(LeaveTracker[[#This Row],[Employee Name]],Employees[[Employee Name]:[Office]],7))</f>
        <v>-----</v>
      </c>
      <c r="F9635" s="50" t="str">
        <f>IF(ISBLANK(LeaveTracker[[#This Row],[Employee Name]]),"-----",VLOOKUP(LeaveTracker[[#This Row],[Employee Name]],Employees[[Employee Name]:[Office]],6))</f>
        <v>-----</v>
      </c>
      <c r="G9635" s="24"/>
      <c r="H9635" s="24"/>
      <c r="I9635" s="19"/>
      <c r="K9635" s="57" t="str">
        <f ca="1">LeaveTracker[[#This Row],[Days]]&amp;" "&amp;LeaveTracker[[#This Row],[Type of Leave]]</f>
        <v xml:space="preserve">0 </v>
      </c>
      <c r="L9635" s="23">
        <f ca="1">NETWORKDAYS(LeaveTracker[[#This Row],[Start Date]],LeaveTracker[[#This Row],[End Date]],lstHolidays)</f>
        <v>0</v>
      </c>
      <c r="M9635" s="27"/>
    </row>
    <row r="9636" spans="1:13" ht="30" customHeight="1" x14ac:dyDescent="0.3">
      <c r="A9636" s="27">
        <f t="shared" si="122"/>
        <v>5394</v>
      </c>
      <c r="D9636" s="19"/>
      <c r="E9636" s="19" t="str">
        <f>IF(ISBLANK(LeaveTracker[[#This Row],[Employee Name]]),"-----",VLOOKUP(LeaveTracker[[#This Row],[Employee Name]],Employees[[Employee Name]:[Office]],7))</f>
        <v>-----</v>
      </c>
      <c r="F9636" s="50" t="str">
        <f>IF(ISBLANK(LeaveTracker[[#This Row],[Employee Name]]),"-----",VLOOKUP(LeaveTracker[[#This Row],[Employee Name]],Employees[[Employee Name]:[Office]],6))</f>
        <v>-----</v>
      </c>
      <c r="G9636" s="24"/>
      <c r="H9636" s="24"/>
      <c r="I9636" s="19"/>
      <c r="K9636" s="57" t="str">
        <f ca="1">LeaveTracker[[#This Row],[Days]]&amp;" "&amp;LeaveTracker[[#This Row],[Type of Leave]]</f>
        <v xml:space="preserve">0 </v>
      </c>
      <c r="L9636" s="23">
        <f ca="1">NETWORKDAYS(LeaveTracker[[#This Row],[Start Date]],LeaveTracker[[#This Row],[End Date]],lstHolidays)</f>
        <v>0</v>
      </c>
      <c r="M9636" s="27"/>
    </row>
    <row r="9637" spans="1:13" ht="30" customHeight="1" x14ac:dyDescent="0.3">
      <c r="A9637" s="27">
        <f t="shared" si="122"/>
        <v>5395</v>
      </c>
      <c r="D9637" s="19"/>
      <c r="E9637" s="19" t="str">
        <f>IF(ISBLANK(LeaveTracker[[#This Row],[Employee Name]]),"-----",VLOOKUP(LeaveTracker[[#This Row],[Employee Name]],Employees[[Employee Name]:[Office]],7))</f>
        <v>-----</v>
      </c>
      <c r="F9637" s="50" t="str">
        <f>IF(ISBLANK(LeaveTracker[[#This Row],[Employee Name]]),"-----",VLOOKUP(LeaveTracker[[#This Row],[Employee Name]],Employees[[Employee Name]:[Office]],6))</f>
        <v>-----</v>
      </c>
      <c r="G9637" s="24"/>
      <c r="H9637" s="24"/>
      <c r="I9637" s="19"/>
      <c r="K9637" s="57" t="str">
        <f ca="1">LeaveTracker[[#This Row],[Days]]&amp;" "&amp;LeaveTracker[[#This Row],[Type of Leave]]</f>
        <v xml:space="preserve">0 </v>
      </c>
      <c r="L9637" s="23">
        <f ca="1">NETWORKDAYS(LeaveTracker[[#This Row],[Start Date]],LeaveTracker[[#This Row],[End Date]],lstHolidays)</f>
        <v>0</v>
      </c>
      <c r="M9637" s="27"/>
    </row>
    <row r="9638" spans="1:13" ht="30" customHeight="1" x14ac:dyDescent="0.3">
      <c r="A9638" s="27">
        <f t="shared" si="122"/>
        <v>5396</v>
      </c>
      <c r="D9638" s="19"/>
      <c r="E9638" s="19" t="str">
        <f>IF(ISBLANK(LeaveTracker[[#This Row],[Employee Name]]),"-----",VLOOKUP(LeaveTracker[[#This Row],[Employee Name]],Employees[[Employee Name]:[Office]],7))</f>
        <v>-----</v>
      </c>
      <c r="F9638" s="50" t="str">
        <f>IF(ISBLANK(LeaveTracker[[#This Row],[Employee Name]]),"-----",VLOOKUP(LeaveTracker[[#This Row],[Employee Name]],Employees[[Employee Name]:[Office]],6))</f>
        <v>-----</v>
      </c>
      <c r="G9638" s="24"/>
      <c r="H9638" s="24"/>
      <c r="I9638" s="19"/>
      <c r="K9638" s="57" t="str">
        <f ca="1">LeaveTracker[[#This Row],[Days]]&amp;" "&amp;LeaveTracker[[#This Row],[Type of Leave]]</f>
        <v xml:space="preserve">0 </v>
      </c>
      <c r="L9638" s="23">
        <f ca="1">NETWORKDAYS(LeaveTracker[[#This Row],[Start Date]],LeaveTracker[[#This Row],[End Date]],lstHolidays)</f>
        <v>0</v>
      </c>
      <c r="M9638" s="27"/>
    </row>
    <row r="9639" spans="1:13" ht="30" customHeight="1" x14ac:dyDescent="0.3">
      <c r="A9639" s="27">
        <f t="shared" si="122"/>
        <v>5397</v>
      </c>
      <c r="D9639" s="19"/>
      <c r="E9639" s="19" t="str">
        <f>IF(ISBLANK(LeaveTracker[[#This Row],[Employee Name]]),"-----",VLOOKUP(LeaveTracker[[#This Row],[Employee Name]],Employees[[Employee Name]:[Office]],7))</f>
        <v>-----</v>
      </c>
      <c r="F9639" s="50" t="str">
        <f>IF(ISBLANK(LeaveTracker[[#This Row],[Employee Name]]),"-----",VLOOKUP(LeaveTracker[[#This Row],[Employee Name]],Employees[[Employee Name]:[Office]],6))</f>
        <v>-----</v>
      </c>
      <c r="G9639" s="24"/>
      <c r="H9639" s="24"/>
      <c r="I9639" s="19"/>
      <c r="K9639" s="57" t="str">
        <f ca="1">LeaveTracker[[#This Row],[Days]]&amp;" "&amp;LeaveTracker[[#This Row],[Type of Leave]]</f>
        <v xml:space="preserve">0 </v>
      </c>
      <c r="L9639" s="23">
        <f ca="1">NETWORKDAYS(LeaveTracker[[#This Row],[Start Date]],LeaveTracker[[#This Row],[End Date]],lstHolidays)</f>
        <v>0</v>
      </c>
      <c r="M9639" s="27"/>
    </row>
    <row r="9640" spans="1:13" ht="30" customHeight="1" x14ac:dyDescent="0.3">
      <c r="A9640" s="27">
        <f t="shared" si="122"/>
        <v>5398</v>
      </c>
      <c r="D9640" s="19"/>
      <c r="E9640" s="19" t="str">
        <f>IF(ISBLANK(LeaveTracker[[#This Row],[Employee Name]]),"-----",VLOOKUP(LeaveTracker[[#This Row],[Employee Name]],Employees[[Employee Name]:[Office]],7))</f>
        <v>-----</v>
      </c>
      <c r="F9640" s="50" t="str">
        <f>IF(ISBLANK(LeaveTracker[[#This Row],[Employee Name]]),"-----",VLOOKUP(LeaveTracker[[#This Row],[Employee Name]],Employees[[Employee Name]:[Office]],6))</f>
        <v>-----</v>
      </c>
      <c r="G9640" s="24"/>
      <c r="H9640" s="24"/>
      <c r="I9640" s="19"/>
      <c r="K9640" s="57" t="str">
        <f ca="1">LeaveTracker[[#This Row],[Days]]&amp;" "&amp;LeaveTracker[[#This Row],[Type of Leave]]</f>
        <v xml:space="preserve">0 </v>
      </c>
      <c r="L9640" s="23">
        <f ca="1">NETWORKDAYS(LeaveTracker[[#This Row],[Start Date]],LeaveTracker[[#This Row],[End Date]],lstHolidays)</f>
        <v>0</v>
      </c>
      <c r="M9640" s="27"/>
    </row>
  </sheetData>
  <protectedRanges>
    <protectedRange sqref="G2434:H2434 A3408:C3409 A877:D898 A876:B876 D876 A900:D908 A899:B899 D899 A910:D1042 A909:B909 D909 A1043:B1044 D1043:D1044 A1065:D1224 A1062:B1064 D1062:D1064 A1226:D1301 A1225:B1225 D1225 A1304:D1394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A5740:A1048576 B8822:B1048576 D7448:D1048576 C7782:C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3" priority="9">
      <formula>$I5094=TRUE</formula>
    </cfRule>
  </conditionalFormatting>
  <conditionalFormatting sqref="D5149:D5150">
    <cfRule type="expression" dxfId="2" priority="7">
      <formula>$I5149=TRUE</formula>
    </cfRule>
  </conditionalFormatting>
  <conditionalFormatting sqref="D9550:D9554">
    <cfRule type="expression" dxfId="1" priority="1">
      <formula>$I9550=TRUE</formula>
    </cfRule>
  </conditionalFormatting>
  <dataValidations count="6">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9640" xr:uid="{00000000-0002-0000-0200-000005000000}"/>
  </dataValidations>
  <pageMargins left="0.25" right="0.25" top="0.25" bottom="0.75" header="0.3" footer="0.3"/>
  <pageSetup scale="6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8000000}">
          <x14:formula1>
            <xm:f>'Leave Types'!$B$4:$B$9</xm:f>
          </x14:formula1>
          <xm:sqref>I5:I9640</xm:sqref>
        </x14:dataValidation>
        <x14:dataValidation type="list" allowBlank="1" showInputMessage="1" showErrorMessage="1" xr:uid="{00000000-0002-0000-0200-000009000000}">
          <x14:formula1>
            <xm:f>'List of Employees'!$B$4:$B$757</xm:f>
          </x14:formula1>
          <xm:sqref>D5:D9640 E8673</xm:sqref>
        </x14:dataValidation>
        <x14:dataValidation type="list" showInputMessage="1" showErrorMessage="1" xr:uid="{00000000-0002-0000-0200-00000A000000}">
          <x14:formula1>
            <xm:f>'List of Employees'!$B$4:$B$757</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theme="2" tint="-0.499984740745262"/>
    <pageSetUpPr fitToPage="1"/>
  </sheetPr>
  <dimension ref="A1:I759"/>
  <sheetViews>
    <sheetView zoomScaleNormal="100" workbookViewId="0">
      <pane ySplit="3" topLeftCell="A4" activePane="bottomLeft" state="frozenSplit"/>
      <selection pane="bottomLeft" activeCell="G758" sqref="G758"/>
    </sheetView>
  </sheetViews>
  <sheetFormatPr defaultRowHeight="30" customHeight="1" x14ac:dyDescent="0.3"/>
  <cols>
    <col min="1" max="1" width="6.6640625" customWidth="1"/>
    <col min="2" max="6" width="26.6640625" customWidth="1"/>
    <col min="7" max="7" width="22.77734375" customWidth="1"/>
    <col min="8" max="8" width="27.44140625" customWidth="1"/>
    <col min="9" max="9" width="16.21875" customWidth="1"/>
  </cols>
  <sheetData>
    <row r="1" spans="1:9" ht="39.9" customHeight="1" x14ac:dyDescent="0.3">
      <c r="B1" s="48"/>
      <c r="C1" s="48"/>
      <c r="D1" s="48"/>
      <c r="E1" s="48"/>
      <c r="F1" s="48"/>
    </row>
    <row r="2" spans="1:9" ht="15" customHeight="1" x14ac:dyDescent="0.3"/>
    <row r="3" spans="1:9" ht="30" customHeight="1" x14ac:dyDescent="0.3">
      <c r="A3" s="9" t="s">
        <v>943</v>
      </c>
      <c r="B3" s="9" t="s">
        <v>0</v>
      </c>
      <c r="C3" s="9" t="s">
        <v>1313</v>
      </c>
      <c r="D3" s="9" t="s">
        <v>1314</v>
      </c>
      <c r="E3" s="9" t="s">
        <v>1315</v>
      </c>
      <c r="F3" s="9" t="s">
        <v>1316</v>
      </c>
      <c r="G3" s="9" t="s">
        <v>1984</v>
      </c>
      <c r="H3" s="9" t="s">
        <v>1064</v>
      </c>
      <c r="I3" s="9" t="s">
        <v>2304</v>
      </c>
    </row>
    <row r="4" spans="1:9" ht="30" customHeight="1" x14ac:dyDescent="0.3">
      <c r="A4" s="43">
        <v>1</v>
      </c>
      <c r="B4" s="8" t="str">
        <f>CONCATENATE(Employees[[#This Row],[Lastname]]," ",Employees[[#This Row],[Firstname]], " ",LEFT(Employees[[#This Row],[Middlename]],1),IF(ISBLANK(Employees[[#This Row],[Middlename]])," ","."))</f>
        <v>AALA MELODY M.</v>
      </c>
      <c r="C4" s="8" t="s">
        <v>1350</v>
      </c>
      <c r="D4" s="8" t="s">
        <v>1351</v>
      </c>
      <c r="E4" s="8" t="s">
        <v>554</v>
      </c>
      <c r="F4" s="8" t="s">
        <v>1289</v>
      </c>
      <c r="G4" s="18" t="s">
        <v>1289</v>
      </c>
      <c r="H4" s="8" t="s">
        <v>209</v>
      </c>
      <c r="I4" s="8" t="b">
        <f>COUNTIF(Employees[Employee Name],Employees[[#This Row],[Employee Name]])&gt;1</f>
        <v>0</v>
      </c>
    </row>
    <row r="5" spans="1:9" ht="30" customHeight="1" x14ac:dyDescent="0.3">
      <c r="A5" s="43">
        <f>IF(ISBLANK(Employees[[#This Row],[Employee Name]]),"",A4+1)</f>
        <v>2</v>
      </c>
      <c r="B5" s="8" t="str">
        <f>CONCATENATE(Employees[[#This Row],[Lastname]]," ",Employees[[#This Row],[Firstname]], " ",LEFT(Employees[[#This Row],[Middlename]],1),IF(ISBLANK(Employees[[#This Row],[Middlename]])," ","."))</f>
        <v>ABALLA JAMAICA C.</v>
      </c>
      <c r="C5" s="8" t="s">
        <v>1352</v>
      </c>
      <c r="D5" s="8" t="s">
        <v>1353</v>
      </c>
      <c r="E5" s="8" t="s">
        <v>239</v>
      </c>
      <c r="F5" s="8" t="s">
        <v>1289</v>
      </c>
      <c r="G5" s="18" t="s">
        <v>1289</v>
      </c>
      <c r="H5" s="8" t="s">
        <v>1696</v>
      </c>
      <c r="I5" s="8" t="b">
        <f>COUNTIF(Employees[Employee Name],Employees[[#This Row],[Employee Name]])&gt;1</f>
        <v>0</v>
      </c>
    </row>
    <row r="6" spans="1:9" ht="30" customHeight="1" x14ac:dyDescent="0.3">
      <c r="A6" s="43">
        <f>IF(ISBLANK(Employees[[#This Row],[Employee Name]]),"",A5+1)</f>
        <v>3</v>
      </c>
      <c r="B6" s="8" t="str">
        <f>CONCATENATE(Employees[[#This Row],[Lastname]]," ",Employees[[#This Row],[Firstname]], " ",LEFT(Employees[[#This Row],[Middlename]],1),IF(ISBLANK(Employees[[#This Row],[Middlename]])," ","."))</f>
        <v>ABELA IMELDA C.</v>
      </c>
      <c r="C6" s="8" t="s">
        <v>1354</v>
      </c>
      <c r="D6" s="8" t="s">
        <v>1355</v>
      </c>
      <c r="E6" s="8" t="s">
        <v>134</v>
      </c>
      <c r="F6" s="8" t="s">
        <v>1289</v>
      </c>
      <c r="G6" s="18" t="s">
        <v>1289</v>
      </c>
      <c r="H6" s="8" t="s">
        <v>439</v>
      </c>
      <c r="I6" s="8" t="b">
        <f>COUNTIF(Employees[Employee Name],Employees[[#This Row],[Employee Name]])&gt;1</f>
        <v>0</v>
      </c>
    </row>
    <row r="7" spans="1:9" ht="30" customHeight="1" x14ac:dyDescent="0.3">
      <c r="A7" s="43">
        <f>IF(ISBLANK(Employees[[#This Row],[Employee Name]]),"",A6+1)</f>
        <v>4</v>
      </c>
      <c r="B7" s="8" t="str">
        <f>CONCATENATE(Employees[[#This Row],[Lastname]]," ",Employees[[#This Row],[Firstname]], " ",LEFT(Employees[[#This Row],[Middlename]],1),IF(ISBLANK(Employees[[#This Row],[Middlename]])," ","."))</f>
        <v>ABENA WINNIE ROSE M.</v>
      </c>
      <c r="C7" s="8" t="s">
        <v>742</v>
      </c>
      <c r="D7" s="8" t="s">
        <v>743</v>
      </c>
      <c r="E7" s="8" t="s">
        <v>84</v>
      </c>
      <c r="F7" s="8" t="s">
        <v>212</v>
      </c>
      <c r="G7" s="18" t="s">
        <v>2409</v>
      </c>
      <c r="H7" s="8" t="s">
        <v>213</v>
      </c>
      <c r="I7" s="8" t="b">
        <f>COUNTIF(Employees[Employee Name],Employees[[#This Row],[Employee Name]])&gt;1</f>
        <v>0</v>
      </c>
    </row>
    <row r="8" spans="1:9" ht="30" customHeight="1" x14ac:dyDescent="0.3">
      <c r="A8" s="43">
        <f>IF(ISBLANK(Employees[[#This Row],[Employee Name]]),"",A7+1)</f>
        <v>5</v>
      </c>
      <c r="B8" s="8" t="str">
        <f>CONCATENATE(Employees[[#This Row],[Lastname]]," ",Employees[[#This Row],[Firstname]], " ",LEFT(Employees[[#This Row],[Middlename]],1),IF(ISBLANK(Employees[[#This Row],[Middlename]])," ","."))</f>
        <v xml:space="preserve">ABLANEDA ARMANDO  </v>
      </c>
      <c r="C8" s="8" t="s">
        <v>1356</v>
      </c>
      <c r="D8" s="8" t="s">
        <v>1357</v>
      </c>
      <c r="E8" s="8"/>
      <c r="F8" s="8" t="s">
        <v>1289</v>
      </c>
      <c r="G8" s="18" t="s">
        <v>1289</v>
      </c>
      <c r="H8" s="8" t="s">
        <v>289</v>
      </c>
      <c r="I8" s="8" t="b">
        <f>COUNTIF(Employees[Employee Name],Employees[[#This Row],[Employee Name]])&gt;1</f>
        <v>0</v>
      </c>
    </row>
    <row r="9" spans="1:9" ht="30" customHeight="1" x14ac:dyDescent="0.3">
      <c r="A9" s="43">
        <f>IF(ISBLANK(Employees[[#This Row],[Employee Name]]),"",A8+1)</f>
        <v>6</v>
      </c>
      <c r="B9" s="8" t="str">
        <f>CONCATENATE(Employees[[#This Row],[Lastname]]," ",Employees[[#This Row],[Firstname]], " ",LEFT(Employees[[#This Row],[Middlename]],1),IF(ISBLANK(Employees[[#This Row],[Middlename]])," ","."))</f>
        <v>ACERON ANGELU V.</v>
      </c>
      <c r="C9" s="8" t="s">
        <v>1302</v>
      </c>
      <c r="D9" s="8" t="s">
        <v>1303</v>
      </c>
      <c r="E9" s="8" t="s">
        <v>1304</v>
      </c>
      <c r="F9" s="8" t="s">
        <v>1041</v>
      </c>
      <c r="G9" s="8" t="s">
        <v>2409</v>
      </c>
      <c r="H9" s="8" t="s">
        <v>97</v>
      </c>
      <c r="I9" s="8" t="b">
        <f>COUNTIF(Employees[Employee Name],Employees[[#This Row],[Employee Name]])&gt;1</f>
        <v>0</v>
      </c>
    </row>
    <row r="10" spans="1:9" ht="30" customHeight="1" x14ac:dyDescent="0.3">
      <c r="A10" s="43">
        <f>IF(ISBLANK(Employees[[#This Row],[Employee Name]]),"",A9+1)</f>
        <v>7</v>
      </c>
      <c r="B10" s="8" t="str">
        <f>CONCATENATE(Employees[[#This Row],[Lastname]]," ",Employees[[#This Row],[Firstname]], " ",LEFT(Employees[[#This Row],[Middlename]],1),IF(ISBLANK(Employees[[#This Row],[Middlename]])," ","."))</f>
        <v>ACOSTA MARIETA A.</v>
      </c>
      <c r="C10" s="18" t="s">
        <v>2424</v>
      </c>
      <c r="D10" s="18" t="s">
        <v>1370</v>
      </c>
      <c r="E10" s="18" t="s">
        <v>1372</v>
      </c>
      <c r="F10" s="18" t="s">
        <v>2422</v>
      </c>
      <c r="G10" s="18" t="s">
        <v>1289</v>
      </c>
      <c r="H10" s="18" t="s">
        <v>2278</v>
      </c>
      <c r="I10" s="8" t="b">
        <f>COUNTIF(Employees[Employee Name],Employees[[#This Row],[Employee Name]])&gt;1</f>
        <v>0</v>
      </c>
    </row>
    <row r="11" spans="1:9" ht="30" customHeight="1" x14ac:dyDescent="0.3">
      <c r="A11" s="43">
        <f>IF(ISBLANK(Employees[[#This Row],[Employee Name]]),"",A10+1)</f>
        <v>8</v>
      </c>
      <c r="B11" s="8" t="str">
        <f>CONCATENATE(Employees[[#This Row],[Lastname]]," ",Employees[[#This Row],[Firstname]], " ",LEFT(Employees[[#This Row],[Middlename]],1),IF(ISBLANK(Employees[[#This Row],[Middlename]])," ","."))</f>
        <v>ACUB MA. MARILYN L.</v>
      </c>
      <c r="C11" s="8" t="s">
        <v>1358</v>
      </c>
      <c r="D11" s="8" t="s">
        <v>1359</v>
      </c>
      <c r="E11" s="8" t="s">
        <v>117</v>
      </c>
      <c r="F11" s="8" t="s">
        <v>1289</v>
      </c>
      <c r="G11" s="18" t="s">
        <v>1289</v>
      </c>
      <c r="H11" s="8" t="s">
        <v>199</v>
      </c>
      <c r="I11" s="8" t="b">
        <f>COUNTIF(Employees[Employee Name],Employees[[#This Row],[Employee Name]])&gt;1</f>
        <v>0</v>
      </c>
    </row>
    <row r="12" spans="1:9" ht="30" customHeight="1" x14ac:dyDescent="0.3">
      <c r="A12" s="43">
        <f>IF(ISBLANK(Employees[[#This Row],[Employee Name]]),"",A11+1)</f>
        <v>9</v>
      </c>
      <c r="B12" s="8" t="str">
        <f>CONCATENATE(Employees[[#This Row],[Lastname]]," ",Employees[[#This Row],[Firstname]], " ",LEFT(Employees[[#This Row],[Middlename]],1),IF(ISBLANK(Employees[[#This Row],[Middlename]])," ","."))</f>
        <v>AGUIDO RAFAEL V.</v>
      </c>
      <c r="C12" s="8" t="s">
        <v>967</v>
      </c>
      <c r="D12" s="8" t="s">
        <v>968</v>
      </c>
      <c r="E12" s="8" t="s">
        <v>150</v>
      </c>
      <c r="F12" s="8" t="s">
        <v>969</v>
      </c>
      <c r="G12" s="8" t="s">
        <v>2409</v>
      </c>
      <c r="H12" s="8" t="s">
        <v>296</v>
      </c>
      <c r="I12" s="8" t="b">
        <f>COUNTIF(Employees[Employee Name],Employees[[#This Row],[Employee Name]])&gt;1</f>
        <v>0</v>
      </c>
    </row>
    <row r="13" spans="1:9" ht="30" customHeight="1" x14ac:dyDescent="0.3">
      <c r="A13" s="43">
        <f>IF(ISBLANK(Employees[[#This Row],[Employee Name]]),"",A12+1)</f>
        <v>10</v>
      </c>
      <c r="B13" s="8" t="str">
        <f>CONCATENATE(Employees[[#This Row],[Lastname]]," ",Employees[[#This Row],[Firstname]], " ",LEFT(Employees[[#This Row],[Middlename]],1),IF(ISBLANK(Employees[[#This Row],[Middlename]])," ","."))</f>
        <v>AGUILA JENNIFER A.</v>
      </c>
      <c r="C13" s="18" t="s">
        <v>1588</v>
      </c>
      <c r="D13" s="18" t="s">
        <v>2205</v>
      </c>
      <c r="E13" s="18" t="s">
        <v>88</v>
      </c>
      <c r="F13" s="18" t="s">
        <v>1289</v>
      </c>
      <c r="G13" s="18" t="s">
        <v>1289</v>
      </c>
      <c r="H13" s="18" t="s">
        <v>2040</v>
      </c>
      <c r="I13" s="8" t="b">
        <f>COUNTIF(Employees[Employee Name],Employees[[#This Row],[Employee Name]])&gt;1</f>
        <v>0</v>
      </c>
    </row>
    <row r="14" spans="1:9" ht="30" customHeight="1" x14ac:dyDescent="0.3">
      <c r="A14" s="43">
        <f>IF(ISBLANK(Employees[[#This Row],[Employee Name]]),"",A13+1)</f>
        <v>11</v>
      </c>
      <c r="B14" s="8" t="str">
        <f>CONCATENATE(Employees[[#This Row],[Lastname]]," ",Employees[[#This Row],[Firstname]], " ",LEFT(Employees[[#This Row],[Middlename]],1),IF(ISBLANK(Employees[[#This Row],[Middlename]])," ","."))</f>
        <v>AGUILAR WILLIAM C.</v>
      </c>
      <c r="C14" s="18" t="s">
        <v>2507</v>
      </c>
      <c r="D14" s="18" t="s">
        <v>2508</v>
      </c>
      <c r="E14" s="18" t="s">
        <v>2509</v>
      </c>
      <c r="F14" s="18" t="s">
        <v>1289</v>
      </c>
      <c r="G14" s="18" t="s">
        <v>1289</v>
      </c>
      <c r="H14" s="18" t="s">
        <v>1699</v>
      </c>
      <c r="I14" s="8" t="b">
        <f>COUNTIF(Employees[Employee Name],Employees[[#This Row],[Employee Name]])&gt;1</f>
        <v>0</v>
      </c>
    </row>
    <row r="15" spans="1:9" ht="30" customHeight="1" x14ac:dyDescent="0.3">
      <c r="A15" s="43">
        <f>IF(ISBLANK(Employees[[#This Row],[Employee Name]]),"",A14+1)</f>
        <v>12</v>
      </c>
      <c r="B15" s="8" t="str">
        <f>CONCATENATE(Employees[[#This Row],[Lastname]]," ",Employees[[#This Row],[Firstname]], " ",LEFT(Employees[[#This Row],[Middlename]],1),IF(ISBLANK(Employees[[#This Row],[Middlename]])," ","."))</f>
        <v>AGUSTIN MARIA LUISA F.</v>
      </c>
      <c r="C15" s="8" t="s">
        <v>1279</v>
      </c>
      <c r="D15" s="8" t="s">
        <v>1280</v>
      </c>
      <c r="E15" s="8" t="s">
        <v>1129</v>
      </c>
      <c r="F15" s="8" t="s">
        <v>125</v>
      </c>
      <c r="G15" s="18" t="s">
        <v>2409</v>
      </c>
      <c r="H15" s="8" t="s">
        <v>89</v>
      </c>
      <c r="I15" s="8" t="b">
        <f>COUNTIF(Employees[Employee Name],Employees[[#This Row],[Employee Name]])&gt;1</f>
        <v>0</v>
      </c>
    </row>
    <row r="16" spans="1:9" ht="30" customHeight="1" x14ac:dyDescent="0.3">
      <c r="A16" s="43">
        <f>IF(ISBLANK(Employees[[#This Row],[Employee Name]]),"",A15+1)</f>
        <v>13</v>
      </c>
      <c r="B16" s="8" t="str">
        <f>CONCATENATE(Employees[[#This Row],[Lastname]]," ",Employees[[#This Row],[Firstname]], " ",LEFT(Employees[[#This Row],[Middlename]],1),IF(ISBLANK(Employees[[#This Row],[Middlename]])," ","."))</f>
        <v xml:space="preserve">ALBARRACIN ROLAND  </v>
      </c>
      <c r="C16" s="8" t="s">
        <v>1360</v>
      </c>
      <c r="D16" s="8" t="s">
        <v>1361</v>
      </c>
      <c r="E16" s="8"/>
      <c r="F16" s="8" t="s">
        <v>1289</v>
      </c>
      <c r="G16" s="18" t="s">
        <v>1289</v>
      </c>
      <c r="H16" s="8" t="s">
        <v>289</v>
      </c>
      <c r="I16" s="8" t="b">
        <f>COUNTIF(Employees[Employee Name],Employees[[#This Row],[Employee Name]])&gt;1</f>
        <v>0</v>
      </c>
    </row>
    <row r="17" spans="1:9" ht="30" customHeight="1" x14ac:dyDescent="0.3">
      <c r="A17" s="43">
        <f>IF(ISBLANK(Employees[[#This Row],[Employee Name]]),"",A16+1)</f>
        <v>14</v>
      </c>
      <c r="B17" s="8" t="str">
        <f>CONCATENATE(Employees[[#This Row],[Lastname]]," ",Employees[[#This Row],[Firstname]], " ",LEFT(Employees[[#This Row],[Middlename]],1),IF(ISBLANK(Employees[[#This Row],[Middlename]])," ","."))</f>
        <v>ALCALA DANIEL P.</v>
      </c>
      <c r="C17" s="8" t="s">
        <v>1334</v>
      </c>
      <c r="D17" s="8" t="s">
        <v>555</v>
      </c>
      <c r="E17" s="8" t="s">
        <v>124</v>
      </c>
      <c r="F17" s="18" t="s">
        <v>312</v>
      </c>
      <c r="G17" s="8" t="s">
        <v>2409</v>
      </c>
      <c r="H17" s="8" t="s">
        <v>152</v>
      </c>
      <c r="I17" s="8" t="b">
        <f>COUNTIF(Employees[Employee Name],Employees[[#This Row],[Employee Name]])&gt;1</f>
        <v>0</v>
      </c>
    </row>
    <row r="18" spans="1:9" ht="30" customHeight="1" x14ac:dyDescent="0.3">
      <c r="A18" s="43">
        <f>IF(ISBLANK(Employees[[#This Row],[Employee Name]]),"",A17+1)</f>
        <v>15</v>
      </c>
      <c r="B18" s="8" t="str">
        <f>CONCATENATE(Employees[[#This Row],[Lastname]]," ",Employees[[#This Row],[Firstname]], " ",LEFT(Employees[[#This Row],[Middlename]],1),IF(ISBLANK(Employees[[#This Row],[Middlename]])," ","."))</f>
        <v>ALCANTARA RIZALINA B.</v>
      </c>
      <c r="C18" s="8" t="s">
        <v>645</v>
      </c>
      <c r="D18" s="8" t="s">
        <v>646</v>
      </c>
      <c r="E18" s="8" t="s">
        <v>145</v>
      </c>
      <c r="F18" s="8" t="s">
        <v>125</v>
      </c>
      <c r="G18" s="18" t="s">
        <v>2409</v>
      </c>
      <c r="H18" s="8" t="s">
        <v>647</v>
      </c>
      <c r="I18" s="8" t="b">
        <f>COUNTIF(Employees[Employee Name],Employees[[#This Row],[Employee Name]])&gt;1</f>
        <v>0</v>
      </c>
    </row>
    <row r="19" spans="1:9" ht="30" customHeight="1" x14ac:dyDescent="0.3">
      <c r="A19" s="43">
        <f>IF(ISBLANK(Employees[[#This Row],[Employee Name]]),"",A18+1)</f>
        <v>16</v>
      </c>
      <c r="B19" s="8" t="str">
        <f>CONCATENATE(Employees[[#This Row],[Lastname]]," ",Employees[[#This Row],[Firstname]], " ",LEFT(Employees[[#This Row],[Middlename]],1),IF(ISBLANK(Employees[[#This Row],[Middlename]])," ","."))</f>
        <v>ROME FIL B.</v>
      </c>
      <c r="C19" s="18" t="s">
        <v>2542</v>
      </c>
      <c r="D19" s="18" t="s">
        <v>2543</v>
      </c>
      <c r="E19" s="18" t="s">
        <v>2544</v>
      </c>
      <c r="F19" s="18" t="s">
        <v>1705</v>
      </c>
      <c r="G19" s="18" t="s">
        <v>1698</v>
      </c>
      <c r="H19" s="18" t="s">
        <v>1066</v>
      </c>
      <c r="I19" s="8" t="b">
        <f>COUNTIF(Employees[Employee Name],Employees[[#This Row],[Employee Name]])&gt;1</f>
        <v>0</v>
      </c>
    </row>
    <row r="20" spans="1:9" ht="30" customHeight="1" x14ac:dyDescent="0.3">
      <c r="A20" s="43">
        <f>IF(ISBLANK(Employees[[#This Row],[Employee Name]]),"",A19+1)</f>
        <v>17</v>
      </c>
      <c r="B20" s="8" t="str">
        <f>CONCATENATE(Employees[[#This Row],[Lastname]]," ",Employees[[#This Row],[Firstname]], " ",LEFT(Employees[[#This Row],[Middlename]],1),IF(ISBLANK(Employees[[#This Row],[Middlename]])," ","."))</f>
        <v>ATIENZA JAYSON E.</v>
      </c>
      <c r="C20" s="18" t="s">
        <v>1053</v>
      </c>
      <c r="D20" s="18" t="s">
        <v>1683</v>
      </c>
      <c r="E20" s="18" t="s">
        <v>378</v>
      </c>
      <c r="F20" s="18" t="s">
        <v>1289</v>
      </c>
      <c r="G20" s="18" t="s">
        <v>1289</v>
      </c>
      <c r="H20" s="18" t="s">
        <v>1066</v>
      </c>
      <c r="I20" s="8" t="b">
        <f>COUNTIF(Employees[Employee Name],Employees[[#This Row],[Employee Name]])&gt;1</f>
        <v>0</v>
      </c>
    </row>
    <row r="21" spans="1:9" ht="30" customHeight="1" x14ac:dyDescent="0.3">
      <c r="A21" s="43">
        <f>IF(ISBLANK(Employees[[#This Row],[Employee Name]]),"",A20+1)</f>
        <v>18</v>
      </c>
      <c r="B21" s="8" t="str">
        <f>CONCATENATE(Employees[[#This Row],[Lastname]]," ",Employees[[#This Row],[Firstname]], " ",LEFT(Employees[[#This Row],[Middlename]],1),IF(ISBLANK(Employees[[#This Row],[Middlename]])," ","."))</f>
        <v>CAPACIA JAYSON A.</v>
      </c>
      <c r="C21" s="18" t="s">
        <v>2504</v>
      </c>
      <c r="D21" s="18" t="s">
        <v>1683</v>
      </c>
      <c r="E21" s="18" t="s">
        <v>616</v>
      </c>
      <c r="F21" s="18" t="s">
        <v>1289</v>
      </c>
      <c r="G21" s="18" t="s">
        <v>1289</v>
      </c>
      <c r="H21" s="18" t="s">
        <v>1699</v>
      </c>
      <c r="I21" s="8" t="b">
        <f>COUNTIF(Employees[Employee Name],Employees[[#This Row],[Employee Name]])&gt;1</f>
        <v>0</v>
      </c>
    </row>
    <row r="22" spans="1:9" ht="30" customHeight="1" x14ac:dyDescent="0.3">
      <c r="A22" s="43">
        <f>IF(ISBLANK(Employees[[#This Row],[Employee Name]]),"",A21+1)</f>
        <v>19</v>
      </c>
      <c r="B22" s="8" t="str">
        <f>CONCATENATE(Employees[[#This Row],[Lastname]]," ",Employees[[#This Row],[Firstname]], " ",LEFT(Employees[[#This Row],[Middlename]],1),IF(ISBLANK(Employees[[#This Row],[Middlename]])," ","."))</f>
        <v>ALCAZAR AINEE JOY C.</v>
      </c>
      <c r="C22" s="8" t="s">
        <v>159</v>
      </c>
      <c r="D22" s="8" t="s">
        <v>201</v>
      </c>
      <c r="E22" s="8" t="s">
        <v>134</v>
      </c>
      <c r="F22" s="8" t="s">
        <v>202</v>
      </c>
      <c r="G22" s="8" t="s">
        <v>2409</v>
      </c>
      <c r="H22" s="8" t="s">
        <v>97</v>
      </c>
      <c r="I22" s="8" t="b">
        <f>COUNTIF(Employees[Employee Name],Employees[[#This Row],[Employee Name]])&gt;1</f>
        <v>0</v>
      </c>
    </row>
    <row r="23" spans="1:9" ht="30" customHeight="1" x14ac:dyDescent="0.3">
      <c r="A23" s="43">
        <f>IF(ISBLANK(Employees[[#This Row],[Employee Name]]),"",A22+1)</f>
        <v>20</v>
      </c>
      <c r="B23" s="8" t="str">
        <f>CONCATENATE(Employees[[#This Row],[Lastname]]," ",Employees[[#This Row],[Firstname]], " ",LEFT(Employees[[#This Row],[Middlename]],1),IF(ISBLANK(Employees[[#This Row],[Middlename]])," ","."))</f>
        <v>ALCAZAR AIREEN B.</v>
      </c>
      <c r="C23" s="8" t="s">
        <v>159</v>
      </c>
      <c r="D23" s="8" t="s">
        <v>1480</v>
      </c>
      <c r="E23" s="8" t="s">
        <v>2133</v>
      </c>
      <c r="F23" s="8" t="s">
        <v>1698</v>
      </c>
      <c r="G23" s="18" t="s">
        <v>1698</v>
      </c>
      <c r="H23" s="18" t="s">
        <v>109</v>
      </c>
      <c r="I23" s="8" t="b">
        <f>COUNTIF(Employees[Employee Name],Employees[[#This Row],[Employee Name]])&gt;1</f>
        <v>0</v>
      </c>
    </row>
    <row r="24" spans="1:9" ht="30" customHeight="1" x14ac:dyDescent="0.3">
      <c r="A24" s="43">
        <f>IF(ISBLANK(Employees[[#This Row],[Employee Name]]),"",A23+1)</f>
        <v>21</v>
      </c>
      <c r="B24" s="8" t="str">
        <f>CONCATENATE(Employees[[#This Row],[Lastname]]," ",Employees[[#This Row],[Firstname]], " ",LEFT(Employees[[#This Row],[Middlename]],1),IF(ISBLANK(Employees[[#This Row],[Middlename]])," ","."))</f>
        <v>ALCAZAR ZENAIDA S.</v>
      </c>
      <c r="C24" s="8" t="s">
        <v>159</v>
      </c>
      <c r="D24" s="8" t="s">
        <v>160</v>
      </c>
      <c r="E24" s="8" t="s">
        <v>951</v>
      </c>
      <c r="F24" s="8" t="s">
        <v>162</v>
      </c>
      <c r="G24" s="8" t="s">
        <v>2409</v>
      </c>
      <c r="H24" s="8" t="s">
        <v>135</v>
      </c>
      <c r="I24" s="8" t="b">
        <f>COUNTIF(Employees[Employee Name],Employees[[#This Row],[Employee Name]])&gt;1</f>
        <v>0</v>
      </c>
    </row>
    <row r="25" spans="1:9" ht="30" customHeight="1" x14ac:dyDescent="0.3">
      <c r="A25" s="43">
        <f>IF(ISBLANK(Employees[[#This Row],[Employee Name]]),"",A24+1)</f>
        <v>22</v>
      </c>
      <c r="B25" s="8" t="str">
        <f>CONCATENATE(Employees[[#This Row],[Lastname]]," ",Employees[[#This Row],[Firstname]], " ",LEFT(Employees[[#This Row],[Middlename]],1),IF(ISBLANK(Employees[[#This Row],[Middlename]])," ","."))</f>
        <v>ALEGA ESTELITA M.</v>
      </c>
      <c r="C25" s="8" t="s">
        <v>420</v>
      </c>
      <c r="D25" s="8" t="s">
        <v>421</v>
      </c>
      <c r="E25" s="8" t="s">
        <v>84</v>
      </c>
      <c r="F25" s="8" t="s">
        <v>390</v>
      </c>
      <c r="G25" s="8" t="s">
        <v>2409</v>
      </c>
      <c r="H25" s="8" t="s">
        <v>103</v>
      </c>
      <c r="I25" s="8" t="b">
        <f>COUNTIF(Employees[Employee Name],Employees[[#This Row],[Employee Name]])&gt;1</f>
        <v>0</v>
      </c>
    </row>
    <row r="26" spans="1:9" ht="30" customHeight="1" x14ac:dyDescent="0.3">
      <c r="A26" s="43">
        <f>IF(ISBLANK(Employees[[#This Row],[Employee Name]]),"",A25+1)</f>
        <v>23</v>
      </c>
      <c r="B26" s="8" t="str">
        <f>CONCATENATE(Employees[[#This Row],[Lastname]]," ",Employees[[#This Row],[Firstname]], " ",LEFT(Employees[[#This Row],[Middlename]],1),IF(ISBLANK(Employees[[#This Row],[Middlename]])," ","."))</f>
        <v>ALEGRE MARC JESTER D.</v>
      </c>
      <c r="C26" s="18" t="s">
        <v>663</v>
      </c>
      <c r="D26" s="18" t="s">
        <v>2378</v>
      </c>
      <c r="E26" s="18" t="s">
        <v>119</v>
      </c>
      <c r="F26" s="18" t="s">
        <v>1698</v>
      </c>
      <c r="G26" s="18" t="s">
        <v>1698</v>
      </c>
      <c r="H26" s="18" t="s">
        <v>135</v>
      </c>
      <c r="I26" s="8" t="b">
        <f>COUNTIF(Employees[Employee Name],Employees[[#This Row],[Employee Name]])&gt;1</f>
        <v>0</v>
      </c>
    </row>
    <row r="27" spans="1:9" ht="30" customHeight="1" x14ac:dyDescent="0.3">
      <c r="A27" s="43">
        <f>IF(ISBLANK(Employees[[#This Row],[Employee Name]]),"",A26+1)</f>
        <v>24</v>
      </c>
      <c r="B27" s="8" t="str">
        <f>CONCATENATE(Employees[[#This Row],[Lastname]]," ",Employees[[#This Row],[Firstname]], " ",LEFT(Employees[[#This Row],[Middlename]],1),IF(ISBLANK(Employees[[#This Row],[Middlename]])," ","."))</f>
        <v>ALEGRE RENZ KARL C.</v>
      </c>
      <c r="C27" s="18" t="s">
        <v>663</v>
      </c>
      <c r="D27" s="18" t="s">
        <v>2460</v>
      </c>
      <c r="E27" s="18" t="s">
        <v>134</v>
      </c>
      <c r="F27" s="18" t="s">
        <v>1698</v>
      </c>
      <c r="G27" s="18" t="s">
        <v>1289</v>
      </c>
      <c r="H27" s="18" t="s">
        <v>2461</v>
      </c>
      <c r="I27" s="8" t="b">
        <f>COUNTIF(Employees[Employee Name],Employees[[#This Row],[Employee Name]])&gt;1</f>
        <v>0</v>
      </c>
    </row>
    <row r="28" spans="1:9" ht="30" customHeight="1" x14ac:dyDescent="0.3">
      <c r="A28" s="43">
        <f>IF(ISBLANK(Employees[[#This Row],[Employee Name]]),"",A27+1)</f>
        <v>25</v>
      </c>
      <c r="B28" s="8" t="str">
        <f>CONCATENATE(Employees[[#This Row],[Lastname]]," ",Employees[[#This Row],[Firstname]], " ",LEFT(Employees[[#This Row],[Middlename]],1),IF(ISBLANK(Employees[[#This Row],[Middlename]])," ","."))</f>
        <v>ALEGRE VIVENCIO A.</v>
      </c>
      <c r="C28" s="8" t="s">
        <v>663</v>
      </c>
      <c r="D28" s="8" t="s">
        <v>664</v>
      </c>
      <c r="E28" s="8" t="s">
        <v>88</v>
      </c>
      <c r="F28" s="8" t="s">
        <v>665</v>
      </c>
      <c r="G28" s="18" t="s">
        <v>2409</v>
      </c>
      <c r="H28" s="8" t="s">
        <v>642</v>
      </c>
      <c r="I28" s="8" t="b">
        <f>COUNTIF(Employees[Employee Name],Employees[[#This Row],[Employee Name]])&gt;1</f>
        <v>0</v>
      </c>
    </row>
    <row r="29" spans="1:9" ht="30" customHeight="1" x14ac:dyDescent="0.3">
      <c r="A29" s="43">
        <f>IF(ISBLANK(Employees[[#This Row],[Employee Name]]),"",A28+1)</f>
        <v>26</v>
      </c>
      <c r="B29" s="8" t="str">
        <f>CONCATENATE(Employees[[#This Row],[Lastname]]," ",Employees[[#This Row],[Firstname]], " ",LEFT(Employees[[#This Row],[Middlename]],1),IF(ISBLANK(Employees[[#This Row],[Middlename]])," ","."))</f>
        <v xml:space="preserve">BUELBO MICHLE  </v>
      </c>
      <c r="C29" s="18" t="s">
        <v>2556</v>
      </c>
      <c r="D29" s="18" t="s">
        <v>2557</v>
      </c>
      <c r="E29" s="8"/>
      <c r="F29" s="18" t="s">
        <v>1289</v>
      </c>
      <c r="G29" s="18" t="s">
        <v>1289</v>
      </c>
      <c r="H29" s="18" t="s">
        <v>1699</v>
      </c>
      <c r="I29" s="8" t="b">
        <f>COUNTIF(Employees[Employee Name],Employees[[#This Row],[Employee Name]])&gt;1</f>
        <v>0</v>
      </c>
    </row>
    <row r="30" spans="1:9" ht="30" customHeight="1" x14ac:dyDescent="0.3">
      <c r="A30" s="43">
        <f>IF(ISBLANK(Employees[[#This Row],[Employee Name]]),"",A29+1)</f>
        <v>27</v>
      </c>
      <c r="B30" s="8" t="str">
        <f>CONCATENATE(Employees[[#This Row],[Lastname]]," ",Employees[[#This Row],[Firstname]], " ",LEFT(Employees[[#This Row],[Middlename]],1),IF(ISBLANK(Employees[[#This Row],[Middlename]])," ","."))</f>
        <v>ALERA JEFFREY B.</v>
      </c>
      <c r="C30" s="8" t="s">
        <v>1362</v>
      </c>
      <c r="D30" s="8" t="s">
        <v>1363</v>
      </c>
      <c r="E30" s="8" t="s">
        <v>1364</v>
      </c>
      <c r="F30" s="18" t="s">
        <v>1698</v>
      </c>
      <c r="G30" s="18" t="s">
        <v>1698</v>
      </c>
      <c r="H30" s="8" t="s">
        <v>1699</v>
      </c>
      <c r="I30" s="8" t="b">
        <f>COUNTIF(Employees[Employee Name],Employees[[#This Row],[Employee Name]])&gt;1</f>
        <v>0</v>
      </c>
    </row>
    <row r="31" spans="1:9" ht="30" customHeight="1" x14ac:dyDescent="0.3">
      <c r="A31" s="43">
        <f>IF(ISBLANK(Employees[[#This Row],[Employee Name]]),"",A30+1)</f>
        <v>28</v>
      </c>
      <c r="B31" s="8" t="str">
        <f>CONCATENATE(Employees[[#This Row],[Lastname]]," ",Employees[[#This Row],[Firstname]], " ",LEFT(Employees[[#This Row],[Middlename]],1),IF(ISBLANK(Employees[[#This Row],[Middlename]])," ","."))</f>
        <v>ALFEREZ JOSEPHINE R.</v>
      </c>
      <c r="C31" s="8" t="s">
        <v>816</v>
      </c>
      <c r="D31" s="8" t="s">
        <v>406</v>
      </c>
      <c r="E31" s="8" t="s">
        <v>817</v>
      </c>
      <c r="F31" s="8" t="s">
        <v>818</v>
      </c>
      <c r="G31" s="8" t="s">
        <v>2409</v>
      </c>
      <c r="H31" s="8" t="s">
        <v>135</v>
      </c>
      <c r="I31" s="8" t="b">
        <f>COUNTIF(Employees[Employee Name],Employees[[#This Row],[Employee Name]])&gt;1</f>
        <v>0</v>
      </c>
    </row>
    <row r="32" spans="1:9" ht="30" customHeight="1" x14ac:dyDescent="0.3">
      <c r="A32" s="43">
        <f>IF(ISBLANK(Employees[[#This Row],[Employee Name]]),"",A31+1)</f>
        <v>29</v>
      </c>
      <c r="B32" s="8" t="str">
        <f>CONCATENATE(Employees[[#This Row],[Lastname]]," ",Employees[[#This Row],[Firstname]], " ",LEFT(Employees[[#This Row],[Middlename]],1),IF(ISBLANK(Employees[[#This Row],[Middlename]])," ","."))</f>
        <v>ALMAREZ GRACITA S.</v>
      </c>
      <c r="C32" s="8" t="s">
        <v>1365</v>
      </c>
      <c r="D32" s="8" t="s">
        <v>811</v>
      </c>
      <c r="E32" s="8" t="s">
        <v>2355</v>
      </c>
      <c r="F32" s="8" t="s">
        <v>1698</v>
      </c>
      <c r="G32" s="8" t="s">
        <v>1698</v>
      </c>
      <c r="H32" s="8" t="s">
        <v>135</v>
      </c>
      <c r="I32" s="8" t="b">
        <f>COUNTIF(Employees[Employee Name],Employees[[#This Row],[Employee Name]])&gt;1</f>
        <v>0</v>
      </c>
    </row>
    <row r="33" spans="1:9" ht="30" customHeight="1" x14ac:dyDescent="0.3">
      <c r="A33" s="43">
        <f>IF(ISBLANK(Employees[[#This Row],[Employee Name]]),"",A32+1)</f>
        <v>30</v>
      </c>
      <c r="B33" s="8" t="str">
        <f>CONCATENATE(Employees[[#This Row],[Lastname]]," ",Employees[[#This Row],[Firstname]], " ",LEFT(Employees[[#This Row],[Middlename]],1),IF(ISBLANK(Employees[[#This Row],[Middlename]])," ","."))</f>
        <v>ALMAREZ MELENCIO M.</v>
      </c>
      <c r="C33" s="8" t="s">
        <v>1365</v>
      </c>
      <c r="D33" s="8" t="s">
        <v>1366</v>
      </c>
      <c r="E33" s="8" t="s">
        <v>554</v>
      </c>
      <c r="F33" s="8" t="s">
        <v>1289</v>
      </c>
      <c r="G33" s="18" t="s">
        <v>1289</v>
      </c>
      <c r="H33" s="8" t="s">
        <v>361</v>
      </c>
      <c r="I33" s="8" t="b">
        <f>COUNTIF(Employees[Employee Name],Employees[[#This Row],[Employee Name]])&gt;1</f>
        <v>0</v>
      </c>
    </row>
    <row r="34" spans="1:9" ht="30" customHeight="1" x14ac:dyDescent="0.3">
      <c r="A34" s="43">
        <f>IF(ISBLANK(Employees[[#This Row],[Employee Name]]),"",A33+1)</f>
        <v>31</v>
      </c>
      <c r="B34" s="8" t="str">
        <f>CONCATENATE(Employees[[#This Row],[Lastname]]," ",Employees[[#This Row],[Firstname]], " ",LEFT(Employees[[#This Row],[Middlename]],1),IF(ISBLANK(Employees[[#This Row],[Middlename]])," ","."))</f>
        <v>ALVAREZ GRACITA S.</v>
      </c>
      <c r="C34" s="8" t="s">
        <v>810</v>
      </c>
      <c r="D34" s="8" t="s">
        <v>811</v>
      </c>
      <c r="E34" s="8" t="s">
        <v>812</v>
      </c>
      <c r="F34" s="8" t="s">
        <v>813</v>
      </c>
      <c r="G34" s="8" t="s">
        <v>2409</v>
      </c>
      <c r="H34" s="8" t="s">
        <v>135</v>
      </c>
      <c r="I34" s="8" t="b">
        <f>COUNTIF(Employees[Employee Name],Employees[[#This Row],[Employee Name]])&gt;1</f>
        <v>0</v>
      </c>
    </row>
    <row r="35" spans="1:9" ht="30" customHeight="1" x14ac:dyDescent="0.3">
      <c r="A35" s="43">
        <f>IF(ISBLANK(Employees[[#This Row],[Employee Name]]),"",A34+1)</f>
        <v>32</v>
      </c>
      <c r="B35" s="8" t="str">
        <f>CONCATENATE(Employees[[#This Row],[Lastname]]," ",Employees[[#This Row],[Firstname]], " ",LEFT(Employees[[#This Row],[Middlename]],1),IF(ISBLANK(Employees[[#This Row],[Middlename]])," ","."))</f>
        <v>AMBAT JAIME L.</v>
      </c>
      <c r="C35" s="8" t="s">
        <v>616</v>
      </c>
      <c r="D35" s="8" t="s">
        <v>1367</v>
      </c>
      <c r="E35" s="8" t="s">
        <v>1368</v>
      </c>
      <c r="F35" s="8" t="s">
        <v>1289</v>
      </c>
      <c r="G35" s="18" t="s">
        <v>1289</v>
      </c>
      <c r="H35" s="8" t="s">
        <v>1700</v>
      </c>
      <c r="I35" s="8" t="b">
        <f>COUNTIF(Employees[Employee Name],Employees[[#This Row],[Employee Name]])&gt;1</f>
        <v>0</v>
      </c>
    </row>
    <row r="36" spans="1:9" ht="30" customHeight="1" x14ac:dyDescent="0.3">
      <c r="A36" s="43">
        <f>IF(ISBLANK(Employees[[#This Row],[Employee Name]]),"",A35+1)</f>
        <v>33</v>
      </c>
      <c r="B36" s="8" t="str">
        <f>CONCATENATE(Employees[[#This Row],[Lastname]]," ",Employees[[#This Row],[Firstname]], " ",LEFT(Employees[[#This Row],[Middlename]],1),IF(ISBLANK(Employees[[#This Row],[Middlename]])," ","."))</f>
        <v>AMBAT MARILOU M.</v>
      </c>
      <c r="C36" s="8" t="s">
        <v>616</v>
      </c>
      <c r="D36" s="8" t="s">
        <v>617</v>
      </c>
      <c r="E36" s="8" t="s">
        <v>84</v>
      </c>
      <c r="F36" s="8" t="s">
        <v>125</v>
      </c>
      <c r="G36" s="18" t="s">
        <v>2409</v>
      </c>
      <c r="H36" s="8" t="s">
        <v>286</v>
      </c>
      <c r="I36" s="8" t="b">
        <f>COUNTIF(Employees[Employee Name],Employees[[#This Row],[Employee Name]])&gt;1</f>
        <v>0</v>
      </c>
    </row>
    <row r="37" spans="1:9" ht="30" customHeight="1" x14ac:dyDescent="0.3">
      <c r="A37" s="43">
        <f>IF(ISBLANK(Employees[[#This Row],[Employee Name]]),"",A36+1)</f>
        <v>34</v>
      </c>
      <c r="B37" s="8" t="str">
        <f>CONCATENATE(Employees[[#This Row],[Lastname]]," ",Employees[[#This Row],[Firstname]], " ",LEFT(Employees[[#This Row],[Middlename]],1),IF(ISBLANK(Employees[[#This Row],[Middlename]])," ","."))</f>
        <v>AMBION DORINDA A.</v>
      </c>
      <c r="C37" s="8" t="s">
        <v>221</v>
      </c>
      <c r="D37" s="8" t="s">
        <v>222</v>
      </c>
      <c r="E37" s="8" t="s">
        <v>88</v>
      </c>
      <c r="F37" s="8" t="s">
        <v>223</v>
      </c>
      <c r="G37" s="8" t="s">
        <v>2409</v>
      </c>
      <c r="H37" s="8" t="s">
        <v>213</v>
      </c>
      <c r="I37" s="8" t="b">
        <f>COUNTIF(Employees[Employee Name],Employees[[#This Row],[Employee Name]])&gt;1</f>
        <v>0</v>
      </c>
    </row>
    <row r="38" spans="1:9" ht="30" customHeight="1" x14ac:dyDescent="0.3">
      <c r="A38" s="43">
        <f>IF(ISBLANK(Employees[[#This Row],[Employee Name]]),"",A37+1)</f>
        <v>35</v>
      </c>
      <c r="B38" s="8" t="str">
        <f>CONCATENATE(Employees[[#This Row],[Lastname]]," ",Employees[[#This Row],[Firstname]], " ",LEFT(Employees[[#This Row],[Middlename]],1),IF(ISBLANK(Employees[[#This Row],[Middlename]])," ","."))</f>
        <v>AMBION HERSHEY D.</v>
      </c>
      <c r="C38" s="8" t="s">
        <v>221</v>
      </c>
      <c r="D38" s="8" t="s">
        <v>1369</v>
      </c>
      <c r="E38" s="8" t="s">
        <v>119</v>
      </c>
      <c r="F38" s="8" t="s">
        <v>1289</v>
      </c>
      <c r="G38" s="18" t="s">
        <v>1289</v>
      </c>
      <c r="H38" s="8" t="s">
        <v>135</v>
      </c>
      <c r="I38" s="8" t="b">
        <f>COUNTIF(Employees[Employee Name],Employees[[#This Row],[Employee Name]])&gt;1</f>
        <v>0</v>
      </c>
    </row>
    <row r="39" spans="1:9" ht="30" customHeight="1" x14ac:dyDescent="0.3">
      <c r="A39" s="43">
        <f>IF(ISBLANK(Employees[[#This Row],[Employee Name]]),"",A38+1)</f>
        <v>36</v>
      </c>
      <c r="B39" s="8" t="str">
        <f>CONCATENATE(Employees[[#This Row],[Lastname]]," ",Employees[[#This Row],[Firstname]], " ",LEFT(Employees[[#This Row],[Middlename]],1),IF(ISBLANK(Employees[[#This Row],[Middlename]])," ","."))</f>
        <v>AMBION LAMBERTO A.</v>
      </c>
      <c r="C39" s="8" t="s">
        <v>221</v>
      </c>
      <c r="D39" s="8" t="s">
        <v>731</v>
      </c>
      <c r="E39" s="8" t="s">
        <v>88</v>
      </c>
      <c r="F39" s="8" t="s">
        <v>125</v>
      </c>
      <c r="G39" s="18" t="s">
        <v>2409</v>
      </c>
      <c r="H39" s="8" t="s">
        <v>357</v>
      </c>
      <c r="I39" s="8" t="b">
        <f>COUNTIF(Employees[Employee Name],Employees[[#This Row],[Employee Name]])&gt;1</f>
        <v>0</v>
      </c>
    </row>
    <row r="40" spans="1:9" ht="30" customHeight="1" x14ac:dyDescent="0.3">
      <c r="A40" s="43">
        <f>IF(ISBLANK(Employees[[#This Row],[Employee Name]]),"",A39+1)</f>
        <v>37</v>
      </c>
      <c r="B40" s="8" t="str">
        <f>CONCATENATE(Employees[[#This Row],[Lastname]]," ",Employees[[#This Row],[Firstname]], " ",LEFT(Employees[[#This Row],[Middlename]],1),IF(ISBLANK(Employees[[#This Row],[Middlename]])," ","."))</f>
        <v>AMBION MARIETA B.</v>
      </c>
      <c r="C40" s="8" t="s">
        <v>221</v>
      </c>
      <c r="D40" s="8" t="s">
        <v>1370</v>
      </c>
      <c r="E40" s="8" t="s">
        <v>145</v>
      </c>
      <c r="F40" s="8" t="s">
        <v>1289</v>
      </c>
      <c r="G40" s="18" t="s">
        <v>1289</v>
      </c>
      <c r="H40" s="8" t="s">
        <v>289</v>
      </c>
      <c r="I40" s="8" t="b">
        <f>COUNTIF(Employees[Employee Name],Employees[[#This Row],[Employee Name]])&gt;1</f>
        <v>0</v>
      </c>
    </row>
    <row r="41" spans="1:9" ht="30" customHeight="1" x14ac:dyDescent="0.3">
      <c r="A41" s="43">
        <f>IF(ISBLANK(Employees[[#This Row],[Employee Name]]),"",A40+1)</f>
        <v>38</v>
      </c>
      <c r="B41" s="8" t="str">
        <f>CONCATENATE(Employees[[#This Row],[Lastname]]," ",Employees[[#This Row],[Firstname]], " ",LEFT(Employees[[#This Row],[Middlename]],1),IF(ISBLANK(Employees[[#This Row],[Middlename]])," ","."))</f>
        <v>AMBION PRISCO G.</v>
      </c>
      <c r="C41" s="8" t="s">
        <v>221</v>
      </c>
      <c r="D41" s="8" t="s">
        <v>270</v>
      </c>
      <c r="E41" s="8" t="s">
        <v>166</v>
      </c>
      <c r="F41" s="8" t="s">
        <v>272</v>
      </c>
      <c r="G41" s="18" t="s">
        <v>2409</v>
      </c>
      <c r="H41" s="8" t="s">
        <v>271</v>
      </c>
      <c r="I41" s="8" t="b">
        <f>COUNTIF(Employees[Employee Name],Employees[[#This Row],[Employee Name]])&gt;1</f>
        <v>0</v>
      </c>
    </row>
    <row r="42" spans="1:9" ht="30" customHeight="1" x14ac:dyDescent="0.3">
      <c r="A42" s="43">
        <f>IF(ISBLANK(Employees[[#This Row],[Employee Name]]),"",A41+1)</f>
        <v>39</v>
      </c>
      <c r="B42" s="8" t="str">
        <f>CONCATENATE(Employees[[#This Row],[Lastname]]," ",Employees[[#This Row],[Firstname]], " ",LEFT(Employees[[#This Row],[Middlename]],1),IF(ISBLANK(Employees[[#This Row],[Middlename]])," ","."))</f>
        <v>AMBION REYMOND A.</v>
      </c>
      <c r="C42" s="8" t="s">
        <v>221</v>
      </c>
      <c r="D42" s="8" t="s">
        <v>1272</v>
      </c>
      <c r="E42" s="8" t="s">
        <v>1273</v>
      </c>
      <c r="F42" s="8" t="s">
        <v>156</v>
      </c>
      <c r="G42" s="8" t="s">
        <v>2409</v>
      </c>
      <c r="H42" s="8" t="s">
        <v>357</v>
      </c>
      <c r="I42" s="8" t="b">
        <f>COUNTIF(Employees[Employee Name],Employees[[#This Row],[Employee Name]])&gt;1</f>
        <v>0</v>
      </c>
    </row>
    <row r="43" spans="1:9" ht="30" customHeight="1" x14ac:dyDescent="0.3">
      <c r="A43" s="43">
        <f>IF(ISBLANK(Employees[[#This Row],[Employee Name]]),"",A42+1)</f>
        <v>40</v>
      </c>
      <c r="B43" s="8" t="str">
        <f>CONCATENATE(Employees[[#This Row],[Lastname]]," ",Employees[[#This Row],[Firstname]], " ",LEFT(Employees[[#This Row],[Middlename]],1),IF(ISBLANK(Employees[[#This Row],[Middlename]])," ","."))</f>
        <v>AMBONAN AVELINA A.</v>
      </c>
      <c r="C43" s="8" t="s">
        <v>256</v>
      </c>
      <c r="D43" s="8" t="s">
        <v>257</v>
      </c>
      <c r="E43" s="8" t="s">
        <v>88</v>
      </c>
      <c r="F43" s="8" t="s">
        <v>198</v>
      </c>
      <c r="G43" s="18" t="s">
        <v>2409</v>
      </c>
      <c r="H43" s="8" t="s">
        <v>260</v>
      </c>
      <c r="I43" s="8" t="b">
        <f>COUNTIF(Employees[Employee Name],Employees[[#This Row],[Employee Name]])&gt;1</f>
        <v>0</v>
      </c>
    </row>
    <row r="44" spans="1:9" ht="30" customHeight="1" x14ac:dyDescent="0.3">
      <c r="A44" s="43">
        <f>IF(ISBLANK(Employees[[#This Row],[Employee Name]]),"",A43+1)</f>
        <v>41</v>
      </c>
      <c r="B44" s="8" t="str">
        <f>CONCATENATE(Employees[[#This Row],[Lastname]]," ",Employees[[#This Row],[Firstname]], " ",LEFT(Employees[[#This Row],[Middlename]],1),IF(ISBLANK(Employees[[#This Row],[Middlename]])," ","."))</f>
        <v>AMBROCIO MELODY B.</v>
      </c>
      <c r="C44" s="8" t="s">
        <v>1371</v>
      </c>
      <c r="D44" s="8" t="s">
        <v>1351</v>
      </c>
      <c r="E44" s="8" t="s">
        <v>145</v>
      </c>
      <c r="F44" s="8" t="s">
        <v>1289</v>
      </c>
      <c r="G44" s="18" t="s">
        <v>1289</v>
      </c>
      <c r="H44" s="8" t="s">
        <v>213</v>
      </c>
      <c r="I44" s="8" t="b">
        <f>COUNTIF(Employees[Employee Name],Employees[[#This Row],[Employee Name]])&gt;1</f>
        <v>0</v>
      </c>
    </row>
    <row r="45" spans="1:9" ht="30" customHeight="1" x14ac:dyDescent="0.3">
      <c r="A45" s="43">
        <f>IF(ISBLANK(Employees[[#This Row],[Employee Name]]),"",A44+1)</f>
        <v>42</v>
      </c>
      <c r="B45" s="8" t="str">
        <f>CONCATENATE(Employees[[#This Row],[Lastname]]," ",Employees[[#This Row],[Firstname]], " ",LEFT(Employees[[#This Row],[Middlename]],1),IF(ISBLANK(Employees[[#This Row],[Middlename]])," ","."))</f>
        <v>AMON CLARISSA MAY M.</v>
      </c>
      <c r="C45" s="18" t="s">
        <v>1009</v>
      </c>
      <c r="D45" s="18" t="s">
        <v>1997</v>
      </c>
      <c r="E45" s="18" t="s">
        <v>1998</v>
      </c>
      <c r="F45" s="18" t="s">
        <v>1999</v>
      </c>
      <c r="G45" s="18" t="s">
        <v>2409</v>
      </c>
      <c r="H45" s="18" t="s">
        <v>357</v>
      </c>
      <c r="I45" s="8" t="b">
        <f>COUNTIF(Employees[Employee Name],Employees[[#This Row],[Employee Name]])&gt;1</f>
        <v>0</v>
      </c>
    </row>
    <row r="46" spans="1:9" ht="30" customHeight="1" x14ac:dyDescent="0.3">
      <c r="A46" s="43">
        <f>IF(ISBLANK(Employees[[#This Row],[Employee Name]]),"",A45+1)</f>
        <v>43</v>
      </c>
      <c r="B46" s="8" t="str">
        <f>CONCATENATE(Employees[[#This Row],[Lastname]]," ",Employees[[#This Row],[Firstname]], " ",LEFT(Employees[[#This Row],[Middlename]],1),IF(ISBLANK(Employees[[#This Row],[Middlename]])," ","."))</f>
        <v>AMON ESTELITA S.</v>
      </c>
      <c r="C46" s="8" t="s">
        <v>1009</v>
      </c>
      <c r="D46" s="8" t="s">
        <v>421</v>
      </c>
      <c r="E46" s="8" t="s">
        <v>161</v>
      </c>
      <c r="F46" s="8" t="s">
        <v>1289</v>
      </c>
      <c r="G46" s="18" t="s">
        <v>1289</v>
      </c>
      <c r="H46" s="8" t="s">
        <v>199</v>
      </c>
      <c r="I46" s="8" t="b">
        <f>COUNTIF(Employees[Employee Name],Employees[[#This Row],[Employee Name]])&gt;1</f>
        <v>0</v>
      </c>
    </row>
    <row r="47" spans="1:9" ht="30" customHeight="1" x14ac:dyDescent="0.3">
      <c r="A47" s="43">
        <f>IF(ISBLANK(Employees[[#This Row],[Employee Name]]),"",A46+1)</f>
        <v>44</v>
      </c>
      <c r="B47" s="8" t="str">
        <f>CONCATENATE(Employees[[#This Row],[Lastname]]," ",Employees[[#This Row],[Firstname]], " ",LEFT(Employees[[#This Row],[Middlename]],1),IF(ISBLANK(Employees[[#This Row],[Middlename]])," ","."))</f>
        <v>AMON RHEALYN O.</v>
      </c>
      <c r="C47" s="8" t="s">
        <v>1009</v>
      </c>
      <c r="D47" s="8" t="s">
        <v>946</v>
      </c>
      <c r="E47" s="8" t="s">
        <v>838</v>
      </c>
      <c r="F47" s="8" t="s">
        <v>947</v>
      </c>
      <c r="G47" s="18" t="s">
        <v>2409</v>
      </c>
      <c r="H47" s="8" t="s">
        <v>439</v>
      </c>
      <c r="I47" s="8" t="b">
        <f>COUNTIF(Employees[Employee Name],Employees[[#This Row],[Employee Name]])&gt;1</f>
        <v>0</v>
      </c>
    </row>
    <row r="48" spans="1:9" ht="30" customHeight="1" x14ac:dyDescent="0.3">
      <c r="A48" s="43">
        <f>IF(ISBLANK(Employees[[#This Row],[Employee Name]]),"",A47+1)</f>
        <v>45</v>
      </c>
      <c r="B48" s="8" t="str">
        <f>CONCATENATE(Employees[[#This Row],[Lastname]]," ",Employees[[#This Row],[Firstname]], " ",LEFT(Employees[[#This Row],[Middlename]],1),IF(ISBLANK(Employees[[#This Row],[Middlename]])," ","."))</f>
        <v>AMORA ELISA S.</v>
      </c>
      <c r="C48" s="8" t="s">
        <v>397</v>
      </c>
      <c r="D48" s="8" t="s">
        <v>373</v>
      </c>
      <c r="E48" s="8" t="s">
        <v>161</v>
      </c>
      <c r="F48" s="8" t="s">
        <v>390</v>
      </c>
      <c r="G48" s="8" t="s">
        <v>2409</v>
      </c>
      <c r="H48" s="8" t="s">
        <v>103</v>
      </c>
      <c r="I48" s="8" t="b">
        <f>COUNTIF(Employees[Employee Name],Employees[[#This Row],[Employee Name]])&gt;1</f>
        <v>0</v>
      </c>
    </row>
    <row r="49" spans="1:9" ht="30" customHeight="1" x14ac:dyDescent="0.3">
      <c r="A49" s="43">
        <f>IF(ISBLANK(Employees[[#This Row],[Employee Name]]),"",A48+1)</f>
        <v>46</v>
      </c>
      <c r="B49" s="8" t="str">
        <f>CONCATENATE(Employees[[#This Row],[Lastname]]," ",Employees[[#This Row],[Firstname]], " ",LEFT(Employees[[#This Row],[Middlename]],1),IF(ISBLANK(Employees[[#This Row],[Middlename]])," ","."))</f>
        <v>AMPARO JOY J.</v>
      </c>
      <c r="C49" s="8" t="s">
        <v>894</v>
      </c>
      <c r="D49" s="8" t="s">
        <v>895</v>
      </c>
      <c r="E49" s="8" t="s">
        <v>1977</v>
      </c>
      <c r="F49" s="8" t="s">
        <v>96</v>
      </c>
      <c r="G49" s="8" t="s">
        <v>2409</v>
      </c>
      <c r="H49" s="8" t="s">
        <v>97</v>
      </c>
      <c r="I49" s="8" t="b">
        <f>COUNTIF(Employees[Employee Name],Employees[[#This Row],[Employee Name]])&gt;1</f>
        <v>0</v>
      </c>
    </row>
    <row r="50" spans="1:9" ht="30" customHeight="1" x14ac:dyDescent="0.3">
      <c r="A50" s="43">
        <f>IF(ISBLANK(Employees[[#This Row],[Employee Name]]),"",A49+1)</f>
        <v>47</v>
      </c>
      <c r="B50" s="8" t="str">
        <f>CONCATENATE(Employees[[#This Row],[Lastname]]," ",Employees[[#This Row],[Firstname]], " ",LEFT(Employees[[#This Row],[Middlename]],1),IF(ISBLANK(Employees[[#This Row],[Middlename]])," ","."))</f>
        <v>MANDARAOG JONEL L.</v>
      </c>
      <c r="C50" s="18" t="s">
        <v>2552</v>
      </c>
      <c r="D50" s="18" t="s">
        <v>2553</v>
      </c>
      <c r="E50" s="18" t="s">
        <v>227</v>
      </c>
      <c r="F50" s="18" t="s">
        <v>1289</v>
      </c>
      <c r="G50" s="18" t="s">
        <v>1289</v>
      </c>
      <c r="H50" s="18" t="s">
        <v>2554</v>
      </c>
      <c r="I50" s="8" t="b">
        <f>COUNTIF(Employees[Employee Name],Employees[[#This Row],[Employee Name]])&gt;1</f>
        <v>0</v>
      </c>
    </row>
    <row r="51" spans="1:9" ht="30" customHeight="1" x14ac:dyDescent="0.3">
      <c r="A51" s="43">
        <f>IF(ISBLANK(Employees[[#This Row],[Employee Name]]),"",A50+1)</f>
        <v>48</v>
      </c>
      <c r="B51" s="8" t="str">
        <f>CONCATENATE(Employees[[#This Row],[Lastname]]," ",Employees[[#This Row],[Firstname]], " ",LEFT(Employees[[#This Row],[Middlename]],1),IF(ISBLANK(Employees[[#This Row],[Middlename]])," ","."))</f>
        <v>AMULONG ADLYC JOHN P.</v>
      </c>
      <c r="C51" s="18" t="s">
        <v>1372</v>
      </c>
      <c r="D51" s="18" t="s">
        <v>2405</v>
      </c>
      <c r="E51" s="18" t="s">
        <v>124</v>
      </c>
      <c r="F51" s="18" t="s">
        <v>1698</v>
      </c>
      <c r="G51" s="18" t="s">
        <v>1698</v>
      </c>
      <c r="H51" s="18" t="s">
        <v>590</v>
      </c>
      <c r="I51" s="8" t="b">
        <f>COUNTIF(Employees[Employee Name],Employees[[#This Row],[Employee Name]])&gt;1</f>
        <v>0</v>
      </c>
    </row>
    <row r="52" spans="1:9" ht="30" customHeight="1" x14ac:dyDescent="0.3">
      <c r="A52" s="43">
        <f>IF(ISBLANK(Employees[[#This Row],[Employee Name]]),"",A51+1)</f>
        <v>49</v>
      </c>
      <c r="B52" s="8" t="str">
        <f>CONCATENATE(Employees[[#This Row],[Lastname]]," ",Employees[[#This Row],[Firstname]], " ",LEFT(Employees[[#This Row],[Middlename]],1),IF(ISBLANK(Employees[[#This Row],[Middlename]])," ","."))</f>
        <v>AMULONG GERONIMO M.</v>
      </c>
      <c r="C52" s="8" t="s">
        <v>1372</v>
      </c>
      <c r="D52" s="8" t="s">
        <v>1373</v>
      </c>
      <c r="E52" s="8" t="s">
        <v>1374</v>
      </c>
      <c r="F52" s="8" t="s">
        <v>1289</v>
      </c>
      <c r="G52" s="18" t="s">
        <v>1289</v>
      </c>
      <c r="H52" s="8" t="s">
        <v>1701</v>
      </c>
      <c r="I52" s="8" t="b">
        <f>COUNTIF(Employees[Employee Name],Employees[[#This Row],[Employee Name]])&gt;1</f>
        <v>0</v>
      </c>
    </row>
    <row r="53" spans="1:9" ht="30" customHeight="1" x14ac:dyDescent="0.3">
      <c r="A53" s="43">
        <f>IF(ISBLANK(Employees[[#This Row],[Employee Name]]),"",A52+1)</f>
        <v>50</v>
      </c>
      <c r="B53" s="8" t="str">
        <f>CONCATENATE(Employees[[#This Row],[Lastname]]," ",Employees[[#This Row],[Firstname]], " ",LEFT(Employees[[#This Row],[Middlename]],1),IF(ISBLANK(Employees[[#This Row],[Middlename]])," ","."))</f>
        <v xml:space="preserve">AMULONG JAY R  </v>
      </c>
      <c r="C53" s="18" t="s">
        <v>1372</v>
      </c>
      <c r="D53" s="18" t="s">
        <v>2070</v>
      </c>
      <c r="E53" s="8"/>
      <c r="F53" s="18" t="s">
        <v>1698</v>
      </c>
      <c r="G53" s="18" t="s">
        <v>1698</v>
      </c>
      <c r="H53" s="18" t="s">
        <v>2040</v>
      </c>
      <c r="I53" s="8" t="b">
        <f>COUNTIF(Employees[Employee Name],Employees[[#This Row],[Employee Name]])&gt;1</f>
        <v>0</v>
      </c>
    </row>
    <row r="54" spans="1:9" ht="30" customHeight="1" x14ac:dyDescent="0.3">
      <c r="A54" s="43">
        <f>IF(ISBLANK(Employees[[#This Row],[Employee Name]]),"",A53+1)</f>
        <v>51</v>
      </c>
      <c r="B54" s="8" t="str">
        <f>CONCATENATE(Employees[[#This Row],[Lastname]]," ",Employees[[#This Row],[Firstname]], " ",LEFT(Employees[[#This Row],[Middlename]],1),IF(ISBLANK(Employees[[#This Row],[Middlename]])," ","."))</f>
        <v>ANACAY ABNER M.</v>
      </c>
      <c r="C54" s="8" t="s">
        <v>510</v>
      </c>
      <c r="D54" s="8" t="s">
        <v>961</v>
      </c>
      <c r="E54" s="8" t="s">
        <v>962</v>
      </c>
      <c r="F54" s="8" t="s">
        <v>455</v>
      </c>
      <c r="G54" s="18" t="s">
        <v>2409</v>
      </c>
      <c r="H54" s="8" t="s">
        <v>463</v>
      </c>
      <c r="I54" s="8" t="b">
        <f>COUNTIF(Employees[Employee Name],Employees[[#This Row],[Employee Name]])&gt;1</f>
        <v>0</v>
      </c>
    </row>
    <row r="55" spans="1:9" ht="30" customHeight="1" x14ac:dyDescent="0.3">
      <c r="A55" s="43">
        <f>IF(ISBLANK(Employees[[#This Row],[Employee Name]]),"",A54+1)</f>
        <v>52</v>
      </c>
      <c r="B55" s="8" t="str">
        <f>CONCATENATE(Employees[[#This Row],[Lastname]]," ",Employees[[#This Row],[Firstname]], " ",LEFT(Employees[[#This Row],[Middlename]],1),IF(ISBLANK(Employees[[#This Row],[Middlename]])," ","."))</f>
        <v>ANACAY ANICETA P.</v>
      </c>
      <c r="C55" s="8" t="s">
        <v>510</v>
      </c>
      <c r="D55" s="8" t="s">
        <v>546</v>
      </c>
      <c r="E55" s="8" t="s">
        <v>124</v>
      </c>
      <c r="F55" s="18" t="s">
        <v>1987</v>
      </c>
      <c r="G55" s="8" t="s">
        <v>2409</v>
      </c>
      <c r="H55" s="8" t="s">
        <v>199</v>
      </c>
      <c r="I55" s="8" t="b">
        <f>COUNTIF(Employees[Employee Name],Employees[[#This Row],[Employee Name]])&gt;1</f>
        <v>0</v>
      </c>
    </row>
    <row r="56" spans="1:9" ht="30" customHeight="1" x14ac:dyDescent="0.3">
      <c r="A56" s="43">
        <f>IF(ISBLANK(Employees[[#This Row],[Employee Name]]),"",A55+1)</f>
        <v>53</v>
      </c>
      <c r="B56" s="8" t="str">
        <f>CONCATENATE(Employees[[#This Row],[Lastname]]," ",Employees[[#This Row],[Firstname]], " ",LEFT(Employees[[#This Row],[Middlename]],1),IF(ISBLANK(Employees[[#This Row],[Middlename]])," ","."))</f>
        <v>ANACAY LEVIE B.</v>
      </c>
      <c r="C56" s="8" t="s">
        <v>510</v>
      </c>
      <c r="D56" s="8" t="s">
        <v>511</v>
      </c>
      <c r="E56" s="8" t="s">
        <v>342</v>
      </c>
      <c r="F56" s="8" t="s">
        <v>512</v>
      </c>
      <c r="G56" s="18" t="s">
        <v>2409</v>
      </c>
      <c r="H56" s="8" t="s">
        <v>439</v>
      </c>
      <c r="I56" s="8" t="b">
        <f>COUNTIF(Employees[Employee Name],Employees[[#This Row],[Employee Name]])&gt;1</f>
        <v>0</v>
      </c>
    </row>
    <row r="57" spans="1:9" ht="30" customHeight="1" x14ac:dyDescent="0.3">
      <c r="A57" s="43">
        <f>IF(ISBLANK(Employees[[#This Row],[Employee Name]]),"",A56+1)</f>
        <v>54</v>
      </c>
      <c r="B57" s="8" t="str">
        <f>CONCATENATE(Employees[[#This Row],[Lastname]]," ",Employees[[#This Row],[Firstname]], " ",LEFT(Employees[[#This Row],[Middlename]],1),IF(ISBLANK(Employees[[#This Row],[Middlename]])," ","."))</f>
        <v>ANACAY RICHARD B.</v>
      </c>
      <c r="C57" s="8" t="s">
        <v>510</v>
      </c>
      <c r="D57" s="8" t="s">
        <v>1375</v>
      </c>
      <c r="E57" s="8" t="s">
        <v>1376</v>
      </c>
      <c r="F57" s="8" t="s">
        <v>1289</v>
      </c>
      <c r="G57" s="18" t="s">
        <v>1289</v>
      </c>
      <c r="H57" s="8" t="s">
        <v>97</v>
      </c>
      <c r="I57" s="8" t="b">
        <f>COUNTIF(Employees[Employee Name],Employees[[#This Row],[Employee Name]])&gt;1</f>
        <v>0</v>
      </c>
    </row>
    <row r="58" spans="1:9" ht="30" customHeight="1" x14ac:dyDescent="0.3">
      <c r="A58" s="43">
        <f>IF(ISBLANK(Employees[[#This Row],[Employee Name]]),"",A57+1)</f>
        <v>55</v>
      </c>
      <c r="B58" s="8" t="str">
        <f>CONCATENATE(Employees[[#This Row],[Lastname]]," ",Employees[[#This Row],[Firstname]], " ",LEFT(Employees[[#This Row],[Middlename]],1),IF(ISBLANK(Employees[[#This Row],[Middlename]])," ","."))</f>
        <v>ANARNA CRISTINA F.</v>
      </c>
      <c r="C58" s="8" t="s">
        <v>675</v>
      </c>
      <c r="D58" s="8" t="s">
        <v>429</v>
      </c>
      <c r="E58" s="8" t="s">
        <v>237</v>
      </c>
      <c r="F58" s="8" t="s">
        <v>198</v>
      </c>
      <c r="G58" s="18" t="s">
        <v>2409</v>
      </c>
      <c r="H58" s="8" t="s">
        <v>199</v>
      </c>
      <c r="I58" s="8" t="b">
        <f>COUNTIF(Employees[Employee Name],Employees[[#This Row],[Employee Name]])&gt;1</f>
        <v>0</v>
      </c>
    </row>
    <row r="59" spans="1:9" ht="30" customHeight="1" x14ac:dyDescent="0.3">
      <c r="A59" s="43">
        <f>IF(ISBLANK(Employees[[#This Row],[Employee Name]]),"",A58+1)</f>
        <v>56</v>
      </c>
      <c r="B59" s="8" t="str">
        <f>CONCATENATE(Employees[[#This Row],[Lastname]]," ",Employees[[#This Row],[Firstname]], " ",LEFT(Employees[[#This Row],[Middlename]],1),IF(ISBLANK(Employees[[#This Row],[Middlename]])," ","."))</f>
        <v>ANDAG ALEX C.</v>
      </c>
      <c r="C59" s="18" t="s">
        <v>2198</v>
      </c>
      <c r="D59" s="8" t="s">
        <v>1377</v>
      </c>
      <c r="E59" s="8" t="s">
        <v>134</v>
      </c>
      <c r="F59" s="8" t="s">
        <v>1289</v>
      </c>
      <c r="G59" s="18" t="s">
        <v>1289</v>
      </c>
      <c r="H59" s="8" t="s">
        <v>289</v>
      </c>
      <c r="I59" s="8" t="b">
        <f>COUNTIF(Employees[Employee Name],Employees[[#This Row],[Employee Name]])&gt;1</f>
        <v>0</v>
      </c>
    </row>
    <row r="60" spans="1:9" ht="30" customHeight="1" x14ac:dyDescent="0.3">
      <c r="A60" s="43">
        <f>IF(ISBLANK(Employees[[#This Row],[Employee Name]]),"",A59+1)</f>
        <v>57</v>
      </c>
      <c r="B60" s="8" t="str">
        <f>CONCATENATE(Employees[[#This Row],[Lastname]]," ",Employees[[#This Row],[Firstname]], " ",LEFT(Employees[[#This Row],[Middlename]],1),IF(ISBLANK(Employees[[#This Row],[Middlename]])," ","."))</f>
        <v>ANGCAYA ANA B.</v>
      </c>
      <c r="C60" s="8" t="s">
        <v>284</v>
      </c>
      <c r="D60" s="8" t="s">
        <v>876</v>
      </c>
      <c r="E60" s="8" t="s">
        <v>877</v>
      </c>
      <c r="F60" s="8" t="s">
        <v>198</v>
      </c>
      <c r="G60" s="18" t="s">
        <v>2409</v>
      </c>
      <c r="H60" s="8" t="s">
        <v>209</v>
      </c>
      <c r="I60" s="8" t="b">
        <f>COUNTIF(Employees[Employee Name],Employees[[#This Row],[Employee Name]])&gt;1</f>
        <v>0</v>
      </c>
    </row>
    <row r="61" spans="1:9" ht="30" customHeight="1" x14ac:dyDescent="0.3">
      <c r="A61" s="43">
        <f>A59+1</f>
        <v>57</v>
      </c>
      <c r="B61" s="8" t="str">
        <f>CONCATENATE(Employees[[#This Row],[Lastname]]," ",Employees[[#This Row],[Firstname]], " ",LEFT(Employees[[#This Row],[Middlename]],1),IF(ISBLANK(Employees[[#This Row],[Middlename]])," ","."))</f>
        <v xml:space="preserve">PEREZ FRANCIS  </v>
      </c>
      <c r="C61" s="18" t="s">
        <v>2597</v>
      </c>
      <c r="D61" s="18" t="s">
        <v>600</v>
      </c>
      <c r="E61" s="8"/>
      <c r="F61" s="18" t="s">
        <v>1289</v>
      </c>
      <c r="G61" s="18" t="s">
        <v>1289</v>
      </c>
      <c r="H61" s="18" t="s">
        <v>1699</v>
      </c>
      <c r="I61" s="8" t="b">
        <f>COUNTIF(Employees[Employee Name],Employees[[#This Row],[Employee Name]])&gt;1</f>
        <v>0</v>
      </c>
    </row>
    <row r="62" spans="1:9" ht="30" customHeight="1" x14ac:dyDescent="0.3">
      <c r="A62" s="43">
        <f>IF(ISBLANK(Employees[[#This Row],[Employee Name]]),"",A60+1)</f>
        <v>58</v>
      </c>
      <c r="B62" s="8" t="str">
        <f>CONCATENATE(Employees[[#This Row],[Lastname]]," ",Employees[[#This Row],[Firstname]], " ",LEFT(Employees[[#This Row],[Middlename]],1),IF(ISBLANK(Employees[[#This Row],[Middlename]])," ","."))</f>
        <v>ANGCAYA FRANCIS A.</v>
      </c>
      <c r="C62" s="8" t="s">
        <v>284</v>
      </c>
      <c r="D62" s="8" t="s">
        <v>600</v>
      </c>
      <c r="E62" s="8" t="s">
        <v>88</v>
      </c>
      <c r="F62" s="8" t="s">
        <v>198</v>
      </c>
      <c r="G62" s="18" t="s">
        <v>2409</v>
      </c>
      <c r="H62" s="8" t="s">
        <v>590</v>
      </c>
      <c r="I62" s="8" t="b">
        <f>COUNTIF(Employees[Employee Name],Employees[[#This Row],[Employee Name]])&gt;1</f>
        <v>0</v>
      </c>
    </row>
    <row r="63" spans="1:9" ht="30" customHeight="1" x14ac:dyDescent="0.3">
      <c r="A63" s="43">
        <f>IF(ISBLANK(Employees[[#This Row],[Employee Name]]),"",A62+1)</f>
        <v>59</v>
      </c>
      <c r="B63" s="8" t="str">
        <f>CONCATENATE(Employees[[#This Row],[Lastname]]," ",Employees[[#This Row],[Firstname]], " ",LEFT(Employees[[#This Row],[Middlename]],1),IF(ISBLANK(Employees[[#This Row],[Middlename]])," ","."))</f>
        <v>ANGCAYA INOCENCIO M.</v>
      </c>
      <c r="C63" s="8" t="s">
        <v>284</v>
      </c>
      <c r="D63" s="8" t="s">
        <v>1969</v>
      </c>
      <c r="E63" s="8" t="s">
        <v>86</v>
      </c>
      <c r="F63" s="8" t="s">
        <v>1289</v>
      </c>
      <c r="G63" s="18" t="s">
        <v>1289</v>
      </c>
      <c r="H63" s="8" t="s">
        <v>974</v>
      </c>
      <c r="I63" s="8" t="b">
        <f>COUNTIF(Employees[Employee Name],Employees[[#This Row],[Employee Name]])&gt;1</f>
        <v>0</v>
      </c>
    </row>
    <row r="64" spans="1:9" ht="30" customHeight="1" x14ac:dyDescent="0.3">
      <c r="A64" s="43">
        <f>IF(ISBLANK(Employees[[#This Row],[Employee Name]]),"",A63+1)</f>
        <v>60</v>
      </c>
      <c r="B64" s="8" t="str">
        <f>CONCATENATE(Employees[[#This Row],[Lastname]]," ",Employees[[#This Row],[Firstname]], " ",LEFT(Employees[[#This Row],[Middlename]],1),IF(ISBLANK(Employees[[#This Row],[Middlename]])," ","."))</f>
        <v>ANGCAYA IRENE V.</v>
      </c>
      <c r="C64" s="8" t="s">
        <v>284</v>
      </c>
      <c r="D64" s="8" t="s">
        <v>1378</v>
      </c>
      <c r="E64" s="8" t="s">
        <v>345</v>
      </c>
      <c r="F64" s="8" t="s">
        <v>1289</v>
      </c>
      <c r="G64" s="18" t="s">
        <v>1289</v>
      </c>
      <c r="H64" s="8" t="s">
        <v>1699</v>
      </c>
      <c r="I64" s="8" t="b">
        <f>COUNTIF(Employees[Employee Name],Employees[[#This Row],[Employee Name]])&gt;1</f>
        <v>0</v>
      </c>
    </row>
    <row r="65" spans="1:9" ht="30" customHeight="1" x14ac:dyDescent="0.3">
      <c r="A65" s="43">
        <f>IF(ISBLANK(Employees[[#This Row],[Employee Name]]),"",A64+1)</f>
        <v>61</v>
      </c>
      <c r="B65" s="8" t="str">
        <f>CONCATENATE(Employees[[#This Row],[Lastname]]," ",Employees[[#This Row],[Firstname]], " ",LEFT(Employees[[#This Row],[Middlename]],1),IF(ISBLANK(Employees[[#This Row],[Middlename]])," ","."))</f>
        <v>ANGCAYA IRENEO A.</v>
      </c>
      <c r="C65" s="8" t="s">
        <v>284</v>
      </c>
      <c r="D65" s="8" t="s">
        <v>285</v>
      </c>
      <c r="E65" s="8" t="s">
        <v>510</v>
      </c>
      <c r="F65" s="8" t="s">
        <v>198</v>
      </c>
      <c r="G65" s="18" t="s">
        <v>2409</v>
      </c>
      <c r="H65" s="8" t="s">
        <v>286</v>
      </c>
      <c r="I65" s="8" t="b">
        <f>COUNTIF(Employees[Employee Name],Employees[[#This Row],[Employee Name]])&gt;1</f>
        <v>0</v>
      </c>
    </row>
    <row r="66" spans="1:9" ht="30" customHeight="1" x14ac:dyDescent="0.3">
      <c r="A66" s="43">
        <f>IF(ISBLANK(Employees[[#This Row],[Employee Name]]),"",A65+1)</f>
        <v>62</v>
      </c>
      <c r="B66" s="8" t="str">
        <f>CONCATENATE(Employees[[#This Row],[Lastname]]," ",Employees[[#This Row],[Firstname]], " ",LEFT(Employees[[#This Row],[Middlename]],1),IF(ISBLANK(Employees[[#This Row],[Middlename]])," ","."))</f>
        <v>ANGCAYA JENIFFER L.</v>
      </c>
      <c r="C66" s="18" t="s">
        <v>284</v>
      </c>
      <c r="D66" s="18" t="s">
        <v>2073</v>
      </c>
      <c r="E66" s="18" t="s">
        <v>227</v>
      </c>
      <c r="F66" s="18" t="s">
        <v>1289</v>
      </c>
      <c r="G66" s="18" t="s">
        <v>1289</v>
      </c>
      <c r="H66" s="18" t="s">
        <v>141</v>
      </c>
      <c r="I66" s="8" t="b">
        <f>COUNTIF(Employees[Employee Name],Employees[[#This Row],[Employee Name]])&gt;1</f>
        <v>0</v>
      </c>
    </row>
    <row r="67" spans="1:9" ht="30" customHeight="1" x14ac:dyDescent="0.3">
      <c r="A67" s="43">
        <f>IF(ISBLANK(Employees[[#This Row],[Employee Name]]),"",A66+1)</f>
        <v>63</v>
      </c>
      <c r="B67" s="8" t="str">
        <f>CONCATENATE(Employees[[#This Row],[Lastname]]," ",Employees[[#This Row],[Firstname]], " ",LEFT(Employees[[#This Row],[Middlename]],1),IF(ISBLANK(Employees[[#This Row],[Middlename]])," ","."))</f>
        <v>ANGCAYA JENNY ROSE S.</v>
      </c>
      <c r="C67" s="8" t="s">
        <v>284</v>
      </c>
      <c r="D67" s="8" t="s">
        <v>1379</v>
      </c>
      <c r="E67" s="8" t="s">
        <v>161</v>
      </c>
      <c r="F67" s="8" t="s">
        <v>1289</v>
      </c>
      <c r="G67" s="18" t="s">
        <v>1289</v>
      </c>
      <c r="H67" s="8" t="s">
        <v>1702</v>
      </c>
      <c r="I67" s="8" t="b">
        <f>COUNTIF(Employees[Employee Name],Employees[[#This Row],[Employee Name]])&gt;1</f>
        <v>0</v>
      </c>
    </row>
    <row r="68" spans="1:9" ht="30" customHeight="1" x14ac:dyDescent="0.3">
      <c r="A68" s="43">
        <f>IF(ISBLANK(Employees[[#This Row],[Employee Name]]),"",A67+1)</f>
        <v>64</v>
      </c>
      <c r="B68" s="8" t="str">
        <f>CONCATENATE(Employees[[#This Row],[Lastname]]," ",Employees[[#This Row],[Firstname]], " ",LEFT(Employees[[#This Row],[Middlename]],1),IF(ISBLANK(Employees[[#This Row],[Middlename]])," ","."))</f>
        <v>ANGCAYA JOHN V.</v>
      </c>
      <c r="C68" s="8" t="s">
        <v>284</v>
      </c>
      <c r="D68" s="8" t="s">
        <v>858</v>
      </c>
      <c r="E68" s="8" t="s">
        <v>859</v>
      </c>
      <c r="F68" s="8" t="s">
        <v>198</v>
      </c>
      <c r="G68" s="18" t="s">
        <v>2409</v>
      </c>
      <c r="H68" s="8" t="s">
        <v>439</v>
      </c>
      <c r="I68" s="8" t="b">
        <f>COUNTIF(Employees[Employee Name],Employees[[#This Row],[Employee Name]])&gt;1</f>
        <v>0</v>
      </c>
    </row>
    <row r="69" spans="1:9" ht="30" customHeight="1" x14ac:dyDescent="0.3">
      <c r="A69" s="43">
        <f>IF(ISBLANK(Employees[[#This Row],[Employee Name]]),"",A68+1)</f>
        <v>65</v>
      </c>
      <c r="B69" s="8" t="str">
        <f>CONCATENATE(Employees[[#This Row],[Lastname]]," ",Employees[[#This Row],[Firstname]], " ",LEFT(Employees[[#This Row],[Middlename]],1),IF(ISBLANK(Employees[[#This Row],[Middlename]])," ","."))</f>
        <v>ANGCAYA JUANITO A.</v>
      </c>
      <c r="C69" s="8" t="s">
        <v>284</v>
      </c>
      <c r="D69" s="8" t="s">
        <v>548</v>
      </c>
      <c r="E69" s="8" t="s">
        <v>88</v>
      </c>
      <c r="F69" s="8" t="s">
        <v>694</v>
      </c>
      <c r="G69" s="8" t="s">
        <v>2409</v>
      </c>
      <c r="H69" s="8" t="s">
        <v>199</v>
      </c>
      <c r="I69" s="8" t="b">
        <f>COUNTIF(Employees[Employee Name],Employees[[#This Row],[Employee Name]])&gt;1</f>
        <v>0</v>
      </c>
    </row>
    <row r="70" spans="1:9" ht="30" customHeight="1" x14ac:dyDescent="0.3">
      <c r="A70" s="43">
        <f>IF(ISBLANK(Employees[[#This Row],[Employee Name]]),"",A69+1)</f>
        <v>66</v>
      </c>
      <c r="B70" s="8" t="str">
        <f>CONCATENATE(Employees[[#This Row],[Lastname]]," ",Employees[[#This Row],[Firstname]], " ",LEFT(Employees[[#This Row],[Middlename]],1),IF(ISBLANK(Employees[[#This Row],[Middlename]])," ","."))</f>
        <v>ANGCAYA MARK ZYRONE M.</v>
      </c>
      <c r="C70" s="18" t="s">
        <v>284</v>
      </c>
      <c r="D70" s="18" t="s">
        <v>2054</v>
      </c>
      <c r="E70" s="18" t="s">
        <v>84</v>
      </c>
      <c r="F70" s="18" t="s">
        <v>1698</v>
      </c>
      <c r="G70" s="18" t="s">
        <v>1698</v>
      </c>
      <c r="H70" s="18" t="s">
        <v>1701</v>
      </c>
      <c r="I70" s="8" t="b">
        <f>COUNTIF(Employees[Employee Name],Employees[[#This Row],[Employee Name]])&gt;1</f>
        <v>0</v>
      </c>
    </row>
    <row r="71" spans="1:9" ht="30" customHeight="1" x14ac:dyDescent="0.3">
      <c r="A71" s="43">
        <f>IF(ISBLANK(Employees[[#This Row],[Employee Name]]),"",A70+1)</f>
        <v>67</v>
      </c>
      <c r="B71" s="8" t="str">
        <f>CONCATENATE(Employees[[#This Row],[Lastname]]," ",Employees[[#This Row],[Firstname]], " ",LEFT(Employees[[#This Row],[Middlename]],1),IF(ISBLANK(Employees[[#This Row],[Middlename]])," ","."))</f>
        <v>ANGCAYA MARLON J.</v>
      </c>
      <c r="C71" s="8" t="s">
        <v>284</v>
      </c>
      <c r="D71" s="8" t="s">
        <v>549</v>
      </c>
      <c r="E71" s="8" t="s">
        <v>193</v>
      </c>
      <c r="F71" s="8" t="s">
        <v>198</v>
      </c>
      <c r="G71" s="18" t="s">
        <v>2409</v>
      </c>
      <c r="H71" s="8" t="s">
        <v>286</v>
      </c>
      <c r="I71" s="8" t="b">
        <f>COUNTIF(Employees[Employee Name],Employees[[#This Row],[Employee Name]])&gt;1</f>
        <v>0</v>
      </c>
    </row>
    <row r="72" spans="1:9" ht="30" customHeight="1" x14ac:dyDescent="0.3">
      <c r="A72" s="43">
        <f>IF(ISBLANK(Employees[[#This Row],[Employee Name]]),"",A71+1)</f>
        <v>68</v>
      </c>
      <c r="B72" s="8" t="str">
        <f>CONCATENATE(Employees[[#This Row],[Lastname]]," ",Employees[[#This Row],[Firstname]], " ",LEFT(Employees[[#This Row],[Middlename]],1),IF(ISBLANK(Employees[[#This Row],[Middlename]])," ","."))</f>
        <v>ANGCAYA OFELIA G.</v>
      </c>
      <c r="C72" s="8" t="s">
        <v>284</v>
      </c>
      <c r="D72" s="8" t="s">
        <v>197</v>
      </c>
      <c r="E72" s="8" t="s">
        <v>166</v>
      </c>
      <c r="F72" s="8" t="s">
        <v>656</v>
      </c>
      <c r="G72" s="18" t="s">
        <v>2409</v>
      </c>
      <c r="H72" s="8" t="s">
        <v>463</v>
      </c>
      <c r="I72" s="8" t="b">
        <f>COUNTIF(Employees[Employee Name],Employees[[#This Row],[Employee Name]])&gt;1</f>
        <v>0</v>
      </c>
    </row>
    <row r="73" spans="1:9" ht="30" customHeight="1" x14ac:dyDescent="0.3">
      <c r="A73" s="43">
        <f>IF(ISBLANK(Employees[[#This Row],[Employee Name]]),"",A72+1)</f>
        <v>69</v>
      </c>
      <c r="B73" s="8" t="str">
        <f>CONCATENATE(Employees[[#This Row],[Lastname]]," ",Employees[[#This Row],[Firstname]], " ",LEFT(Employees[[#This Row],[Middlename]],1),IF(ISBLANK(Employees[[#This Row],[Middlename]])," ","."))</f>
        <v>ANGCAYA RESTIE A.</v>
      </c>
      <c r="C73" s="18" t="s">
        <v>284</v>
      </c>
      <c r="D73" s="18" t="s">
        <v>2483</v>
      </c>
      <c r="E73" s="18" t="s">
        <v>1372</v>
      </c>
      <c r="F73" s="18" t="s">
        <v>2048</v>
      </c>
      <c r="G73" s="18" t="s">
        <v>1289</v>
      </c>
      <c r="H73" s="18" t="s">
        <v>141</v>
      </c>
      <c r="I73" s="8" t="b">
        <f>COUNTIF(Employees[Employee Name],Employees[[#This Row],[Employee Name]])&gt;1</f>
        <v>0</v>
      </c>
    </row>
    <row r="74" spans="1:9" ht="30" customHeight="1" x14ac:dyDescent="0.3">
      <c r="A74" s="43">
        <f>IF(ISBLANK(Employees[[#This Row],[Employee Name]]),"",A73+1)</f>
        <v>70</v>
      </c>
      <c r="B74" s="8" t="str">
        <f>CONCATENATE(Employees[[#This Row],[Lastname]]," ",Employees[[#This Row],[Firstname]], " ",LEFT(Employees[[#This Row],[Middlename]],1),IF(ISBLANK(Employees[[#This Row],[Middlename]])," ","."))</f>
        <v>ANGCAYA RUFINA P.</v>
      </c>
      <c r="C74" s="8" t="s">
        <v>284</v>
      </c>
      <c r="D74" s="8" t="s">
        <v>540</v>
      </c>
      <c r="E74" s="8" t="s">
        <v>124</v>
      </c>
      <c r="F74" s="8" t="s">
        <v>198</v>
      </c>
      <c r="G74" s="18" t="s">
        <v>2409</v>
      </c>
      <c r="H74" s="8" t="s">
        <v>537</v>
      </c>
      <c r="I74" s="8" t="b">
        <f>COUNTIF(Employees[Employee Name],Employees[[#This Row],[Employee Name]])&gt;1</f>
        <v>0</v>
      </c>
    </row>
    <row r="75" spans="1:9" ht="30" customHeight="1" x14ac:dyDescent="0.3">
      <c r="A75" s="43">
        <f>IF(ISBLANK(Employees[[#This Row],[Employee Name]]),"",A74+1)</f>
        <v>71</v>
      </c>
      <c r="B75" s="8" t="str">
        <f>CONCATENATE(Employees[[#This Row],[Lastname]]," ",Employees[[#This Row],[Firstname]], " ",LEFT(Employees[[#This Row],[Middlename]],1),IF(ISBLANK(Employees[[#This Row],[Middlename]])," ","."))</f>
        <v>ANGELES ANNABEL D.</v>
      </c>
      <c r="C75" s="8" t="s">
        <v>1380</v>
      </c>
      <c r="D75" s="8" t="s">
        <v>1381</v>
      </c>
      <c r="E75" s="8" t="s">
        <v>168</v>
      </c>
      <c r="F75" s="8" t="s">
        <v>1289</v>
      </c>
      <c r="G75" s="18" t="s">
        <v>1289</v>
      </c>
      <c r="H75" s="8"/>
      <c r="I75" s="8" t="b">
        <f>COUNTIF(Employees[Employee Name],Employees[[#This Row],[Employee Name]])&gt;1</f>
        <v>0</v>
      </c>
    </row>
    <row r="76" spans="1:9" ht="30" customHeight="1" x14ac:dyDescent="0.3">
      <c r="A76" s="43">
        <f>IF(ISBLANK(Employees[[#This Row],[Employee Name]]),"",A75+1)</f>
        <v>72</v>
      </c>
      <c r="B76" s="8" t="str">
        <f>CONCATENATE(Employees[[#This Row],[Lastname]]," ",Employees[[#This Row],[Firstname]], " ",LEFT(Employees[[#This Row],[Middlename]],1),IF(ISBLANK(Employees[[#This Row],[Middlename]])," ","."))</f>
        <v>ANTIENZA VENUS R.</v>
      </c>
      <c r="C76" s="8" t="s">
        <v>1382</v>
      </c>
      <c r="D76" s="8" t="s">
        <v>1383</v>
      </c>
      <c r="E76" s="8" t="s">
        <v>330</v>
      </c>
      <c r="F76" s="8" t="s">
        <v>1289</v>
      </c>
      <c r="G76" s="18" t="s">
        <v>1289</v>
      </c>
      <c r="H76" s="8" t="s">
        <v>289</v>
      </c>
      <c r="I76" s="8" t="b">
        <f>COUNTIF(Employees[Employee Name],Employees[[#This Row],[Employee Name]])&gt;1</f>
        <v>0</v>
      </c>
    </row>
    <row r="77" spans="1:9" ht="30" customHeight="1" x14ac:dyDescent="0.3">
      <c r="A77" s="43">
        <f>IF(ISBLANK(Employees[[#This Row],[Employee Name]]),"",A76+1)</f>
        <v>73</v>
      </c>
      <c r="B77" s="8" t="str">
        <f>CONCATENATE(Employees[[#This Row],[Lastname]]," ",Employees[[#This Row],[Firstname]], " ",LEFT(Employees[[#This Row],[Middlename]],1),IF(ISBLANK(Employees[[#This Row],[Middlename]])," ","."))</f>
        <v>AQUINO PACITA ROSARIO Z.</v>
      </c>
      <c r="C77" s="8" t="s">
        <v>883</v>
      </c>
      <c r="D77" s="8" t="s">
        <v>884</v>
      </c>
      <c r="E77" s="8" t="s">
        <v>885</v>
      </c>
      <c r="F77" s="8" t="s">
        <v>886</v>
      </c>
      <c r="G77" s="8" t="s">
        <v>2409</v>
      </c>
      <c r="H77" s="8" t="s">
        <v>209</v>
      </c>
      <c r="I77" s="8" t="b">
        <f>COUNTIF(Employees[Employee Name],Employees[[#This Row],[Employee Name]])&gt;1</f>
        <v>0</v>
      </c>
    </row>
    <row r="78" spans="1:9" ht="30" customHeight="1" x14ac:dyDescent="0.3">
      <c r="A78" s="43">
        <f>IF(ISBLANK(Employees[[#This Row],[Employee Name]]),"",A77+1)</f>
        <v>74</v>
      </c>
      <c r="B78" s="8" t="str">
        <f>CONCATENATE(Employees[[#This Row],[Lastname]]," ",Employees[[#This Row],[Firstname]], " ",LEFT(Employees[[#This Row],[Middlename]],1),IF(ISBLANK(Employees[[#This Row],[Middlename]])," ","."))</f>
        <v>DE GUZMAN MAYETTE D.</v>
      </c>
      <c r="C78" s="18" t="s">
        <v>164</v>
      </c>
      <c r="D78" s="18" t="s">
        <v>2027</v>
      </c>
      <c r="E78" s="18" t="s">
        <v>2525</v>
      </c>
      <c r="F78" s="18" t="s">
        <v>212</v>
      </c>
      <c r="G78" s="18" t="s">
        <v>2409</v>
      </c>
      <c r="H78" s="18" t="s">
        <v>213</v>
      </c>
      <c r="I78" s="8" t="b">
        <f>COUNTIF(Employees[Employee Name],Employees[[#This Row],[Employee Name]])&gt;1</f>
        <v>0</v>
      </c>
    </row>
    <row r="79" spans="1:9" ht="30" customHeight="1" x14ac:dyDescent="0.3">
      <c r="A79" s="43">
        <f>IF(ISBLANK(Employees[[#This Row],[Employee Name]]),"",A78+1)</f>
        <v>75</v>
      </c>
      <c r="B79" s="8" t="str">
        <f>CONCATENATE(Employees[[#This Row],[Lastname]]," ",Employees[[#This Row],[Firstname]], " ",LEFT(Employees[[#This Row],[Middlename]],1),IF(ISBLANK(Employees[[#This Row],[Middlename]])," ","."))</f>
        <v>ARCILLA MAYETTE A.</v>
      </c>
      <c r="C79" s="18" t="s">
        <v>2026</v>
      </c>
      <c r="D79" s="18" t="s">
        <v>2027</v>
      </c>
      <c r="E79" s="18" t="s">
        <v>88</v>
      </c>
      <c r="F79" s="18" t="s">
        <v>212</v>
      </c>
      <c r="G79" s="18" t="s">
        <v>2409</v>
      </c>
      <c r="H79" s="18" t="s">
        <v>213</v>
      </c>
      <c r="I79" s="8" t="b">
        <f>COUNTIF(Employees[Employee Name],Employees[[#This Row],[Employee Name]])&gt;1</f>
        <v>0</v>
      </c>
    </row>
    <row r="80" spans="1:9" ht="30" customHeight="1" x14ac:dyDescent="0.3">
      <c r="A80" s="43">
        <f>IF(ISBLANK(Employees[[#This Row],[Employee Name]]),"",A79+1)</f>
        <v>76</v>
      </c>
      <c r="B80" s="8" t="str">
        <f>CONCATENATE(Employees[[#This Row],[Lastname]]," ",Employees[[#This Row],[Firstname]], " ",LEFT(Employees[[#This Row],[Middlename]],1),IF(ISBLANK(Employees[[#This Row],[Middlename]])," ","."))</f>
        <v>ARCULLO MELISSA A.</v>
      </c>
      <c r="C80" s="8" t="s">
        <v>903</v>
      </c>
      <c r="D80" s="8" t="s">
        <v>614</v>
      </c>
      <c r="E80" s="8" t="s">
        <v>88</v>
      </c>
      <c r="F80" s="8" t="s">
        <v>120</v>
      </c>
      <c r="G80" s="18" t="s">
        <v>2409</v>
      </c>
      <c r="H80" s="8" t="s">
        <v>271</v>
      </c>
      <c r="I80" s="8" t="b">
        <f>COUNTIF(Employees[Employee Name],Employees[[#This Row],[Employee Name]])&gt;1</f>
        <v>0</v>
      </c>
    </row>
    <row r="81" spans="1:9" ht="30" customHeight="1" x14ac:dyDescent="0.3">
      <c r="A81" s="43">
        <f>IF(ISBLANK(Employees[[#This Row],[Employee Name]]),"",A80+1)</f>
        <v>77</v>
      </c>
      <c r="B81" s="8" t="str">
        <f>CONCATENATE(Employees[[#This Row],[Lastname]]," ",Employees[[#This Row],[Firstname]], " ",LEFT(Employees[[#This Row],[Middlename]],1),IF(ISBLANK(Employees[[#This Row],[Middlename]])," ","."))</f>
        <v>ARELLANO CARMELA D.</v>
      </c>
      <c r="C81" s="8" t="s">
        <v>2302</v>
      </c>
      <c r="D81" s="8" t="s">
        <v>2303</v>
      </c>
      <c r="E81" s="8" t="s">
        <v>119</v>
      </c>
      <c r="F81" s="8" t="s">
        <v>1704</v>
      </c>
      <c r="G81" s="8" t="s">
        <v>1289</v>
      </c>
      <c r="H81" s="8" t="s">
        <v>97</v>
      </c>
      <c r="I81" s="8" t="b">
        <f>COUNTIF(Employees[Employee Name],Employees[[#This Row],[Employee Name]])&gt;1</f>
        <v>0</v>
      </c>
    </row>
    <row r="82" spans="1:9" ht="30" customHeight="1" x14ac:dyDescent="0.3">
      <c r="A82" s="43">
        <f>IF(ISBLANK(Employees[[#This Row],[Employee Name]]),"",A81+1)</f>
        <v>78</v>
      </c>
      <c r="B82" s="8" t="str">
        <f>CONCATENATE(Employees[[#This Row],[Lastname]]," ",Employees[[#This Row],[Firstname]], " ",LEFT(Employees[[#This Row],[Middlename]],1),IF(ISBLANK(Employees[[#This Row],[Middlename]])," ","."))</f>
        <v>ASIDO LEONILA R.</v>
      </c>
      <c r="C82" s="8" t="s">
        <v>1384</v>
      </c>
      <c r="D82" s="8" t="s">
        <v>1385</v>
      </c>
      <c r="E82" s="8" t="s">
        <v>330</v>
      </c>
      <c r="F82" s="8" t="s">
        <v>1289</v>
      </c>
      <c r="G82" s="18" t="s">
        <v>1289</v>
      </c>
      <c r="H82" s="8" t="s">
        <v>199</v>
      </c>
      <c r="I82" s="8" t="b">
        <f>COUNTIF(Employees[Employee Name],Employees[[#This Row],[Employee Name]])&gt;1</f>
        <v>0</v>
      </c>
    </row>
    <row r="83" spans="1:9" ht="30" customHeight="1" x14ac:dyDescent="0.3">
      <c r="A83" s="43">
        <f>IF(ISBLANK(Employees[[#This Row],[Employee Name]]),"",A82+1)</f>
        <v>79</v>
      </c>
      <c r="B83" s="8" t="str">
        <f>CONCATENATE(Employees[[#This Row],[Lastname]]," ",Employees[[#This Row],[Firstname]], " ",LEFT(Employees[[#This Row],[Middlename]],1),IF(ISBLANK(Employees[[#This Row],[Middlename]])," ","."))</f>
        <v>ATANGAN JUDITH A.</v>
      </c>
      <c r="C83" s="8" t="s">
        <v>1386</v>
      </c>
      <c r="D83" s="8" t="s">
        <v>1387</v>
      </c>
      <c r="E83" s="8" t="s">
        <v>912</v>
      </c>
      <c r="F83" s="8" t="s">
        <v>1289</v>
      </c>
      <c r="G83" s="18" t="s">
        <v>1289</v>
      </c>
      <c r="H83" s="8" t="s">
        <v>97</v>
      </c>
      <c r="I83" s="8" t="b">
        <f>COUNTIF(Employees[Employee Name],Employees[[#This Row],[Employee Name]])&gt;1</f>
        <v>0</v>
      </c>
    </row>
    <row r="84" spans="1:9" ht="30" customHeight="1" x14ac:dyDescent="0.3">
      <c r="A84" s="43">
        <f>IF(ISBLANK(Employees[[#This Row],[Employee Name]]),"",A83+1)</f>
        <v>80</v>
      </c>
      <c r="B84" s="8" t="str">
        <f>CONCATENATE(Employees[[#This Row],[Lastname]]," ",Employees[[#This Row],[Firstname]], " ",LEFT(Employees[[#This Row],[Middlename]],1),IF(ISBLANK(Employees[[#This Row],[Middlename]])," ","."))</f>
        <v>DILOY MARK JAYSON M.</v>
      </c>
      <c r="C84" s="18" t="s">
        <v>2559</v>
      </c>
      <c r="D84" s="18" t="s">
        <v>2560</v>
      </c>
      <c r="E84" s="18" t="s">
        <v>1582</v>
      </c>
      <c r="F84" s="18" t="s">
        <v>1289</v>
      </c>
      <c r="G84" s="18" t="s">
        <v>1289</v>
      </c>
      <c r="H84" s="18" t="s">
        <v>1699</v>
      </c>
      <c r="I84" s="8" t="b">
        <f>COUNTIF(Employees[Employee Name],Employees[[#This Row],[Employee Name]])&gt;1</f>
        <v>0</v>
      </c>
    </row>
    <row r="85" spans="1:9" ht="30" customHeight="1" x14ac:dyDescent="0.3">
      <c r="A85" s="43">
        <f>IF(ISBLANK(Employees[[#This Row],[Employee Name]]),"",A84+1)</f>
        <v>81</v>
      </c>
      <c r="B85" s="8" t="str">
        <f>CONCATENATE(Employees[[#This Row],[Lastname]]," ",Employees[[#This Row],[Firstname]], " ",LEFT(Employees[[#This Row],[Middlename]],1),IF(ISBLANK(Employees[[#This Row],[Middlename]])," ","."))</f>
        <v>ATIENZA JULIE ANN A.</v>
      </c>
      <c r="C85" s="8" t="s">
        <v>1053</v>
      </c>
      <c r="D85" s="8" t="s">
        <v>1054</v>
      </c>
      <c r="E85" s="8" t="s">
        <v>1055</v>
      </c>
      <c r="F85" s="8" t="s">
        <v>125</v>
      </c>
      <c r="G85" s="18" t="s">
        <v>2409</v>
      </c>
      <c r="H85" s="8" t="s">
        <v>103</v>
      </c>
      <c r="I85" s="8" t="b">
        <f>COUNTIF(Employees[Employee Name],Employees[[#This Row],[Employee Name]])&gt;1</f>
        <v>0</v>
      </c>
    </row>
    <row r="86" spans="1:9" ht="30" customHeight="1" x14ac:dyDescent="0.3">
      <c r="A86" s="43">
        <f>IF(ISBLANK(Employees[[#This Row],[Employee Name]]),"",A85+1)</f>
        <v>82</v>
      </c>
      <c r="B86" s="8" t="str">
        <f>CONCATENATE(Employees[[#This Row],[Lastname]]," ",Employees[[#This Row],[Firstname]], " ",LEFT(Employees[[#This Row],[Middlename]],1),IF(ISBLANK(Employees[[#This Row],[Middlename]])," ","."))</f>
        <v>ATIENZA MARVIN G.</v>
      </c>
      <c r="C86" s="18" t="s">
        <v>1053</v>
      </c>
      <c r="D86" s="18" t="s">
        <v>2217</v>
      </c>
      <c r="E86" s="18" t="s">
        <v>2218</v>
      </c>
      <c r="F86" s="18" t="s">
        <v>2219</v>
      </c>
      <c r="G86" s="18" t="s">
        <v>2409</v>
      </c>
      <c r="H86" s="18" t="s">
        <v>289</v>
      </c>
      <c r="I86" s="8" t="b">
        <f>COUNTIF(Employees[Employee Name],Employees[[#This Row],[Employee Name]])&gt;1</f>
        <v>0</v>
      </c>
    </row>
    <row r="87" spans="1:9" ht="30" customHeight="1" x14ac:dyDescent="0.3">
      <c r="A87" s="43">
        <f>IF(ISBLANK(Employees[[#This Row],[Employee Name]]),"",A86+1)</f>
        <v>83</v>
      </c>
      <c r="B87" s="8" t="str">
        <f>CONCATENATE(Employees[[#This Row],[Lastname]]," ",Employees[[#This Row],[Firstname]], " ",LEFT(Employees[[#This Row],[Middlename]],1),IF(ISBLANK(Employees[[#This Row],[Middlename]])," ","."))</f>
        <v xml:space="preserve">ATIENZA VENUS  </v>
      </c>
      <c r="C87" s="18" t="s">
        <v>1053</v>
      </c>
      <c r="D87" s="18" t="s">
        <v>1383</v>
      </c>
      <c r="E87" s="8"/>
      <c r="F87" s="18" t="s">
        <v>1289</v>
      </c>
      <c r="G87" s="18" t="s">
        <v>1289</v>
      </c>
      <c r="H87" s="18" t="s">
        <v>289</v>
      </c>
      <c r="I87" s="8" t="b">
        <f>COUNTIF(Employees[Employee Name],Employees[[#This Row],[Employee Name]])&gt;1</f>
        <v>0</v>
      </c>
    </row>
    <row r="88" spans="1:9" ht="30" customHeight="1" x14ac:dyDescent="0.3">
      <c r="A88" s="43">
        <f>IF(ISBLANK(Employees[[#This Row],[Employee Name]]),"",A87+1)</f>
        <v>84</v>
      </c>
      <c r="B88" s="8" t="str">
        <f>CONCATENATE(Employees[[#This Row],[Lastname]]," ",Employees[[#This Row],[Firstname]], " ",LEFT(Employees[[#This Row],[Middlename]],1),IF(ISBLANK(Employees[[#This Row],[Middlename]])," ","."))</f>
        <v>ACEBES SHERYL JOYCE P.</v>
      </c>
      <c r="C88" s="18" t="s">
        <v>2517</v>
      </c>
      <c r="D88" s="18" t="s">
        <v>2518</v>
      </c>
      <c r="E88" s="18" t="s">
        <v>2519</v>
      </c>
      <c r="F88" s="18" t="s">
        <v>685</v>
      </c>
      <c r="G88" s="18" t="s">
        <v>1289</v>
      </c>
      <c r="H88" s="18" t="s">
        <v>97</v>
      </c>
      <c r="I88" s="8" t="b">
        <f>COUNTIF(Employees[Employee Name],Employees[[#This Row],[Employee Name]])&gt;1</f>
        <v>0</v>
      </c>
    </row>
    <row r="89" spans="1:9" ht="30" customHeight="1" x14ac:dyDescent="0.3">
      <c r="A89" s="43">
        <f>IF(ISBLANK(Employees[[#This Row],[Employee Name]]),"",A88+1)</f>
        <v>85</v>
      </c>
      <c r="B89" s="8" t="str">
        <f>CONCATENATE(Employees[[#This Row],[Lastname]]," ",Employees[[#This Row],[Firstname]], " ",LEFT(Employees[[#This Row],[Middlename]],1),IF(ISBLANK(Employees[[#This Row],[Middlename]])," ","."))</f>
        <v>AUDITOR AILEEN D.</v>
      </c>
      <c r="C89" s="8" t="s">
        <v>472</v>
      </c>
      <c r="D89" s="8" t="s">
        <v>118</v>
      </c>
      <c r="E89" s="8" t="s">
        <v>247</v>
      </c>
      <c r="F89" s="8" t="s">
        <v>125</v>
      </c>
      <c r="G89" s="18" t="s">
        <v>2409</v>
      </c>
      <c r="H89" s="8" t="s">
        <v>156</v>
      </c>
      <c r="I89" s="8" t="b">
        <f>COUNTIF(Employees[Employee Name],Employees[[#This Row],[Employee Name]])&gt;1</f>
        <v>0</v>
      </c>
    </row>
    <row r="90" spans="1:9" ht="30" customHeight="1" x14ac:dyDescent="0.3">
      <c r="A90" s="43">
        <f>IF(ISBLANK(Employees[[#This Row],[Employee Name]]),"",A89+1)</f>
        <v>86</v>
      </c>
      <c r="B90" s="8" t="str">
        <f>CONCATENATE(Employees[[#This Row],[Lastname]]," ",Employees[[#This Row],[Firstname]], " ",LEFT(Employees[[#This Row],[Middlename]],1),IF(ISBLANK(Employees[[#This Row],[Middlename]])," ","."))</f>
        <v>AUSTRIA KIM E.</v>
      </c>
      <c r="C90" s="8" t="s">
        <v>1040</v>
      </c>
      <c r="D90" s="8" t="s">
        <v>1042</v>
      </c>
      <c r="E90" s="8" t="s">
        <v>926</v>
      </c>
      <c r="F90" s="8" t="s">
        <v>1041</v>
      </c>
      <c r="G90" s="8" t="s">
        <v>2409</v>
      </c>
      <c r="H90" s="8" t="s">
        <v>97</v>
      </c>
      <c r="I90" s="8" t="b">
        <f>COUNTIF(Employees[Employee Name],Employees[[#This Row],[Employee Name]])&gt;1</f>
        <v>0</v>
      </c>
    </row>
    <row r="91" spans="1:9" ht="30" customHeight="1" x14ac:dyDescent="0.3">
      <c r="A91" s="43">
        <f>IF(ISBLANK(Employees[[#This Row],[Employee Name]]),"",A90+1)</f>
        <v>87</v>
      </c>
      <c r="B91" s="18" t="s">
        <v>2436</v>
      </c>
      <c r="C91" s="8" t="s">
        <v>687</v>
      </c>
      <c r="D91" s="8" t="s">
        <v>155</v>
      </c>
      <c r="E91" s="8" t="s">
        <v>815</v>
      </c>
      <c r="F91" s="8" t="s">
        <v>192</v>
      </c>
      <c r="G91" s="8" t="s">
        <v>2409</v>
      </c>
      <c r="H91" s="8" t="s">
        <v>135</v>
      </c>
      <c r="I91" s="8" t="b">
        <f>COUNTIF(Employees[Employee Name],Employees[[#This Row],[Employee Name]])&gt;1</f>
        <v>0</v>
      </c>
    </row>
    <row r="92" spans="1:9" ht="30" customHeight="1" x14ac:dyDescent="0.3">
      <c r="A92" s="43">
        <f>IF(ISBLANK(Employees[[#This Row],[Employee Name]]),"",A91+1)</f>
        <v>88</v>
      </c>
      <c r="B92" s="8" t="str">
        <f>CONCATENATE(Employees[[#This Row],[Lastname]]," ",Employees[[#This Row],[Firstname]], " ",LEFT(Employees[[#This Row],[Middlename]],1),IF(ISBLANK(Employees[[#This Row],[Middlename]])," ","."))</f>
        <v>AYCARDO JOEL M.</v>
      </c>
      <c r="C92" s="8" t="s">
        <v>973</v>
      </c>
      <c r="D92" s="8" t="s">
        <v>790</v>
      </c>
      <c r="E92" s="8" t="s">
        <v>962</v>
      </c>
      <c r="F92" s="8" t="s">
        <v>969</v>
      </c>
      <c r="G92" s="8" t="s">
        <v>2409</v>
      </c>
      <c r="H92" s="8" t="s">
        <v>974</v>
      </c>
      <c r="I92" s="8" t="b">
        <f>COUNTIF(Employees[Employee Name],Employees[[#This Row],[Employee Name]])&gt;1</f>
        <v>0</v>
      </c>
    </row>
    <row r="93" spans="1:9" ht="30" customHeight="1" x14ac:dyDescent="0.3">
      <c r="A93" s="43">
        <f>IF(ISBLANK(Employees[[#This Row],[Employee Name]]),"",A92+1)</f>
        <v>89</v>
      </c>
      <c r="B93" s="8" t="str">
        <f>CONCATENATE(Employees[[#This Row],[Lastname]]," ",Employees[[#This Row],[Firstname]], " ",LEFT(Employees[[#This Row],[Middlename]],1),IF(ISBLANK(Employees[[#This Row],[Middlename]])," ","."))</f>
        <v>AYCARDO PILILLA V.</v>
      </c>
      <c r="C93" s="8" t="s">
        <v>973</v>
      </c>
      <c r="D93" s="8" t="s">
        <v>1061</v>
      </c>
      <c r="E93" s="8" t="s">
        <v>345</v>
      </c>
      <c r="F93" s="8" t="s">
        <v>694</v>
      </c>
      <c r="G93" s="8" t="s">
        <v>2409</v>
      </c>
      <c r="H93" s="8" t="s">
        <v>1062</v>
      </c>
      <c r="I93" s="8" t="b">
        <f>COUNTIF(Employees[Employee Name],Employees[[#This Row],[Employee Name]])&gt;1</f>
        <v>0</v>
      </c>
    </row>
    <row r="94" spans="1:9" ht="30" customHeight="1" x14ac:dyDescent="0.3">
      <c r="A94" s="43">
        <f>IF(ISBLANK(Employees[[#This Row],[Employee Name]]),"",A93+1)</f>
        <v>90</v>
      </c>
      <c r="B94" s="8" t="str">
        <f>CONCATENATE(Employees[[#This Row],[Lastname]]," ",Employees[[#This Row],[Firstname]], " ",LEFT(Employees[[#This Row],[Middlename]],1),IF(ISBLANK(Employees[[#This Row],[Middlename]])," ","."))</f>
        <v>BAAS TERESITA C.</v>
      </c>
      <c r="C94" s="8" t="s">
        <v>424</v>
      </c>
      <c r="D94" s="8" t="s">
        <v>425</v>
      </c>
      <c r="E94" s="8" t="s">
        <v>134</v>
      </c>
      <c r="F94" s="8" t="s">
        <v>426</v>
      </c>
      <c r="G94" s="18" t="s">
        <v>2409</v>
      </c>
      <c r="H94" s="8" t="s">
        <v>103</v>
      </c>
      <c r="I94" s="8" t="b">
        <f>COUNTIF(Employees[Employee Name],Employees[[#This Row],[Employee Name]])&gt;1</f>
        <v>0</v>
      </c>
    </row>
    <row r="95" spans="1:9" ht="30" customHeight="1" x14ac:dyDescent="0.3">
      <c r="A95" s="43">
        <f>IF(ISBLANK(Employees[[#This Row],[Employee Name]]),"",A94+1)</f>
        <v>91</v>
      </c>
      <c r="B95" s="8" t="str">
        <f>CONCATENATE(Employees[[#This Row],[Lastname]]," ",Employees[[#This Row],[Firstname]], " ",LEFT(Employees[[#This Row],[Middlename]],1),IF(ISBLANK(Employees[[#This Row],[Middlename]])," ","."))</f>
        <v>BAES ELMER P.</v>
      </c>
      <c r="C95" s="18" t="s">
        <v>2002</v>
      </c>
      <c r="D95" s="18" t="s">
        <v>2012</v>
      </c>
      <c r="E95" s="18" t="s">
        <v>2013</v>
      </c>
      <c r="F95" s="18" t="s">
        <v>2014</v>
      </c>
      <c r="G95" s="18" t="s">
        <v>1289</v>
      </c>
      <c r="H95" s="18" t="s">
        <v>2015</v>
      </c>
      <c r="I95" s="8" t="b">
        <f>COUNTIF(Employees[Employee Name],Employees[[#This Row],[Employee Name]])&gt;1</f>
        <v>0</v>
      </c>
    </row>
    <row r="96" spans="1:9" ht="30" customHeight="1" x14ac:dyDescent="0.3">
      <c r="A96" s="43">
        <f>IF(ISBLANK(Employees[[#This Row],[Employee Name]]),"",A95+1)</f>
        <v>92</v>
      </c>
      <c r="B96" s="8" t="str">
        <f>CONCATENATE(Employees[[#This Row],[Lastname]]," ",Employees[[#This Row],[Firstname]], " ",LEFT(Employees[[#This Row],[Middlename]],1),IF(ISBLANK(Employees[[#This Row],[Middlename]])," ","."))</f>
        <v>BALANI FREDIRICK R.</v>
      </c>
      <c r="C96" s="18" t="s">
        <v>2057</v>
      </c>
      <c r="D96" s="18" t="s">
        <v>2058</v>
      </c>
      <c r="E96" s="18" t="s">
        <v>330</v>
      </c>
      <c r="F96" s="18" t="s">
        <v>1698</v>
      </c>
      <c r="G96" s="18" t="s">
        <v>1698</v>
      </c>
      <c r="H96" s="18" t="s">
        <v>209</v>
      </c>
      <c r="I96" s="8" t="b">
        <f>COUNTIF(Employees[Employee Name],Employees[[#This Row],[Employee Name]])&gt;1</f>
        <v>0</v>
      </c>
    </row>
    <row r="97" spans="1:9" ht="30" customHeight="1" x14ac:dyDescent="0.3">
      <c r="A97" s="43">
        <f>IF(ISBLANK(Employees[[#This Row],[Employee Name]]),"",A96+1)</f>
        <v>93</v>
      </c>
      <c r="B97" s="8" t="str">
        <f>CONCATENATE(Employees[[#This Row],[Lastname]]," ",Employees[[#This Row],[Firstname]], " ",LEFT(Employees[[#This Row],[Middlename]],1),IF(ISBLANK(Employees[[#This Row],[Middlename]])," ","."))</f>
        <v>BALANI MICHAEL D.</v>
      </c>
      <c r="C97" s="18" t="s">
        <v>2057</v>
      </c>
      <c r="D97" s="18" t="s">
        <v>1520</v>
      </c>
      <c r="E97" s="18" t="s">
        <v>119</v>
      </c>
      <c r="F97" s="18" t="s">
        <v>2203</v>
      </c>
      <c r="G97" s="18" t="s">
        <v>2409</v>
      </c>
      <c r="H97" s="18" t="s">
        <v>2061</v>
      </c>
      <c r="I97" s="8" t="b">
        <f>COUNTIF(Employees[Employee Name],Employees[[#This Row],[Employee Name]])&gt;1</f>
        <v>0</v>
      </c>
    </row>
    <row r="98" spans="1:9" ht="30" customHeight="1" x14ac:dyDescent="0.3">
      <c r="A98" s="43">
        <f>IF(ISBLANK(Employees[[#This Row],[Employee Name]]),"",A97+1)</f>
        <v>94</v>
      </c>
      <c r="B98" s="8" t="str">
        <f>CONCATENATE(Employees[[#This Row],[Lastname]]," ",Employees[[#This Row],[Firstname]], " ",LEFT(Employees[[#This Row],[Middlename]],1),IF(ISBLANK(Employees[[#This Row],[Middlename]])," ","."))</f>
        <v>BALBUENA KRISNA MIGUELA S.</v>
      </c>
      <c r="C98" s="8" t="s">
        <v>1388</v>
      </c>
      <c r="D98" s="8" t="s">
        <v>1389</v>
      </c>
      <c r="E98" s="8" t="s">
        <v>161</v>
      </c>
      <c r="F98" s="8" t="s">
        <v>1289</v>
      </c>
      <c r="G98" s="18" t="s">
        <v>1289</v>
      </c>
      <c r="H98" s="8" t="s">
        <v>1703</v>
      </c>
      <c r="I98" s="8" t="b">
        <f>COUNTIF(Employees[Employee Name],Employees[[#This Row],[Employee Name]])&gt;1</f>
        <v>0</v>
      </c>
    </row>
    <row r="99" spans="1:9" ht="30" customHeight="1" x14ac:dyDescent="0.3">
      <c r="A99" s="43">
        <f>IF(ISBLANK(Employees[[#This Row],[Employee Name]]),"",A98+1)</f>
        <v>95</v>
      </c>
      <c r="B99" s="8" t="str">
        <f>CONCATENATE(Employees[[#This Row],[Lastname]]," ",Employees[[#This Row],[Firstname]], " ",LEFT(Employees[[#This Row],[Middlename]],1),IF(ISBLANK(Employees[[#This Row],[Middlename]])," ","."))</f>
        <v>BANICO PILAR B.</v>
      </c>
      <c r="C99" s="8" t="s">
        <v>570</v>
      </c>
      <c r="D99" s="8" t="s">
        <v>571</v>
      </c>
      <c r="E99" s="8" t="s">
        <v>800</v>
      </c>
      <c r="F99" s="8" t="s">
        <v>198</v>
      </c>
      <c r="G99" s="18" t="s">
        <v>2409</v>
      </c>
      <c r="H99" s="8" t="s">
        <v>366</v>
      </c>
      <c r="I99" s="8" t="b">
        <f>COUNTIF(Employees[Employee Name],Employees[[#This Row],[Employee Name]])&gt;1</f>
        <v>0</v>
      </c>
    </row>
    <row r="100" spans="1:9" ht="30" customHeight="1" x14ac:dyDescent="0.3">
      <c r="A100" s="43">
        <f>IF(ISBLANK(Employees[[#This Row],[Employee Name]]),"",A99+1)</f>
        <v>96</v>
      </c>
      <c r="B100" s="8" t="str">
        <f>CONCATENATE(Employees[[#This Row],[Lastname]]," ",Employees[[#This Row],[Firstname]], " ",LEFT(Employees[[#This Row],[Middlename]],1),IF(ISBLANK(Employees[[#This Row],[Middlename]])," ","."))</f>
        <v>BAROA JONA A.</v>
      </c>
      <c r="C100" s="8" t="s">
        <v>1390</v>
      </c>
      <c r="D100" s="8" t="s">
        <v>1391</v>
      </c>
      <c r="E100" s="8" t="s">
        <v>284</v>
      </c>
      <c r="F100" s="8" t="s">
        <v>1289</v>
      </c>
      <c r="G100" s="18" t="s">
        <v>1289</v>
      </c>
      <c r="H100" s="8" t="s">
        <v>974</v>
      </c>
      <c r="I100" s="8" t="b">
        <f>COUNTIF(Employees[Employee Name],Employees[[#This Row],[Employee Name]])&gt;1</f>
        <v>0</v>
      </c>
    </row>
    <row r="101" spans="1:9" ht="30" customHeight="1" x14ac:dyDescent="0.3">
      <c r="A101" s="43">
        <f>IF(ISBLANK(Employees[[#This Row],[Employee Name]]),"",A100+1)</f>
        <v>97</v>
      </c>
      <c r="B101" s="8" t="str">
        <f>CONCATENATE(Employees[[#This Row],[Lastname]]," ",Employees[[#This Row],[Firstname]], " ",LEFT(Employees[[#This Row],[Middlename]],1),IF(ISBLANK(Employees[[#This Row],[Middlename]])," ","."))</f>
        <v>BATHAN ELVIRA R.</v>
      </c>
      <c r="C101" s="8" t="s">
        <v>1392</v>
      </c>
      <c r="D101" s="8" t="s">
        <v>499</v>
      </c>
      <c r="E101" s="8" t="s">
        <v>557</v>
      </c>
      <c r="F101" s="8" t="s">
        <v>1289</v>
      </c>
      <c r="G101" s="18" t="s">
        <v>1289</v>
      </c>
      <c r="H101" s="8" t="s">
        <v>1699</v>
      </c>
      <c r="I101" s="8" t="b">
        <f>COUNTIF(Employees[Employee Name],Employees[[#This Row],[Employee Name]])&gt;1</f>
        <v>0</v>
      </c>
    </row>
    <row r="102" spans="1:9" ht="30" customHeight="1" x14ac:dyDescent="0.3">
      <c r="A102" s="43">
        <f>IF(ISBLANK(Employees[[#This Row],[Employee Name]]),"",A101+1)</f>
        <v>98</v>
      </c>
      <c r="B102" s="8" t="str">
        <f>CONCATENATE(Employees[[#This Row],[Lastname]]," ",Employees[[#This Row],[Firstname]], " ",LEFT(Employees[[#This Row],[Middlename]],1),IF(ISBLANK(Employees[[#This Row],[Middlename]])," ","."))</f>
        <v>BATHAN FRANNIE P.</v>
      </c>
      <c r="C102" s="18" t="s">
        <v>1392</v>
      </c>
      <c r="D102" s="18" t="s">
        <v>2262</v>
      </c>
      <c r="E102" s="18" t="s">
        <v>124</v>
      </c>
      <c r="F102" s="18" t="s">
        <v>1331</v>
      </c>
      <c r="G102" s="18" t="s">
        <v>2409</v>
      </c>
      <c r="H102" s="18" t="s">
        <v>135</v>
      </c>
      <c r="I102" s="8" t="b">
        <f>COUNTIF(Employees[Employee Name],Employees[[#This Row],[Employee Name]])&gt;1</f>
        <v>0</v>
      </c>
    </row>
    <row r="103" spans="1:9" ht="30" customHeight="1" x14ac:dyDescent="0.3">
      <c r="A103" s="43">
        <f>IF(ISBLANK(Employees[[#This Row],[Employee Name]]),"",A102+1)</f>
        <v>99</v>
      </c>
      <c r="B103" s="8" t="str">
        <f>CONCATENATE(Employees[[#This Row],[Lastname]]," ",Employees[[#This Row],[Firstname]], " ",LEFT(Employees[[#This Row],[Middlename]],1),IF(ISBLANK(Employees[[#This Row],[Middlename]])," ","."))</f>
        <v>BATIBOT REYNALDO D.</v>
      </c>
      <c r="C103" s="8" t="s">
        <v>2314</v>
      </c>
      <c r="D103" s="8" t="s">
        <v>598</v>
      </c>
      <c r="E103" s="8" t="s">
        <v>119</v>
      </c>
      <c r="F103" s="8" t="s">
        <v>198</v>
      </c>
      <c r="G103" s="8" t="s">
        <v>2409</v>
      </c>
      <c r="H103" s="8" t="s">
        <v>2315</v>
      </c>
      <c r="I103" s="8" t="b">
        <f>COUNTIF(Employees[Employee Name],Employees[[#This Row],[Employee Name]])&gt;1</f>
        <v>0</v>
      </c>
    </row>
    <row r="104" spans="1:9" ht="30" customHeight="1" x14ac:dyDescent="0.3">
      <c r="A104" s="43">
        <f>IF(ISBLANK(Employees[[#This Row],[Employee Name]]),"",A103+1)</f>
        <v>100</v>
      </c>
      <c r="B104" s="8" t="str">
        <f>CONCATENATE(Employees[[#This Row],[Lastname]]," ",Employees[[#This Row],[Firstname]], " ",LEFT(Employees[[#This Row],[Middlename]],1),IF(ISBLANK(Employees[[#This Row],[Middlename]])," ","."))</f>
        <v>BATINO CLARO C.</v>
      </c>
      <c r="C104" s="8" t="s">
        <v>982</v>
      </c>
      <c r="D104" s="8" t="s">
        <v>1393</v>
      </c>
      <c r="E104" s="8" t="s">
        <v>1394</v>
      </c>
      <c r="F104" s="8" t="s">
        <v>1289</v>
      </c>
      <c r="G104" s="18" t="s">
        <v>1289</v>
      </c>
      <c r="H104" s="8" t="s">
        <v>1288</v>
      </c>
      <c r="I104" s="8" t="b">
        <f>COUNTIF(Employees[Employee Name],Employees[[#This Row],[Employee Name]])&gt;1</f>
        <v>0</v>
      </c>
    </row>
    <row r="105" spans="1:9" ht="30" customHeight="1" x14ac:dyDescent="0.3">
      <c r="A105" s="43">
        <f>IF(ISBLANK(Employees[[#This Row],[Employee Name]]),"",A104+1)</f>
        <v>101</v>
      </c>
      <c r="B105" s="8" t="str">
        <f>CONCATENATE(Employees[[#This Row],[Lastname]]," ",Employees[[#This Row],[Firstname]], " ",LEFT(Employees[[#This Row],[Middlename]],1),IF(ISBLANK(Employees[[#This Row],[Middlename]])," ","."))</f>
        <v>BATINO FELISA C.</v>
      </c>
      <c r="C105" s="8" t="s">
        <v>982</v>
      </c>
      <c r="D105" s="8" t="s">
        <v>983</v>
      </c>
      <c r="E105" s="8" t="s">
        <v>134</v>
      </c>
      <c r="F105" s="8" t="s">
        <v>984</v>
      </c>
      <c r="G105" s="8" t="s">
        <v>2409</v>
      </c>
      <c r="H105" s="8" t="s">
        <v>135</v>
      </c>
      <c r="I105" s="8" t="b">
        <f>COUNTIF(Employees[Employee Name],Employees[[#This Row],[Employee Name]])&gt;1</f>
        <v>0</v>
      </c>
    </row>
    <row r="106" spans="1:9" ht="30" customHeight="1" x14ac:dyDescent="0.3">
      <c r="A106" s="43">
        <f>IF(ISBLANK(Employees[[#This Row],[Employee Name]]),"",A105+1)</f>
        <v>102</v>
      </c>
      <c r="B106" s="8" t="str">
        <f>CONCATENATE(Employees[[#This Row],[Lastname]]," ",Employees[[#This Row],[Firstname]], " ",LEFT(Employees[[#This Row],[Middlename]],1),IF(ISBLANK(Employees[[#This Row],[Middlename]])," ","."))</f>
        <v>BAURILE LOURDES Q.</v>
      </c>
      <c r="C106" s="8" t="s">
        <v>275</v>
      </c>
      <c r="D106" s="8" t="s">
        <v>276</v>
      </c>
      <c r="E106" s="8" t="s">
        <v>277</v>
      </c>
      <c r="F106" s="8" t="s">
        <v>125</v>
      </c>
      <c r="G106" s="18" t="s">
        <v>2409</v>
      </c>
      <c r="H106" s="8" t="s">
        <v>199</v>
      </c>
      <c r="I106" s="8" t="b">
        <f>COUNTIF(Employees[Employee Name],Employees[[#This Row],[Employee Name]])&gt;1</f>
        <v>0</v>
      </c>
    </row>
    <row r="107" spans="1:9" ht="30" customHeight="1" x14ac:dyDescent="0.3">
      <c r="A107" s="43">
        <f>IF(ISBLANK(Employees[[#This Row],[Employee Name]]),"",A106+1)</f>
        <v>103</v>
      </c>
      <c r="B107" s="8" t="str">
        <f>CONCATENATE(Employees[[#This Row],[Lastname]]," ",Employees[[#This Row],[Firstname]], " ",LEFT(Employees[[#This Row],[Middlename]],1),IF(ISBLANK(Employees[[#This Row],[Middlename]])," ","."))</f>
        <v>BAUTISTA JANICE M.</v>
      </c>
      <c r="C107" s="8" t="s">
        <v>800</v>
      </c>
      <c r="D107" s="8" t="s">
        <v>1284</v>
      </c>
      <c r="E107" s="8" t="s">
        <v>143</v>
      </c>
      <c r="F107" s="8" t="s">
        <v>198</v>
      </c>
      <c r="G107" s="18" t="s">
        <v>2409</v>
      </c>
      <c r="H107" s="8" t="s">
        <v>103</v>
      </c>
      <c r="I107" s="8" t="b">
        <f>COUNTIF(Employees[Employee Name],Employees[[#This Row],[Employee Name]])&gt;1</f>
        <v>0</v>
      </c>
    </row>
    <row r="108" spans="1:9" ht="30" customHeight="1" x14ac:dyDescent="0.3">
      <c r="A108" s="43">
        <f>IF(ISBLANK(Employees[[#This Row],[Employee Name]]),"",A107+1)</f>
        <v>104</v>
      </c>
      <c r="B108" s="8" t="str">
        <f>CONCATENATE(Employees[[#This Row],[Lastname]]," ",Employees[[#This Row],[Firstname]], " ",LEFT(Employees[[#This Row],[Middlename]],1),IF(ISBLANK(Employees[[#This Row],[Middlename]])," ","."))</f>
        <v>BAY AMIE C.</v>
      </c>
      <c r="C108" s="8" t="s">
        <v>877</v>
      </c>
      <c r="D108" s="8" t="s">
        <v>1395</v>
      </c>
      <c r="E108" s="18" t="s">
        <v>134</v>
      </c>
      <c r="F108" s="8" t="s">
        <v>1289</v>
      </c>
      <c r="G108" s="18" t="s">
        <v>1289</v>
      </c>
      <c r="H108" s="8" t="s">
        <v>289</v>
      </c>
      <c r="I108" s="8" t="b">
        <f>COUNTIF(Employees[Employee Name],Employees[[#This Row],[Employee Name]])&gt;1</f>
        <v>0</v>
      </c>
    </row>
    <row r="109" spans="1:9" ht="30" customHeight="1" x14ac:dyDescent="0.3">
      <c r="A109" s="43">
        <f>IF(ISBLANK(Employees[[#This Row],[Employee Name]]),"",A108+1)</f>
        <v>105</v>
      </c>
      <c r="B109" s="8" t="str">
        <f>CONCATENATE(Employees[[#This Row],[Lastname]]," ",Employees[[#This Row],[Firstname]], " ",LEFT(Employees[[#This Row],[Middlename]],1),IF(ISBLANK(Employees[[#This Row],[Middlename]])," ","."))</f>
        <v>BAYANI MACY A.</v>
      </c>
      <c r="C109" s="8" t="s">
        <v>1127</v>
      </c>
      <c r="D109" s="8" t="s">
        <v>1128</v>
      </c>
      <c r="E109" s="8" t="s">
        <v>88</v>
      </c>
      <c r="F109" s="18" t="s">
        <v>1705</v>
      </c>
      <c r="G109" s="18" t="s">
        <v>1289</v>
      </c>
      <c r="H109" s="8"/>
      <c r="I109" s="8" t="b">
        <f>COUNTIF(Employees[Employee Name],Employees[[#This Row],[Employee Name]])&gt;1</f>
        <v>0</v>
      </c>
    </row>
    <row r="110" spans="1:9" ht="30" customHeight="1" x14ac:dyDescent="0.3">
      <c r="A110" s="43">
        <f>IF(ISBLANK(Employees[[#This Row],[Employee Name]]),"",A109+1)</f>
        <v>106</v>
      </c>
      <c r="B110" s="8" t="str">
        <f>CONCATENATE(Employees[[#This Row],[Lastname]]," ",Employees[[#This Row],[Firstname]], " ",LEFT(Employees[[#This Row],[Middlename]],1),IF(ISBLANK(Employees[[#This Row],[Middlename]])," ","."))</f>
        <v>BAYBAY ARNOLD C.</v>
      </c>
      <c r="C110" s="8" t="s">
        <v>187</v>
      </c>
      <c r="D110" s="8" t="s">
        <v>1396</v>
      </c>
      <c r="E110" s="8" t="s">
        <v>239</v>
      </c>
      <c r="F110" s="8" t="s">
        <v>1289</v>
      </c>
      <c r="G110" s="18" t="s">
        <v>1289</v>
      </c>
      <c r="H110" s="8" t="s">
        <v>289</v>
      </c>
      <c r="I110" s="8" t="b">
        <f>COUNTIF(Employees[Employee Name],Employees[[#This Row],[Employee Name]])&gt;1</f>
        <v>0</v>
      </c>
    </row>
    <row r="111" spans="1:9" ht="30" customHeight="1" x14ac:dyDescent="0.3">
      <c r="A111" s="43">
        <f>IF(ISBLANK(Employees[[#This Row],[Employee Name]]),"",A110+1)</f>
        <v>107</v>
      </c>
      <c r="B111" s="8" t="str">
        <f>CONCATENATE(Employees[[#This Row],[Lastname]]," ",Employees[[#This Row],[Firstname]], " ",LEFT(Employees[[#This Row],[Middlename]],1),IF(ISBLANK(Employees[[#This Row],[Middlename]])," ","."))</f>
        <v>BAYBAY EDLYN L.</v>
      </c>
      <c r="C111" s="18" t="s">
        <v>187</v>
      </c>
      <c r="D111" s="18" t="s">
        <v>2273</v>
      </c>
      <c r="E111" s="18" t="s">
        <v>227</v>
      </c>
      <c r="F111" s="18" t="s">
        <v>1289</v>
      </c>
      <c r="G111" s="18" t="s">
        <v>1289</v>
      </c>
      <c r="H111" s="18" t="s">
        <v>199</v>
      </c>
      <c r="I111" s="8" t="b">
        <f>COUNTIF(Employees[Employee Name],Employees[[#This Row],[Employee Name]])&gt;1</f>
        <v>0</v>
      </c>
    </row>
    <row r="112" spans="1:9" ht="30" customHeight="1" x14ac:dyDescent="0.3">
      <c r="A112" s="43">
        <f>IF(ISBLANK(Employees[[#This Row],[Employee Name]]),"",A111+1)</f>
        <v>108</v>
      </c>
      <c r="B112" s="8" t="str">
        <f>CONCATENATE(Employees[[#This Row],[Lastname]]," ",Employees[[#This Row],[Firstname]], " ",LEFT(Employees[[#This Row],[Middlename]],1),IF(ISBLANK(Employees[[#This Row],[Middlename]])," ","."))</f>
        <v>BAYBAY JOLINA S.</v>
      </c>
      <c r="C112" s="8" t="s">
        <v>187</v>
      </c>
      <c r="D112" s="8" t="s">
        <v>1227</v>
      </c>
      <c r="E112" s="8" t="s">
        <v>161</v>
      </c>
      <c r="F112" s="8" t="s">
        <v>125</v>
      </c>
      <c r="G112" s="18" t="s">
        <v>2409</v>
      </c>
      <c r="H112" s="18" t="s">
        <v>141</v>
      </c>
      <c r="I112" s="8" t="b">
        <f>COUNTIF(Employees[Employee Name],Employees[[#This Row],[Employee Name]])&gt;1</f>
        <v>0</v>
      </c>
    </row>
    <row r="113" spans="1:9" ht="30" customHeight="1" x14ac:dyDescent="0.3">
      <c r="A113" s="43">
        <f>IF(ISBLANK(Employees[[#This Row],[Employee Name]]),"",A112+1)</f>
        <v>109</v>
      </c>
      <c r="B113" s="8" t="str">
        <f>CONCATENATE(Employees[[#This Row],[Lastname]]," ",Employees[[#This Row],[Firstname]], " ",LEFT(Employees[[#This Row],[Middlename]],1),IF(ISBLANK(Employees[[#This Row],[Middlename]])," ","."))</f>
        <v>BAYBAY LINDA G.</v>
      </c>
      <c r="C113" s="8" t="s">
        <v>187</v>
      </c>
      <c r="D113" s="8" t="s">
        <v>348</v>
      </c>
      <c r="E113" s="8" t="s">
        <v>856</v>
      </c>
      <c r="F113" s="8" t="s">
        <v>349</v>
      </c>
      <c r="G113" s="8" t="s">
        <v>2409</v>
      </c>
      <c r="H113" s="8" t="s">
        <v>537</v>
      </c>
      <c r="I113" s="8" t="b">
        <f>COUNTIF(Employees[Employee Name],Employees[[#This Row],[Employee Name]])&gt;1</f>
        <v>0</v>
      </c>
    </row>
    <row r="114" spans="1:9" ht="30" customHeight="1" x14ac:dyDescent="0.3">
      <c r="A114" s="43">
        <f>IF(ISBLANK(Employees[[#This Row],[Employee Name]]),"",A113+1)</f>
        <v>110</v>
      </c>
      <c r="B114" s="8" t="str">
        <f>CONCATENATE(Employees[[#This Row],[Lastname]]," ",Employees[[#This Row],[Firstname]], " ",LEFT(Employees[[#This Row],[Middlename]],1),IF(ISBLANK(Employees[[#This Row],[Middlename]])," ","."))</f>
        <v>BAYBAY LOLITA B.</v>
      </c>
      <c r="C114" s="8" t="s">
        <v>187</v>
      </c>
      <c r="D114" s="8" t="s">
        <v>329</v>
      </c>
      <c r="E114" s="8" t="s">
        <v>251</v>
      </c>
      <c r="F114" s="8" t="s">
        <v>120</v>
      </c>
      <c r="G114" s="18" t="s">
        <v>2409</v>
      </c>
      <c r="H114" s="8" t="s">
        <v>439</v>
      </c>
      <c r="I114" s="8" t="b">
        <f>COUNTIF(Employees[Employee Name],Employees[[#This Row],[Employee Name]])&gt;1</f>
        <v>0</v>
      </c>
    </row>
    <row r="115" spans="1:9" ht="30" customHeight="1" x14ac:dyDescent="0.3">
      <c r="A115" s="43">
        <f>IF(ISBLANK(Employees[[#This Row],[Employee Name]]),"",A114+1)</f>
        <v>111</v>
      </c>
      <c r="B115" s="8" t="str">
        <f>CONCATENATE(Employees[[#This Row],[Lastname]]," ",Employees[[#This Row],[Firstname]], " ",LEFT(Employees[[#This Row],[Middlename]],1),IF(ISBLANK(Employees[[#This Row],[Middlename]])," ","."))</f>
        <v>BAYBAY MA. PAZ R.</v>
      </c>
      <c r="C115" s="8" t="s">
        <v>187</v>
      </c>
      <c r="D115" s="8" t="s">
        <v>339</v>
      </c>
      <c r="E115" s="8" t="s">
        <v>330</v>
      </c>
      <c r="F115" s="8" t="s">
        <v>340</v>
      </c>
      <c r="G115" s="18" t="s">
        <v>2409</v>
      </c>
      <c r="H115" s="8" t="s">
        <v>126</v>
      </c>
      <c r="I115" s="8" t="b">
        <f>COUNTIF(Employees[Employee Name],Employees[[#This Row],[Employee Name]])&gt;1</f>
        <v>0</v>
      </c>
    </row>
    <row r="116" spans="1:9" ht="30" customHeight="1" x14ac:dyDescent="0.3">
      <c r="A116" s="43">
        <f>IF(ISBLANK(Employees[[#This Row],[Employee Name]]),"",A115+1)</f>
        <v>112</v>
      </c>
      <c r="B116" s="8" t="str">
        <f>CONCATENATE(Employees[[#This Row],[Lastname]]," ",Employees[[#This Row],[Firstname]], " ",LEFT(Employees[[#This Row],[Middlename]],1),IF(ISBLANK(Employees[[#This Row],[Middlename]])," ","."))</f>
        <v>BAYBAY MA. ROSA A.</v>
      </c>
      <c r="C116" s="8" t="s">
        <v>187</v>
      </c>
      <c r="D116" s="8" t="s">
        <v>188</v>
      </c>
      <c r="E116" s="8" t="s">
        <v>88</v>
      </c>
      <c r="F116" s="8" t="s">
        <v>125</v>
      </c>
      <c r="G116" s="18" t="s">
        <v>2409</v>
      </c>
      <c r="H116" s="8" t="s">
        <v>97</v>
      </c>
      <c r="I116" s="8" t="b">
        <f>COUNTIF(Employees[Employee Name],Employees[[#This Row],[Employee Name]])&gt;1</f>
        <v>0</v>
      </c>
    </row>
    <row r="117" spans="1:9" ht="30" customHeight="1" x14ac:dyDescent="0.3">
      <c r="A117" s="43">
        <f>IF(ISBLANK(Employees[[#This Row],[Employee Name]]),"",A116+1)</f>
        <v>113</v>
      </c>
      <c r="B117" s="8" t="str">
        <f>CONCATENATE(Employees[[#This Row],[Lastname]]," ",Employees[[#This Row],[Firstname]], " ",LEFT(Employees[[#This Row],[Middlename]],1),IF(ISBLANK(Employees[[#This Row],[Middlename]])," ","."))</f>
        <v xml:space="preserve">BAYBAY MARCELO  </v>
      </c>
      <c r="C117" s="8" t="s">
        <v>187</v>
      </c>
      <c r="D117" s="8" t="s">
        <v>971</v>
      </c>
      <c r="E117" s="8"/>
      <c r="F117" s="8" t="s">
        <v>198</v>
      </c>
      <c r="G117" s="18" t="s">
        <v>2409</v>
      </c>
      <c r="H117" s="8" t="s">
        <v>126</v>
      </c>
      <c r="I117" s="8" t="b">
        <f>COUNTIF(Employees[Employee Name],Employees[[#This Row],[Employee Name]])&gt;1</f>
        <v>0</v>
      </c>
    </row>
    <row r="118" spans="1:9" ht="30" customHeight="1" x14ac:dyDescent="0.3">
      <c r="A118" s="43">
        <f>IF(ISBLANK(Employees[[#This Row],[Employee Name]]),"",A117+1)</f>
        <v>114</v>
      </c>
      <c r="B118" s="8" t="str">
        <f>CONCATENATE(Employees[[#This Row],[Lastname]]," ",Employees[[#This Row],[Firstname]], " ",LEFT(Employees[[#This Row],[Middlename]],1),IF(ISBLANK(Employees[[#This Row],[Middlename]])," ","."))</f>
        <v>BAYBAY NOEL C.</v>
      </c>
      <c r="C118" s="8" t="s">
        <v>187</v>
      </c>
      <c r="D118" s="8" t="s">
        <v>2135</v>
      </c>
      <c r="E118" s="8" t="s">
        <v>134</v>
      </c>
      <c r="F118" s="8" t="s">
        <v>2136</v>
      </c>
      <c r="G118" s="18" t="s">
        <v>2409</v>
      </c>
      <c r="H118" s="8" t="s">
        <v>2137</v>
      </c>
      <c r="I118" s="8" t="b">
        <f>COUNTIF(Employees[Employee Name],Employees[[#This Row],[Employee Name]])&gt;1</f>
        <v>0</v>
      </c>
    </row>
    <row r="119" spans="1:9" ht="30" customHeight="1" x14ac:dyDescent="0.3">
      <c r="A119" s="43">
        <f>IF(ISBLANK(Employees[[#This Row],[Employee Name]]),"",A118+1)</f>
        <v>115</v>
      </c>
      <c r="B119" s="8" t="str">
        <f>CONCATENATE(Employees[[#This Row],[Lastname]]," ",Employees[[#This Row],[Firstname]], " ",LEFT(Employees[[#This Row],[Middlename]],1),IF(ISBLANK(Employees[[#This Row],[Middlename]])," ","."))</f>
        <v>BAYHON GEORGE G.</v>
      </c>
      <c r="C119" s="8" t="s">
        <v>98</v>
      </c>
      <c r="D119" s="8" t="s">
        <v>467</v>
      </c>
      <c r="E119" s="8" t="s">
        <v>166</v>
      </c>
      <c r="F119" s="8" t="s">
        <v>198</v>
      </c>
      <c r="G119" s="18" t="s">
        <v>2409</v>
      </c>
      <c r="H119" s="8" t="s">
        <v>463</v>
      </c>
      <c r="I119" s="8" t="b">
        <f>COUNTIF(Employees[Employee Name],Employees[[#This Row],[Employee Name]])&gt;1</f>
        <v>0</v>
      </c>
    </row>
    <row r="120" spans="1:9" ht="30" customHeight="1" x14ac:dyDescent="0.3">
      <c r="A120" s="43">
        <f>IF(ISBLANK(Employees[[#This Row],[Employee Name]]),"",A119+1)</f>
        <v>116</v>
      </c>
      <c r="B120" s="8" t="str">
        <f>CONCATENATE(Employees[[#This Row],[Lastname]]," ",Employees[[#This Row],[Firstname]], " ",LEFT(Employees[[#This Row],[Middlename]],1),IF(ISBLANK(Employees[[#This Row],[Middlename]])," ","."))</f>
        <v>BAYHON LUISITO G.</v>
      </c>
      <c r="C120" s="8" t="s">
        <v>98</v>
      </c>
      <c r="D120" s="8" t="s">
        <v>996</v>
      </c>
      <c r="E120" s="8" t="s">
        <v>166</v>
      </c>
      <c r="F120" s="18" t="s">
        <v>880</v>
      </c>
      <c r="G120" s="18" t="s">
        <v>2409</v>
      </c>
      <c r="H120" s="18" t="s">
        <v>974</v>
      </c>
      <c r="I120" s="8" t="b">
        <f>COUNTIF(Employees[Employee Name],Employees[[#This Row],[Employee Name]])&gt;1</f>
        <v>0</v>
      </c>
    </row>
    <row r="121" spans="1:9" ht="30" customHeight="1" x14ac:dyDescent="0.3">
      <c r="A121" s="43">
        <f>IF(ISBLANK(Employees[[#This Row],[Employee Name]]),"",A120+1)</f>
        <v>117</v>
      </c>
      <c r="B121" s="8" t="str">
        <f>CONCATENATE(Employees[[#This Row],[Lastname]]," ",Employees[[#This Row],[Firstname]], " ",LEFT(Employees[[#This Row],[Middlename]],1),IF(ISBLANK(Employees[[#This Row],[Middlename]])," ","."))</f>
        <v xml:space="preserve">BAYHON VIOLETA  </v>
      </c>
      <c r="C121" s="8" t="s">
        <v>98</v>
      </c>
      <c r="D121" s="8" t="s">
        <v>99</v>
      </c>
      <c r="E121" s="8"/>
      <c r="F121" s="8" t="s">
        <v>198</v>
      </c>
      <c r="G121" s="18" t="s">
        <v>2409</v>
      </c>
      <c r="H121" s="8" t="s">
        <v>97</v>
      </c>
      <c r="I121" s="8" t="b">
        <f>COUNTIF(Employees[Employee Name],Employees[[#This Row],[Employee Name]])&gt;1</f>
        <v>0</v>
      </c>
    </row>
    <row r="122" spans="1:9" ht="30" customHeight="1" x14ac:dyDescent="0.3">
      <c r="A122" s="43">
        <f>IF(ISBLANK(Employees[[#This Row],[Employee Name]]),"",A121+1)</f>
        <v>118</v>
      </c>
      <c r="B122" s="8" t="str">
        <f>CONCATENATE(Employees[[#This Row],[Lastname]]," ",Employees[[#This Row],[Firstname]], " ",LEFT(Employees[[#This Row],[Middlename]],1),IF(ISBLANK(Employees[[#This Row],[Middlename]])," ","."))</f>
        <v>BAYLA EVANGELINE C.</v>
      </c>
      <c r="C122" s="8" t="s">
        <v>207</v>
      </c>
      <c r="D122" s="8" t="s">
        <v>208</v>
      </c>
      <c r="E122" s="8" t="s">
        <v>134</v>
      </c>
      <c r="F122" s="8" t="s">
        <v>198</v>
      </c>
      <c r="G122" s="18" t="s">
        <v>2409</v>
      </c>
      <c r="H122" s="8" t="s">
        <v>741</v>
      </c>
      <c r="I122" s="8" t="b">
        <f>COUNTIF(Employees[Employee Name],Employees[[#This Row],[Employee Name]])&gt;1</f>
        <v>0</v>
      </c>
    </row>
    <row r="123" spans="1:9" ht="30" customHeight="1" x14ac:dyDescent="0.3">
      <c r="A123" s="43">
        <f>IF(ISBLANK(Employees[[#This Row],[Employee Name]]),"",A122+1)</f>
        <v>119</v>
      </c>
      <c r="B123" s="8" t="str">
        <f>CONCATENATE(Employees[[#This Row],[Lastname]]," ",Employees[[#This Row],[Firstname]], " ",LEFT(Employees[[#This Row],[Middlename]],1),IF(ISBLANK(Employees[[#This Row],[Middlename]])," ","."))</f>
        <v>BAYOT ANABEL D.</v>
      </c>
      <c r="C123" s="8" t="s">
        <v>342</v>
      </c>
      <c r="D123" s="8" t="s">
        <v>389</v>
      </c>
      <c r="E123" s="8" t="s">
        <v>119</v>
      </c>
      <c r="F123" s="8" t="s">
        <v>390</v>
      </c>
      <c r="G123" s="8" t="s">
        <v>2409</v>
      </c>
      <c r="H123" s="8" t="s">
        <v>103</v>
      </c>
      <c r="I123" s="8" t="b">
        <f>COUNTIF(Employees[Employee Name],Employees[[#This Row],[Employee Name]])&gt;1</f>
        <v>0</v>
      </c>
    </row>
    <row r="124" spans="1:9" ht="30" customHeight="1" x14ac:dyDescent="0.3">
      <c r="A124" s="43">
        <f>IF(ISBLANK(Employees[[#This Row],[Employee Name]]),"",A123+1)</f>
        <v>120</v>
      </c>
      <c r="B124" s="8" t="str">
        <f>CONCATENATE(Employees[[#This Row],[Lastname]]," ",Employees[[#This Row],[Firstname]], " ",LEFT(Employees[[#This Row],[Middlename]],1),IF(ISBLANK(Employees[[#This Row],[Middlename]])," ","."))</f>
        <v>BAYOT ANISIA P.</v>
      </c>
      <c r="C124" s="8" t="s">
        <v>342</v>
      </c>
      <c r="D124" s="8" t="s">
        <v>395</v>
      </c>
      <c r="E124" s="8" t="s">
        <v>124</v>
      </c>
      <c r="F124" s="8" t="s">
        <v>198</v>
      </c>
      <c r="G124" s="18" t="s">
        <v>2409</v>
      </c>
      <c r="H124" s="8" t="s">
        <v>103</v>
      </c>
      <c r="I124" s="8" t="b">
        <f>COUNTIF(Employees[Employee Name],Employees[[#This Row],[Employee Name]])&gt;1</f>
        <v>0</v>
      </c>
    </row>
    <row r="125" spans="1:9" ht="30" customHeight="1" x14ac:dyDescent="0.3">
      <c r="A125" s="43">
        <f>IF(ISBLANK(Employees[[#This Row],[Employee Name]]),"",A124+1)</f>
        <v>121</v>
      </c>
      <c r="B125" s="8" t="str">
        <f>CONCATENATE(Employees[[#This Row],[Lastname]]," ",Employees[[#This Row],[Firstname]], " ",LEFT(Employees[[#This Row],[Middlename]],1),IF(ISBLANK(Employees[[#This Row],[Middlename]])," ","."))</f>
        <v>BAYOT ELAINE B.</v>
      </c>
      <c r="C125" s="8" t="s">
        <v>342</v>
      </c>
      <c r="D125" s="8" t="s">
        <v>343</v>
      </c>
      <c r="E125" s="8" t="s">
        <v>1397</v>
      </c>
      <c r="F125" s="8" t="s">
        <v>96</v>
      </c>
      <c r="G125" s="8" t="s">
        <v>2409</v>
      </c>
      <c r="H125" s="8" t="s">
        <v>97</v>
      </c>
      <c r="I125" s="8" t="b">
        <f>COUNTIF(Employees[Employee Name],Employees[[#This Row],[Employee Name]])&gt;1</f>
        <v>0</v>
      </c>
    </row>
    <row r="126" spans="1:9" ht="30" customHeight="1" x14ac:dyDescent="0.3">
      <c r="A126" s="43">
        <f>IF(ISBLANK(Employees[[#This Row],[Employee Name]]),"",A125+1)</f>
        <v>122</v>
      </c>
      <c r="B126" s="8" t="str">
        <f>CONCATENATE(Employees[[#This Row],[Lastname]]," ",Employees[[#This Row],[Firstname]], " ",LEFT(Employees[[#This Row],[Middlename]],1),IF(ISBLANK(Employees[[#This Row],[Middlename]])," ","."))</f>
        <v>BAYOT EMILIANA C.</v>
      </c>
      <c r="C126" s="18" t="s">
        <v>342</v>
      </c>
      <c r="D126" s="18" t="s">
        <v>2120</v>
      </c>
      <c r="E126" s="18" t="s">
        <v>134</v>
      </c>
      <c r="F126" s="18" t="s">
        <v>455</v>
      </c>
      <c r="G126" s="18" t="s">
        <v>2409</v>
      </c>
      <c r="H126" s="18" t="s">
        <v>141</v>
      </c>
      <c r="I126" s="8" t="b">
        <f>COUNTIF(Employees[Employee Name],Employees[[#This Row],[Employee Name]])&gt;1</f>
        <v>0</v>
      </c>
    </row>
    <row r="127" spans="1:9" ht="30" customHeight="1" x14ac:dyDescent="0.3">
      <c r="A127" s="43">
        <f>IF(ISBLANK(Employees[[#This Row],[Employee Name]]),"",A126+1)</f>
        <v>123</v>
      </c>
      <c r="B127" s="8" t="str">
        <f>CONCATENATE(Employees[[#This Row],[Lastname]]," ",Employees[[#This Row],[Firstname]], " ",LEFT(Employees[[#This Row],[Middlename]],1),IF(ISBLANK(Employees[[#This Row],[Middlename]])," ","."))</f>
        <v>BAYOT GARRY L.</v>
      </c>
      <c r="C127" s="18" t="s">
        <v>342</v>
      </c>
      <c r="D127" s="18" t="s">
        <v>2359</v>
      </c>
      <c r="E127" s="18" t="s">
        <v>808</v>
      </c>
      <c r="F127" s="18" t="s">
        <v>2019</v>
      </c>
      <c r="G127" s="18" t="s">
        <v>1289</v>
      </c>
      <c r="H127" s="18" t="s">
        <v>357</v>
      </c>
      <c r="I127" s="8" t="b">
        <f>COUNTIF(Employees[Employee Name],Employees[[#This Row],[Employee Name]])&gt;1</f>
        <v>0</v>
      </c>
    </row>
    <row r="128" spans="1:9" ht="30" customHeight="1" x14ac:dyDescent="0.3">
      <c r="A128" s="43">
        <f>IF(ISBLANK(Employees[[#This Row],[Employee Name]]),"",A127+1)</f>
        <v>124</v>
      </c>
      <c r="B128" s="8" t="str">
        <f>CONCATENATE(Employees[[#This Row],[Lastname]]," ",Employees[[#This Row],[Firstname]], " ",LEFT(Employees[[#This Row],[Middlename]],1),IF(ISBLANK(Employees[[#This Row],[Middlename]])," ","."))</f>
        <v>BAYOT JASMINE A.</v>
      </c>
      <c r="C128" s="18" t="s">
        <v>342</v>
      </c>
      <c r="D128" s="18" t="s">
        <v>2452</v>
      </c>
      <c r="E128" s="18" t="s">
        <v>88</v>
      </c>
      <c r="F128" s="18" t="s">
        <v>2453</v>
      </c>
      <c r="G128" s="18" t="s">
        <v>1698</v>
      </c>
      <c r="H128" s="18" t="s">
        <v>2454</v>
      </c>
      <c r="I128" s="8" t="b">
        <f>COUNTIF(Employees[Employee Name],Employees[[#This Row],[Employee Name]])&gt;1</f>
        <v>0</v>
      </c>
    </row>
    <row r="129" spans="1:9" ht="30" customHeight="1" x14ac:dyDescent="0.3">
      <c r="A129" s="43">
        <f>IF(ISBLANK(Employees[[#This Row],[Employee Name]]),"",A128+1)</f>
        <v>125</v>
      </c>
      <c r="B129" s="8" t="str">
        <f>CONCATENATE(Employees[[#This Row],[Lastname]]," ",Employees[[#This Row],[Firstname]], " ",LEFT(Employees[[#This Row],[Middlename]],1),IF(ISBLANK(Employees[[#This Row],[Middlename]])," ","."))</f>
        <v>BAYOT MERCED M.</v>
      </c>
      <c r="C129" s="8" t="s">
        <v>342</v>
      </c>
      <c r="D129" s="8" t="s">
        <v>750</v>
      </c>
      <c r="E129" s="8" t="s">
        <v>84</v>
      </c>
      <c r="F129" s="8" t="s">
        <v>198</v>
      </c>
      <c r="G129" s="18" t="s">
        <v>2409</v>
      </c>
      <c r="H129" s="8" t="s">
        <v>260</v>
      </c>
      <c r="I129" s="8" t="b">
        <f>COUNTIF(Employees[Employee Name],Employees[[#This Row],[Employee Name]])&gt;1</f>
        <v>0</v>
      </c>
    </row>
    <row r="130" spans="1:9" ht="30" customHeight="1" x14ac:dyDescent="0.3">
      <c r="A130" s="43">
        <f>IF(ISBLANK(Employees[[#This Row],[Employee Name]]),"",A129+1)</f>
        <v>126</v>
      </c>
      <c r="B130" s="8" t="str">
        <f>CONCATENATE(Employees[[#This Row],[Lastname]]," ",Employees[[#This Row],[Firstname]], " ",LEFT(Employees[[#This Row],[Middlename]],1),IF(ISBLANK(Employees[[#This Row],[Middlename]])," ","."))</f>
        <v>BAYOT RUMER M.</v>
      </c>
      <c r="C130" s="8" t="s">
        <v>342</v>
      </c>
      <c r="D130" s="8" t="s">
        <v>469</v>
      </c>
      <c r="E130" s="8" t="s">
        <v>84</v>
      </c>
      <c r="F130" s="8" t="s">
        <v>125</v>
      </c>
      <c r="G130" s="18" t="s">
        <v>2409</v>
      </c>
      <c r="H130" s="8" t="s">
        <v>463</v>
      </c>
      <c r="I130" s="8" t="b">
        <f>COUNTIF(Employees[Employee Name],Employees[[#This Row],[Employee Name]])&gt;1</f>
        <v>0</v>
      </c>
    </row>
    <row r="131" spans="1:9" ht="30" customHeight="1" x14ac:dyDescent="0.3">
      <c r="A131" s="43">
        <f>IF(ISBLANK(Employees[[#This Row],[Employee Name]]),"",A130+1)</f>
        <v>127</v>
      </c>
      <c r="B131" s="8" t="str">
        <f>CONCATENATE(Employees[[#This Row],[Lastname]]," ",Employees[[#This Row],[Firstname]], " ",LEFT(Employees[[#This Row],[Middlename]],1),IF(ISBLANK(Employees[[#This Row],[Middlename]])," ","."))</f>
        <v>BELOSTRINO JULIETA P.</v>
      </c>
      <c r="C131" s="8" t="s">
        <v>1398</v>
      </c>
      <c r="D131" s="8" t="s">
        <v>445</v>
      </c>
      <c r="E131" s="8" t="s">
        <v>124</v>
      </c>
      <c r="F131" s="8" t="s">
        <v>1289</v>
      </c>
      <c r="G131" s="18" t="s">
        <v>1289</v>
      </c>
      <c r="H131" s="8" t="s">
        <v>537</v>
      </c>
      <c r="I131" s="8" t="b">
        <f>COUNTIF(Employees[Employee Name],Employees[[#This Row],[Employee Name]])&gt;1</f>
        <v>0</v>
      </c>
    </row>
    <row r="132" spans="1:9" ht="30" customHeight="1" x14ac:dyDescent="0.3">
      <c r="A132" s="43">
        <f>IF(ISBLANK(Employees[[#This Row],[Employee Name]]),"",A131+1)</f>
        <v>128</v>
      </c>
      <c r="B132" s="8" t="str">
        <f>CONCATENATE(Employees[[#This Row],[Lastname]]," ",Employees[[#This Row],[Firstname]], " ",LEFT(Employees[[#This Row],[Middlename]],1),IF(ISBLANK(Employees[[#This Row],[Middlename]])," ","."))</f>
        <v>BERGADO MARILOU B.</v>
      </c>
      <c r="C132" s="8" t="s">
        <v>1399</v>
      </c>
      <c r="D132" s="8" t="s">
        <v>617</v>
      </c>
      <c r="E132" s="8" t="s">
        <v>342</v>
      </c>
      <c r="F132" s="8" t="s">
        <v>1289</v>
      </c>
      <c r="G132" s="18" t="s">
        <v>1289</v>
      </c>
      <c r="H132" s="8" t="s">
        <v>97</v>
      </c>
      <c r="I132" s="8" t="b">
        <f>COUNTIF(Employees[Employee Name],Employees[[#This Row],[Employee Name]])&gt;1</f>
        <v>0</v>
      </c>
    </row>
    <row r="133" spans="1:9" ht="30" customHeight="1" x14ac:dyDescent="0.3">
      <c r="A133" s="43">
        <f>IF(ISBLANK(Employees[[#This Row],[Employee Name]]),"",A132+1)</f>
        <v>129</v>
      </c>
      <c r="B133" s="8" t="str">
        <f>CONCATENATE(Employees[[#This Row],[Lastname]]," ",Employees[[#This Row],[Firstname]], " ",LEFT(Employees[[#This Row],[Middlename]],1),IF(ISBLANK(Employees[[#This Row],[Middlename]])," ","."))</f>
        <v>BERNALDEZ MARLONE P.</v>
      </c>
      <c r="C133" s="8" t="s">
        <v>923</v>
      </c>
      <c r="D133" s="8" t="s">
        <v>924</v>
      </c>
      <c r="E133" s="8" t="s">
        <v>124</v>
      </c>
      <c r="F133" s="8" t="s">
        <v>162</v>
      </c>
      <c r="G133" s="8" t="s">
        <v>2409</v>
      </c>
      <c r="H133" s="8" t="s">
        <v>1301</v>
      </c>
      <c r="I133" s="8" t="b">
        <f>COUNTIF(Employees[Employee Name],Employees[[#This Row],[Employee Name]])&gt;1</f>
        <v>0</v>
      </c>
    </row>
    <row r="134" spans="1:9" ht="30" customHeight="1" x14ac:dyDescent="0.3">
      <c r="A134" s="43">
        <f>IF(ISBLANK(Employees[[#This Row],[Employee Name]]),"",A133+1)</f>
        <v>130</v>
      </c>
      <c r="B134" s="8" t="str">
        <f>CONCATENATE(Employees[[#This Row],[Lastname]]," ",Employees[[#This Row],[Firstname]], " ",LEFT(Employees[[#This Row],[Middlename]],1),IF(ISBLANK(Employees[[#This Row],[Middlename]])," ","."))</f>
        <v xml:space="preserve">BESAS TRECIA JOY  </v>
      </c>
      <c r="C134" s="18" t="s">
        <v>2386</v>
      </c>
      <c r="D134" s="18" t="s">
        <v>2387</v>
      </c>
      <c r="E134" s="8"/>
      <c r="F134" s="18" t="s">
        <v>2388</v>
      </c>
      <c r="G134" s="18" t="s">
        <v>2409</v>
      </c>
      <c r="H134" s="8"/>
      <c r="I134" s="8" t="b">
        <f>COUNTIF(Employees[Employee Name],Employees[[#This Row],[Employee Name]])&gt;1</f>
        <v>0</v>
      </c>
    </row>
    <row r="135" spans="1:9" ht="30" customHeight="1" x14ac:dyDescent="0.3">
      <c r="A135" s="43">
        <f>IF(ISBLANK(Employees[[#This Row],[Employee Name]]),"",A134+1)</f>
        <v>131</v>
      </c>
      <c r="B135" s="8" t="str">
        <f>CONCATENATE(Employees[[#This Row],[Lastname]]," ",Employees[[#This Row],[Firstname]], " ",LEFT(Employees[[#This Row],[Middlename]],1),IF(ISBLANK(Employees[[#This Row],[Middlename]])," ","."))</f>
        <v>BISCOCHO JULIETA G.</v>
      </c>
      <c r="C135" s="8" t="s">
        <v>444</v>
      </c>
      <c r="D135" s="8" t="s">
        <v>445</v>
      </c>
      <c r="E135" s="8" t="s">
        <v>681</v>
      </c>
      <c r="F135" s="8" t="s">
        <v>349</v>
      </c>
      <c r="G135" s="8" t="s">
        <v>2409</v>
      </c>
      <c r="H135" s="8" t="s">
        <v>103</v>
      </c>
      <c r="I135" s="8" t="b">
        <f>COUNTIF(Employees[Employee Name],Employees[[#This Row],[Employee Name]])&gt;1</f>
        <v>0</v>
      </c>
    </row>
    <row r="136" spans="1:9" ht="30" customHeight="1" x14ac:dyDescent="0.3">
      <c r="A136" s="43">
        <f>IF(ISBLANK(Employees[[#This Row],[Employee Name]]),"",A135+1)</f>
        <v>132</v>
      </c>
      <c r="B136" s="8" t="str">
        <f>CONCATENATE(Employees[[#This Row],[Lastname]]," ",Employees[[#This Row],[Firstname]], " ",LEFT(Employees[[#This Row],[Middlename]],1),IF(ISBLANK(Employees[[#This Row],[Middlename]])," ","."))</f>
        <v>BITUIN LUCKY NIKKO G.</v>
      </c>
      <c r="C136" s="8" t="s">
        <v>1400</v>
      </c>
      <c r="D136" s="8" t="s">
        <v>1401</v>
      </c>
      <c r="E136" s="8" t="s">
        <v>166</v>
      </c>
      <c r="F136" s="8" t="s">
        <v>1704</v>
      </c>
      <c r="G136" s="18" t="s">
        <v>1289</v>
      </c>
      <c r="H136" s="8" t="s">
        <v>135</v>
      </c>
      <c r="I136" s="8" t="b">
        <f>COUNTIF(Employees[Employee Name],Employees[[#This Row],[Employee Name]])&gt;1</f>
        <v>0</v>
      </c>
    </row>
    <row r="137" spans="1:9" ht="30" customHeight="1" x14ac:dyDescent="0.3">
      <c r="A137" s="43">
        <f>IF(ISBLANK(Employees[[#This Row],[Employee Name]]),"",A136+1)</f>
        <v>133</v>
      </c>
      <c r="B137" s="8" t="str">
        <f>CONCATENATE(Employees[[#This Row],[Lastname]]," ",Employees[[#This Row],[Firstname]], " ",LEFT(Employees[[#This Row],[Middlename]],1),IF(ISBLANK(Employees[[#This Row],[Middlename]])," ","."))</f>
        <v>BOFILL ERNA P.</v>
      </c>
      <c r="C137" s="8" t="s">
        <v>854</v>
      </c>
      <c r="D137" s="8" t="s">
        <v>853</v>
      </c>
      <c r="E137" s="8" t="s">
        <v>176</v>
      </c>
      <c r="F137" s="8" t="s">
        <v>125</v>
      </c>
      <c r="G137" s="18" t="s">
        <v>2409</v>
      </c>
      <c r="H137" s="8" t="s">
        <v>537</v>
      </c>
      <c r="I137" s="8" t="b">
        <f>COUNTIF(Employees[Employee Name],Employees[[#This Row],[Employee Name]])&gt;1</f>
        <v>0</v>
      </c>
    </row>
    <row r="138" spans="1:9" ht="30" customHeight="1" x14ac:dyDescent="0.3">
      <c r="A138" s="43">
        <f>IF(ISBLANK(Employees[[#This Row],[Employee Name]]),"",A137+1)</f>
        <v>134</v>
      </c>
      <c r="B138" s="8" t="str">
        <f>CONCATENATE(Employees[[#This Row],[Lastname]]," ",Employees[[#This Row],[Firstname]], " ",LEFT(Employees[[#This Row],[Middlename]],1),IF(ISBLANK(Employees[[#This Row],[Middlename]])," ","."))</f>
        <v>BORJA EDWIN G.</v>
      </c>
      <c r="C138" s="8" t="s">
        <v>251</v>
      </c>
      <c r="D138" s="8" t="s">
        <v>250</v>
      </c>
      <c r="E138" s="8" t="s">
        <v>166</v>
      </c>
      <c r="F138" s="8" t="s">
        <v>198</v>
      </c>
      <c r="G138" s="18" t="s">
        <v>2409</v>
      </c>
      <c r="H138" s="8" t="s">
        <v>241</v>
      </c>
      <c r="I138" s="8" t="b">
        <f>COUNTIF(Employees[Employee Name],Employees[[#This Row],[Employee Name]])&gt;1</f>
        <v>0</v>
      </c>
    </row>
    <row r="139" spans="1:9" ht="30" customHeight="1" x14ac:dyDescent="0.3">
      <c r="A139" s="43">
        <f>IF(ISBLANK(Employees[[#This Row],[Employee Name]]),"",A138+1)</f>
        <v>135</v>
      </c>
      <c r="B139" s="8" t="str">
        <f>CONCATENATE(Employees[[#This Row],[Lastname]]," ",Employees[[#This Row],[Firstname]], " ",LEFT(Employees[[#This Row],[Middlename]],1),IF(ISBLANK(Employees[[#This Row],[Middlename]])," ","."))</f>
        <v>BORJA NECY M.</v>
      </c>
      <c r="C139" s="8" t="s">
        <v>251</v>
      </c>
      <c r="D139" s="8" t="s">
        <v>608</v>
      </c>
      <c r="E139" s="8" t="s">
        <v>84</v>
      </c>
      <c r="F139" s="8" t="s">
        <v>170</v>
      </c>
      <c r="G139" s="18" t="s">
        <v>2409</v>
      </c>
      <c r="H139" s="8" t="s">
        <v>182</v>
      </c>
      <c r="I139" s="8" t="b">
        <f>COUNTIF(Employees[Employee Name],Employees[[#This Row],[Employee Name]])&gt;1</f>
        <v>0</v>
      </c>
    </row>
    <row r="140" spans="1:9" ht="30" customHeight="1" x14ac:dyDescent="0.3">
      <c r="A140" s="43">
        <f>IF(ISBLANK(Employees[[#This Row],[Employee Name]]),"",A139+1)</f>
        <v>136</v>
      </c>
      <c r="B140" s="8" t="str">
        <f>CONCATENATE(Employees[[#This Row],[Lastname]]," ",Employees[[#This Row],[Firstname]], " ",LEFT(Employees[[#This Row],[Middlename]],1),IF(ISBLANK(Employees[[#This Row],[Middlename]])," ","."))</f>
        <v>BRIZUELA LENIE E.</v>
      </c>
      <c r="C140" s="8" t="s">
        <v>1402</v>
      </c>
      <c r="D140" s="8" t="s">
        <v>1403</v>
      </c>
      <c r="E140" s="8" t="s">
        <v>1404</v>
      </c>
      <c r="F140" s="8" t="s">
        <v>1289</v>
      </c>
      <c r="G140" s="18" t="s">
        <v>1289</v>
      </c>
      <c r="H140" s="8" t="s">
        <v>1702</v>
      </c>
      <c r="I140" s="8" t="b">
        <f>COUNTIF(Employees[Employee Name],Employees[[#This Row],[Employee Name]])&gt;1</f>
        <v>0</v>
      </c>
    </row>
    <row r="141" spans="1:9" ht="30" customHeight="1" x14ac:dyDescent="0.3">
      <c r="A141" s="43">
        <f>IF(ISBLANK(Employees[[#This Row],[Employee Name]]),"",A140+1)</f>
        <v>137</v>
      </c>
      <c r="B141" s="8" t="str">
        <f>CONCATENATE(Employees[[#This Row],[Lastname]]," ",Employees[[#This Row],[Firstname]], " ",LEFT(Employees[[#This Row],[Middlename]],1),IF(ISBLANK(Employees[[#This Row],[Middlename]])," ","."))</f>
        <v>BRON FLORENCIO L.</v>
      </c>
      <c r="C141" s="8" t="s">
        <v>1405</v>
      </c>
      <c r="D141" s="8" t="s">
        <v>1406</v>
      </c>
      <c r="E141" s="8" t="s">
        <v>227</v>
      </c>
      <c r="F141" s="8" t="s">
        <v>1289</v>
      </c>
      <c r="G141" s="18" t="s">
        <v>1289</v>
      </c>
      <c r="H141" s="8" t="s">
        <v>1701</v>
      </c>
      <c r="I141" s="8" t="b">
        <f>COUNTIF(Employees[Employee Name],Employees[[#This Row],[Employee Name]])&gt;1</f>
        <v>0</v>
      </c>
    </row>
    <row r="142" spans="1:9" ht="30" customHeight="1" x14ac:dyDescent="0.3">
      <c r="A142" s="43">
        <f>IF(ISBLANK(Employees[[#This Row],[Employee Name]]),"",A141+1)</f>
        <v>138</v>
      </c>
      <c r="B142" s="8" t="str">
        <f>CONCATENATE(Employees[[#This Row],[Lastname]]," ",Employees[[#This Row],[Firstname]], " ",LEFT(Employees[[#This Row],[Middlename]],1),IF(ISBLANK(Employees[[#This Row],[Middlename]])," ","."))</f>
        <v>BUGARIN MA. ANA M.</v>
      </c>
      <c r="C142" s="8" t="s">
        <v>534</v>
      </c>
      <c r="D142" s="8" t="s">
        <v>535</v>
      </c>
      <c r="E142" s="8" t="s">
        <v>1329</v>
      </c>
      <c r="F142" s="8" t="s">
        <v>536</v>
      </c>
      <c r="G142" s="18" t="s">
        <v>2409</v>
      </c>
      <c r="H142" s="8" t="s">
        <v>537</v>
      </c>
      <c r="I142" s="8" t="b">
        <f>COUNTIF(Employees[Employee Name],Employees[[#This Row],[Employee Name]])&gt;1</f>
        <v>0</v>
      </c>
    </row>
    <row r="143" spans="1:9" ht="30" customHeight="1" x14ac:dyDescent="0.3">
      <c r="A143" s="43">
        <f>IF(ISBLANK(Employees[[#This Row],[Employee Name]]),"",A142+1)</f>
        <v>139</v>
      </c>
      <c r="B143" s="8" t="str">
        <f>CONCATENATE(Employees[[#This Row],[Lastname]]," ",Employees[[#This Row],[Firstname]], " ",LEFT(Employees[[#This Row],[Middlename]],1),IF(ISBLANK(Employees[[#This Row],[Middlename]])," ","."))</f>
        <v>BUNGCASAN REGINALDO JR. B.</v>
      </c>
      <c r="C143" s="8" t="s">
        <v>636</v>
      </c>
      <c r="D143" s="8" t="s">
        <v>637</v>
      </c>
      <c r="E143" s="8" t="s">
        <v>145</v>
      </c>
      <c r="F143" s="8" t="s">
        <v>125</v>
      </c>
      <c r="G143" s="18" t="s">
        <v>2409</v>
      </c>
      <c r="H143" s="8" t="s">
        <v>141</v>
      </c>
      <c r="I143" s="8" t="b">
        <f>COUNTIF(Employees[Employee Name],Employees[[#This Row],[Employee Name]])&gt;1</f>
        <v>0</v>
      </c>
    </row>
    <row r="144" spans="1:9" ht="30" customHeight="1" x14ac:dyDescent="0.3">
      <c r="A144" s="43">
        <f>IF(ISBLANK(Employees[[#This Row],[Employee Name]]),"",A143+1)</f>
        <v>140</v>
      </c>
      <c r="B144" s="8" t="str">
        <f>CONCATENATE(Employees[[#This Row],[Lastname]]," ",Employees[[#This Row],[Firstname]], " ",LEFT(Employees[[#This Row],[Middlename]],1),IF(ISBLANK(Employees[[#This Row],[Middlename]])," ","."))</f>
        <v>BURAZON CARIDAD A.</v>
      </c>
      <c r="C144" s="8" t="s">
        <v>830</v>
      </c>
      <c r="D144" s="8" t="s">
        <v>831</v>
      </c>
      <c r="E144" s="8" t="s">
        <v>284</v>
      </c>
      <c r="F144" s="8" t="s">
        <v>832</v>
      </c>
      <c r="G144" s="8" t="s">
        <v>2409</v>
      </c>
      <c r="H144" s="8" t="s">
        <v>103</v>
      </c>
      <c r="I144" s="8" t="b">
        <f>COUNTIF(Employees[Employee Name],Employees[[#This Row],[Employee Name]])&gt;1</f>
        <v>0</v>
      </c>
    </row>
    <row r="145" spans="1:9" ht="30" customHeight="1" x14ac:dyDescent="0.3">
      <c r="A145" s="43">
        <f>IF(ISBLANK(Employees[[#This Row],[Employee Name]]),"",A144+1)</f>
        <v>141</v>
      </c>
      <c r="B145" s="8" t="str">
        <f>CONCATENATE(Employees[[#This Row],[Lastname]]," ",Employees[[#This Row],[Firstname]], " ",LEFT(Employees[[#This Row],[Middlename]],1),IF(ISBLANK(Employees[[#This Row],[Middlename]])," ","."))</f>
        <v>BUTALON DIANNE H.</v>
      </c>
      <c r="C145" s="8" t="s">
        <v>1407</v>
      </c>
      <c r="D145" s="8" t="s">
        <v>1408</v>
      </c>
      <c r="E145" s="8" t="s">
        <v>619</v>
      </c>
      <c r="F145" s="8" t="s">
        <v>1704</v>
      </c>
      <c r="G145" s="18" t="s">
        <v>1289</v>
      </c>
      <c r="H145" s="8" t="s">
        <v>97</v>
      </c>
      <c r="I145" s="8" t="b">
        <f>COUNTIF(Employees[Employee Name],Employees[[#This Row],[Employee Name]])&gt;1</f>
        <v>0</v>
      </c>
    </row>
    <row r="146" spans="1:9" ht="30" customHeight="1" x14ac:dyDescent="0.3">
      <c r="A146" s="43">
        <f>IF(ISBLANK(Employees[[#This Row],[Employee Name]]),"",A145+1)</f>
        <v>142</v>
      </c>
      <c r="B146" s="8" t="str">
        <f>CONCATENATE(Employees[[#This Row],[Lastname]]," ",Employees[[#This Row],[Firstname]], " ",LEFT(Employees[[#This Row],[Middlename]],1),IF(ISBLANK(Employees[[#This Row],[Middlename]])," ","."))</f>
        <v>CABANLIT ZOSIMA M.</v>
      </c>
      <c r="C146" s="8" t="s">
        <v>1409</v>
      </c>
      <c r="D146" s="8" t="s">
        <v>1410</v>
      </c>
      <c r="E146" s="8" t="s">
        <v>84</v>
      </c>
      <c r="F146" s="8" t="s">
        <v>1289</v>
      </c>
      <c r="G146" s="18" t="s">
        <v>1289</v>
      </c>
      <c r="H146" s="8" t="s">
        <v>590</v>
      </c>
      <c r="I146" s="8" t="b">
        <f>COUNTIF(Employees[Employee Name],Employees[[#This Row],[Employee Name]])&gt;1</f>
        <v>0</v>
      </c>
    </row>
    <row r="147" spans="1:9" ht="30" customHeight="1" x14ac:dyDescent="0.3">
      <c r="A147" s="43">
        <f>IF(ISBLANK(Employees[[#This Row],[Employee Name]]),"",A146+1)</f>
        <v>143</v>
      </c>
      <c r="B147" s="8" t="str">
        <f>CONCATENATE(Employees[[#This Row],[Lastname]]," ",Employees[[#This Row],[Firstname]], " ",LEFT(Employees[[#This Row],[Middlename]],1),IF(ISBLANK(Employees[[#This Row],[Middlename]])," ","."))</f>
        <v>CABANTING AIRA P.</v>
      </c>
      <c r="C147" s="8" t="s">
        <v>1411</v>
      </c>
      <c r="D147" s="8" t="s">
        <v>1412</v>
      </c>
      <c r="E147" s="18" t="s">
        <v>579</v>
      </c>
      <c r="F147" s="8" t="s">
        <v>1697</v>
      </c>
      <c r="G147" s="18" t="s">
        <v>1289</v>
      </c>
      <c r="H147" s="8" t="s">
        <v>97</v>
      </c>
      <c r="I147" s="8" t="b">
        <f>COUNTIF(Employees[Employee Name],Employees[[#This Row],[Employee Name]])&gt;1</f>
        <v>0</v>
      </c>
    </row>
    <row r="148" spans="1:9" ht="30" customHeight="1" x14ac:dyDescent="0.3">
      <c r="A148" s="43">
        <f>IF(ISBLANK(Employees[[#This Row],[Employee Name]]),"",A147+1)</f>
        <v>144</v>
      </c>
      <c r="B148" s="8" t="str">
        <f>CONCATENATE(Employees[[#This Row],[Lastname]]," ",Employees[[#This Row],[Firstname]], " ",LEFT(Employees[[#This Row],[Middlename]],1),IF(ISBLANK(Employees[[#This Row],[Middlename]])," ","."))</f>
        <v>CABASI JANN PAUL S.</v>
      </c>
      <c r="C148" s="18" t="s">
        <v>1514</v>
      </c>
      <c r="D148" s="18" t="s">
        <v>2380</v>
      </c>
      <c r="E148" s="18" t="s">
        <v>2381</v>
      </c>
      <c r="F148" s="18" t="s">
        <v>1698</v>
      </c>
      <c r="G148" s="18" t="s">
        <v>1698</v>
      </c>
      <c r="H148" s="18" t="s">
        <v>135</v>
      </c>
      <c r="I148" s="8" t="b">
        <f>COUNTIF(Employees[Employee Name],Employees[[#This Row],[Employee Name]])&gt;1</f>
        <v>0</v>
      </c>
    </row>
    <row r="149" spans="1:9" ht="30" customHeight="1" x14ac:dyDescent="0.3">
      <c r="A149" s="43">
        <f>IF(ISBLANK(Employees[[#This Row],[Employee Name]]),"",A148+1)</f>
        <v>145</v>
      </c>
      <c r="B149" s="8" t="str">
        <f>CONCATENATE(Employees[[#This Row],[Lastname]]," ",Employees[[#This Row],[Firstname]], " ",LEFT(Employees[[#This Row],[Middlename]],1),IF(ISBLANK(Employees[[#This Row],[Middlename]])," ","."))</f>
        <v>CACAO ANDREA F.</v>
      </c>
      <c r="C149" s="8" t="s">
        <v>235</v>
      </c>
      <c r="D149" s="8" t="s">
        <v>236</v>
      </c>
      <c r="E149" s="8" t="s">
        <v>237</v>
      </c>
      <c r="F149" s="8" t="s">
        <v>212</v>
      </c>
      <c r="G149" s="18" t="s">
        <v>2409</v>
      </c>
      <c r="H149" s="8" t="s">
        <v>213</v>
      </c>
      <c r="I149" s="8" t="b">
        <f>COUNTIF(Employees[Employee Name],Employees[[#This Row],[Employee Name]])&gt;1</f>
        <v>0</v>
      </c>
    </row>
    <row r="150" spans="1:9" ht="30" customHeight="1" x14ac:dyDescent="0.3">
      <c r="A150" s="43">
        <f>IF(ISBLANK(Employees[[#This Row],[Employee Name]]),"",A149+1)</f>
        <v>146</v>
      </c>
      <c r="B150" s="8" t="str">
        <f>CONCATENATE(Employees[[#This Row],[Lastname]]," ",Employees[[#This Row],[Firstname]], " ",LEFT(Employees[[#This Row],[Middlename]],1),IF(ISBLANK(Employees[[#This Row],[Middlename]])," ","."))</f>
        <v>CAGUICLA JO HAENA D.</v>
      </c>
      <c r="C150" s="8" t="s">
        <v>1413</v>
      </c>
      <c r="D150" s="8" t="s">
        <v>1414</v>
      </c>
      <c r="E150" s="8" t="s">
        <v>119</v>
      </c>
      <c r="F150" s="8" t="s">
        <v>1705</v>
      </c>
      <c r="G150" s="8" t="s">
        <v>1698</v>
      </c>
      <c r="H150" s="8"/>
      <c r="I150" s="8" t="b">
        <f>COUNTIF(Employees[Employee Name],Employees[[#This Row],[Employee Name]])&gt;1</f>
        <v>0</v>
      </c>
    </row>
    <row r="151" spans="1:9" ht="30" customHeight="1" x14ac:dyDescent="0.3">
      <c r="A151" s="43">
        <f>IF(ISBLANK(Employees[[#This Row],[Employee Name]]),"",A150+1)</f>
        <v>147</v>
      </c>
      <c r="B151" s="8" t="str">
        <f>CONCATENATE(Employees[[#This Row],[Lastname]]," ",Employees[[#This Row],[Firstname]], " ",LEFT(Employees[[#This Row],[Middlename]],1),IF(ISBLANK(Employees[[#This Row],[Middlename]])," ","."))</f>
        <v>CAGUITLA ELSA A.</v>
      </c>
      <c r="C151" s="8" t="s">
        <v>1415</v>
      </c>
      <c r="D151" s="8" t="s">
        <v>673</v>
      </c>
      <c r="E151" s="8" t="s">
        <v>284</v>
      </c>
      <c r="F151" s="8" t="s">
        <v>1289</v>
      </c>
      <c r="G151" s="18" t="s">
        <v>1289</v>
      </c>
      <c r="H151" s="8" t="s">
        <v>199</v>
      </c>
      <c r="I151" s="8" t="b">
        <f>COUNTIF(Employees[Employee Name],Employees[[#This Row],[Employee Name]])&gt;1</f>
        <v>0</v>
      </c>
    </row>
    <row r="152" spans="1:9" ht="30" customHeight="1" x14ac:dyDescent="0.3">
      <c r="A152" s="43">
        <f>IF(ISBLANK(Employees[[#This Row],[Employee Name]]),"",A151+1)</f>
        <v>148</v>
      </c>
      <c r="B152" s="8" t="str">
        <f>CONCATENATE(Employees[[#This Row],[Lastname]]," ",Employees[[#This Row],[Firstname]], " ",LEFT(Employees[[#This Row],[Middlename]],1),IF(ISBLANK(Employees[[#This Row],[Middlename]])," ","."))</f>
        <v>CAGUITLA GEMINIANO M.</v>
      </c>
      <c r="C152" s="8" t="s">
        <v>1415</v>
      </c>
      <c r="D152" s="8" t="s">
        <v>1416</v>
      </c>
      <c r="E152" s="8" t="s">
        <v>320</v>
      </c>
      <c r="F152" s="8" t="s">
        <v>1289</v>
      </c>
      <c r="G152" s="18" t="s">
        <v>1289</v>
      </c>
      <c r="H152" s="8" t="s">
        <v>289</v>
      </c>
      <c r="I152" s="8" t="b">
        <f>COUNTIF(Employees[Employee Name],Employees[[#This Row],[Employee Name]])&gt;1</f>
        <v>0</v>
      </c>
    </row>
    <row r="153" spans="1:9" ht="30" customHeight="1" x14ac:dyDescent="0.3">
      <c r="A153" s="43">
        <f>IF(ISBLANK(Employees[[#This Row],[Employee Name]]),"",A152+1)</f>
        <v>149</v>
      </c>
      <c r="B153" s="8" t="str">
        <f>CONCATENATE(Employees[[#This Row],[Lastname]]," ",Employees[[#This Row],[Firstname]], " ",LEFT(Employees[[#This Row],[Middlename]],1),IF(ISBLANK(Employees[[#This Row],[Middlename]])," ","."))</f>
        <v>CAJAS MINA H.</v>
      </c>
      <c r="C153" s="8" t="s">
        <v>1417</v>
      </c>
      <c r="D153" s="8" t="s">
        <v>1418</v>
      </c>
      <c r="E153" s="8" t="s">
        <v>1419</v>
      </c>
      <c r="F153" s="8" t="s">
        <v>1289</v>
      </c>
      <c r="G153" s="18" t="s">
        <v>1289</v>
      </c>
      <c r="H153" s="8" t="s">
        <v>199</v>
      </c>
      <c r="I153" s="8" t="b">
        <f>COUNTIF(Employees[Employee Name],Employees[[#This Row],[Employee Name]])&gt;1</f>
        <v>0</v>
      </c>
    </row>
    <row r="154" spans="1:9" ht="30" customHeight="1" x14ac:dyDescent="0.3">
      <c r="A154" s="43">
        <f>IF(ISBLANK(Employees[[#This Row],[Employee Name]]),"",A153+1)</f>
        <v>150</v>
      </c>
      <c r="B154" s="8" t="str">
        <f>CONCATENATE(Employees[[#This Row],[Lastname]]," ",Employees[[#This Row],[Firstname]], " ",LEFT(Employees[[#This Row],[Middlename]],1),IF(ISBLANK(Employees[[#This Row],[Middlename]])," ","."))</f>
        <v>CALANOG ALMA P.</v>
      </c>
      <c r="C154" s="8" t="s">
        <v>692</v>
      </c>
      <c r="D154" s="8" t="s">
        <v>87</v>
      </c>
      <c r="E154" s="8" t="s">
        <v>124</v>
      </c>
      <c r="F154" s="8" t="s">
        <v>125</v>
      </c>
      <c r="G154" s="18" t="s">
        <v>2409</v>
      </c>
      <c r="H154" s="8" t="s">
        <v>357</v>
      </c>
      <c r="I154" s="8" t="b">
        <f>COUNTIF(Employees[Employee Name],Employees[[#This Row],[Employee Name]])&gt;1</f>
        <v>0</v>
      </c>
    </row>
    <row r="155" spans="1:9" ht="30" customHeight="1" x14ac:dyDescent="0.3">
      <c r="A155" s="43">
        <f>IF(ISBLANK(Employees[[#This Row],[Employee Name]]),"",A154+1)</f>
        <v>151</v>
      </c>
      <c r="B155" s="8" t="str">
        <f>CONCATENATE(Employees[[#This Row],[Lastname]]," ",Employees[[#This Row],[Firstname]], " ",LEFT(Employees[[#This Row],[Middlename]],1),IF(ISBLANK(Employees[[#This Row],[Middlename]])," ","."))</f>
        <v>CALANOG EUGENE V.</v>
      </c>
      <c r="C155" s="8" t="s">
        <v>692</v>
      </c>
      <c r="D155" s="8" t="s">
        <v>1974</v>
      </c>
      <c r="E155" s="8" t="s">
        <v>345</v>
      </c>
      <c r="F155" s="8" t="s">
        <v>1975</v>
      </c>
      <c r="G155" s="18" t="s">
        <v>2409</v>
      </c>
      <c r="H155" s="8" t="s">
        <v>135</v>
      </c>
      <c r="I155" s="8" t="b">
        <f>COUNTIF(Employees[Employee Name],Employees[[#This Row],[Employee Name]])&gt;1</f>
        <v>0</v>
      </c>
    </row>
    <row r="156" spans="1:9" ht="30" customHeight="1" x14ac:dyDescent="0.3">
      <c r="A156" s="43">
        <f>IF(ISBLANK(Employees[[#This Row],[Employee Name]]),"",A155+1)</f>
        <v>152</v>
      </c>
      <c r="B156" s="8" t="str">
        <f>CONCATENATE(Employees[[#This Row],[Lastname]]," ",Employees[[#This Row],[Firstname]], " ",LEFT(Employees[[#This Row],[Middlename]],1),IF(ISBLANK(Employees[[#This Row],[Middlename]])," ","."))</f>
        <v>CAMERO PEDRITO C.</v>
      </c>
      <c r="C156" s="8" t="s">
        <v>2017</v>
      </c>
      <c r="D156" s="8" t="s">
        <v>2018</v>
      </c>
      <c r="E156" s="8" t="s">
        <v>134</v>
      </c>
      <c r="F156" s="8" t="s">
        <v>2019</v>
      </c>
      <c r="G156" s="8" t="s">
        <v>1289</v>
      </c>
      <c r="H156" s="8" t="s">
        <v>2020</v>
      </c>
      <c r="I156" s="8" t="b">
        <f>COUNTIF(Employees[Employee Name],Employees[[#This Row],[Employee Name]])&gt;1</f>
        <v>0</v>
      </c>
    </row>
    <row r="157" spans="1:9" ht="30" customHeight="1" x14ac:dyDescent="0.3">
      <c r="A157" s="43">
        <f>IF(ISBLANK(Employees[[#This Row],[Employee Name]]),"",A156+1)</f>
        <v>153</v>
      </c>
      <c r="B157" s="8" t="str">
        <f>CONCATENATE(Employees[[#This Row],[Lastname]]," ",Employees[[#This Row],[Firstname]], " ",LEFT(Employees[[#This Row],[Middlename]],1),IF(ISBLANK(Employees[[#This Row],[Middlename]])," ","."))</f>
        <v>CANDELARIA DANILO M.</v>
      </c>
      <c r="C157" s="8" t="s">
        <v>1292</v>
      </c>
      <c r="D157" s="8" t="s">
        <v>306</v>
      </c>
      <c r="E157" s="8" t="s">
        <v>84</v>
      </c>
      <c r="F157" s="8" t="s">
        <v>1293</v>
      </c>
      <c r="G157" s="8" t="s">
        <v>2409</v>
      </c>
      <c r="H157" s="8" t="s">
        <v>286</v>
      </c>
      <c r="I157" s="8" t="b">
        <f>COUNTIF(Employees[Employee Name],Employees[[#This Row],[Employee Name]])&gt;1</f>
        <v>0</v>
      </c>
    </row>
    <row r="158" spans="1:9" ht="30" customHeight="1" x14ac:dyDescent="0.3">
      <c r="A158" s="43">
        <f>IF(ISBLANK(Employees[[#This Row],[Employee Name]]),"",A157+1)</f>
        <v>154</v>
      </c>
      <c r="B158" s="8" t="str">
        <f>CONCATENATE(Employees[[#This Row],[Lastname]]," ",Employees[[#This Row],[Firstname]], " ",LEFT(Employees[[#This Row],[Middlename]],1),IF(ISBLANK(Employees[[#This Row],[Middlename]])," ","."))</f>
        <v>CAPACIA JASON A.</v>
      </c>
      <c r="C158" s="18" t="s">
        <v>2504</v>
      </c>
      <c r="D158" s="18" t="s">
        <v>2505</v>
      </c>
      <c r="E158" s="18" t="s">
        <v>616</v>
      </c>
      <c r="F158" s="18" t="s">
        <v>1289</v>
      </c>
      <c r="G158" s="18" t="s">
        <v>1289</v>
      </c>
      <c r="H158" s="18" t="s">
        <v>1699</v>
      </c>
      <c r="I158" s="8" t="b">
        <f>COUNTIF(Employees[Employee Name],Employees[[#This Row],[Employee Name]])&gt;1</f>
        <v>0</v>
      </c>
    </row>
    <row r="159" spans="1:9" ht="30" customHeight="1" x14ac:dyDescent="0.3">
      <c r="A159" s="43">
        <f>IF(ISBLANK(Employees[[#This Row],[Employee Name]]),"",A158+1)</f>
        <v>155</v>
      </c>
      <c r="B159" s="8" t="str">
        <f>CONCATENATE(Employees[[#This Row],[Lastname]]," ",Employees[[#This Row],[Firstname]], " ",LEFT(Employees[[#This Row],[Middlename]],1),IF(ISBLANK(Employees[[#This Row],[Middlename]])," ","."))</f>
        <v>CAPUNO OLIVER M.</v>
      </c>
      <c r="C159" s="8" t="s">
        <v>847</v>
      </c>
      <c r="D159" s="8" t="s">
        <v>1420</v>
      </c>
      <c r="E159" s="8" t="s">
        <v>84</v>
      </c>
      <c r="F159" s="8" t="s">
        <v>1289</v>
      </c>
      <c r="G159" s="18" t="s">
        <v>1289</v>
      </c>
      <c r="H159" s="8" t="s">
        <v>1706</v>
      </c>
      <c r="I159" s="8" t="b">
        <f>COUNTIF(Employees[Employee Name],Employees[[#This Row],[Employee Name]])&gt;1</f>
        <v>0</v>
      </c>
    </row>
    <row r="160" spans="1:9" ht="30" customHeight="1" x14ac:dyDescent="0.3">
      <c r="A160" s="43">
        <f>IF(ISBLANK(Employees[[#This Row],[Employee Name]]),"",A159+1)</f>
        <v>156</v>
      </c>
      <c r="B160" s="8" t="str">
        <f>CONCATENATE(Employees[[#This Row],[Lastname]]," ",Employees[[#This Row],[Firstname]], " ",LEFT(Employees[[#This Row],[Middlename]],1),IF(ISBLANK(Employees[[#This Row],[Middlename]])," ","."))</f>
        <v>CAPUPUS LIZA FE F.</v>
      </c>
      <c r="C160" s="8" t="s">
        <v>1321</v>
      </c>
      <c r="D160" s="8" t="s">
        <v>1322</v>
      </c>
      <c r="E160" s="8" t="s">
        <v>1323</v>
      </c>
      <c r="F160" s="8" t="s">
        <v>1324</v>
      </c>
      <c r="G160" s="18" t="s">
        <v>2409</v>
      </c>
      <c r="H160" s="8" t="s">
        <v>135</v>
      </c>
      <c r="I160" s="8" t="b">
        <f>COUNTIF(Employees[Employee Name],Employees[[#This Row],[Employee Name]])&gt;1</f>
        <v>0</v>
      </c>
    </row>
    <row r="161" spans="1:9" ht="30" customHeight="1" x14ac:dyDescent="0.3">
      <c r="A161" s="43">
        <f>IF(ISBLANK(Employees[[#This Row],[Employee Name]]),"",A160+1)</f>
        <v>157</v>
      </c>
      <c r="B161" s="8" t="str">
        <f>CONCATENATE(Employees[[#This Row],[Lastname]]," ",Employees[[#This Row],[Firstname]], " ",LEFT(Employees[[#This Row],[Middlename]],1),IF(ISBLANK(Employees[[#This Row],[Middlename]])," ","."))</f>
        <v>CARAAN FREDERIC D.</v>
      </c>
      <c r="C161" s="18" t="s">
        <v>652</v>
      </c>
      <c r="D161" s="18" t="s">
        <v>2570</v>
      </c>
      <c r="E161" s="18" t="s">
        <v>119</v>
      </c>
      <c r="F161" s="18" t="s">
        <v>198</v>
      </c>
      <c r="G161" s="18" t="s">
        <v>2409</v>
      </c>
      <c r="H161" s="18" t="s">
        <v>2571</v>
      </c>
      <c r="I161" s="8" t="b">
        <f>COUNTIF(Employees[Employee Name],Employees[[#This Row],[Employee Name]])&gt;1</f>
        <v>0</v>
      </c>
    </row>
    <row r="162" spans="1:9" ht="30" customHeight="1" x14ac:dyDescent="0.3">
      <c r="A162" s="43">
        <f>IF(ISBLANK(Employees[[#This Row],[Employee Name]]),"",A161+1)</f>
        <v>158</v>
      </c>
      <c r="B162" s="8" t="str">
        <f>CONCATENATE(Employees[[#This Row],[Lastname]]," ",Employees[[#This Row],[Firstname]], " ",LEFT(Employees[[#This Row],[Middlename]],1),IF(ISBLANK(Employees[[#This Row],[Middlename]])," ","."))</f>
        <v>CARAAN ANNABELLE F.</v>
      </c>
      <c r="C162" s="8" t="s">
        <v>652</v>
      </c>
      <c r="D162" s="8" t="s">
        <v>653</v>
      </c>
      <c r="E162" s="8" t="s">
        <v>237</v>
      </c>
      <c r="F162" s="8" t="s">
        <v>654</v>
      </c>
      <c r="G162" s="8" t="s">
        <v>2409</v>
      </c>
      <c r="H162" s="8" t="s">
        <v>463</v>
      </c>
      <c r="I162" s="8" t="b">
        <f>COUNTIF(Employees[Employee Name],Employees[[#This Row],[Employee Name]])&gt;1</f>
        <v>0</v>
      </c>
    </row>
    <row r="163" spans="1:9" ht="30" customHeight="1" x14ac:dyDescent="0.3">
      <c r="A163" s="43">
        <f>IF(ISBLANK(Employees[[#This Row],[Employee Name]]),"",A162+1)</f>
        <v>159</v>
      </c>
      <c r="B163" s="8" t="str">
        <f>CONCATENATE(Employees[[#This Row],[Lastname]]," ",Employees[[#This Row],[Firstname]], " ",LEFT(Employees[[#This Row],[Middlename]],1),IF(ISBLANK(Employees[[#This Row],[Middlename]])," ","."))</f>
        <v>CARAAN FELIX M.</v>
      </c>
      <c r="C163" s="8" t="s">
        <v>652</v>
      </c>
      <c r="D163" s="8" t="s">
        <v>568</v>
      </c>
      <c r="E163" s="8" t="s">
        <v>84</v>
      </c>
      <c r="F163" s="8" t="s">
        <v>198</v>
      </c>
      <c r="G163" s="18" t="s">
        <v>2409</v>
      </c>
      <c r="H163" s="8" t="s">
        <v>590</v>
      </c>
      <c r="I163" s="8" t="b">
        <f>COUNTIF(Employees[Employee Name],Employees[[#This Row],[Employee Name]])&gt;1</f>
        <v>0</v>
      </c>
    </row>
    <row r="164" spans="1:9" ht="30" customHeight="1" x14ac:dyDescent="0.3">
      <c r="A164" s="43">
        <f>IF(ISBLANK(Employees[[#This Row],[Employee Name]]),"",A163+1)</f>
        <v>160</v>
      </c>
      <c r="B164" s="8" t="str">
        <f>CONCATENATE(Employees[[#This Row],[Lastname]]," ",Employees[[#This Row],[Firstname]], " ",LEFT(Employees[[#This Row],[Middlename]],1),IF(ISBLANK(Employees[[#This Row],[Middlename]])," ","."))</f>
        <v>CARAAN JOSEPHINE M.</v>
      </c>
      <c r="C164" s="18" t="s">
        <v>652</v>
      </c>
      <c r="D164" s="18" t="s">
        <v>406</v>
      </c>
      <c r="E164" s="18" t="s">
        <v>84</v>
      </c>
      <c r="F164" s="18" t="s">
        <v>832</v>
      </c>
      <c r="G164" s="18" t="s">
        <v>2409</v>
      </c>
      <c r="H164" s="18" t="s">
        <v>103</v>
      </c>
      <c r="I164" s="8" t="b">
        <f>COUNTIF(Employees[Employee Name],Employees[[#This Row],[Employee Name]])&gt;1</f>
        <v>0</v>
      </c>
    </row>
    <row r="165" spans="1:9" ht="30" customHeight="1" x14ac:dyDescent="0.3">
      <c r="A165" s="43">
        <f>IF(ISBLANK(Employees[[#This Row],[Employee Name]]),"",A164+1)</f>
        <v>161</v>
      </c>
      <c r="B165" s="8" t="str">
        <f>CONCATENATE(Employees[[#This Row],[Lastname]]," ",Employees[[#This Row],[Firstname]], " ",LEFT(Employees[[#This Row],[Middlename]],1),IF(ISBLANK(Employees[[#This Row],[Middlename]])," ","."))</f>
        <v>CARLITO ELENA M.</v>
      </c>
      <c r="C165" s="8" t="s">
        <v>1421</v>
      </c>
      <c r="D165" s="8" t="s">
        <v>1422</v>
      </c>
      <c r="E165" s="8" t="s">
        <v>560</v>
      </c>
      <c r="F165" s="8" t="s">
        <v>1289</v>
      </c>
      <c r="G165" s="18" t="s">
        <v>1289</v>
      </c>
      <c r="H165" s="8" t="s">
        <v>97</v>
      </c>
      <c r="I165" s="8" t="b">
        <f>COUNTIF(Employees[Employee Name],Employees[[#This Row],[Employee Name]])&gt;1</f>
        <v>0</v>
      </c>
    </row>
    <row r="166" spans="1:9" ht="30" customHeight="1" x14ac:dyDescent="0.3">
      <c r="A166" s="43">
        <f>IF(ISBLANK(Employees[[#This Row],[Employee Name]]),"",A165+1)</f>
        <v>162</v>
      </c>
      <c r="B166" s="8" t="str">
        <f>CONCATENATE(Employees[[#This Row],[Lastname]]," ",Employees[[#This Row],[Firstname]], " ",LEFT(Employees[[#This Row],[Middlename]],1),IF(ISBLANK(Employees[[#This Row],[Middlename]])," ","."))</f>
        <v>CARMONA REMY M.</v>
      </c>
      <c r="C166" s="8" t="s">
        <v>1345</v>
      </c>
      <c r="D166" s="8" t="s">
        <v>1346</v>
      </c>
      <c r="E166" s="8" t="s">
        <v>84</v>
      </c>
      <c r="F166" s="8" t="s">
        <v>125</v>
      </c>
      <c r="G166" s="18" t="s">
        <v>2409</v>
      </c>
      <c r="H166" s="8" t="s">
        <v>361</v>
      </c>
      <c r="I166" s="8" t="b">
        <f>COUNTIF(Employees[Employee Name],Employees[[#This Row],[Employee Name]])&gt;1</f>
        <v>0</v>
      </c>
    </row>
    <row r="167" spans="1:9" ht="30" customHeight="1" x14ac:dyDescent="0.3">
      <c r="A167" s="43">
        <f>IF(ISBLANK(Employees[[#This Row],[Employee Name]]),"",A166+1)</f>
        <v>163</v>
      </c>
      <c r="B167" s="8" t="str">
        <f>CONCATENATE(Employees[[#This Row],[Lastname]]," ",Employees[[#This Row],[Firstname]], " ",LEFT(Employees[[#This Row],[Middlename]],1),IF(ISBLANK(Employees[[#This Row],[Middlename]])," ","."))</f>
        <v>CASI BRYAN C.</v>
      </c>
      <c r="C167" s="18" t="s">
        <v>2319</v>
      </c>
      <c r="D167" s="18" t="s">
        <v>2320</v>
      </c>
      <c r="E167" s="18" t="s">
        <v>2321</v>
      </c>
      <c r="F167" s="18" t="s">
        <v>1698</v>
      </c>
      <c r="G167" s="18" t="s">
        <v>1698</v>
      </c>
      <c r="H167" s="18" t="s">
        <v>152</v>
      </c>
      <c r="I167" s="8" t="b">
        <f>COUNTIF(Employees[Employee Name],Employees[[#This Row],[Employee Name]])&gt;1</f>
        <v>0</v>
      </c>
    </row>
    <row r="168" spans="1:9" ht="30" customHeight="1" x14ac:dyDescent="0.3">
      <c r="A168" s="43">
        <f>IF(ISBLANK(Employees[[#This Row],[Employee Name]]),"",A167+1)</f>
        <v>164</v>
      </c>
      <c r="B168" s="8" t="str">
        <f>CONCATENATE(Employees[[#This Row],[Lastname]]," ",Employees[[#This Row],[Firstname]], " ",LEFT(Employees[[#This Row],[Middlename]],1),IF(ISBLANK(Employees[[#This Row],[Middlename]])," ","."))</f>
        <v>CASTILLO FLORDELIZA T.</v>
      </c>
      <c r="C168" s="8" t="s">
        <v>584</v>
      </c>
      <c r="D168" s="8" t="s">
        <v>353</v>
      </c>
      <c r="E168" s="8" t="s">
        <v>802</v>
      </c>
      <c r="F168" s="8" t="s">
        <v>585</v>
      </c>
      <c r="G168" s="18" t="s">
        <v>2409</v>
      </c>
      <c r="H168" s="8" t="s">
        <v>366</v>
      </c>
      <c r="I168" s="8" t="b">
        <f>COUNTIF(Employees[Employee Name],Employees[[#This Row],[Employee Name]])&gt;1</f>
        <v>0</v>
      </c>
    </row>
    <row r="169" spans="1:9" ht="30" customHeight="1" x14ac:dyDescent="0.3">
      <c r="A169" s="43">
        <f>IF(ISBLANK(Employees[[#This Row],[Employee Name]]),"",A168+1)</f>
        <v>165</v>
      </c>
      <c r="B169" s="8" t="str">
        <f>CONCATENATE(Employees[[#This Row],[Lastname]]," ",Employees[[#This Row],[Firstname]], " ",LEFT(Employees[[#This Row],[Middlename]],1),IF(ISBLANK(Employees[[#This Row],[Middlename]])," ","."))</f>
        <v xml:space="preserve">CASTILLO ROBENSON  </v>
      </c>
      <c r="C169" s="8" t="s">
        <v>584</v>
      </c>
      <c r="D169" s="8" t="s">
        <v>1423</v>
      </c>
      <c r="E169" s="8"/>
      <c r="F169" s="8" t="s">
        <v>1289</v>
      </c>
      <c r="G169" s="18" t="s">
        <v>1289</v>
      </c>
      <c r="H169" s="8" t="s">
        <v>289</v>
      </c>
      <c r="I169" s="8" t="b">
        <f>COUNTIF(Employees[Employee Name],Employees[[#This Row],[Employee Name]])&gt;1</f>
        <v>0</v>
      </c>
    </row>
    <row r="170" spans="1:9" ht="30" customHeight="1" x14ac:dyDescent="0.3">
      <c r="A170" s="43">
        <f>IF(ISBLANK(Employees[[#This Row],[Employee Name]]),"",A169+1)</f>
        <v>166</v>
      </c>
      <c r="B170" s="8" t="str">
        <f>CONCATENATE(Employees[[#This Row],[Lastname]]," ",Employees[[#This Row],[Firstname]], " ",LEFT(Employees[[#This Row],[Middlename]],1),IF(ISBLANK(Employees[[#This Row],[Middlename]])," ","."))</f>
        <v>CASTRO VIVIAN A.</v>
      </c>
      <c r="C170" s="8" t="s">
        <v>1971</v>
      </c>
      <c r="D170" s="8" t="s">
        <v>1972</v>
      </c>
      <c r="E170" s="8" t="s">
        <v>1279</v>
      </c>
      <c r="F170" s="8" t="s">
        <v>96</v>
      </c>
      <c r="G170" s="8" t="s">
        <v>2409</v>
      </c>
      <c r="H170" s="8" t="s">
        <v>97</v>
      </c>
      <c r="I170" s="8" t="b">
        <f>COUNTIF(Employees[Employee Name],Employees[[#This Row],[Employee Name]])&gt;1</f>
        <v>0</v>
      </c>
    </row>
    <row r="171" spans="1:9" ht="30" customHeight="1" x14ac:dyDescent="0.3">
      <c r="A171" s="43">
        <f>IF(ISBLANK(Employees[[#This Row],[Employee Name]]),"",A170+1)</f>
        <v>167</v>
      </c>
      <c r="B171" s="8" t="str">
        <f>CONCATENATE(Employees[[#This Row],[Lastname]]," ",Employees[[#This Row],[Firstname]], " ",LEFT(Employees[[#This Row],[Middlename]],1),IF(ISBLANK(Employees[[#This Row],[Middlename]])," ","."))</f>
        <v>CAUSAREN JOHN ROBERT C.</v>
      </c>
      <c r="C171" s="18" t="s">
        <v>2232</v>
      </c>
      <c r="D171" s="18" t="s">
        <v>2233</v>
      </c>
      <c r="E171" s="18" t="s">
        <v>134</v>
      </c>
      <c r="F171" s="18" t="s">
        <v>685</v>
      </c>
      <c r="G171" s="18" t="s">
        <v>2409</v>
      </c>
      <c r="H171" s="18" t="s">
        <v>135</v>
      </c>
      <c r="I171" s="8" t="b">
        <f>COUNTIF(Employees[Employee Name],Employees[[#This Row],[Employee Name]])&gt;1</f>
        <v>0</v>
      </c>
    </row>
    <row r="172" spans="1:9" ht="30" customHeight="1" x14ac:dyDescent="0.3">
      <c r="A172" s="43">
        <f>IF(ISBLANK(Employees[[#This Row],[Employee Name]]),"",A171+1)</f>
        <v>168</v>
      </c>
      <c r="B172" s="8" t="str">
        <f>CONCATENATE(Employees[[#This Row],[Lastname]]," ",Employees[[#This Row],[Firstname]], " ",LEFT(Employees[[#This Row],[Middlename]],1),IF(ISBLANK(Employees[[#This Row],[Middlename]])," ","."))</f>
        <v>CESICAR JOCHELLE JOAN S.</v>
      </c>
      <c r="C172" s="8" t="s">
        <v>1424</v>
      </c>
      <c r="D172" s="8" t="s">
        <v>1425</v>
      </c>
      <c r="E172" s="8" t="s">
        <v>1426</v>
      </c>
      <c r="F172" s="8" t="s">
        <v>1289</v>
      </c>
      <c r="G172" s="18" t="s">
        <v>1289</v>
      </c>
      <c r="H172" s="8" t="s">
        <v>1707</v>
      </c>
      <c r="I172" s="8" t="b">
        <f>COUNTIF(Employees[Employee Name],Employees[[#This Row],[Employee Name]])&gt;1</f>
        <v>0</v>
      </c>
    </row>
    <row r="173" spans="1:9" ht="30" customHeight="1" x14ac:dyDescent="0.3">
      <c r="A173" s="43">
        <f>IF(ISBLANK(Employees[[#This Row],[Employee Name]]),"",A172+1)</f>
        <v>169</v>
      </c>
      <c r="B173" s="8" t="str">
        <f>CONCATENATE(Employees[[#This Row],[Lastname]]," ",Employees[[#This Row],[Firstname]], " ",LEFT(Employees[[#This Row],[Middlename]],1),IF(ISBLANK(Employees[[#This Row],[Middlename]])," ","."))</f>
        <v>CHACON ELISA G.</v>
      </c>
      <c r="C173" s="8" t="s">
        <v>372</v>
      </c>
      <c r="D173" s="8" t="s">
        <v>373</v>
      </c>
      <c r="E173" s="8" t="s">
        <v>218</v>
      </c>
      <c r="F173" s="8" t="s">
        <v>374</v>
      </c>
      <c r="G173" s="18" t="s">
        <v>2409</v>
      </c>
      <c r="H173" s="8" t="s">
        <v>366</v>
      </c>
      <c r="I173" s="8" t="b">
        <f>COUNTIF(Employees[Employee Name],Employees[[#This Row],[Employee Name]])&gt;1</f>
        <v>0</v>
      </c>
    </row>
    <row r="174" spans="1:9" ht="30" customHeight="1" x14ac:dyDescent="0.3">
      <c r="A174" s="43">
        <f>IF(ISBLANK(Employees[[#This Row],[Employee Name]]),"",A173+1)</f>
        <v>170</v>
      </c>
      <c r="B174" s="8" t="str">
        <f>CONCATENATE(Employees[[#This Row],[Lastname]]," ",Employees[[#This Row],[Firstname]], " ",LEFT(Employees[[#This Row],[Middlename]],1),IF(ISBLANK(Employees[[#This Row],[Middlename]])," ","."))</f>
        <v>CHANGCO KATHLEEN CARLA F.</v>
      </c>
      <c r="C174" s="8" t="s">
        <v>1427</v>
      </c>
      <c r="D174" s="8" t="s">
        <v>1428</v>
      </c>
      <c r="E174" s="8" t="s">
        <v>1429</v>
      </c>
      <c r="F174" s="8" t="s">
        <v>1704</v>
      </c>
      <c r="G174" s="18" t="s">
        <v>1289</v>
      </c>
      <c r="H174" s="8" t="s">
        <v>135</v>
      </c>
      <c r="I174" s="8" t="b">
        <f>COUNTIF(Employees[Employee Name],Employees[[#This Row],[Employee Name]])&gt;1</f>
        <v>0</v>
      </c>
    </row>
    <row r="175" spans="1:9" ht="30" customHeight="1" x14ac:dyDescent="0.3">
      <c r="A175" s="43">
        <f>IF(ISBLANK(Employees[[#This Row],[Employee Name]]),"",A174+1)</f>
        <v>171</v>
      </c>
      <c r="B175" s="8" t="str">
        <f>CONCATENATE(Employees[[#This Row],[Lastname]]," ",Employees[[#This Row],[Firstname]], " ",LEFT(Employees[[#This Row],[Middlename]],1),IF(ISBLANK(Employees[[#This Row],[Middlename]])," ","."))</f>
        <v>COLETO ASHLEY M.</v>
      </c>
      <c r="C175" s="8" t="s">
        <v>888</v>
      </c>
      <c r="D175" s="8" t="s">
        <v>1430</v>
      </c>
      <c r="E175" s="8" t="s">
        <v>84</v>
      </c>
      <c r="F175" s="8" t="s">
        <v>1289</v>
      </c>
      <c r="G175" s="18" t="s">
        <v>1289</v>
      </c>
      <c r="H175" s="8" t="s">
        <v>1708</v>
      </c>
      <c r="I175" s="8" t="b">
        <f>COUNTIF(Employees[Employee Name],Employees[[#This Row],[Employee Name]])&gt;1</f>
        <v>0</v>
      </c>
    </row>
    <row r="176" spans="1:9" ht="30" customHeight="1" x14ac:dyDescent="0.3">
      <c r="A176" s="43">
        <f>IF(ISBLANK(Employees[[#This Row],[Employee Name]]),"",A175+1)</f>
        <v>172</v>
      </c>
      <c r="B176" s="8" t="str">
        <f>CONCATENATE(Employees[[#This Row],[Lastname]]," ",Employees[[#This Row],[Firstname]], " ",LEFT(Employees[[#This Row],[Middlename]],1),IF(ISBLANK(Employees[[#This Row],[Middlename]])," ","."))</f>
        <v>COLETO HANY ROY D.</v>
      </c>
      <c r="C176" s="8" t="s">
        <v>888</v>
      </c>
      <c r="D176" s="8" t="s">
        <v>889</v>
      </c>
      <c r="E176" s="8" t="s">
        <v>1327</v>
      </c>
      <c r="F176" s="8" t="s">
        <v>890</v>
      </c>
      <c r="G176" s="8" t="s">
        <v>2409</v>
      </c>
      <c r="H176" s="8" t="s">
        <v>97</v>
      </c>
      <c r="I176" s="8" t="b">
        <f>COUNTIF(Employees[Employee Name],Employees[[#This Row],[Employee Name]])&gt;1</f>
        <v>0</v>
      </c>
    </row>
    <row r="177" spans="1:9" ht="30" customHeight="1" x14ac:dyDescent="0.3">
      <c r="A177" s="43">
        <f>IF(ISBLANK(Employees[[#This Row],[Employee Name]]),"",A176+1)</f>
        <v>173</v>
      </c>
      <c r="B177" s="8" t="str">
        <f>CONCATENATE(Employees[[#This Row],[Lastname]]," ",Employees[[#This Row],[Firstname]], " ",LEFT(Employees[[#This Row],[Middlename]],1),IF(ISBLANK(Employees[[#This Row],[Middlename]])," ","."))</f>
        <v>CONSTANTE FLORAVILLA R.</v>
      </c>
      <c r="C177" s="8" t="s">
        <v>1073</v>
      </c>
      <c r="D177" s="8" t="s">
        <v>1074</v>
      </c>
      <c r="E177" s="8" t="s">
        <v>1075</v>
      </c>
      <c r="F177" s="8" t="s">
        <v>212</v>
      </c>
      <c r="G177" s="18" t="s">
        <v>2409</v>
      </c>
      <c r="H177" s="8" t="s">
        <v>213</v>
      </c>
      <c r="I177" s="8" t="b">
        <f>COUNTIF(Employees[Employee Name],Employees[[#This Row],[Employee Name]])&gt;1</f>
        <v>0</v>
      </c>
    </row>
    <row r="178" spans="1:9" ht="30" customHeight="1" x14ac:dyDescent="0.3">
      <c r="A178" s="43">
        <f>IF(ISBLANK(Employees[[#This Row],[Employee Name]]),"",A177+1)</f>
        <v>174</v>
      </c>
      <c r="B178" s="8" t="str">
        <f>CONCATENATE(Employees[[#This Row],[Lastname]]," ",Employees[[#This Row],[Firstname]], " ",LEFT(Employees[[#This Row],[Middlename]],1),IF(ISBLANK(Employees[[#This Row],[Middlename]])," ","."))</f>
        <v>CONTEMPRATO JOHANES D.</v>
      </c>
      <c r="C178" s="18" t="s">
        <v>2211</v>
      </c>
      <c r="D178" s="18" t="s">
        <v>2212</v>
      </c>
      <c r="E178" s="18" t="s">
        <v>119</v>
      </c>
      <c r="F178" s="18" t="s">
        <v>2213</v>
      </c>
      <c r="G178" s="18" t="s">
        <v>2409</v>
      </c>
      <c r="H178" s="18" t="s">
        <v>2040</v>
      </c>
      <c r="I178" s="8" t="b">
        <f>COUNTIF(Employees[Employee Name],Employees[[#This Row],[Employee Name]])&gt;1</f>
        <v>0</v>
      </c>
    </row>
    <row r="179" spans="1:9" ht="30" customHeight="1" x14ac:dyDescent="0.3">
      <c r="A179" s="43">
        <f>IF(ISBLANK(Employees[[#This Row],[Employee Name]]),"",A178+1)</f>
        <v>175</v>
      </c>
      <c r="B179" s="8" t="str">
        <f>CONCATENATE(Employees[[#This Row],[Lastname]]," ",Employees[[#This Row],[Firstname]], " ",LEFT(Employees[[#This Row],[Middlename]],1),IF(ISBLANK(Employees[[#This Row],[Middlename]])," ","."))</f>
        <v>CONTRERAS ALEJANDRO M.</v>
      </c>
      <c r="C179" s="8" t="s">
        <v>1326</v>
      </c>
      <c r="D179" s="8" t="s">
        <v>1431</v>
      </c>
      <c r="E179" s="8" t="s">
        <v>84</v>
      </c>
      <c r="F179" s="8" t="s">
        <v>1289</v>
      </c>
      <c r="G179" s="18" t="s">
        <v>1289</v>
      </c>
      <c r="H179" s="8" t="s">
        <v>199</v>
      </c>
      <c r="I179" s="8" t="b">
        <f>COUNTIF(Employees[Employee Name],Employees[[#This Row],[Employee Name]])&gt;1</f>
        <v>0</v>
      </c>
    </row>
    <row r="180" spans="1:9" ht="30" customHeight="1" x14ac:dyDescent="0.3">
      <c r="A180" s="43">
        <f>IF(ISBLANK(Employees[[#This Row],[Employee Name]]),"",A179+1)</f>
        <v>176</v>
      </c>
      <c r="B180" s="8" t="str">
        <f>CONCATENATE(Employees[[#This Row],[Lastname]]," ",Employees[[#This Row],[Firstname]], " ",LEFT(Employees[[#This Row],[Middlename]],1),IF(ISBLANK(Employees[[#This Row],[Middlename]])," ","."))</f>
        <v>CONTRERAS ALLAN B.</v>
      </c>
      <c r="C180" s="8" t="s">
        <v>1326</v>
      </c>
      <c r="D180" s="8" t="s">
        <v>1432</v>
      </c>
      <c r="E180" s="8" t="s">
        <v>145</v>
      </c>
      <c r="F180" s="8" t="s">
        <v>1289</v>
      </c>
      <c r="G180" s="18" t="s">
        <v>1289</v>
      </c>
      <c r="H180" s="8" t="s">
        <v>199</v>
      </c>
      <c r="I180" s="8" t="b">
        <f>COUNTIF(Employees[Employee Name],Employees[[#This Row],[Employee Name]])&gt;1</f>
        <v>0</v>
      </c>
    </row>
    <row r="181" spans="1:9" ht="30" customHeight="1" x14ac:dyDescent="0.3">
      <c r="A181" s="43">
        <f>IF(ISBLANK(Employees[[#This Row],[Employee Name]]),"",A180+1)</f>
        <v>177</v>
      </c>
      <c r="B181" s="8" t="str">
        <f>CONCATENATE(Employees[[#This Row],[Lastname]]," ",Employees[[#This Row],[Firstname]], " ",LEFT(Employees[[#This Row],[Middlename]],1),IF(ISBLANK(Employees[[#This Row],[Middlename]])," ","."))</f>
        <v>CONTRERAS SARAH JANE P.</v>
      </c>
      <c r="C181" s="8" t="s">
        <v>1326</v>
      </c>
      <c r="D181" s="8" t="s">
        <v>1433</v>
      </c>
      <c r="E181" s="8" t="s">
        <v>124</v>
      </c>
      <c r="F181" s="8" t="s">
        <v>1289</v>
      </c>
      <c r="G181" s="18" t="s">
        <v>1289</v>
      </c>
      <c r="H181" s="8" t="s">
        <v>1696</v>
      </c>
      <c r="I181" s="8" t="b">
        <f>COUNTIF(Employees[Employee Name],Employees[[#This Row],[Employee Name]])&gt;1</f>
        <v>0</v>
      </c>
    </row>
    <row r="182" spans="1:9" ht="30" customHeight="1" x14ac:dyDescent="0.3">
      <c r="A182" s="43">
        <f>IF(ISBLANK(Employees[[#This Row],[Employee Name]]),"",A181+1)</f>
        <v>178</v>
      </c>
      <c r="B182" s="8" t="str">
        <f>CONCATENATE(Employees[[#This Row],[Lastname]]," ",Employees[[#This Row],[Firstname]], " ",LEFT(Employees[[#This Row],[Middlename]],1),IF(ISBLANK(Employees[[#This Row],[Middlename]])," ","."))</f>
        <v>CORTADO JOEL B.</v>
      </c>
      <c r="C182" s="8" t="s">
        <v>1434</v>
      </c>
      <c r="D182" s="8" t="s">
        <v>790</v>
      </c>
      <c r="E182" s="8" t="s">
        <v>145</v>
      </c>
      <c r="F182" s="8" t="s">
        <v>1289</v>
      </c>
      <c r="G182" s="18" t="s">
        <v>1289</v>
      </c>
      <c r="H182" s="8" t="s">
        <v>199</v>
      </c>
      <c r="I182" s="8" t="b">
        <f>COUNTIF(Employees[Employee Name],Employees[[#This Row],[Employee Name]])&gt;1</f>
        <v>0</v>
      </c>
    </row>
    <row r="183" spans="1:9" ht="30" customHeight="1" x14ac:dyDescent="0.3">
      <c r="A183" s="43">
        <f>IF(ISBLANK(Employees[[#This Row],[Employee Name]]),"",A182+1)</f>
        <v>179</v>
      </c>
      <c r="B183" s="8" t="str">
        <f>CONCATENATE(Employees[[#This Row],[Lastname]]," ",Employees[[#This Row],[Firstname]], " ",LEFT(Employees[[#This Row],[Middlename]],1),IF(ISBLANK(Employees[[#This Row],[Middlename]])," ","."))</f>
        <v>CORTEZ CHERIELYN B.</v>
      </c>
      <c r="C183" s="18" t="s">
        <v>239</v>
      </c>
      <c r="D183" s="18" t="s">
        <v>2168</v>
      </c>
      <c r="E183" s="18" t="s">
        <v>145</v>
      </c>
      <c r="F183" s="18" t="s">
        <v>2169</v>
      </c>
      <c r="G183" s="18" t="s">
        <v>2409</v>
      </c>
      <c r="H183" s="18" t="s">
        <v>2170</v>
      </c>
      <c r="I183" s="8" t="b">
        <f>COUNTIF(Employees[Employee Name],Employees[[#This Row],[Employee Name]])&gt;1</f>
        <v>0</v>
      </c>
    </row>
    <row r="184" spans="1:9" ht="30" customHeight="1" x14ac:dyDescent="0.3">
      <c r="A184" s="43">
        <f>IF(ISBLANK(Employees[[#This Row],[Employee Name]]),"",A183+1)</f>
        <v>180</v>
      </c>
      <c r="B184" s="8" t="str">
        <f>CONCATENATE(Employees[[#This Row],[Lastname]]," ",Employees[[#This Row],[Firstname]], " ",LEFT(Employees[[#This Row],[Middlename]],1),IF(ISBLANK(Employees[[#This Row],[Middlename]])," ","."))</f>
        <v>CORTEZ FIDELA B.</v>
      </c>
      <c r="C184" s="8" t="s">
        <v>239</v>
      </c>
      <c r="D184" s="8" t="s">
        <v>240</v>
      </c>
      <c r="E184" s="8" t="s">
        <v>145</v>
      </c>
      <c r="F184" s="18" t="s">
        <v>198</v>
      </c>
      <c r="G184" s="18" t="s">
        <v>2409</v>
      </c>
      <c r="H184" s="8" t="s">
        <v>241</v>
      </c>
      <c r="I184" s="8" t="b">
        <f>COUNTIF(Employees[Employee Name],Employees[[#This Row],[Employee Name]])&gt;1</f>
        <v>0</v>
      </c>
    </row>
    <row r="185" spans="1:9" ht="30" customHeight="1" x14ac:dyDescent="0.3">
      <c r="A185" s="43">
        <f>IF(ISBLANK(Employees[[#This Row],[Employee Name]]),"",A184+1)</f>
        <v>181</v>
      </c>
      <c r="B185" s="8" t="str">
        <f>CONCATENATE(Employees[[#This Row],[Lastname]]," ",Employees[[#This Row],[Firstname]], " ",LEFT(Employees[[#This Row],[Middlename]],1),IF(ISBLANK(Employees[[#This Row],[Middlename]])," ","."))</f>
        <v>CORTEZ MARCOS NOEL A.</v>
      </c>
      <c r="C185" s="8" t="s">
        <v>239</v>
      </c>
      <c r="D185" s="8" t="s">
        <v>649</v>
      </c>
      <c r="E185" s="8" t="s">
        <v>88</v>
      </c>
      <c r="F185" s="8" t="s">
        <v>650</v>
      </c>
      <c r="G185" s="8" t="s">
        <v>2409</v>
      </c>
      <c r="H185" s="18" t="s">
        <v>463</v>
      </c>
      <c r="I185" s="8" t="b">
        <f>COUNTIF(Employees[Employee Name],Employees[[#This Row],[Employee Name]])&gt;1</f>
        <v>0</v>
      </c>
    </row>
    <row r="186" spans="1:9" ht="30" customHeight="1" x14ac:dyDescent="0.3">
      <c r="A186" s="43">
        <f>IF(ISBLANK(Employees[[#This Row],[Employee Name]]),"",A185+1)</f>
        <v>182</v>
      </c>
      <c r="B186" s="8" t="str">
        <f>CONCATENATE(Employees[[#This Row],[Lastname]]," ",Employees[[#This Row],[Firstname]], " ",LEFT(Employees[[#This Row],[Middlename]],1),IF(ISBLANK(Employees[[#This Row],[Middlename]])," ","."))</f>
        <v>CORTEZ NERIFE H.</v>
      </c>
      <c r="C186" s="8" t="s">
        <v>239</v>
      </c>
      <c r="D186" s="8" t="s">
        <v>787</v>
      </c>
      <c r="E186" s="8" t="s">
        <v>788</v>
      </c>
      <c r="F186" s="8" t="s">
        <v>198</v>
      </c>
      <c r="G186" s="18" t="s">
        <v>2409</v>
      </c>
      <c r="H186" s="8" t="s">
        <v>1066</v>
      </c>
      <c r="I186" s="8" t="b">
        <f>COUNTIF(Employees[Employee Name],Employees[[#This Row],[Employee Name]])&gt;1</f>
        <v>0</v>
      </c>
    </row>
    <row r="187" spans="1:9" ht="30" customHeight="1" x14ac:dyDescent="0.3">
      <c r="A187" s="43">
        <f>IF(ISBLANK(Employees[[#This Row],[Employee Name]]),"",A186+1)</f>
        <v>183</v>
      </c>
      <c r="B187" s="8" t="str">
        <f>CONCATENATE(Employees[[#This Row],[Lastname]]," ",Employees[[#This Row],[Firstname]], " ",LEFT(Employees[[#This Row],[Middlename]],1),IF(ISBLANK(Employees[[#This Row],[Middlename]])," ","."))</f>
        <v>COSA PAOLA GRACE P.</v>
      </c>
      <c r="C187" s="8" t="s">
        <v>1435</v>
      </c>
      <c r="D187" s="8" t="s">
        <v>1436</v>
      </c>
      <c r="E187" s="8" t="s">
        <v>124</v>
      </c>
      <c r="F187" s="8" t="s">
        <v>1289</v>
      </c>
      <c r="G187" s="18" t="s">
        <v>1289</v>
      </c>
      <c r="H187" s="8" t="s">
        <v>1708</v>
      </c>
      <c r="I187" s="8" t="b">
        <f>COUNTIF(Employees[Employee Name],Employees[[#This Row],[Employee Name]])&gt;1</f>
        <v>0</v>
      </c>
    </row>
    <row r="188" spans="1:9" ht="30" customHeight="1" x14ac:dyDescent="0.3">
      <c r="A188" s="43">
        <f>IF(ISBLANK(Employees[[#This Row],[Employee Name]]),"",A187+1)</f>
        <v>184</v>
      </c>
      <c r="B188" s="8" t="str">
        <f>CONCATENATE(Employees[[#This Row],[Lastname]]," ",Employees[[#This Row],[Firstname]], " ",LEFT(Employees[[#This Row],[Middlename]],1),IF(ISBLANK(Employees[[#This Row],[Middlename]])," ","."))</f>
        <v xml:space="preserve">COSINO RIMWELL  </v>
      </c>
      <c r="C188" s="8" t="s">
        <v>1437</v>
      </c>
      <c r="D188" s="8" t="s">
        <v>1438</v>
      </c>
      <c r="E188" s="8"/>
      <c r="F188" s="8" t="s">
        <v>1704</v>
      </c>
      <c r="G188" s="18" t="s">
        <v>1289</v>
      </c>
      <c r="H188" s="8" t="s">
        <v>135</v>
      </c>
      <c r="I188" s="8" t="b">
        <f>COUNTIF(Employees[Employee Name],Employees[[#This Row],[Employee Name]])&gt;1</f>
        <v>0</v>
      </c>
    </row>
    <row r="189" spans="1:9" ht="30" customHeight="1" x14ac:dyDescent="0.3">
      <c r="A189" s="43">
        <f>IF(ISBLANK(Employees[[#This Row],[Employee Name]]),"",A188+1)</f>
        <v>185</v>
      </c>
      <c r="B189" s="8" t="str">
        <f>CONCATENATE(Employees[[#This Row],[Lastname]]," ",Employees[[#This Row],[Firstname]], " ",LEFT(Employees[[#This Row],[Middlename]],1),IF(ISBLANK(Employees[[#This Row],[Middlename]])," ","."))</f>
        <v>COSME CORAZON O.</v>
      </c>
      <c r="C189" s="8" t="s">
        <v>266</v>
      </c>
      <c r="D189" s="8" t="s">
        <v>1439</v>
      </c>
      <c r="E189" s="8" t="s">
        <v>581</v>
      </c>
      <c r="F189" s="8" t="s">
        <v>1289</v>
      </c>
      <c r="G189" s="18" t="s">
        <v>1289</v>
      </c>
      <c r="H189" s="8" t="s">
        <v>1703</v>
      </c>
      <c r="I189" s="8" t="b">
        <f>COUNTIF(Employees[Employee Name],Employees[[#This Row],[Employee Name]])&gt;1</f>
        <v>0</v>
      </c>
    </row>
    <row r="190" spans="1:9" ht="30" customHeight="1" x14ac:dyDescent="0.3">
      <c r="A190" s="43">
        <f>IF(ISBLANK(Employees[[#This Row],[Employee Name]]),"",A189+1)</f>
        <v>186</v>
      </c>
      <c r="B190" s="8" t="str">
        <f>CONCATENATE(Employees[[#This Row],[Lastname]]," ",Employees[[#This Row],[Firstname]], " ",LEFT(Employees[[#This Row],[Middlename]],1),IF(ISBLANK(Employees[[#This Row],[Middlename]])," ","."))</f>
        <v>PERMISON VICTORIA M.</v>
      </c>
      <c r="C190" s="18" t="s">
        <v>2527</v>
      </c>
      <c r="D190" s="18" t="s">
        <v>625</v>
      </c>
      <c r="E190" s="18" t="s">
        <v>2528</v>
      </c>
      <c r="F190" s="18" t="s">
        <v>212</v>
      </c>
      <c r="G190" s="18" t="s">
        <v>2409</v>
      </c>
      <c r="H190" s="18" t="s">
        <v>213</v>
      </c>
      <c r="I190" s="8" t="b">
        <f>COUNTIF(Employees[Employee Name],Employees[[#This Row],[Employee Name]])&gt;1</f>
        <v>0</v>
      </c>
    </row>
    <row r="191" spans="1:9" ht="30" customHeight="1" x14ac:dyDescent="0.3">
      <c r="A191" s="43">
        <f>IF(ISBLANK(Employees[[#This Row],[Employee Name]]),"",A190+1)</f>
        <v>187</v>
      </c>
      <c r="B191" s="8" t="str">
        <f>CONCATENATE(Employees[[#This Row],[Lastname]]," ",Employees[[#This Row],[Firstname]], " ",LEFT(Employees[[#This Row],[Middlename]],1),IF(ISBLANK(Employees[[#This Row],[Middlename]])," ","."))</f>
        <v>COSME MA VICTORIA M.</v>
      </c>
      <c r="C191" s="8" t="s">
        <v>266</v>
      </c>
      <c r="D191" s="8" t="s">
        <v>267</v>
      </c>
      <c r="E191" s="8" t="s">
        <v>84</v>
      </c>
      <c r="F191" s="8" t="s">
        <v>125</v>
      </c>
      <c r="G191" s="18" t="s">
        <v>2409</v>
      </c>
      <c r="H191" s="8" t="s">
        <v>199</v>
      </c>
      <c r="I191" s="8" t="b">
        <f>COUNTIF(Employees[Employee Name],Employees[[#This Row],[Employee Name]])&gt;1</f>
        <v>0</v>
      </c>
    </row>
    <row r="192" spans="1:9" ht="30" customHeight="1" x14ac:dyDescent="0.3">
      <c r="A192" s="43">
        <f>IF(ISBLANK(Employees[[#This Row],[Employee Name]]),"",A191+1)</f>
        <v>188</v>
      </c>
      <c r="B192" s="8" t="str">
        <f>CONCATENATE(Employees[[#This Row],[Lastname]]," ",Employees[[#This Row],[Firstname]], " ",LEFT(Employees[[#This Row],[Middlename]],1),IF(ISBLANK(Employees[[#This Row],[Middlename]])," ","."))</f>
        <v>COSTANTE  SYLVIA C.</v>
      </c>
      <c r="C192" s="8" t="s">
        <v>986</v>
      </c>
      <c r="D192" s="8" t="s">
        <v>987</v>
      </c>
      <c r="E192" s="8" t="s">
        <v>134</v>
      </c>
      <c r="F192" s="8" t="s">
        <v>174</v>
      </c>
      <c r="G192" s="18" t="s">
        <v>2409</v>
      </c>
      <c r="H192" s="8" t="s">
        <v>331</v>
      </c>
      <c r="I192" s="8" t="b">
        <f>COUNTIF(Employees[Employee Name],Employees[[#This Row],[Employee Name]])&gt;1</f>
        <v>0</v>
      </c>
    </row>
    <row r="193" spans="1:9" ht="30" customHeight="1" x14ac:dyDescent="0.3">
      <c r="A193" s="43">
        <f>IF(ISBLANK(Employees[[#This Row],[Employee Name]]),"",A192+1)</f>
        <v>189</v>
      </c>
      <c r="B193" s="8" t="str">
        <f>CONCATENATE(Employees[[#This Row],[Lastname]]," ",Employees[[#This Row],[Firstname]], " ",LEFT(Employees[[#This Row],[Middlename]],1),IF(ISBLANK(Employees[[#This Row],[Middlename]])," ","."))</f>
        <v>COSTANTE HERBERT F.</v>
      </c>
      <c r="C193" s="8" t="s">
        <v>1440</v>
      </c>
      <c r="D193" s="8" t="s">
        <v>1441</v>
      </c>
      <c r="E193" s="8" t="s">
        <v>1429</v>
      </c>
      <c r="F193" s="8" t="s">
        <v>1698</v>
      </c>
      <c r="G193" s="18" t="s">
        <v>1698</v>
      </c>
      <c r="H193" s="8" t="s">
        <v>152</v>
      </c>
      <c r="I193" s="8" t="b">
        <f>COUNTIF(Employees[Employee Name],Employees[[#This Row],[Employee Name]])&gt;1</f>
        <v>0</v>
      </c>
    </row>
    <row r="194" spans="1:9" ht="30" customHeight="1" x14ac:dyDescent="0.3">
      <c r="A194" s="43">
        <f>IF(ISBLANK(Employees[[#This Row],[Employee Name]]),"",A193+1)</f>
        <v>190</v>
      </c>
      <c r="B194" s="8" t="str">
        <f>CONCATENATE(Employees[[#This Row],[Lastname]]," ",Employees[[#This Row],[Firstname]], " ",LEFT(Employees[[#This Row],[Middlename]],1),IF(ISBLANK(Employees[[#This Row],[Middlename]])," ","."))</f>
        <v>COTONER NELIA C.</v>
      </c>
      <c r="C194" s="8" t="s">
        <v>478</v>
      </c>
      <c r="D194" s="8" t="s">
        <v>479</v>
      </c>
      <c r="E194" s="8" t="s">
        <v>134</v>
      </c>
      <c r="F194" s="8" t="s">
        <v>480</v>
      </c>
      <c r="G194" s="18" t="s">
        <v>2409</v>
      </c>
      <c r="H194" s="8" t="s">
        <v>481</v>
      </c>
      <c r="I194" s="8" t="b">
        <f>COUNTIF(Employees[Employee Name],Employees[[#This Row],[Employee Name]])&gt;1</f>
        <v>0</v>
      </c>
    </row>
    <row r="195" spans="1:9" ht="30" customHeight="1" x14ac:dyDescent="0.3">
      <c r="A195" s="43">
        <f>IF(ISBLANK(Employees[[#This Row],[Employee Name]]),"",A194+1)</f>
        <v>191</v>
      </c>
      <c r="B195" s="8" t="str">
        <f>CONCATENATE(Employees[[#This Row],[Lastname]]," ",Employees[[#This Row],[Firstname]], " ",LEFT(Employees[[#This Row],[Middlename]],1),IF(ISBLANK(Employees[[#This Row],[Middlename]])," ","."))</f>
        <v>CREUS ROSENDA A.</v>
      </c>
      <c r="C195" s="18" t="s">
        <v>785</v>
      </c>
      <c r="D195" s="18" t="s">
        <v>2521</v>
      </c>
      <c r="E195" s="18" t="s">
        <v>88</v>
      </c>
      <c r="F195" s="18" t="s">
        <v>1289</v>
      </c>
      <c r="G195" s="18" t="s">
        <v>1289</v>
      </c>
      <c r="H195" s="18" t="s">
        <v>463</v>
      </c>
      <c r="I195" s="8" t="b">
        <f>COUNTIF(Employees[Employee Name],Employees[[#This Row],[Employee Name]])&gt;1</f>
        <v>0</v>
      </c>
    </row>
    <row r="196" spans="1:9" ht="30" customHeight="1" x14ac:dyDescent="0.3">
      <c r="A196" s="43">
        <f>IF(ISBLANK(Employees[[#This Row],[Employee Name]]),"",A195+1)</f>
        <v>192</v>
      </c>
      <c r="B196" s="8" t="str">
        <f>CONCATENATE(Employees[[#This Row],[Lastname]]," ",Employees[[#This Row],[Firstname]], " ",LEFT(Employees[[#This Row],[Middlename]],1),IF(ISBLANK(Employees[[#This Row],[Middlename]])," ","."))</f>
        <v>CREUS SAMUEL A.</v>
      </c>
      <c r="C196" s="18" t="s">
        <v>785</v>
      </c>
      <c r="D196" s="18" t="s">
        <v>2063</v>
      </c>
      <c r="E196" s="18" t="s">
        <v>88</v>
      </c>
      <c r="F196" s="18" t="s">
        <v>2064</v>
      </c>
      <c r="G196" s="18" t="s">
        <v>2409</v>
      </c>
      <c r="H196" s="18" t="s">
        <v>2055</v>
      </c>
      <c r="I196" s="8" t="b">
        <f>COUNTIF(Employees[Employee Name],Employees[[#This Row],[Employee Name]])&gt;1</f>
        <v>0</v>
      </c>
    </row>
    <row r="197" spans="1:9" ht="30" customHeight="1" x14ac:dyDescent="0.3">
      <c r="A197" s="43">
        <f>IF(ISBLANK(Employees[[#This Row],[Employee Name]]),"",A196+1)</f>
        <v>193</v>
      </c>
      <c r="B197" s="8" t="str">
        <f>CONCATENATE(Employees[[#This Row],[Lastname]]," ",Employees[[#This Row],[Firstname]], " ",LEFT(Employees[[#This Row],[Middlename]],1),IF(ISBLANK(Employees[[#This Row],[Middlename]])," ","."))</f>
        <v>CRIZALDO THELMA U.</v>
      </c>
      <c r="C197" s="8" t="s">
        <v>827</v>
      </c>
      <c r="D197" s="8" t="s">
        <v>828</v>
      </c>
      <c r="E197" s="8" t="s">
        <v>594</v>
      </c>
      <c r="F197" s="8" t="s">
        <v>162</v>
      </c>
      <c r="G197" s="8" t="s">
        <v>2409</v>
      </c>
      <c r="H197" s="8" t="s">
        <v>135</v>
      </c>
      <c r="I197" s="8" t="b">
        <f>COUNTIF(Employees[Employee Name],Employees[[#This Row],[Employee Name]])&gt;1</f>
        <v>0</v>
      </c>
    </row>
    <row r="198" spans="1:9" ht="30" customHeight="1" x14ac:dyDescent="0.3">
      <c r="A198" s="43">
        <f>IF(ISBLANK(Employees[[#This Row],[Employee Name]]),"",A197+1)</f>
        <v>194</v>
      </c>
      <c r="B198" s="8" t="str">
        <f>CONCATENATE(Employees[[#This Row],[Lastname]]," ",Employees[[#This Row],[Firstname]], " ",LEFT(Employees[[#This Row],[Middlename]],1),IF(ISBLANK(Employees[[#This Row],[Middlename]])," ","."))</f>
        <v>CROOX VALERIE R.</v>
      </c>
      <c r="C198" s="8" t="s">
        <v>1442</v>
      </c>
      <c r="D198" s="8" t="s">
        <v>1443</v>
      </c>
      <c r="E198" s="8" t="s">
        <v>1444</v>
      </c>
      <c r="F198" s="8" t="s">
        <v>1289</v>
      </c>
      <c r="G198" s="18" t="s">
        <v>1289</v>
      </c>
      <c r="H198" s="8" t="s">
        <v>97</v>
      </c>
      <c r="I198" s="8" t="b">
        <f>COUNTIF(Employees[Employee Name],Employees[[#This Row],[Employee Name]])&gt;1</f>
        <v>0</v>
      </c>
    </row>
    <row r="199" spans="1:9" ht="30" customHeight="1" x14ac:dyDescent="0.3">
      <c r="A199" s="43">
        <f>IF(ISBLANK(Employees[[#This Row],[Employee Name]]),"",A198+1)</f>
        <v>195</v>
      </c>
      <c r="B199" s="8" t="str">
        <f>CONCATENATE(Employees[[#This Row],[Lastname]]," ",Employees[[#This Row],[Firstname]], " ",LEFT(Employees[[#This Row],[Middlename]],1),IF(ISBLANK(Employees[[#This Row],[Middlename]])," ","."))</f>
        <v>CRUZADA MAGDALENA A.</v>
      </c>
      <c r="C199" s="8" t="s">
        <v>495</v>
      </c>
      <c r="D199" s="8" t="s">
        <v>496</v>
      </c>
      <c r="E199" s="8" t="s">
        <v>510</v>
      </c>
      <c r="F199" s="8" t="s">
        <v>170</v>
      </c>
      <c r="G199" s="18" t="s">
        <v>2409</v>
      </c>
      <c r="H199" s="8" t="s">
        <v>481</v>
      </c>
      <c r="I199" s="8" t="b">
        <f>COUNTIF(Employees[Employee Name],Employees[[#This Row],[Employee Name]])&gt;1</f>
        <v>0</v>
      </c>
    </row>
    <row r="200" spans="1:9" ht="30" customHeight="1" x14ac:dyDescent="0.3">
      <c r="A200" s="43">
        <f>IF(ISBLANK(Employees[[#This Row],[Employee Name]]),"",A199+1)</f>
        <v>196</v>
      </c>
      <c r="B200" s="8" t="str">
        <f>CONCATENATE(Employees[[#This Row],[Lastname]]," ",Employees[[#This Row],[Firstname]], " ",LEFT(Employees[[#This Row],[Middlename]],1),IF(ISBLANK(Employees[[#This Row],[Middlename]])," ","."))</f>
        <v>CUENO FLOR M.</v>
      </c>
      <c r="C200" s="8" t="s">
        <v>1445</v>
      </c>
      <c r="D200" s="8" t="s">
        <v>1446</v>
      </c>
      <c r="E200" s="8" t="s">
        <v>554</v>
      </c>
      <c r="F200" s="8" t="s">
        <v>1289</v>
      </c>
      <c r="G200" s="18" t="s">
        <v>1289</v>
      </c>
      <c r="H200" s="8" t="s">
        <v>199</v>
      </c>
      <c r="I200" s="8" t="b">
        <f>COUNTIF(Employees[Employee Name],Employees[[#This Row],[Employee Name]])&gt;1</f>
        <v>0</v>
      </c>
    </row>
    <row r="201" spans="1:9" ht="30" customHeight="1" x14ac:dyDescent="0.3">
      <c r="A201" s="43">
        <f>IF(ISBLANK(Employees[[#This Row],[Employee Name]]),"",A200+1)</f>
        <v>197</v>
      </c>
      <c r="B201" s="8" t="str">
        <f>CONCATENATE(Employees[[#This Row],[Lastname]]," ",Employees[[#This Row],[Firstname]], " ",LEFT(Employees[[#This Row],[Middlename]],1),IF(ISBLANK(Employees[[#This Row],[Middlename]])," ","."))</f>
        <v>CUIZON DAYLIN M.</v>
      </c>
      <c r="C201" s="18" t="s">
        <v>2046</v>
      </c>
      <c r="D201" s="18" t="s">
        <v>2047</v>
      </c>
      <c r="E201" s="18" t="s">
        <v>2050</v>
      </c>
      <c r="F201" s="18" t="s">
        <v>2048</v>
      </c>
      <c r="G201" s="18" t="s">
        <v>1289</v>
      </c>
      <c r="H201" s="18" t="s">
        <v>1066</v>
      </c>
      <c r="I201" s="8" t="b">
        <f>COUNTIF(Employees[Employee Name],Employees[[#This Row],[Employee Name]])&gt;1</f>
        <v>0</v>
      </c>
    </row>
    <row r="202" spans="1:9" ht="30" customHeight="1" x14ac:dyDescent="0.3">
      <c r="A202" s="43">
        <f>IF(ISBLANK(Employees[[#This Row],[Employee Name]]),"",A201+1)</f>
        <v>198</v>
      </c>
      <c r="B202" s="8" t="str">
        <f>CONCATENATE(Employees[[#This Row],[Lastname]]," ",Employees[[#This Row],[Firstname]], " ",LEFT(Employees[[#This Row],[Middlename]],1),IF(ISBLANK(Employees[[#This Row],[Middlename]])," ","."))</f>
        <v xml:space="preserve">DAIZ PAUL MICHAEL  </v>
      </c>
      <c r="C202" s="18" t="s">
        <v>2369</v>
      </c>
      <c r="D202" s="18" t="s">
        <v>2370</v>
      </c>
      <c r="E202" s="18"/>
      <c r="F202" s="18" t="s">
        <v>2256</v>
      </c>
      <c r="G202" s="18" t="s">
        <v>2409</v>
      </c>
      <c r="H202" s="18" t="s">
        <v>2371</v>
      </c>
      <c r="I202" s="8" t="b">
        <f>COUNTIF(Employees[Employee Name],Employees[[#This Row],[Employee Name]])&gt;1</f>
        <v>0</v>
      </c>
    </row>
    <row r="203" spans="1:9" ht="30" customHeight="1" x14ac:dyDescent="0.3">
      <c r="A203" s="43">
        <f>IF(ISBLANK(Employees[[#This Row],[Employee Name]]),"",A202+1)</f>
        <v>199</v>
      </c>
      <c r="B203" s="8" t="str">
        <f>CONCATENATE(Employees[[#This Row],[Lastname]]," ",Employees[[#This Row],[Firstname]], " ",LEFT(Employees[[#This Row],[Middlename]],1),IF(ISBLANK(Employees[[#This Row],[Middlename]])," ","."))</f>
        <v>DAÑO ALMA R.</v>
      </c>
      <c r="C203" s="8" t="s">
        <v>1311</v>
      </c>
      <c r="D203" s="8" t="s">
        <v>87</v>
      </c>
      <c r="E203" s="8" t="s">
        <v>154</v>
      </c>
      <c r="F203" s="8" t="s">
        <v>198</v>
      </c>
      <c r="G203" s="18" t="s">
        <v>2409</v>
      </c>
      <c r="H203" s="8" t="s">
        <v>439</v>
      </c>
      <c r="I203" s="8" t="b">
        <f>COUNTIF(Employees[Employee Name],Employees[[#This Row],[Employee Name]])&gt;1</f>
        <v>0</v>
      </c>
    </row>
    <row r="204" spans="1:9" ht="30" customHeight="1" x14ac:dyDescent="0.3">
      <c r="A204" s="43">
        <f>IF(ISBLANK(Employees[[#This Row],[Employee Name]]),"",A203+1)</f>
        <v>200</v>
      </c>
      <c r="B204" s="8" t="str">
        <f>CONCATENATE(Employees[[#This Row],[Lastname]]," ",Employees[[#This Row],[Firstname]], " ",LEFT(Employees[[#This Row],[Middlename]],1),IF(ISBLANK(Employees[[#This Row],[Middlename]])," ","."))</f>
        <v>DATU SHIRLEY G.</v>
      </c>
      <c r="C204" s="8" t="s">
        <v>1447</v>
      </c>
      <c r="D204" s="8" t="s">
        <v>1448</v>
      </c>
      <c r="E204" s="8" t="s">
        <v>1449</v>
      </c>
      <c r="F204" s="8" t="s">
        <v>1709</v>
      </c>
      <c r="G204" s="18" t="s">
        <v>1289</v>
      </c>
      <c r="H204" s="8" t="s">
        <v>97</v>
      </c>
      <c r="I204" s="8" t="b">
        <f>COUNTIF(Employees[Employee Name],Employees[[#This Row],[Employee Name]])&gt;1</f>
        <v>0</v>
      </c>
    </row>
    <row r="205" spans="1:9" ht="30" customHeight="1" x14ac:dyDescent="0.3">
      <c r="A205" s="43">
        <f>IF(ISBLANK(Employees[[#This Row],[Employee Name]]),"",A204+1)</f>
        <v>201</v>
      </c>
      <c r="B205" s="8" t="str">
        <f>CONCATENATE(Employees[[#This Row],[Lastname]]," ",Employees[[#This Row],[Firstname]], " ",LEFT(Employees[[#This Row],[Middlename]],1),IF(ISBLANK(Employees[[#This Row],[Middlename]])," ","."))</f>
        <v>DAVID MELANIE D.</v>
      </c>
      <c r="C205" s="8" t="s">
        <v>1450</v>
      </c>
      <c r="D205" s="8" t="s">
        <v>705</v>
      </c>
      <c r="E205" s="8" t="s">
        <v>100</v>
      </c>
      <c r="F205" s="8" t="s">
        <v>1289</v>
      </c>
      <c r="G205" s="18" t="s">
        <v>1289</v>
      </c>
      <c r="H205" s="8" t="s">
        <v>1703</v>
      </c>
      <c r="I205" s="8" t="b">
        <f>COUNTIF(Employees[Employee Name],Employees[[#This Row],[Employee Name]])&gt;1</f>
        <v>0</v>
      </c>
    </row>
    <row r="206" spans="1:9" ht="30" customHeight="1" x14ac:dyDescent="0.3">
      <c r="A206" s="43">
        <f>IF(ISBLANK(Employees[[#This Row],[Employee Name]]),"",A205+1)</f>
        <v>202</v>
      </c>
      <c r="B206" s="8" t="str">
        <f>CONCATENATE(Employees[[#This Row],[Lastname]]," ",Employees[[#This Row],[Firstname]], " ",LEFT(Employees[[#This Row],[Middlename]],1),IF(ISBLANK(Employees[[#This Row],[Middlename]])," ","."))</f>
        <v>DE ASIS JANETTE D.</v>
      </c>
      <c r="C206" s="8" t="s">
        <v>1451</v>
      </c>
      <c r="D206" s="8" t="s">
        <v>1452</v>
      </c>
      <c r="E206" s="8" t="s">
        <v>119</v>
      </c>
      <c r="F206" s="8" t="s">
        <v>1289</v>
      </c>
      <c r="G206" s="18" t="s">
        <v>1289</v>
      </c>
      <c r="H206" s="8" t="s">
        <v>152</v>
      </c>
      <c r="I206" s="8" t="b">
        <f>COUNTIF(Employees[Employee Name],Employees[[#This Row],[Employee Name]])&gt;1</f>
        <v>0</v>
      </c>
    </row>
    <row r="207" spans="1:9" ht="30" customHeight="1" x14ac:dyDescent="0.3">
      <c r="A207" s="43">
        <f>IF(ISBLANK(Employees[[#This Row],[Employee Name]]),"",A206+1)</f>
        <v>203</v>
      </c>
      <c r="B207" s="18" t="s">
        <v>2602</v>
      </c>
      <c r="C207" s="8" t="s">
        <v>453</v>
      </c>
      <c r="D207" s="8" t="s">
        <v>1453</v>
      </c>
      <c r="E207" s="8" t="s">
        <v>119</v>
      </c>
      <c r="F207" s="8" t="s">
        <v>1289</v>
      </c>
      <c r="G207" s="18" t="s">
        <v>1289</v>
      </c>
      <c r="H207" s="8" t="s">
        <v>213</v>
      </c>
      <c r="I207" s="8" t="b">
        <f>COUNTIF(Employees[Employee Name],Employees[[#This Row],[Employee Name]])&gt;1</f>
        <v>0</v>
      </c>
    </row>
    <row r="208" spans="1:9" ht="30" customHeight="1" x14ac:dyDescent="0.3">
      <c r="A208" s="43">
        <f>IF(ISBLANK(Employees[[#This Row],[Employee Name]]),"",A207+1)</f>
        <v>204</v>
      </c>
      <c r="B208" s="8" t="str">
        <f>CONCATENATE(Employees[[#This Row],[Lastname]]," ",Employees[[#This Row],[Firstname]], " ",LEFT(Employees[[#This Row],[Middlename]],1),IF(ISBLANK(Employees[[#This Row],[Middlename]])," ","."))</f>
        <v>DE CASTRO JENELYN I.</v>
      </c>
      <c r="C208" s="8" t="s">
        <v>453</v>
      </c>
      <c r="D208" s="8" t="s">
        <v>2306</v>
      </c>
      <c r="E208" s="8" t="s">
        <v>2307</v>
      </c>
      <c r="F208" s="8" t="s">
        <v>125</v>
      </c>
      <c r="G208" s="8" t="s">
        <v>2409</v>
      </c>
      <c r="H208" s="8" t="s">
        <v>1699</v>
      </c>
      <c r="I208" s="8" t="b">
        <f>COUNTIF(Employees[Employee Name],Employees[[#This Row],[Employee Name]])&gt;1</f>
        <v>0</v>
      </c>
    </row>
    <row r="209" spans="1:9" ht="30" customHeight="1" x14ac:dyDescent="0.3">
      <c r="A209" s="43">
        <f>IF(ISBLANK(Employees[[#This Row],[Employee Name]]),"",A208+1)</f>
        <v>205</v>
      </c>
      <c r="B209" s="8" t="str">
        <f>CONCATENATE(Employees[[#This Row],[Lastname]]," ",Employees[[#This Row],[Firstname]], " ",LEFT(Employees[[#This Row],[Middlename]],1),IF(ISBLANK(Employees[[#This Row],[Middlename]])," ","."))</f>
        <v>DE CASTRO JOSEPH NHOEL T.</v>
      </c>
      <c r="C209" s="8" t="s">
        <v>453</v>
      </c>
      <c r="D209" s="8" t="s">
        <v>954</v>
      </c>
      <c r="E209" s="8" t="s">
        <v>952</v>
      </c>
      <c r="F209" s="8" t="s">
        <v>953</v>
      </c>
      <c r="G209" s="8" t="s">
        <v>2409</v>
      </c>
      <c r="H209" s="8" t="s">
        <v>537</v>
      </c>
      <c r="I209" s="8" t="b">
        <f>COUNTIF(Employees[Employee Name],Employees[[#This Row],[Employee Name]])&gt;1</f>
        <v>0</v>
      </c>
    </row>
    <row r="210" spans="1:9" ht="30" customHeight="1" x14ac:dyDescent="0.3">
      <c r="A210" s="43">
        <f>IF(ISBLANK(Employees[[#This Row],[Employee Name]]),"",A209+1)</f>
        <v>206</v>
      </c>
      <c r="B210" s="8" t="str">
        <f>CONCATENATE(Employees[[#This Row],[Lastname]]," ",Employees[[#This Row],[Firstname]], " ",LEFT(Employees[[#This Row],[Middlename]],1),IF(ISBLANK(Employees[[#This Row],[Middlename]])," ","."))</f>
        <v>DE CASTRO JUANITA M.</v>
      </c>
      <c r="C210" s="8" t="s">
        <v>453</v>
      </c>
      <c r="D210" s="8" t="s">
        <v>454</v>
      </c>
      <c r="E210" s="8" t="s">
        <v>84</v>
      </c>
      <c r="F210" s="8" t="s">
        <v>455</v>
      </c>
      <c r="G210" s="18" t="s">
        <v>2409</v>
      </c>
      <c r="H210" s="8" t="s">
        <v>271</v>
      </c>
      <c r="I210" s="8" t="b">
        <f>COUNTIF(Employees[Employee Name],Employees[[#This Row],[Employee Name]])&gt;1</f>
        <v>0</v>
      </c>
    </row>
    <row r="211" spans="1:9" ht="30" customHeight="1" x14ac:dyDescent="0.3">
      <c r="A211" s="43">
        <f>A209+1</f>
        <v>206</v>
      </c>
      <c r="B211" s="8" t="str">
        <f>CONCATENATE(Employees[[#This Row],[Lastname]]," ",Employees[[#This Row],[Firstname]], " ",LEFT(Employees[[#This Row],[Middlename]],1),IF(ISBLANK(Employees[[#This Row],[Middlename]])," ","."))</f>
        <v>BOHULANO MARY ANNE JOY B.</v>
      </c>
      <c r="C211" s="18" t="s">
        <v>2589</v>
      </c>
      <c r="D211" s="18" t="s">
        <v>2590</v>
      </c>
      <c r="E211" s="18" t="s">
        <v>2591</v>
      </c>
      <c r="F211" s="18" t="s">
        <v>212</v>
      </c>
      <c r="G211" s="18" t="s">
        <v>2409</v>
      </c>
      <c r="H211" s="18" t="s">
        <v>213</v>
      </c>
      <c r="I211" s="8" t="b">
        <f>COUNTIF(Employees[Employee Name],Employees[[#This Row],[Employee Name]])&gt;1</f>
        <v>0</v>
      </c>
    </row>
    <row r="212" spans="1:9" ht="30" customHeight="1" x14ac:dyDescent="0.3">
      <c r="A212" s="43">
        <f>IF(ISBLANK(Employees[[#This Row],[Employee Name]]),"",A210+1)</f>
        <v>207</v>
      </c>
      <c r="B212" s="8" t="str">
        <f>CONCATENATE(Employees[[#This Row],[Lastname]]," ",Employees[[#This Row],[Firstname]], " ",LEFT(Employees[[#This Row],[Middlename]],1),IF(ISBLANK(Employees[[#This Row],[Middlename]])," ","."))</f>
        <v>DE CASTRO MARYLEN A.</v>
      </c>
      <c r="C212" s="18" t="s">
        <v>453</v>
      </c>
      <c r="D212" s="18" t="s">
        <v>2102</v>
      </c>
      <c r="E212" s="18" t="s">
        <v>88</v>
      </c>
      <c r="F212" s="18" t="s">
        <v>2103</v>
      </c>
      <c r="G212" s="18" t="s">
        <v>2409</v>
      </c>
      <c r="H212" s="18" t="s">
        <v>141</v>
      </c>
      <c r="I212" s="8" t="b">
        <f>COUNTIF(Employees[Employee Name],Employees[[#This Row],[Employee Name]])&gt;1</f>
        <v>0</v>
      </c>
    </row>
    <row r="213" spans="1:9" ht="30" customHeight="1" x14ac:dyDescent="0.3">
      <c r="A213" s="43">
        <f>IF(ISBLANK(Employees[[#This Row],[Employee Name]]),"",A212+1)</f>
        <v>208</v>
      </c>
      <c r="B213" s="8" t="str">
        <f>CONCATENATE(Employees[[#This Row],[Lastname]]," ",Employees[[#This Row],[Firstname]], " ",LEFT(Employees[[#This Row],[Middlename]],1),IF(ISBLANK(Employees[[#This Row],[Middlename]])," ","."))</f>
        <v>DE CASTRO ROSS EIZALHYNNE A.</v>
      </c>
      <c r="C213" s="8" t="s">
        <v>453</v>
      </c>
      <c r="D213" s="18" t="s">
        <v>2331</v>
      </c>
      <c r="E213" s="18" t="s">
        <v>284</v>
      </c>
      <c r="F213" s="18" t="s">
        <v>1287</v>
      </c>
      <c r="G213" s="18" t="s">
        <v>1289</v>
      </c>
      <c r="H213" s="18" t="s">
        <v>361</v>
      </c>
      <c r="I213" s="8" t="b">
        <f>COUNTIF(Employees[Employee Name],Employees[[#This Row],[Employee Name]])&gt;1</f>
        <v>0</v>
      </c>
    </row>
    <row r="214" spans="1:9" ht="30" customHeight="1" x14ac:dyDescent="0.3">
      <c r="A214" s="43">
        <f>IF(ISBLANK(Employees[[#This Row],[Employee Name]]),"",A213+1)</f>
        <v>209</v>
      </c>
      <c r="B214" s="8" t="str">
        <f>CONCATENATE(Employees[[#This Row],[Lastname]]," ",Employees[[#This Row],[Firstname]], " ",LEFT(Employees[[#This Row],[Middlename]],1),IF(ISBLANK(Employees[[#This Row],[Middlename]])," ","."))</f>
        <v>DE GRANO  RONALEI P.</v>
      </c>
      <c r="C214" s="18" t="s">
        <v>2187</v>
      </c>
      <c r="D214" s="18" t="s">
        <v>2188</v>
      </c>
      <c r="E214" s="18" t="s">
        <v>124</v>
      </c>
      <c r="F214" s="18" t="s">
        <v>1289</v>
      </c>
      <c r="G214" s="18" t="s">
        <v>1289</v>
      </c>
      <c r="H214" s="18" t="s">
        <v>2040</v>
      </c>
      <c r="I214" s="8" t="b">
        <f>COUNTIF(Employees[Employee Name],Employees[[#This Row],[Employee Name]])&gt;1</f>
        <v>0</v>
      </c>
    </row>
    <row r="215" spans="1:9" ht="30" customHeight="1" x14ac:dyDescent="0.3">
      <c r="A215" s="43">
        <f>IF(ISBLANK(Employees[[#This Row],[Employee Name]]),"",A214+1)</f>
        <v>210</v>
      </c>
      <c r="B215" s="8" t="str">
        <f>CONCATENATE(Employees[[#This Row],[Lastname]]," ",Employees[[#This Row],[Firstname]], " ",LEFT(Employees[[#This Row],[Middlename]],1),IF(ISBLANK(Employees[[#This Row],[Middlename]])," ","."))</f>
        <v>DE GRANO LIUSA R.</v>
      </c>
      <c r="C215" s="8" t="s">
        <v>416</v>
      </c>
      <c r="D215" s="8" t="s">
        <v>768</v>
      </c>
      <c r="E215" s="8" t="s">
        <v>330</v>
      </c>
      <c r="F215" s="8" t="s">
        <v>125</v>
      </c>
      <c r="G215" s="18" t="s">
        <v>2409</v>
      </c>
      <c r="H215" s="8" t="s">
        <v>103</v>
      </c>
      <c r="I215" s="8" t="b">
        <f>COUNTIF(Employees[Employee Name],Employees[[#This Row],[Employee Name]])&gt;1</f>
        <v>0</v>
      </c>
    </row>
    <row r="216" spans="1:9" ht="30" customHeight="1" x14ac:dyDescent="0.3">
      <c r="A216" s="43">
        <f>IF(ISBLANK(Employees[[#This Row],[Employee Name]]),"",A215+1)</f>
        <v>211</v>
      </c>
      <c r="B216" s="8" t="str">
        <f>CONCATENATE(Employees[[#This Row],[Lastname]]," ",Employees[[#This Row],[Firstname]], " ",LEFT(Employees[[#This Row],[Middlename]],1),IF(ISBLANK(Employees[[#This Row],[Middlename]])," ","."))</f>
        <v>DE GRANO MA. ERLINDA F.</v>
      </c>
      <c r="C216" s="8" t="s">
        <v>416</v>
      </c>
      <c r="D216" s="8" t="s">
        <v>417</v>
      </c>
      <c r="E216" s="8" t="s">
        <v>237</v>
      </c>
      <c r="F216" s="8" t="s">
        <v>125</v>
      </c>
      <c r="G216" s="18" t="s">
        <v>2409</v>
      </c>
      <c r="H216" s="8" t="s">
        <v>103</v>
      </c>
      <c r="I216" s="8" t="b">
        <f>COUNTIF(Employees[Employee Name],Employees[[#This Row],[Employee Name]])&gt;1</f>
        <v>0</v>
      </c>
    </row>
    <row r="217" spans="1:9" ht="30" customHeight="1" x14ac:dyDescent="0.3">
      <c r="A217" s="43">
        <f>IF(ISBLANK(Employees[[#This Row],[Employee Name]]),"",A216+1)</f>
        <v>212</v>
      </c>
      <c r="B217" s="8" t="str">
        <f>CONCATENATE(Employees[[#This Row],[Lastname]]," ",Employees[[#This Row],[Firstname]], " ",LEFT(Employees[[#This Row],[Middlename]],1),IF(ISBLANK(Employees[[#This Row],[Middlename]])," ","."))</f>
        <v>DE GUIA MARIVIC B.</v>
      </c>
      <c r="C217" s="8" t="s">
        <v>1454</v>
      </c>
      <c r="D217" s="8" t="s">
        <v>1455</v>
      </c>
      <c r="E217" s="8" t="s">
        <v>1456</v>
      </c>
      <c r="F217" s="8" t="s">
        <v>1698</v>
      </c>
      <c r="G217" s="18" t="s">
        <v>1698</v>
      </c>
      <c r="H217" s="8" t="s">
        <v>1699</v>
      </c>
      <c r="I217" s="8" t="b">
        <f>COUNTIF(Employees[Employee Name],Employees[[#This Row],[Employee Name]])&gt;1</f>
        <v>0</v>
      </c>
    </row>
    <row r="218" spans="1:9" ht="30" customHeight="1" x14ac:dyDescent="0.3">
      <c r="A218" s="43">
        <f>IF(ISBLANK(Employees[[#This Row],[Employee Name]]),"",A217+1)</f>
        <v>213</v>
      </c>
      <c r="B218" s="8" t="str">
        <f>CONCATENATE(Employees[[#This Row],[Lastname]]," ",Employees[[#This Row],[Firstname]], " ",LEFT(Employees[[#This Row],[Middlename]],1),IF(ISBLANK(Employees[[#This Row],[Middlename]])," ","."))</f>
        <v xml:space="preserve">DE GUZMAN CLEMENTE  </v>
      </c>
      <c r="C218" s="8" t="s">
        <v>164</v>
      </c>
      <c r="D218" s="8" t="s">
        <v>1457</v>
      </c>
      <c r="E218" s="8"/>
      <c r="F218" s="8" t="s">
        <v>1289</v>
      </c>
      <c r="G218" s="18" t="s">
        <v>1289</v>
      </c>
      <c r="H218" s="8" t="s">
        <v>97</v>
      </c>
      <c r="I218" s="8" t="b">
        <f>COUNTIF(Employees[Employee Name],Employees[[#This Row],[Employee Name]])&gt;1</f>
        <v>0</v>
      </c>
    </row>
    <row r="219" spans="1:9" ht="30" customHeight="1" x14ac:dyDescent="0.3">
      <c r="A219" s="43">
        <f>IF(ISBLANK(Employees[[#This Row],[Employee Name]]),"",A218+1)</f>
        <v>214</v>
      </c>
      <c r="B219" s="8" t="str">
        <f>CONCATENATE(Employees[[#This Row],[Lastname]]," ",Employees[[#This Row],[Firstname]], " ",LEFT(Employees[[#This Row],[Middlename]],1),IF(ISBLANK(Employees[[#This Row],[Middlename]])," ","."))</f>
        <v>DE GUZMAN RONALD ANDREW G.</v>
      </c>
      <c r="C219" s="8" t="s">
        <v>164</v>
      </c>
      <c r="D219" s="8" t="s">
        <v>165</v>
      </c>
      <c r="E219" s="8" t="s">
        <v>807</v>
      </c>
      <c r="F219" s="8" t="s">
        <v>96</v>
      </c>
      <c r="G219" s="8" t="s">
        <v>2409</v>
      </c>
      <c r="H219" s="8" t="s">
        <v>135</v>
      </c>
      <c r="I219" s="8" t="b">
        <f>COUNTIF(Employees[Employee Name],Employees[[#This Row],[Employee Name]])&gt;1</f>
        <v>0</v>
      </c>
    </row>
    <row r="220" spans="1:9" ht="30" customHeight="1" x14ac:dyDescent="0.3">
      <c r="A220" s="43">
        <f>IF(ISBLANK(Employees[[#This Row],[Employee Name]]),"",A219+1)</f>
        <v>215</v>
      </c>
      <c r="B220" s="8" t="str">
        <f>CONCATENATE(Employees[[#This Row],[Lastname]]," ",Employees[[#This Row],[Firstname]], " ",LEFT(Employees[[#This Row],[Middlename]],1),IF(ISBLANK(Employees[[#This Row],[Middlename]])," ","."))</f>
        <v>DE LARA GRACE L.</v>
      </c>
      <c r="C220" s="8" t="s">
        <v>1458</v>
      </c>
      <c r="D220" s="8" t="s">
        <v>1459</v>
      </c>
      <c r="E220" s="8" t="s">
        <v>1460</v>
      </c>
      <c r="F220" s="8" t="s">
        <v>1289</v>
      </c>
      <c r="G220" s="18" t="s">
        <v>1289</v>
      </c>
      <c r="H220" s="8" t="s">
        <v>97</v>
      </c>
      <c r="I220" s="8" t="b">
        <f>COUNTIF(Employees[Employee Name],Employees[[#This Row],[Employee Name]])&gt;1</f>
        <v>0</v>
      </c>
    </row>
    <row r="221" spans="1:9" ht="30" customHeight="1" x14ac:dyDescent="0.3">
      <c r="A221" s="43">
        <f>IF(ISBLANK(Employees[[#This Row],[Employee Name]]),"",A220+1)</f>
        <v>216</v>
      </c>
      <c r="B221" s="8" t="str">
        <f>CONCATENATE(Employees[[#This Row],[Lastname]]," ",Employees[[#This Row],[Firstname]], " ",LEFT(Employees[[#This Row],[Middlename]],1),IF(ISBLANK(Employees[[#This Row],[Middlename]])," ","."))</f>
        <v>DE LEON ANALITA B.</v>
      </c>
      <c r="C221" s="8" t="s">
        <v>1461</v>
      </c>
      <c r="D221" s="8" t="s">
        <v>1462</v>
      </c>
      <c r="E221" s="8" t="s">
        <v>342</v>
      </c>
      <c r="F221" s="8" t="s">
        <v>1289</v>
      </c>
      <c r="G221" s="18" t="s">
        <v>1289</v>
      </c>
      <c r="H221" s="8" t="s">
        <v>199</v>
      </c>
      <c r="I221" s="8" t="b">
        <f>COUNTIF(Employees[Employee Name],Employees[[#This Row],[Employee Name]])&gt;1</f>
        <v>0</v>
      </c>
    </row>
    <row r="222" spans="1:9" ht="30" customHeight="1" x14ac:dyDescent="0.3">
      <c r="A222" s="43">
        <f>IF(ISBLANK(Employees[[#This Row],[Employee Name]]),"",A221+1)</f>
        <v>217</v>
      </c>
      <c r="B222" s="8" t="str">
        <f>CONCATENATE(Employees[[#This Row],[Lastname]]," ",Employees[[#This Row],[Firstname]], " ",LEFT(Employees[[#This Row],[Middlename]],1),IF(ISBLANK(Employees[[#This Row],[Middlename]])," ","."))</f>
        <v xml:space="preserve">DE LUNA ERNESTO  </v>
      </c>
      <c r="C222" s="8" t="s">
        <v>989</v>
      </c>
      <c r="D222" s="8" t="s">
        <v>905</v>
      </c>
      <c r="E222" s="8"/>
      <c r="F222" s="8" t="s">
        <v>198</v>
      </c>
      <c r="G222" s="18" t="s">
        <v>2409</v>
      </c>
      <c r="H222" s="8" t="s">
        <v>590</v>
      </c>
      <c r="I222" s="8" t="b">
        <f>COUNTIF(Employees[Employee Name],Employees[[#This Row],[Employee Name]])&gt;1</f>
        <v>0</v>
      </c>
    </row>
    <row r="223" spans="1:9" ht="30" customHeight="1" x14ac:dyDescent="0.3">
      <c r="A223" s="43">
        <f>IF(ISBLANK(Employees[[#This Row],[Employee Name]]),"",A222+1)</f>
        <v>218</v>
      </c>
      <c r="B223" s="8" t="str">
        <f>CONCATENATE(Employees[[#This Row],[Lastname]]," ",Employees[[#This Row],[Firstname]], " ",LEFT(Employees[[#This Row],[Middlename]],1),IF(ISBLANK(Employees[[#This Row],[Middlename]])," ","."))</f>
        <v>DE OCAMPO AILYN L.</v>
      </c>
      <c r="C223" s="18" t="s">
        <v>359</v>
      </c>
      <c r="D223" s="18" t="s">
        <v>2418</v>
      </c>
      <c r="E223" s="18" t="s">
        <v>2419</v>
      </c>
      <c r="F223" s="18" t="s">
        <v>2277</v>
      </c>
      <c r="G223" s="18" t="s">
        <v>1289</v>
      </c>
      <c r="H223" s="18" t="s">
        <v>2278</v>
      </c>
      <c r="I223" s="8" t="b">
        <f>COUNTIF(Employees[Employee Name],Employees[[#This Row],[Employee Name]])&gt;1</f>
        <v>0</v>
      </c>
    </row>
    <row r="224" spans="1:9" ht="30" customHeight="1" x14ac:dyDescent="0.3">
      <c r="A224" s="43">
        <f>IF(ISBLANK(Employees[[#This Row],[Employee Name]]),"",A223+1)</f>
        <v>219</v>
      </c>
      <c r="B224" s="8" t="str">
        <f>CONCATENATE(Employees[[#This Row],[Lastname]]," ",Employees[[#This Row],[Firstname]], " ",LEFT(Employees[[#This Row],[Middlename]],1),IF(ISBLANK(Employees[[#This Row],[Middlename]])," ","."))</f>
        <v>DE OCAMPO ALMA A.</v>
      </c>
      <c r="C224" s="8" t="s">
        <v>359</v>
      </c>
      <c r="D224" s="8" t="s">
        <v>87</v>
      </c>
      <c r="E224" s="8" t="s">
        <v>1273</v>
      </c>
      <c r="F224" s="8" t="s">
        <v>125</v>
      </c>
      <c r="G224" s="18" t="s">
        <v>2409</v>
      </c>
      <c r="H224" s="8" t="s">
        <v>103</v>
      </c>
      <c r="I224" s="8" t="b">
        <f>COUNTIF(Employees[Employee Name],Employees[[#This Row],[Employee Name]])&gt;1</f>
        <v>0</v>
      </c>
    </row>
    <row r="225" spans="1:9" ht="30" customHeight="1" x14ac:dyDescent="0.3">
      <c r="A225" s="43">
        <f>IF(ISBLANK(Employees[[#This Row],[Employee Name]]),"",A224+1)</f>
        <v>220</v>
      </c>
      <c r="B225" s="8" t="str">
        <f>CONCATENATE(Employees[[#This Row],[Lastname]]," ",Employees[[#This Row],[Firstname]], " ",LEFT(Employees[[#This Row],[Middlename]],1),IF(ISBLANK(Employees[[#This Row],[Middlename]])," ","."))</f>
        <v>DE OCAMPO MA. ELENA D.</v>
      </c>
      <c r="C225" s="8" t="s">
        <v>359</v>
      </c>
      <c r="D225" s="8" t="s">
        <v>360</v>
      </c>
      <c r="E225" s="8" t="s">
        <v>119</v>
      </c>
      <c r="F225" s="8" t="s">
        <v>125</v>
      </c>
      <c r="G225" s="18" t="s">
        <v>2409</v>
      </c>
      <c r="H225" s="8" t="s">
        <v>361</v>
      </c>
      <c r="I225" s="8" t="b">
        <f>COUNTIF(Employees[Employee Name],Employees[[#This Row],[Employee Name]])&gt;1</f>
        <v>0</v>
      </c>
    </row>
    <row r="226" spans="1:9" ht="30" customHeight="1" x14ac:dyDescent="0.3">
      <c r="A226" s="43">
        <f>IF(ISBLANK(Employees[[#This Row],[Employee Name]]),"",A225+1)</f>
        <v>221</v>
      </c>
      <c r="B226" s="8" t="str">
        <f>CONCATENATE(Employees[[#This Row],[Lastname]]," ",Employees[[#This Row],[Firstname]], " ",LEFT(Employees[[#This Row],[Middlename]],1),IF(ISBLANK(Employees[[#This Row],[Middlename]])," ","."))</f>
        <v>DE OCAMPO MARISSA B.</v>
      </c>
      <c r="C226" s="8" t="s">
        <v>359</v>
      </c>
      <c r="D226" s="8" t="s">
        <v>185</v>
      </c>
      <c r="E226" s="8" t="s">
        <v>145</v>
      </c>
      <c r="F226" s="8" t="s">
        <v>486</v>
      </c>
      <c r="G226" s="8" t="s">
        <v>2409</v>
      </c>
      <c r="H226" s="8" t="s">
        <v>487</v>
      </c>
      <c r="I226" s="8" t="b">
        <f>COUNTIF(Employees[Employee Name],Employees[[#This Row],[Employee Name]])&gt;1</f>
        <v>0</v>
      </c>
    </row>
    <row r="227" spans="1:9" ht="30" customHeight="1" x14ac:dyDescent="0.3">
      <c r="A227" s="43">
        <f>IF(ISBLANK(Employees[[#This Row],[Employee Name]]),"",A226+1)</f>
        <v>222</v>
      </c>
      <c r="B227" s="8" t="str">
        <f>CONCATENATE(Employees[[#This Row],[Lastname]]," ",Employees[[#This Row],[Firstname]], " ",LEFT(Employees[[#This Row],[Middlename]],1),IF(ISBLANK(Employees[[#This Row],[Middlename]])," ","."))</f>
        <v>DE SAGUN NANCY D.</v>
      </c>
      <c r="C227" s="8" t="s">
        <v>247</v>
      </c>
      <c r="D227" s="8" t="s">
        <v>1463</v>
      </c>
      <c r="E227" s="8" t="s">
        <v>100</v>
      </c>
      <c r="F227" s="8" t="s">
        <v>1289</v>
      </c>
      <c r="G227" s="18" t="s">
        <v>1289</v>
      </c>
      <c r="H227" s="8" t="s">
        <v>361</v>
      </c>
      <c r="I227" s="8" t="b">
        <f>COUNTIF(Employees[Employee Name],Employees[[#This Row],[Employee Name]])&gt;1</f>
        <v>0</v>
      </c>
    </row>
    <row r="228" spans="1:9" ht="30" customHeight="1" x14ac:dyDescent="0.3">
      <c r="A228" s="43">
        <f>IF(ISBLANK(Employees[[#This Row],[Employee Name]]),"",A227+1)</f>
        <v>223</v>
      </c>
      <c r="B228" s="8" t="str">
        <f>CONCATENATE(Employees[[#This Row],[Lastname]]," ",Employees[[#This Row],[Firstname]], " ",LEFT(Employees[[#This Row],[Middlename]],1),IF(ISBLANK(Employees[[#This Row],[Middlename]])," ","."))</f>
        <v>DE SAGUN NOLI E.</v>
      </c>
      <c r="C228" s="18" t="s">
        <v>247</v>
      </c>
      <c r="D228" s="18" t="s">
        <v>2288</v>
      </c>
      <c r="E228" s="18" t="s">
        <v>2289</v>
      </c>
      <c r="F228" s="18" t="s">
        <v>2290</v>
      </c>
      <c r="G228" s="18" t="s">
        <v>2409</v>
      </c>
      <c r="H228" s="8"/>
      <c r="I228" s="8" t="b">
        <f>COUNTIF(Employees[Employee Name],Employees[[#This Row],[Employee Name]])&gt;1</f>
        <v>0</v>
      </c>
    </row>
    <row r="229" spans="1:9" ht="30" customHeight="1" x14ac:dyDescent="0.3">
      <c r="A229" s="43">
        <f>IF(ISBLANK(Employees[[#This Row],[Employee Name]]),"",A228+1)</f>
        <v>224</v>
      </c>
      <c r="B229" s="8" t="str">
        <f>CONCATENATE(Employees[[#This Row],[Lastname]]," ",Employees[[#This Row],[Firstname]], " ",LEFT(Employees[[#This Row],[Middlename]],1),IF(ISBLANK(Employees[[#This Row],[Middlename]])," ","."))</f>
        <v>DE SAGUN VICTOR V.</v>
      </c>
      <c r="C229" s="8" t="s">
        <v>247</v>
      </c>
      <c r="D229" s="8" t="s">
        <v>248</v>
      </c>
      <c r="E229" s="8" t="s">
        <v>150</v>
      </c>
      <c r="F229" s="18" t="s">
        <v>1988</v>
      </c>
      <c r="G229" s="18" t="s">
        <v>2409</v>
      </c>
      <c r="H229" s="8" t="s">
        <v>241</v>
      </c>
      <c r="I229" s="8" t="b">
        <f>COUNTIF(Employees[Employee Name],Employees[[#This Row],[Employee Name]])&gt;1</f>
        <v>0</v>
      </c>
    </row>
    <row r="230" spans="1:9" ht="30" customHeight="1" x14ac:dyDescent="0.3">
      <c r="A230" s="43">
        <f>IF(ISBLANK(Employees[[#This Row],[Employee Name]]),"",A229+1)</f>
        <v>225</v>
      </c>
      <c r="B230" s="8" t="str">
        <f>CONCATENATE(Employees[[#This Row],[Lastname]]," ",Employees[[#This Row],[Firstname]], " ",LEFT(Employees[[#This Row],[Middlename]],1),IF(ISBLANK(Employees[[#This Row],[Middlename]])," ","."))</f>
        <v>DE VILLA JAYVEE U.</v>
      </c>
      <c r="C230" s="8" t="s">
        <v>337</v>
      </c>
      <c r="D230" s="8" t="s">
        <v>2008</v>
      </c>
      <c r="E230" s="8" t="s">
        <v>2009</v>
      </c>
      <c r="F230" s="8" t="s">
        <v>2010</v>
      </c>
      <c r="G230" s="8" t="s">
        <v>2409</v>
      </c>
      <c r="H230" s="8" t="s">
        <v>439</v>
      </c>
      <c r="I230" s="8" t="b">
        <f>COUNTIF(Employees[Employee Name],Employees[[#This Row],[Employee Name]])&gt;1</f>
        <v>0</v>
      </c>
    </row>
    <row r="231" spans="1:9" ht="30" customHeight="1" x14ac:dyDescent="0.3">
      <c r="A231" s="43">
        <f>IF(ISBLANK(Employees[[#This Row],[Employee Name]]),"",A230+1)</f>
        <v>226</v>
      </c>
      <c r="B231" s="8" t="s">
        <v>2445</v>
      </c>
      <c r="C231" s="18" t="s">
        <v>337</v>
      </c>
      <c r="D231" s="18" t="s">
        <v>244</v>
      </c>
      <c r="E231" s="18" t="s">
        <v>2444</v>
      </c>
      <c r="F231" s="18" t="s">
        <v>212</v>
      </c>
      <c r="G231" s="18" t="s">
        <v>2409</v>
      </c>
      <c r="H231" s="18" t="s">
        <v>213</v>
      </c>
      <c r="I231" s="8" t="b">
        <f>COUNTIF(Employees[Employee Name],Employees[[#This Row],[Employee Name]])&gt;1</f>
        <v>0</v>
      </c>
    </row>
    <row r="232" spans="1:9" ht="30" customHeight="1" x14ac:dyDescent="0.3">
      <c r="A232" s="43">
        <f>IF(ISBLANK(Employees[[#This Row],[Employee Name]]),"",A231+1)</f>
        <v>227</v>
      </c>
      <c r="B232" s="8" t="str">
        <f>CONCATENATE(Employees[[#This Row],[Lastname]]," ",Employees[[#This Row],[Firstname]], " ",LEFT(Employees[[#This Row],[Middlename]],1),IF(ISBLANK(Employees[[#This Row],[Middlename]])," ","."))</f>
        <v>DE VILLA MYRNA D.</v>
      </c>
      <c r="C232" s="8" t="s">
        <v>337</v>
      </c>
      <c r="D232" s="8" t="s">
        <v>529</v>
      </c>
      <c r="E232" s="8" t="s">
        <v>782</v>
      </c>
      <c r="F232" s="8" t="s">
        <v>198</v>
      </c>
      <c r="G232" s="18" t="s">
        <v>2409</v>
      </c>
      <c r="H232" s="8" t="s">
        <v>209</v>
      </c>
      <c r="I232" s="8" t="b">
        <f>COUNTIF(Employees[Employee Name],Employees[[#This Row],[Employee Name]])&gt;1</f>
        <v>0</v>
      </c>
    </row>
    <row r="233" spans="1:9" ht="30" customHeight="1" x14ac:dyDescent="0.3">
      <c r="A233" s="43">
        <f>IF(ISBLANK(Employees[[#This Row],[Employee Name]]),"",A232+1)</f>
        <v>228</v>
      </c>
      <c r="B233" s="8" t="str">
        <f>CONCATENATE(Employees[[#This Row],[Lastname]]," ",Employees[[#This Row],[Firstname]], " ",LEFT(Employees[[#This Row],[Middlename]],1),IF(ISBLANK(Employees[[#This Row],[Middlename]])," ","."))</f>
        <v>DE VILLA OFELIA G.</v>
      </c>
      <c r="C233" s="8" t="s">
        <v>337</v>
      </c>
      <c r="D233" s="8" t="s">
        <v>197</v>
      </c>
      <c r="E233" s="8" t="s">
        <v>166</v>
      </c>
      <c r="F233" s="8" t="s">
        <v>198</v>
      </c>
      <c r="G233" s="18" t="s">
        <v>2409</v>
      </c>
      <c r="H233" s="8" t="s">
        <v>335</v>
      </c>
      <c r="I233" s="8" t="b">
        <f>COUNTIF(Employees[Employee Name],Employees[[#This Row],[Employee Name]])&gt;1</f>
        <v>0</v>
      </c>
    </row>
    <row r="234" spans="1:9" ht="30" customHeight="1" x14ac:dyDescent="0.3">
      <c r="A234" s="43">
        <f>IF(ISBLANK(Employees[[#This Row],[Employee Name]]),"",A233+1)</f>
        <v>229</v>
      </c>
      <c r="B234" s="8" t="str">
        <f>CONCATENATE(Employees[[#This Row],[Lastname]]," ",Employees[[#This Row],[Firstname]], " ",LEFT(Employees[[#This Row],[Middlename]],1),IF(ISBLANK(Employees[[#This Row],[Middlename]])," ","."))</f>
        <v>DEL MUNDO ESTER B.</v>
      </c>
      <c r="C234" s="8" t="s">
        <v>447</v>
      </c>
      <c r="D234" s="8" t="s">
        <v>448</v>
      </c>
      <c r="E234" s="8" t="s">
        <v>145</v>
      </c>
      <c r="F234" s="8" t="s">
        <v>125</v>
      </c>
      <c r="G234" s="18" t="s">
        <v>2409</v>
      </c>
      <c r="H234" s="8" t="s">
        <v>271</v>
      </c>
      <c r="I234" s="8" t="b">
        <f>COUNTIF(Employees[Employee Name],Employees[[#This Row],[Employee Name]])&gt;1</f>
        <v>0</v>
      </c>
    </row>
    <row r="235" spans="1:9" ht="30" customHeight="1" x14ac:dyDescent="0.3">
      <c r="A235" s="43">
        <f>IF(ISBLANK(Employees[[#This Row],[Employee Name]]),"",A234+1)</f>
        <v>230</v>
      </c>
      <c r="B235" s="8" t="str">
        <f>CONCATENATE(Employees[[#This Row],[Lastname]]," ",Employees[[#This Row],[Firstname]], " ",LEFT(Employees[[#This Row],[Middlename]],1),IF(ISBLANK(Employees[[#This Row],[Middlename]])," ","."))</f>
        <v>DEL MUNDO HERMOGENES C.</v>
      </c>
      <c r="C235" s="8" t="s">
        <v>447</v>
      </c>
      <c r="D235" s="8" t="s">
        <v>450</v>
      </c>
      <c r="E235" s="8" t="s">
        <v>134</v>
      </c>
      <c r="F235" s="8" t="s">
        <v>451</v>
      </c>
      <c r="G235" s="18" t="s">
        <v>2409</v>
      </c>
      <c r="H235" s="8" t="s">
        <v>271</v>
      </c>
      <c r="I235" s="8" t="b">
        <f>COUNTIF(Employees[Employee Name],Employees[[#This Row],[Employee Name]])&gt;1</f>
        <v>0</v>
      </c>
    </row>
    <row r="236" spans="1:9" ht="30" customHeight="1" x14ac:dyDescent="0.3">
      <c r="A236" s="43">
        <f>IF(ISBLANK(Employees[[#This Row],[Employee Name]]),"",A235+1)</f>
        <v>231</v>
      </c>
      <c r="B236" s="8" t="str">
        <f>CONCATENATE(Employees[[#This Row],[Lastname]]," ",Employees[[#This Row],[Firstname]], " ",LEFT(Employees[[#This Row],[Middlename]],1),IF(ISBLANK(Employees[[#This Row],[Middlename]])," ","."))</f>
        <v>DEL MUNDO JONAS B.</v>
      </c>
      <c r="C236" s="8" t="s">
        <v>447</v>
      </c>
      <c r="D236" s="8" t="s">
        <v>1980</v>
      </c>
      <c r="E236" s="8" t="s">
        <v>145</v>
      </c>
      <c r="F236" s="8" t="s">
        <v>1289</v>
      </c>
      <c r="G236" s="18" t="s">
        <v>1289</v>
      </c>
      <c r="H236" s="8" t="s">
        <v>135</v>
      </c>
      <c r="I236" s="8" t="b">
        <f>COUNTIF(Employees[Employee Name],Employees[[#This Row],[Employee Name]])&gt;1</f>
        <v>0</v>
      </c>
    </row>
    <row r="237" spans="1:9" ht="30" customHeight="1" x14ac:dyDescent="0.3">
      <c r="A237" s="43">
        <f>IF(ISBLANK(Employees[[#This Row],[Employee Name]]),"",A236+1)</f>
        <v>232</v>
      </c>
      <c r="B237" s="8" t="str">
        <f>CONCATENATE(Employees[[#This Row],[Lastname]]," ",Employees[[#This Row],[Firstname]], " ",LEFT(Employees[[#This Row],[Middlename]],1),IF(ISBLANK(Employees[[#This Row],[Middlename]])," ","."))</f>
        <v>DEL MUNDO ROSALLE A.</v>
      </c>
      <c r="C237" s="8" t="s">
        <v>447</v>
      </c>
      <c r="D237" s="8" t="s">
        <v>521</v>
      </c>
      <c r="E237" s="8" t="s">
        <v>88</v>
      </c>
      <c r="F237" s="8" t="s">
        <v>125</v>
      </c>
      <c r="G237" s="18" t="s">
        <v>2409</v>
      </c>
      <c r="H237" s="8" t="s">
        <v>156</v>
      </c>
      <c r="I237" s="8" t="b">
        <f>COUNTIF(Employees[Employee Name],Employees[[#This Row],[Employee Name]])&gt;1</f>
        <v>0</v>
      </c>
    </row>
    <row r="238" spans="1:9" ht="30" customHeight="1" x14ac:dyDescent="0.3">
      <c r="A238" s="43">
        <f>IF(ISBLANK(Employees[[#This Row],[Employee Name]]),"",A237+1)</f>
        <v>233</v>
      </c>
      <c r="B238" s="8" t="str">
        <f>CONCATENATE(Employees[[#This Row],[Lastname]]," ",Employees[[#This Row],[Firstname]], " ",LEFT(Employees[[#This Row],[Middlename]],1),IF(ISBLANK(Employees[[#This Row],[Middlename]])," ","."))</f>
        <v>DELA CRUZ CHARITO A.</v>
      </c>
      <c r="C238" s="8" t="s">
        <v>1015</v>
      </c>
      <c r="D238" s="8" t="s">
        <v>1464</v>
      </c>
      <c r="E238" s="8" t="s">
        <v>663</v>
      </c>
      <c r="F238" s="8" t="s">
        <v>1289</v>
      </c>
      <c r="G238" s="18" t="s">
        <v>1289</v>
      </c>
      <c r="H238" s="8" t="s">
        <v>642</v>
      </c>
      <c r="I238" s="8" t="b">
        <f>COUNTIF(Employees[Employee Name],Employees[[#This Row],[Employee Name]])&gt;1</f>
        <v>0</v>
      </c>
    </row>
    <row r="239" spans="1:9" ht="30" customHeight="1" x14ac:dyDescent="0.3">
      <c r="A239" s="43">
        <f>IF(ISBLANK(Employees[[#This Row],[Employee Name]]),"",A238+1)</f>
        <v>234</v>
      </c>
      <c r="B239" s="8" t="str">
        <f>CONCATENATE(Employees[[#This Row],[Lastname]]," ",Employees[[#This Row],[Firstname]], " ",LEFT(Employees[[#This Row],[Middlename]],1),IF(ISBLANK(Employees[[#This Row],[Middlename]])," ","."))</f>
        <v>DELA CRUZ EVANGELINE P.</v>
      </c>
      <c r="C239" s="8" t="s">
        <v>1015</v>
      </c>
      <c r="D239" s="8" t="s">
        <v>208</v>
      </c>
      <c r="E239" s="8" t="s">
        <v>124</v>
      </c>
      <c r="F239" s="8" t="s">
        <v>125</v>
      </c>
      <c r="G239" s="18" t="s">
        <v>2409</v>
      </c>
      <c r="H239" s="8" t="s">
        <v>1016</v>
      </c>
      <c r="I239" s="8" t="b">
        <f>COUNTIF(Employees[Employee Name],Employees[[#This Row],[Employee Name]])&gt;1</f>
        <v>0</v>
      </c>
    </row>
    <row r="240" spans="1:9" ht="30" customHeight="1" x14ac:dyDescent="0.3">
      <c r="A240" s="43">
        <f>IF(ISBLANK(Employees[[#This Row],[Employee Name]]),"",A239+1)</f>
        <v>235</v>
      </c>
      <c r="B240" s="8" t="str">
        <f>CONCATENATE(Employees[[#This Row],[Lastname]]," ",Employees[[#This Row],[Firstname]], " ",LEFT(Employees[[#This Row],[Middlename]],1),IF(ISBLANK(Employees[[#This Row],[Middlename]])," ","."))</f>
        <v>DELA CRUZ SHEILA G.</v>
      </c>
      <c r="C240" s="8" t="s">
        <v>1015</v>
      </c>
      <c r="D240" s="18" t="s">
        <v>2335</v>
      </c>
      <c r="E240" s="8" t="s">
        <v>1978</v>
      </c>
      <c r="F240" s="8" t="s">
        <v>192</v>
      </c>
      <c r="G240" s="8" t="s">
        <v>2409</v>
      </c>
      <c r="H240" s="8" t="s">
        <v>97</v>
      </c>
      <c r="I240" s="8" t="b">
        <f>COUNTIF(Employees[Employee Name],Employees[[#This Row],[Employee Name]])&gt;1</f>
        <v>0</v>
      </c>
    </row>
    <row r="241" spans="1:9" ht="30" customHeight="1" x14ac:dyDescent="0.3">
      <c r="A241" s="43">
        <f>IF(ISBLANK(Employees[[#This Row],[Employee Name]]),"",A240+1)</f>
        <v>236</v>
      </c>
      <c r="B241" s="8" t="str">
        <f>CONCATENATE(Employees[[#This Row],[Lastname]]," ",Employees[[#This Row],[Firstname]], " ",LEFT(Employees[[#This Row],[Middlename]],1),IF(ISBLANK(Employees[[#This Row],[Middlename]])," ","."))</f>
        <v>DELA GRACIA MA. CECILIA P.</v>
      </c>
      <c r="C241" s="8" t="s">
        <v>864</v>
      </c>
      <c r="D241" s="8" t="s">
        <v>865</v>
      </c>
      <c r="E241" s="8" t="s">
        <v>866</v>
      </c>
      <c r="F241" s="8" t="s">
        <v>867</v>
      </c>
      <c r="G241" s="18" t="s">
        <v>2409</v>
      </c>
      <c r="H241" s="8" t="s">
        <v>439</v>
      </c>
      <c r="I241" s="8" t="b">
        <f>COUNTIF(Employees[Employee Name],Employees[[#This Row],[Employee Name]])&gt;1</f>
        <v>0</v>
      </c>
    </row>
    <row r="242" spans="1:9" ht="30" customHeight="1" x14ac:dyDescent="0.3">
      <c r="A242" s="43">
        <f>IF(ISBLANK(Employees[[#This Row],[Employee Name]]),"",A241+1)</f>
        <v>237</v>
      </c>
      <c r="B242" s="8" t="str">
        <f>CONCATENATE(Employees[[#This Row],[Lastname]]," ",Employees[[#This Row],[Firstname]], " ",LEFT(Employees[[#This Row],[Middlename]],1),IF(ISBLANK(Employees[[#This Row],[Middlename]])," ","."))</f>
        <v>DELA PEÑA ALFREDO C.</v>
      </c>
      <c r="C242" s="8" t="s">
        <v>999</v>
      </c>
      <c r="D242" s="8" t="s">
        <v>180</v>
      </c>
      <c r="E242" s="8" t="s">
        <v>901</v>
      </c>
      <c r="F242" s="8" t="s">
        <v>900</v>
      </c>
      <c r="G242" s="18" t="s">
        <v>2409</v>
      </c>
      <c r="H242" s="8" t="s">
        <v>271</v>
      </c>
      <c r="I242" s="8" t="b">
        <f>COUNTIF(Employees[Employee Name],Employees[[#This Row],[Employee Name]])&gt;1</f>
        <v>0</v>
      </c>
    </row>
    <row r="243" spans="1:9" ht="30" customHeight="1" x14ac:dyDescent="0.3">
      <c r="A243" s="43">
        <f>IF(ISBLANK(Employees[[#This Row],[Employee Name]]),"",A242+1)</f>
        <v>238</v>
      </c>
      <c r="B243" s="8" t="str">
        <f>CONCATENATE(Employees[[#This Row],[Lastname]]," ",Employees[[#This Row],[Firstname]], " ",LEFT(Employees[[#This Row],[Middlename]],1),IF(ISBLANK(Employees[[#This Row],[Middlename]])," ","."))</f>
        <v>DELFINO NINA C.</v>
      </c>
      <c r="C243" s="8" t="s">
        <v>386</v>
      </c>
      <c r="D243" s="8" t="s">
        <v>387</v>
      </c>
      <c r="E243" s="8" t="s">
        <v>134</v>
      </c>
      <c r="F243" s="8" t="s">
        <v>96</v>
      </c>
      <c r="G243" s="8" t="s">
        <v>2409</v>
      </c>
      <c r="H243" s="8" t="s">
        <v>97</v>
      </c>
      <c r="I243" s="8" t="b">
        <f>COUNTIF(Employees[Employee Name],Employees[[#This Row],[Employee Name]])&gt;1</f>
        <v>0</v>
      </c>
    </row>
    <row r="244" spans="1:9" ht="30" customHeight="1" x14ac:dyDescent="0.3">
      <c r="A244" s="43">
        <f>IF(ISBLANK(Employees[[#This Row],[Employee Name]]),"",A243+1)</f>
        <v>239</v>
      </c>
      <c r="B244" s="8" t="str">
        <f>CONCATENATE(Employees[[#This Row],[Lastname]]," ",Employees[[#This Row],[Firstname]], " ",LEFT(Employees[[#This Row],[Middlename]],1),IF(ISBLANK(Employees[[#This Row],[Middlename]])," ","."))</f>
        <v xml:space="preserve">DELMUNDO JONAS  </v>
      </c>
      <c r="C244" s="18" t="s">
        <v>2091</v>
      </c>
      <c r="D244" s="18" t="s">
        <v>1980</v>
      </c>
      <c r="E244" s="8"/>
      <c r="F244" s="18" t="s">
        <v>2092</v>
      </c>
      <c r="G244" s="18" t="s">
        <v>2409</v>
      </c>
      <c r="H244" s="18" t="s">
        <v>135</v>
      </c>
      <c r="I244" s="8" t="b">
        <f>COUNTIF(Employees[Employee Name],Employees[[#This Row],[Employee Name]])&gt;1</f>
        <v>0</v>
      </c>
    </row>
    <row r="245" spans="1:9" ht="30" customHeight="1" x14ac:dyDescent="0.3">
      <c r="A245" s="43">
        <f>IF(ISBLANK(Employees[[#This Row],[Employee Name]]),"",A244+1)</f>
        <v>240</v>
      </c>
      <c r="B245" s="8" t="str">
        <f>CONCATENATE(Employees[[#This Row],[Lastname]]," ",Employees[[#This Row],[Firstname]], " ",LEFT(Employees[[#This Row],[Middlename]],1),IF(ISBLANK(Employees[[#This Row],[Middlename]])," ","."))</f>
        <v>DEMATERA PEDRO B.</v>
      </c>
      <c r="C245" s="8" t="s">
        <v>1465</v>
      </c>
      <c r="D245" s="8" t="s">
        <v>1466</v>
      </c>
      <c r="E245" s="8" t="s">
        <v>800</v>
      </c>
      <c r="F245" s="8" t="s">
        <v>1289</v>
      </c>
      <c r="G245" s="18" t="s">
        <v>1289</v>
      </c>
      <c r="H245" s="8" t="s">
        <v>350</v>
      </c>
      <c r="I245" s="8" t="b">
        <f>COUNTIF(Employees[Employee Name],Employees[[#This Row],[Employee Name]])&gt;1</f>
        <v>0</v>
      </c>
    </row>
    <row r="246" spans="1:9" ht="30" customHeight="1" x14ac:dyDescent="0.3">
      <c r="A246" s="43">
        <f>IF(ISBLANK(Employees[[#This Row],[Employee Name]]),"",A245+1)</f>
        <v>241</v>
      </c>
      <c r="B246" s="8" t="str">
        <f>CONCATENATE(Employees[[#This Row],[Lastname]]," ",Employees[[#This Row],[Firstname]], " ",LEFT(Employees[[#This Row],[Middlename]],1),IF(ISBLANK(Employees[[#This Row],[Middlename]])," ","."))</f>
        <v>DERLA APOLONIO JR D.</v>
      </c>
      <c r="C246" s="8" t="s">
        <v>1467</v>
      </c>
      <c r="D246" s="8" t="s">
        <v>1468</v>
      </c>
      <c r="E246" s="8" t="s">
        <v>119</v>
      </c>
      <c r="F246" s="8" t="s">
        <v>1289</v>
      </c>
      <c r="G246" s="18" t="s">
        <v>1289</v>
      </c>
      <c r="H246" s="8" t="s">
        <v>289</v>
      </c>
      <c r="I246" s="8" t="b">
        <f>COUNTIF(Employees[Employee Name],Employees[[#This Row],[Employee Name]])&gt;1</f>
        <v>0</v>
      </c>
    </row>
    <row r="247" spans="1:9" ht="30" customHeight="1" x14ac:dyDescent="0.3">
      <c r="A247" s="43">
        <f>IF(ISBLANK(Employees[[#This Row],[Employee Name]]),"",A246+1)</f>
        <v>242</v>
      </c>
      <c r="B247" s="8" t="str">
        <f>CONCATENATE(Employees[[#This Row],[Lastname]]," ",Employees[[#This Row],[Firstname]], " ",LEFT(Employees[[#This Row],[Middlename]],1),IF(ISBLANK(Employees[[#This Row],[Middlename]])," ","."))</f>
        <v>DERLA ARTHUR D.</v>
      </c>
      <c r="C247" s="8" t="s">
        <v>1467</v>
      </c>
      <c r="D247" s="8" t="s">
        <v>1469</v>
      </c>
      <c r="E247" s="8" t="s">
        <v>1470</v>
      </c>
      <c r="F247" s="8" t="s">
        <v>1289</v>
      </c>
      <c r="G247" s="18" t="s">
        <v>1289</v>
      </c>
      <c r="H247" s="8" t="s">
        <v>289</v>
      </c>
      <c r="I247" s="8" t="b">
        <f>COUNTIF(Employees[Employee Name],Employees[[#This Row],[Employee Name]])&gt;1</f>
        <v>0</v>
      </c>
    </row>
    <row r="248" spans="1:9" ht="30" customHeight="1" x14ac:dyDescent="0.3">
      <c r="A248" s="43">
        <f>IF(ISBLANK(Employees[[#This Row],[Employee Name]]),"",A247+1)</f>
        <v>243</v>
      </c>
      <c r="B248" s="8" t="str">
        <f>CONCATENATE(Employees[[#This Row],[Lastname]]," ",Employees[[#This Row],[Firstname]], " ",LEFT(Employees[[#This Row],[Middlename]],1),IF(ISBLANK(Employees[[#This Row],[Middlename]])," ","."))</f>
        <v>DESEPEDA ADELAIDA R.</v>
      </c>
      <c r="C248" s="18" t="s">
        <v>2089</v>
      </c>
      <c r="D248" s="18" t="s">
        <v>263</v>
      </c>
      <c r="E248" s="18" t="s">
        <v>330</v>
      </c>
      <c r="F248" s="18" t="s">
        <v>1289</v>
      </c>
      <c r="G248" s="18" t="s">
        <v>1289</v>
      </c>
      <c r="H248" s="18" t="s">
        <v>209</v>
      </c>
      <c r="I248" s="8" t="b">
        <f>COUNTIF(Employees[Employee Name],Employees[[#This Row],[Employee Name]])&gt;1</f>
        <v>0</v>
      </c>
    </row>
    <row r="249" spans="1:9" ht="30" customHeight="1" x14ac:dyDescent="0.3">
      <c r="A249" s="43">
        <f>IF(ISBLANK(Employees[[#This Row],[Employee Name]]),"",A248+1)</f>
        <v>244</v>
      </c>
      <c r="B249" s="8" t="str">
        <f>CONCATENATE(Employees[[#This Row],[Lastname]]," ",Employees[[#This Row],[Firstname]], " ",LEFT(Employees[[#This Row],[Middlename]],1),IF(ISBLANK(Employees[[#This Row],[Middlename]])," ","."))</f>
        <v>DESINGAŃO PURIFICACION A.</v>
      </c>
      <c r="C249" s="8" t="s">
        <v>1471</v>
      </c>
      <c r="D249" s="8" t="s">
        <v>1472</v>
      </c>
      <c r="E249" s="8" t="s">
        <v>1473</v>
      </c>
      <c r="F249" s="8" t="s">
        <v>1289</v>
      </c>
      <c r="G249" s="18" t="s">
        <v>1289</v>
      </c>
      <c r="H249" s="8" t="s">
        <v>361</v>
      </c>
      <c r="I249" s="8" t="b">
        <f>COUNTIF(Employees[Employee Name],Employees[[#This Row],[Employee Name]])&gt;1</f>
        <v>0</v>
      </c>
    </row>
    <row r="250" spans="1:9" s="8" customFormat="1" ht="30" customHeight="1" x14ac:dyDescent="0.3">
      <c r="A250" s="43">
        <f>IF(ISBLANK(Employees[[#This Row],[Employee Name]]),"",A249+1)</f>
        <v>245</v>
      </c>
      <c r="B250" s="8" t="str">
        <f>CONCATENATE(Employees[[#This Row],[Lastname]]," ",Employees[[#This Row],[Firstname]], " ",LEFT(Employees[[#This Row],[Middlename]],1),IF(ISBLANK(Employees[[#This Row],[Middlename]])," ","."))</f>
        <v xml:space="preserve">DESIPEDA ALDWIN  </v>
      </c>
      <c r="C250" s="18" t="s">
        <v>1474</v>
      </c>
      <c r="D250" s="18" t="s">
        <v>2087</v>
      </c>
      <c r="F250" s="18" t="s">
        <v>1289</v>
      </c>
      <c r="G250" s="18" t="s">
        <v>1289</v>
      </c>
      <c r="H250" s="18" t="s">
        <v>289</v>
      </c>
      <c r="I250" s="8" t="b">
        <f>COUNTIF(Employees[Employee Name],Employees[[#This Row],[Employee Name]])&gt;1</f>
        <v>0</v>
      </c>
    </row>
    <row r="251" spans="1:9" s="8" customFormat="1" ht="30" customHeight="1" x14ac:dyDescent="0.3">
      <c r="A251" s="43">
        <f>IF(ISBLANK(Employees[[#This Row],[Employee Name]]),"",A250+1)</f>
        <v>246</v>
      </c>
      <c r="B251" s="8" t="str">
        <f>CONCATENATE(Employees[[#This Row],[Lastname]]," ",Employees[[#This Row],[Firstname]], " ",LEFT(Employees[[#This Row],[Middlename]],1),IF(ISBLANK(Employees[[#This Row],[Middlename]])," ","."))</f>
        <v>DEVILLA ALICE P.</v>
      </c>
      <c r="C251" s="18" t="s">
        <v>2083</v>
      </c>
      <c r="D251" s="18" t="s">
        <v>2084</v>
      </c>
      <c r="E251" s="18" t="s">
        <v>124</v>
      </c>
      <c r="F251" s="18" t="s">
        <v>1289</v>
      </c>
      <c r="G251" s="18" t="s">
        <v>1289</v>
      </c>
      <c r="H251" s="18" t="s">
        <v>2040</v>
      </c>
      <c r="I251" s="8" t="b">
        <f>COUNTIF(Employees[Employee Name],Employees[[#This Row],[Employee Name]])&gt;1</f>
        <v>0</v>
      </c>
    </row>
    <row r="252" spans="1:9" s="8" customFormat="1" ht="30" customHeight="1" x14ac:dyDescent="0.3">
      <c r="A252" s="43">
        <f>IF(ISBLANK(Employees[[#This Row],[Employee Name]]),"",A251+1)</f>
        <v>247</v>
      </c>
      <c r="B252" s="8" t="str">
        <f>CONCATENATE(Employees[[#This Row],[Lastname]]," ",Employees[[#This Row],[Firstname]], " ",LEFT(Employees[[#This Row],[Middlename]],1),IF(ISBLANK(Employees[[#This Row],[Middlename]])," ","."))</f>
        <v>DIAZ CAROLINA P.</v>
      </c>
      <c r="C252" s="8" t="s">
        <v>1286</v>
      </c>
      <c r="D252" s="8" t="s">
        <v>542</v>
      </c>
      <c r="E252" s="8" t="s">
        <v>124</v>
      </c>
      <c r="F252" s="8" t="s">
        <v>1289</v>
      </c>
      <c r="G252" s="18" t="s">
        <v>1289</v>
      </c>
      <c r="H252" s="8" t="s">
        <v>361</v>
      </c>
      <c r="I252" s="8" t="b">
        <f>COUNTIF(Employees[Employee Name],Employees[[#This Row],[Employee Name]])&gt;1</f>
        <v>0</v>
      </c>
    </row>
    <row r="253" spans="1:9" ht="30" customHeight="1" x14ac:dyDescent="0.3">
      <c r="A253" s="43">
        <f>IF(ISBLANK(Employees[[#This Row],[Employee Name]]),"",A252+1)</f>
        <v>248</v>
      </c>
      <c r="B253" s="8" t="str">
        <f>CONCATENATE(Employees[[#This Row],[Lastname]]," ",Employees[[#This Row],[Firstname]], " ",LEFT(Employees[[#This Row],[Middlename]],1),IF(ISBLANK(Employees[[#This Row],[Middlename]])," ","."))</f>
        <v xml:space="preserve">DIGNO DANILO  </v>
      </c>
      <c r="C253" s="8" t="s">
        <v>1477</v>
      </c>
      <c r="D253" s="8" t="s">
        <v>306</v>
      </c>
      <c r="E253" s="8"/>
      <c r="F253" s="8" t="s">
        <v>1289</v>
      </c>
      <c r="G253" s="18" t="s">
        <v>1289</v>
      </c>
      <c r="H253" s="8" t="s">
        <v>289</v>
      </c>
      <c r="I253" s="8" t="b">
        <f>COUNTIF(Employees[Employee Name],Employees[[#This Row],[Employee Name]])&gt;1</f>
        <v>0</v>
      </c>
    </row>
    <row r="254" spans="1:9" ht="30" customHeight="1" x14ac:dyDescent="0.3">
      <c r="A254" s="43">
        <f>IF(ISBLANK(Employees[[#This Row],[Employee Name]]),"",A253+1)</f>
        <v>249</v>
      </c>
      <c r="B254" s="8" t="str">
        <f>CONCATENATE(Employees[[#This Row],[Lastname]]," ",Employees[[#This Row],[Firstname]], " ",LEFT(Employees[[#This Row],[Middlename]],1),IF(ISBLANK(Employees[[#This Row],[Middlename]])," ","."))</f>
        <v xml:space="preserve">DIGO MANUEL  </v>
      </c>
      <c r="C254" s="8" t="s">
        <v>291</v>
      </c>
      <c r="D254" s="8" t="s">
        <v>292</v>
      </c>
      <c r="E254" s="8"/>
      <c r="F254" s="18" t="s">
        <v>1989</v>
      </c>
      <c r="G254" s="18" t="s">
        <v>2409</v>
      </c>
      <c r="H254" s="8" t="s">
        <v>199</v>
      </c>
      <c r="I254" s="8" t="b">
        <f>COUNTIF(Employees[Employee Name],Employees[[#This Row],[Employee Name]])&gt;1</f>
        <v>0</v>
      </c>
    </row>
    <row r="255" spans="1:9" ht="30" customHeight="1" x14ac:dyDescent="0.3">
      <c r="A255" s="43">
        <f>IF(ISBLANK(Employees[[#This Row],[Employee Name]]),"",A254+1)</f>
        <v>250</v>
      </c>
      <c r="B255" s="8" t="str">
        <f>CONCATENATE(Employees[[#This Row],[Lastname]]," ",Employees[[#This Row],[Firstname]], " ",LEFT(Employees[[#This Row],[Middlename]],1),IF(ISBLANK(Employees[[#This Row],[Middlename]])," ","."))</f>
        <v>SILAN MARIE BERNADETTE D.</v>
      </c>
      <c r="C255" s="18" t="s">
        <v>2523</v>
      </c>
      <c r="D255" s="8" t="s">
        <v>1478</v>
      </c>
      <c r="E255" s="18" t="s">
        <v>291</v>
      </c>
      <c r="F255" s="8" t="s">
        <v>1289</v>
      </c>
      <c r="G255" s="18" t="s">
        <v>1289</v>
      </c>
      <c r="H255" s="8" t="s">
        <v>97</v>
      </c>
      <c r="I255" s="8" t="b">
        <f>COUNTIF(Employees[Employee Name],Employees[[#This Row],[Employee Name]])&gt;1</f>
        <v>0</v>
      </c>
    </row>
    <row r="256" spans="1:9" ht="30" customHeight="1" x14ac:dyDescent="0.3">
      <c r="A256" s="43">
        <f>IF(ISBLANK(Employees[[#This Row],[Employee Name]]),"",A255+1)</f>
        <v>251</v>
      </c>
      <c r="B256" s="8" t="str">
        <f>CONCATENATE(Employees[[#This Row],[Lastname]]," ",Employees[[#This Row],[Firstname]], " ",LEFT(Employees[[#This Row],[Middlename]],1),IF(ISBLANK(Employees[[#This Row],[Middlename]])," ","."))</f>
        <v>DIGO VIRGILIO M.</v>
      </c>
      <c r="C256" s="18" t="s">
        <v>291</v>
      </c>
      <c r="D256" s="18" t="s">
        <v>1130</v>
      </c>
      <c r="E256" s="18" t="s">
        <v>84</v>
      </c>
      <c r="F256" s="18" t="s">
        <v>198</v>
      </c>
      <c r="G256" s="18" t="s">
        <v>2409</v>
      </c>
      <c r="H256" s="18" t="s">
        <v>1066</v>
      </c>
      <c r="I256" s="8" t="b">
        <f>COUNTIF(Employees[Employee Name],Employees[[#This Row],[Employee Name]])&gt;1</f>
        <v>0</v>
      </c>
    </row>
    <row r="257" spans="1:9" ht="30" customHeight="1" x14ac:dyDescent="0.3">
      <c r="A257" s="43">
        <f>IF(ISBLANK(Employees[[#This Row],[Employee Name]]),"",A256+1)</f>
        <v>252</v>
      </c>
      <c r="B257" s="8" t="str">
        <f>CONCATENATE(Employees[[#This Row],[Lastname]]," ",Employees[[#This Row],[Firstname]], " ",LEFT(Employees[[#This Row],[Middlename]],1),IF(ISBLANK(Employees[[#This Row],[Middlename]])," ","."))</f>
        <v>DILIDILI AIREEN M.</v>
      </c>
      <c r="C257" s="8" t="s">
        <v>1479</v>
      </c>
      <c r="D257" s="8" t="s">
        <v>1480</v>
      </c>
      <c r="E257" s="8" t="s">
        <v>806</v>
      </c>
      <c r="F257" s="8" t="s">
        <v>1289</v>
      </c>
      <c r="G257" s="18" t="s">
        <v>1289</v>
      </c>
      <c r="H257" s="8" t="s">
        <v>1699</v>
      </c>
      <c r="I257" s="8" t="b">
        <f>COUNTIF(Employees[Employee Name],Employees[[#This Row],[Employee Name]])&gt;1</f>
        <v>0</v>
      </c>
    </row>
    <row r="258" spans="1:9" ht="30" customHeight="1" x14ac:dyDescent="0.3">
      <c r="A258" s="43">
        <f>IF(ISBLANK(Employees[[#This Row],[Employee Name]]),"",A257+1)</f>
        <v>253</v>
      </c>
      <c r="B258" s="8" t="str">
        <f>CONCATENATE(Employees[[#This Row],[Lastname]]," ",Employees[[#This Row],[Firstname]], " ",LEFT(Employees[[#This Row],[Middlename]],1),IF(ISBLANK(Employees[[#This Row],[Middlename]])," ","."))</f>
        <v>DIMAANO LEOVIGILDA A.</v>
      </c>
      <c r="C258" s="8" t="s">
        <v>1481</v>
      </c>
      <c r="D258" s="8" t="s">
        <v>1482</v>
      </c>
      <c r="E258" s="8" t="s">
        <v>284</v>
      </c>
      <c r="F258" s="8" t="s">
        <v>1289</v>
      </c>
      <c r="G258" s="18" t="s">
        <v>1289</v>
      </c>
      <c r="H258" s="8" t="s">
        <v>1701</v>
      </c>
      <c r="I258" s="8" t="b">
        <f>COUNTIF(Employees[Employee Name],Employees[[#This Row],[Employee Name]])&gt;1</f>
        <v>0</v>
      </c>
    </row>
    <row r="259" spans="1:9" ht="30" customHeight="1" x14ac:dyDescent="0.3">
      <c r="A259" s="43">
        <f>IF(ISBLANK(Employees[[#This Row],[Employee Name]]),"",A258+1)</f>
        <v>254</v>
      </c>
      <c r="B259" s="8" t="str">
        <f>CONCATENATE(Employees[[#This Row],[Lastname]]," ",Employees[[#This Row],[Firstname]], " ",LEFT(Employees[[#This Row],[Middlename]],1),IF(ISBLANK(Employees[[#This Row],[Middlename]])," ","."))</f>
        <v>DIMAILIG ARLYN R.</v>
      </c>
      <c r="C259" s="8" t="s">
        <v>1483</v>
      </c>
      <c r="D259" s="8" t="s">
        <v>1484</v>
      </c>
      <c r="E259" s="8" t="s">
        <v>330</v>
      </c>
      <c r="F259" s="8" t="s">
        <v>1289</v>
      </c>
      <c r="G259" s="18" t="s">
        <v>1289</v>
      </c>
      <c r="H259" s="8" t="s">
        <v>590</v>
      </c>
      <c r="I259" s="8" t="b">
        <f>COUNTIF(Employees[Employee Name],Employees[[#This Row],[Employee Name]])&gt;1</f>
        <v>0</v>
      </c>
    </row>
    <row r="260" spans="1:9" ht="30" customHeight="1" x14ac:dyDescent="0.3">
      <c r="A260" s="43">
        <f>IF(ISBLANK(Employees[[#This Row],[Employee Name]]),"",A259+1)</f>
        <v>255</v>
      </c>
      <c r="B260" s="8" t="str">
        <f>CONCATENATE(Employees[[#This Row],[Lastname]]," ",Employees[[#This Row],[Firstname]], " ",LEFT(Employees[[#This Row],[Middlename]],1),IF(ISBLANK(Employees[[#This Row],[Middlename]])," ","."))</f>
        <v>DIMAPILIS ALFREDO C.</v>
      </c>
      <c r="C260" s="8" t="s">
        <v>100</v>
      </c>
      <c r="D260" s="8" t="s">
        <v>180</v>
      </c>
      <c r="E260" s="8" t="s">
        <v>134</v>
      </c>
      <c r="F260" s="8" t="s">
        <v>181</v>
      </c>
      <c r="G260" s="18" t="s">
        <v>2409</v>
      </c>
      <c r="H260" s="8" t="s">
        <v>182</v>
      </c>
      <c r="I260" s="8" t="b">
        <f>COUNTIF(Employees[Employee Name],Employees[[#This Row],[Employee Name]])&gt;1</f>
        <v>0</v>
      </c>
    </row>
    <row r="261" spans="1:9" ht="30" customHeight="1" x14ac:dyDescent="0.3">
      <c r="A261" s="43">
        <f>IF(ISBLANK(Employees[[#This Row],[Employee Name]]),"",A260+1)</f>
        <v>256</v>
      </c>
      <c r="B261" s="8" t="str">
        <f>CONCATENATE(Employees[[#This Row],[Lastname]]," ",Employees[[#This Row],[Firstname]], " ",LEFT(Employees[[#This Row],[Middlename]],1),IF(ISBLANK(Employees[[#This Row],[Middlename]])," ","."))</f>
        <v>DIMAPILIS ANTHONY A.</v>
      </c>
      <c r="C261" s="8" t="s">
        <v>100</v>
      </c>
      <c r="D261" s="8" t="s">
        <v>101</v>
      </c>
      <c r="E261" s="8" t="s">
        <v>88</v>
      </c>
      <c r="F261" s="8" t="s">
        <v>102</v>
      </c>
      <c r="G261" s="8" t="s">
        <v>2409</v>
      </c>
      <c r="H261" s="8" t="s">
        <v>103</v>
      </c>
      <c r="I261" s="8" t="b">
        <f>COUNTIF(Employees[Employee Name],Employees[[#This Row],[Employee Name]])&gt;1</f>
        <v>0</v>
      </c>
    </row>
    <row r="262" spans="1:9" ht="30" customHeight="1" x14ac:dyDescent="0.3">
      <c r="A262" s="43">
        <f>IF(ISBLANK(Employees[[#This Row],[Employee Name]]),"",A261+1)</f>
        <v>257</v>
      </c>
      <c r="B262" s="8" t="str">
        <f>CONCATENATE(Employees[[#This Row],[Lastname]]," ",Employees[[#This Row],[Firstname]], " ",LEFT(Employees[[#This Row],[Middlename]],1),IF(ISBLANK(Employees[[#This Row],[Middlename]])," ","."))</f>
        <v>DIMAPILIS ARIEL M.</v>
      </c>
      <c r="C262" s="8" t="s">
        <v>100</v>
      </c>
      <c r="D262" s="8" t="s">
        <v>400</v>
      </c>
      <c r="E262" s="8" t="s">
        <v>320</v>
      </c>
      <c r="F262" s="8" t="s">
        <v>401</v>
      </c>
      <c r="G262" s="8" t="s">
        <v>2409</v>
      </c>
      <c r="H262" s="8" t="s">
        <v>103</v>
      </c>
      <c r="I262" s="8" t="b">
        <f>COUNTIF(Employees[Employee Name],Employees[[#This Row],[Employee Name]])&gt;1</f>
        <v>0</v>
      </c>
    </row>
    <row r="263" spans="1:9" ht="30" customHeight="1" x14ac:dyDescent="0.3">
      <c r="A263" s="43">
        <f>IF(ISBLANK(Employees[[#This Row],[Employee Name]]),"",A262+1)</f>
        <v>258</v>
      </c>
      <c r="B263" s="8" t="str">
        <f>CONCATENATE(Employees[[#This Row],[Lastname]]," ",Employees[[#This Row],[Firstname]], " ",LEFT(Employees[[#This Row],[Middlename]],1),IF(ISBLANK(Employees[[#This Row],[Middlename]])," ","."))</f>
        <v>DIMAPILIS DENNIS C.</v>
      </c>
      <c r="C263" s="8" t="s">
        <v>100</v>
      </c>
      <c r="D263" s="8" t="s">
        <v>300</v>
      </c>
      <c r="E263" s="8" t="s">
        <v>134</v>
      </c>
      <c r="F263" s="8" t="s">
        <v>301</v>
      </c>
      <c r="G263" s="18" t="s">
        <v>2409</v>
      </c>
      <c r="H263" s="8" t="s">
        <v>296</v>
      </c>
      <c r="I263" s="8" t="b">
        <f>COUNTIF(Employees[Employee Name],Employees[[#This Row],[Employee Name]])&gt;1</f>
        <v>0</v>
      </c>
    </row>
    <row r="264" spans="1:9" ht="30" customHeight="1" x14ac:dyDescent="0.3">
      <c r="A264" s="43">
        <f>IF(ISBLANK(Employees[[#This Row],[Employee Name]]),"",A263+1)</f>
        <v>259</v>
      </c>
      <c r="B264" s="8" t="str">
        <f>CONCATENATE(Employees[[#This Row],[Lastname]]," ",Employees[[#This Row],[Firstname]], " ",LEFT(Employees[[#This Row],[Middlename]],1),IF(ISBLANK(Employees[[#This Row],[Middlename]])," ","."))</f>
        <v>DIMAPILIS ELIZABETH A.</v>
      </c>
      <c r="C264" s="8" t="s">
        <v>100</v>
      </c>
      <c r="D264" s="8" t="s">
        <v>211</v>
      </c>
      <c r="E264" s="8" t="s">
        <v>616</v>
      </c>
      <c r="F264" s="8" t="s">
        <v>212</v>
      </c>
      <c r="G264" s="18" t="s">
        <v>2409</v>
      </c>
      <c r="H264" s="8" t="s">
        <v>213</v>
      </c>
      <c r="I264" s="8" t="b">
        <f>COUNTIF(Employees[Employee Name],Employees[[#This Row],[Employee Name]])&gt;1</f>
        <v>0</v>
      </c>
    </row>
    <row r="265" spans="1:9" ht="30" customHeight="1" x14ac:dyDescent="0.3">
      <c r="A265" s="43">
        <f>IF(ISBLANK(Employees[[#This Row],[Employee Name]]),"",A264+1)</f>
        <v>260</v>
      </c>
      <c r="B265" s="8" t="str">
        <f>CONCATENATE(Employees[[#This Row],[Lastname]]," ",Employees[[#This Row],[Firstname]], " ",LEFT(Employees[[#This Row],[Middlename]],1),IF(ISBLANK(Employees[[#This Row],[Middlename]])," ","."))</f>
        <v>DIMAPILIS ELVIRA S.</v>
      </c>
      <c r="C265" s="8" t="s">
        <v>100</v>
      </c>
      <c r="D265" s="8" t="s">
        <v>499</v>
      </c>
      <c r="E265" s="8" t="s">
        <v>161</v>
      </c>
      <c r="F265" s="8" t="s">
        <v>125</v>
      </c>
      <c r="G265" s="18" t="s">
        <v>2409</v>
      </c>
      <c r="H265" s="8" t="s">
        <v>103</v>
      </c>
      <c r="I265" s="8" t="b">
        <f>COUNTIF(Employees[Employee Name],Employees[[#This Row],[Employee Name]])&gt;1</f>
        <v>0</v>
      </c>
    </row>
    <row r="266" spans="1:9" ht="30" customHeight="1" x14ac:dyDescent="0.3">
      <c r="A266" s="43">
        <f>IF(ISBLANK(Employees[[#This Row],[Employee Name]]),"",A265+1)</f>
        <v>261</v>
      </c>
      <c r="B266" s="8" t="str">
        <f>CONCATENATE(Employees[[#This Row],[Lastname]]," ",Employees[[#This Row],[Firstname]], " ",LEFT(Employees[[#This Row],[Middlename]],1),IF(ISBLANK(Employees[[#This Row],[Middlename]])," ","."))</f>
        <v>DIMAPILIS JONNA T.</v>
      </c>
      <c r="C266" s="8" t="s">
        <v>100</v>
      </c>
      <c r="D266" s="8" t="s">
        <v>106</v>
      </c>
      <c r="E266" s="8" t="s">
        <v>107</v>
      </c>
      <c r="F266" s="8" t="s">
        <v>108</v>
      </c>
      <c r="G266" s="18" t="s">
        <v>2409</v>
      </c>
      <c r="H266" s="8" t="s">
        <v>109</v>
      </c>
      <c r="I266" s="8" t="b">
        <f>COUNTIF(Employees[Employee Name],Employees[[#This Row],[Employee Name]])&gt;1</f>
        <v>0</v>
      </c>
    </row>
    <row r="267" spans="1:9" ht="30" customHeight="1" x14ac:dyDescent="0.3">
      <c r="A267" s="43">
        <f>IF(ISBLANK(Employees[[#This Row],[Employee Name]]),"",A266+1)</f>
        <v>262</v>
      </c>
      <c r="B267" s="8" t="str">
        <f>CONCATENATE(Employees[[#This Row],[Lastname]]," ",Employees[[#This Row],[Firstname]], " ",LEFT(Employees[[#This Row],[Middlename]],1),IF(ISBLANK(Employees[[#This Row],[Middlename]])," ","."))</f>
        <v>DIMAPILIS JOSEPHINE P.</v>
      </c>
      <c r="C267" s="8" t="s">
        <v>100</v>
      </c>
      <c r="D267" s="8" t="s">
        <v>406</v>
      </c>
      <c r="E267" s="8" t="s">
        <v>124</v>
      </c>
      <c r="F267" s="8" t="s">
        <v>125</v>
      </c>
      <c r="G267" s="18" t="s">
        <v>2409</v>
      </c>
      <c r="H267" s="8" t="s">
        <v>103</v>
      </c>
      <c r="I267" s="8" t="b">
        <f>COUNTIF(Employees[Employee Name],Employees[[#This Row],[Employee Name]])&gt;1</f>
        <v>0</v>
      </c>
    </row>
    <row r="268" spans="1:9" ht="30" customHeight="1" x14ac:dyDescent="0.3">
      <c r="A268" s="43">
        <f>IF(ISBLANK(Employees[[#This Row],[Employee Name]]),"",A267+1)</f>
        <v>263</v>
      </c>
      <c r="B268" s="8" t="s">
        <v>261</v>
      </c>
      <c r="C268" s="8" t="s">
        <v>100</v>
      </c>
      <c r="D268" s="8" t="s">
        <v>259</v>
      </c>
      <c r="E268" s="8" t="s">
        <v>161</v>
      </c>
      <c r="F268" s="8" t="s">
        <v>198</v>
      </c>
      <c r="G268" s="18" t="s">
        <v>2409</v>
      </c>
      <c r="H268" s="8" t="s">
        <v>260</v>
      </c>
      <c r="I268" s="8" t="b">
        <f>COUNTIF(Employees[Employee Name],Employees[[#This Row],[Employee Name]])&gt;1</f>
        <v>0</v>
      </c>
    </row>
    <row r="269" spans="1:9" ht="30" customHeight="1" x14ac:dyDescent="0.3">
      <c r="A269" s="43">
        <f>IF(ISBLANK(Employees[[#This Row],[Employee Name]]),"",A268+1)</f>
        <v>264</v>
      </c>
      <c r="B269" s="8" t="str">
        <f>CONCATENATE(Employees[[#This Row],[Lastname]]," ",Employees[[#This Row],[Firstname]], " ",LEFT(Employees[[#This Row],[Middlename]],1),IF(ISBLANK(Employees[[#This Row],[Middlename]])," ","."))</f>
        <v>DIMAPILIS VILMA T.</v>
      </c>
      <c r="C269" s="8" t="s">
        <v>100</v>
      </c>
      <c r="D269" s="8" t="s">
        <v>524</v>
      </c>
      <c r="E269" s="8" t="s">
        <v>879</v>
      </c>
      <c r="F269" s="8" t="s">
        <v>198</v>
      </c>
      <c r="G269" s="18" t="s">
        <v>2409</v>
      </c>
      <c r="H269" s="8" t="s">
        <v>209</v>
      </c>
      <c r="I269" s="8" t="b">
        <f>COUNTIF(Employees[Employee Name],Employees[[#This Row],[Employee Name]])&gt;1</f>
        <v>0</v>
      </c>
    </row>
    <row r="270" spans="1:9" ht="30" customHeight="1" x14ac:dyDescent="0.3">
      <c r="A270" s="43">
        <f>IF(ISBLANK(Employees[[#This Row],[Employee Name]]),"",A269+1)</f>
        <v>265</v>
      </c>
      <c r="B270" s="8" t="str">
        <f>CONCATENATE(Employees[[#This Row],[Lastname]]," ",Employees[[#This Row],[Firstname]], " ",LEFT(Employees[[#This Row],[Middlename]],1),IF(ISBLANK(Employees[[#This Row],[Middlename]])," ","."))</f>
        <v>DIMAPILIS VINCE BENEDICT R.</v>
      </c>
      <c r="C270" s="8" t="s">
        <v>100</v>
      </c>
      <c r="D270" s="8" t="s">
        <v>1485</v>
      </c>
      <c r="E270" s="8" t="s">
        <v>1486</v>
      </c>
      <c r="F270" s="8" t="s">
        <v>1698</v>
      </c>
      <c r="G270" s="18" t="s">
        <v>1698</v>
      </c>
      <c r="H270" s="8" t="s">
        <v>135</v>
      </c>
      <c r="I270" s="8" t="b">
        <f>COUNTIF(Employees[Employee Name],Employees[[#This Row],[Employee Name]])&gt;1</f>
        <v>0</v>
      </c>
    </row>
    <row r="271" spans="1:9" ht="30" customHeight="1" x14ac:dyDescent="0.3">
      <c r="A271" s="43">
        <f>IF(ISBLANK(Employees[[#This Row],[Employee Name]]),"",A270+1)</f>
        <v>266</v>
      </c>
      <c r="B271" s="8" t="str">
        <f>CONCATENATE(Employees[[#This Row],[Lastname]]," ",Employees[[#This Row],[Firstname]], " ",LEFT(Employees[[#This Row],[Middlename]],1),IF(ISBLANK(Employees[[#This Row],[Middlename]])," ","."))</f>
        <v>DIMARANAN ANNA P.</v>
      </c>
      <c r="C271" s="8" t="s">
        <v>168</v>
      </c>
      <c r="D271" s="8" t="s">
        <v>1487</v>
      </c>
      <c r="E271" s="8" t="s">
        <v>1488</v>
      </c>
      <c r="F271" s="8" t="s">
        <v>1698</v>
      </c>
      <c r="G271" s="18" t="s">
        <v>1698</v>
      </c>
      <c r="H271" s="8" t="s">
        <v>1711</v>
      </c>
      <c r="I271" s="8" t="b">
        <f>COUNTIF(Employees[Employee Name],Employees[[#This Row],[Employee Name]])&gt;1</f>
        <v>0</v>
      </c>
    </row>
    <row r="272" spans="1:9" ht="30" customHeight="1" x14ac:dyDescent="0.3">
      <c r="A272" s="43">
        <f>IF(ISBLANK(Employees[[#This Row],[Employee Name]]),"",A271+1)</f>
        <v>267</v>
      </c>
      <c r="B272" s="8" t="str">
        <f>CONCATENATE(Employees[[#This Row],[Lastname]]," ",Employees[[#This Row],[Firstname]], " ",LEFT(Employees[[#This Row],[Middlename]],1),IF(ISBLANK(Employees[[#This Row],[Middlename]])," ","."))</f>
        <v>DIMARANAN GREGORIA C.</v>
      </c>
      <c r="C272" s="8" t="s">
        <v>168</v>
      </c>
      <c r="D272" s="8" t="s">
        <v>862</v>
      </c>
      <c r="E272" s="8" t="s">
        <v>652</v>
      </c>
      <c r="F272" s="8" t="s">
        <v>312</v>
      </c>
      <c r="G272" s="18" t="s">
        <v>2409</v>
      </c>
      <c r="H272" s="8" t="s">
        <v>439</v>
      </c>
      <c r="I272" s="8" t="b">
        <f>COUNTIF(Employees[Employee Name],Employees[[#This Row],[Employee Name]])&gt;1</f>
        <v>0</v>
      </c>
    </row>
    <row r="273" spans="1:9" ht="30" customHeight="1" x14ac:dyDescent="0.3">
      <c r="A273" s="43">
        <f>IF(ISBLANK(Employees[[#This Row],[Employee Name]]),"",A272+1)</f>
        <v>268</v>
      </c>
      <c r="B273" s="8" t="str">
        <f>CONCATENATE(Employees[[#This Row],[Lastname]]," ",Employees[[#This Row],[Firstname]], " ",LEFT(Employees[[#This Row],[Middlename]],1),IF(ISBLANK(Employees[[#This Row],[Middlename]])," ","."))</f>
        <v>DIMARANAN JENELIN B.</v>
      </c>
      <c r="C273" s="18" t="s">
        <v>168</v>
      </c>
      <c r="D273" s="18" t="s">
        <v>2024</v>
      </c>
      <c r="E273" s="18" t="s">
        <v>145</v>
      </c>
      <c r="F273" s="18" t="s">
        <v>1287</v>
      </c>
      <c r="G273" s="18" t="s">
        <v>1289</v>
      </c>
      <c r="H273" s="18" t="s">
        <v>361</v>
      </c>
      <c r="I273" s="8" t="b">
        <f>COUNTIF(Employees[Employee Name],Employees[[#This Row],[Employee Name]])&gt;1</f>
        <v>0</v>
      </c>
    </row>
    <row r="274" spans="1:9" ht="30" customHeight="1" x14ac:dyDescent="0.3">
      <c r="A274" s="43">
        <f>IF(ISBLANK(Employees[[#This Row],[Employee Name]]),"",A273+1)</f>
        <v>269</v>
      </c>
      <c r="B274" s="8" t="str">
        <f>CONCATENATE(Employees[[#This Row],[Lastname]]," ",Employees[[#This Row],[Firstname]], " ",LEFT(Employees[[#This Row],[Middlename]],1),IF(ISBLANK(Employees[[#This Row],[Middlename]])," ","."))</f>
        <v>DIMARANAN JOEL M.</v>
      </c>
      <c r="C274" s="8" t="s">
        <v>168</v>
      </c>
      <c r="D274" s="8" t="s">
        <v>790</v>
      </c>
      <c r="E274" s="8" t="s">
        <v>84</v>
      </c>
      <c r="F274" s="8" t="s">
        <v>1698</v>
      </c>
      <c r="G274" s="18" t="s">
        <v>1698</v>
      </c>
      <c r="H274" s="8" t="s">
        <v>1699</v>
      </c>
      <c r="I274" s="8" t="b">
        <f>COUNTIF(Employees[Employee Name],Employees[[#This Row],[Employee Name]])&gt;1</f>
        <v>0</v>
      </c>
    </row>
    <row r="275" spans="1:9" ht="30" customHeight="1" x14ac:dyDescent="0.3">
      <c r="A275" s="43">
        <f>IF(ISBLANK(Employees[[#This Row],[Employee Name]]),"",A274+1)</f>
        <v>270</v>
      </c>
      <c r="B275" s="8" t="str">
        <f>CONCATENATE(Employees[[#This Row],[Lastname]]," ",Employees[[#This Row],[Firstname]], " ",LEFT(Employees[[#This Row],[Middlename]],1),IF(ISBLANK(Employees[[#This Row],[Middlename]])," ","."))</f>
        <v>DIMARANAN KHRISSELLE E.</v>
      </c>
      <c r="C275" s="8" t="s">
        <v>168</v>
      </c>
      <c r="D275" s="8" t="s">
        <v>1489</v>
      </c>
      <c r="E275" s="8" t="s">
        <v>1490</v>
      </c>
      <c r="F275" s="8" t="s">
        <v>1705</v>
      </c>
      <c r="G275" s="8" t="s">
        <v>1698</v>
      </c>
      <c r="H275" s="8" t="s">
        <v>1703</v>
      </c>
      <c r="I275" s="8" t="b">
        <f>COUNTIF(Employees[Employee Name],Employees[[#This Row],[Employee Name]])&gt;1</f>
        <v>0</v>
      </c>
    </row>
    <row r="276" spans="1:9" ht="30" customHeight="1" x14ac:dyDescent="0.3">
      <c r="A276" s="43">
        <f>IF(ISBLANK(Employees[[#This Row],[Employee Name]]),"",A275+1)</f>
        <v>271</v>
      </c>
      <c r="B276" s="8" t="str">
        <f>CONCATENATE(Employees[[#This Row],[Lastname]]," ",Employees[[#This Row],[Firstname]], " ",LEFT(Employees[[#This Row],[Middlename]],1),IF(ISBLANK(Employees[[#This Row],[Middlename]])," ","."))</f>
        <v>DIMARANAN PERPETUA F.</v>
      </c>
      <c r="C276" s="8" t="s">
        <v>168</v>
      </c>
      <c r="D276" s="8" t="s">
        <v>526</v>
      </c>
      <c r="E276" s="8" t="s">
        <v>237</v>
      </c>
      <c r="F276" s="8" t="s">
        <v>120</v>
      </c>
      <c r="G276" s="18" t="s">
        <v>2409</v>
      </c>
      <c r="H276" s="8" t="s">
        <v>527</v>
      </c>
      <c r="I276" s="8" t="b">
        <f>COUNTIF(Employees[Employee Name],Employees[[#This Row],[Employee Name]])&gt;1</f>
        <v>0</v>
      </c>
    </row>
    <row r="277" spans="1:9" ht="30" customHeight="1" x14ac:dyDescent="0.3">
      <c r="A277" s="43">
        <f>IF(ISBLANK(Employees[[#This Row],[Employee Name]]),"",A276+1)</f>
        <v>272</v>
      </c>
      <c r="B277" s="8" t="str">
        <f>CONCATENATE(Employees[[#This Row],[Lastname]]," ",Employees[[#This Row],[Firstname]], " ",LEFT(Employees[[#This Row],[Middlename]],1),IF(ISBLANK(Employees[[#This Row],[Middlename]])," ","."))</f>
        <v>DIMARANAN REYNALDO R.</v>
      </c>
      <c r="C277" s="8" t="s">
        <v>168</v>
      </c>
      <c r="D277" s="8" t="s">
        <v>598</v>
      </c>
      <c r="E277" s="8" t="s">
        <v>330</v>
      </c>
      <c r="F277" s="8" t="s">
        <v>198</v>
      </c>
      <c r="G277" s="18" t="s">
        <v>2409</v>
      </c>
      <c r="H277" s="8" t="s">
        <v>286</v>
      </c>
      <c r="I277" s="8" t="b">
        <f>COUNTIF(Employees[Employee Name],Employees[[#This Row],[Employee Name]])&gt;1</f>
        <v>0</v>
      </c>
    </row>
    <row r="278" spans="1:9" ht="30" customHeight="1" x14ac:dyDescent="0.3">
      <c r="A278" s="43">
        <f>IF(ISBLANK(Employees[[#This Row],[Employee Name]]),"",A277+1)</f>
        <v>273</v>
      </c>
      <c r="B278" s="8" t="str">
        <f>CONCATENATE(Employees[[#This Row],[Lastname]]," ",Employees[[#This Row],[Firstname]], " ",LEFT(Employees[[#This Row],[Middlename]],1),IF(ISBLANK(Employees[[#This Row],[Middlename]])," ","."))</f>
        <v>DIMARANAN RODORA G.</v>
      </c>
      <c r="C278" s="8" t="s">
        <v>168</v>
      </c>
      <c r="D278" s="8" t="s">
        <v>169</v>
      </c>
      <c r="E278" s="8" t="s">
        <v>166</v>
      </c>
      <c r="F278" s="8" t="s">
        <v>170</v>
      </c>
      <c r="G278" s="18" t="s">
        <v>2409</v>
      </c>
      <c r="H278" s="8" t="s">
        <v>89</v>
      </c>
      <c r="I278" s="8" t="b">
        <f>COUNTIF(Employees[Employee Name],Employees[[#This Row],[Employee Name]])&gt;1</f>
        <v>0</v>
      </c>
    </row>
    <row r="279" spans="1:9" ht="30" customHeight="1" x14ac:dyDescent="0.3">
      <c r="A279" s="43">
        <f>IF(ISBLANK(Employees[[#This Row],[Employee Name]]),"",A278+1)</f>
        <v>274</v>
      </c>
      <c r="B279" s="8" t="str">
        <f>CONCATENATE(Employees[[#This Row],[Lastname]]," ",Employees[[#This Row],[Firstname]], " ",LEFT(Employees[[#This Row],[Middlename]],1),IF(ISBLANK(Employees[[#This Row],[Middlename]])," ","."))</f>
        <v>DIOKNO FRANCISCA A.</v>
      </c>
      <c r="C279" s="18" t="s">
        <v>2426</v>
      </c>
      <c r="D279" s="18" t="s">
        <v>2427</v>
      </c>
      <c r="E279" s="18" t="s">
        <v>510</v>
      </c>
      <c r="F279" s="18" t="s">
        <v>2048</v>
      </c>
      <c r="G279" s="18" t="s">
        <v>1289</v>
      </c>
      <c r="H279" s="18" t="s">
        <v>1066</v>
      </c>
      <c r="I279" s="8" t="b">
        <f>COUNTIF(Employees[Employee Name],Employees[[#This Row],[Employee Name]])&gt;1</f>
        <v>0</v>
      </c>
    </row>
    <row r="280" spans="1:9" ht="30" customHeight="1" x14ac:dyDescent="0.3">
      <c r="A280" s="43">
        <f>IF(ISBLANK(Employees[[#This Row],[Employee Name]]),"",A279+1)</f>
        <v>275</v>
      </c>
      <c r="B280" s="8" t="str">
        <f>CONCATENATE(Employees[[#This Row],[Lastname]]," ",Employees[[#This Row],[Firstname]], " ",LEFT(Employees[[#This Row],[Middlename]],1),IF(ISBLANK(Employees[[#This Row],[Middlename]])," ","."))</f>
        <v xml:space="preserve">DISEPEDA ALDWIN  </v>
      </c>
      <c r="C280" s="18" t="s">
        <v>293</v>
      </c>
      <c r="D280" s="18" t="s">
        <v>2087</v>
      </c>
      <c r="E280" s="8"/>
      <c r="F280" s="18" t="s">
        <v>1289</v>
      </c>
      <c r="G280" s="18" t="s">
        <v>1289</v>
      </c>
      <c r="H280" s="18" t="s">
        <v>289</v>
      </c>
      <c r="I280" s="8" t="b">
        <f>COUNTIF(Employees[Employee Name],Employees[[#This Row],[Employee Name]])&gt;1</f>
        <v>0</v>
      </c>
    </row>
    <row r="281" spans="1:9" ht="30" customHeight="1" x14ac:dyDescent="0.3">
      <c r="A281" s="43">
        <f>IF(ISBLANK(Employees[[#This Row],[Employee Name]]),"",A280+1)</f>
        <v>276</v>
      </c>
      <c r="B281" s="8" t="str">
        <f>CONCATENATE(Employees[[#This Row],[Lastname]]," ",Employees[[#This Row],[Firstname]], " ",LEFT(Employees[[#This Row],[Middlename]],1),IF(ISBLANK(Employees[[#This Row],[Middlename]])," ","."))</f>
        <v>DISEPEDA MACARIA P.</v>
      </c>
      <c r="C281" s="8" t="s">
        <v>293</v>
      </c>
      <c r="D281" s="8" t="s">
        <v>1475</v>
      </c>
      <c r="E281" s="8" t="s">
        <v>1476</v>
      </c>
      <c r="F281" s="8" t="s">
        <v>1289</v>
      </c>
      <c r="G281" s="18" t="s">
        <v>1289</v>
      </c>
      <c r="H281" s="8" t="s">
        <v>1699</v>
      </c>
      <c r="I281" s="8" t="b">
        <f>COUNTIF(Employees[Employee Name],Employees[[#This Row],[Employee Name]])&gt;1</f>
        <v>0</v>
      </c>
    </row>
    <row r="282" spans="1:9" ht="30" customHeight="1" x14ac:dyDescent="0.3">
      <c r="A282" s="43">
        <f>IF(ISBLANK(Employees[[#This Row],[Employee Name]]),"",A281+1)</f>
        <v>277</v>
      </c>
      <c r="B282" s="8" t="str">
        <f>CONCATENATE(Employees[[#This Row],[Lastname]]," ",Employees[[#This Row],[Firstname]], " ",LEFT(Employees[[#This Row],[Middlename]],1),IF(ISBLANK(Employees[[#This Row],[Middlename]])," ","."))</f>
        <v xml:space="preserve">DISEPEDA ROMELITO  </v>
      </c>
      <c r="C282" s="8" t="s">
        <v>293</v>
      </c>
      <c r="D282" s="8" t="s">
        <v>294</v>
      </c>
      <c r="E282" s="8"/>
      <c r="F282" s="8" t="s">
        <v>295</v>
      </c>
      <c r="G282" s="8" t="s">
        <v>2409</v>
      </c>
      <c r="H282" s="8" t="s">
        <v>296</v>
      </c>
      <c r="I282" s="8" t="b">
        <f>COUNTIF(Employees[Employee Name],Employees[[#This Row],[Employee Name]])&gt;1</f>
        <v>0</v>
      </c>
    </row>
    <row r="283" spans="1:9" ht="30" customHeight="1" x14ac:dyDescent="0.3">
      <c r="A283" s="43">
        <f>IF(ISBLANK(Employees[[#This Row],[Employee Name]]),"",A282+1)</f>
        <v>278</v>
      </c>
      <c r="B283" s="8" t="str">
        <f>CONCATENATE(Employees[[#This Row],[Lastname]]," ",Employees[[#This Row],[Firstname]], " ",LEFT(Employees[[#This Row],[Middlename]],1),IF(ISBLANK(Employees[[#This Row],[Middlename]])," ","."))</f>
        <v xml:space="preserve">DOCTORA ZENAIDA  </v>
      </c>
      <c r="C283" s="8" t="s">
        <v>288</v>
      </c>
      <c r="D283" s="8" t="s">
        <v>160</v>
      </c>
      <c r="E283" s="8"/>
      <c r="F283" s="18" t="s">
        <v>198</v>
      </c>
      <c r="G283" s="18" t="s">
        <v>2409</v>
      </c>
      <c r="H283" s="8" t="s">
        <v>289</v>
      </c>
      <c r="I283" s="8" t="b">
        <f>COUNTIF(Employees[Employee Name],Employees[[#This Row],[Employee Name]])&gt;1</f>
        <v>0</v>
      </c>
    </row>
    <row r="284" spans="1:9" ht="30" customHeight="1" x14ac:dyDescent="0.3">
      <c r="A284" s="43">
        <f>IF(ISBLANK(Employees[[#This Row],[Employee Name]]),"",A283+1)</f>
        <v>279</v>
      </c>
      <c r="B284" s="8" t="str">
        <f>CONCATENATE(Employees[[#This Row],[Lastname]]," ",Employees[[#This Row],[Firstname]], " ",LEFT(Employees[[#This Row],[Middlename]],1),IF(ISBLANK(Employees[[#This Row],[Middlename]])," ","."))</f>
        <v>DOGELIO CHRISTIAN B.</v>
      </c>
      <c r="C284" s="8" t="s">
        <v>533</v>
      </c>
      <c r="D284" s="8" t="s">
        <v>1491</v>
      </c>
      <c r="E284" s="8" t="s">
        <v>145</v>
      </c>
      <c r="F284" s="8" t="s">
        <v>1289</v>
      </c>
      <c r="G284" s="18" t="s">
        <v>1289</v>
      </c>
      <c r="H284" s="8" t="s">
        <v>326</v>
      </c>
      <c r="I284" s="8" t="b">
        <f>COUNTIF(Employees[Employee Name],Employees[[#This Row],[Employee Name]])&gt;1</f>
        <v>0</v>
      </c>
    </row>
    <row r="285" spans="1:9" ht="30" customHeight="1" x14ac:dyDescent="0.3">
      <c r="A285" s="43">
        <f>IF(ISBLANK(Employees[[#This Row],[Employee Name]]),"",A284+1)</f>
        <v>280</v>
      </c>
      <c r="B285" s="8" t="str">
        <f>CONCATENATE(Employees[[#This Row],[Lastname]]," ",Employees[[#This Row],[Firstname]], " ",LEFT(Employees[[#This Row],[Middlename]],1),IF(ISBLANK(Employees[[#This Row],[Middlename]])," ","."))</f>
        <v>DOGELIO DANNA MARIZ V.</v>
      </c>
      <c r="C285" s="18" t="s">
        <v>533</v>
      </c>
      <c r="D285" s="18" t="s">
        <v>2094</v>
      </c>
      <c r="E285" s="18" t="s">
        <v>150</v>
      </c>
      <c r="F285" s="18" t="s">
        <v>1698</v>
      </c>
      <c r="G285" s="18" t="s">
        <v>1698</v>
      </c>
      <c r="H285" s="18" t="s">
        <v>439</v>
      </c>
      <c r="I285" s="8" t="b">
        <f>COUNTIF(Employees[Employee Name],Employees[[#This Row],[Employee Name]])&gt;1</f>
        <v>0</v>
      </c>
    </row>
    <row r="286" spans="1:9" ht="30" customHeight="1" x14ac:dyDescent="0.3">
      <c r="A286" s="43">
        <f>IF(ISBLANK(Employees[[#This Row],[Employee Name]]),"",A285+1)</f>
        <v>281</v>
      </c>
      <c r="B286" s="8" t="str">
        <f>CONCATENATE(Employees[[#This Row],[Lastname]]," ",Employees[[#This Row],[Firstname]], " ",LEFT(Employees[[#This Row],[Middlename]],1),IF(ISBLANK(Employees[[#This Row],[Middlename]])," ","."))</f>
        <v>DOGELIO JEAN MELODY M.</v>
      </c>
      <c r="C286" s="8" t="s">
        <v>533</v>
      </c>
      <c r="D286" s="8" t="s">
        <v>1492</v>
      </c>
      <c r="E286" s="8" t="s">
        <v>1493</v>
      </c>
      <c r="F286" s="8" t="s">
        <v>1698</v>
      </c>
      <c r="G286" s="18" t="s">
        <v>1698</v>
      </c>
      <c r="H286" s="8" t="s">
        <v>103</v>
      </c>
      <c r="I286" s="8" t="b">
        <f>COUNTIF(Employees[Employee Name],Employees[[#This Row],[Employee Name]])&gt;1</f>
        <v>0</v>
      </c>
    </row>
    <row r="287" spans="1:9" ht="30" customHeight="1" x14ac:dyDescent="0.3">
      <c r="A287" s="43">
        <f>IF(ISBLANK(Employees[[#This Row],[Employee Name]]),"",A286+1)</f>
        <v>282</v>
      </c>
      <c r="B287" s="8" t="str">
        <f>CONCATENATE(Employees[[#This Row],[Lastname]]," ",Employees[[#This Row],[Firstname]], " ",LEFT(Employees[[#This Row],[Middlename]],1),IF(ISBLANK(Employees[[#This Row],[Middlename]])," ","."))</f>
        <v>DOGELIO MARIETTA D.</v>
      </c>
      <c r="C287" s="18" t="s">
        <v>533</v>
      </c>
      <c r="D287" s="18" t="s">
        <v>2511</v>
      </c>
      <c r="E287" s="18" t="s">
        <v>164</v>
      </c>
      <c r="F287" s="18" t="s">
        <v>2512</v>
      </c>
      <c r="G287" s="18" t="s">
        <v>2409</v>
      </c>
      <c r="H287" s="18" t="s">
        <v>260</v>
      </c>
      <c r="I287" s="8" t="b">
        <f>COUNTIF(Employees[Employee Name],Employees[[#This Row],[Employee Name]])&gt;1</f>
        <v>0</v>
      </c>
    </row>
    <row r="288" spans="1:9" ht="30" customHeight="1" x14ac:dyDescent="0.3">
      <c r="A288" s="43">
        <f>IF(ISBLANK(Employees[[#This Row],[Employee Name]]),"",A287+1)</f>
        <v>283</v>
      </c>
      <c r="B288" s="8" t="str">
        <f>CONCATENATE(Employees[[#This Row],[Lastname]]," ",Employees[[#This Row],[Firstname]], " ",LEFT(Employees[[#This Row],[Middlename]],1),IF(ISBLANK(Employees[[#This Row],[Middlename]])," ","."))</f>
        <v>DOGELIO RONNEL D.</v>
      </c>
      <c r="C288" s="8" t="s">
        <v>533</v>
      </c>
      <c r="D288" s="8" t="s">
        <v>1308</v>
      </c>
      <c r="E288" s="8" t="s">
        <v>1309</v>
      </c>
      <c r="F288" s="8" t="s">
        <v>272</v>
      </c>
      <c r="G288" s="18" t="s">
        <v>2409</v>
      </c>
      <c r="H288" s="8" t="s">
        <v>271</v>
      </c>
      <c r="I288" s="8" t="b">
        <f>COUNTIF(Employees[Employee Name],Employees[[#This Row],[Employee Name]])&gt;1</f>
        <v>0</v>
      </c>
    </row>
    <row r="289" spans="1:9" ht="30" customHeight="1" x14ac:dyDescent="0.3">
      <c r="A289" s="43">
        <f>IF(ISBLANK(Employees[[#This Row],[Employee Name]]),"",A288+1)</f>
        <v>284</v>
      </c>
      <c r="B289" s="8" t="str">
        <f>CONCATENATE(Employees[[#This Row],[Lastname]]," ",Employees[[#This Row],[Firstname]], " ",LEFT(Employees[[#This Row],[Middlename]],1),IF(ISBLANK(Employees[[#This Row],[Middlename]])," ","."))</f>
        <v>DOGNIDON MARLYN P.</v>
      </c>
      <c r="C289" s="8" t="s">
        <v>700</v>
      </c>
      <c r="D289" s="8" t="s">
        <v>701</v>
      </c>
      <c r="E289" s="8" t="s">
        <v>124</v>
      </c>
      <c r="F289" s="8" t="s">
        <v>96</v>
      </c>
      <c r="G289" s="8" t="s">
        <v>2409</v>
      </c>
      <c r="H289" s="8" t="s">
        <v>97</v>
      </c>
      <c r="I289" s="8" t="b">
        <f>COUNTIF(Employees[Employee Name],Employees[[#This Row],[Employee Name]])&gt;1</f>
        <v>0</v>
      </c>
    </row>
    <row r="290" spans="1:9" ht="30" customHeight="1" x14ac:dyDescent="0.3">
      <c r="A290" s="43">
        <f>IF(ISBLANK(Employees[[#This Row],[Employee Name]]),"",A289+1)</f>
        <v>285</v>
      </c>
      <c r="B290" s="8" t="str">
        <f>CONCATENATE(Employees[[#This Row],[Lastname]]," ",Employees[[#This Row],[Firstname]], " ",LEFT(Employees[[#This Row],[Middlename]],1),IF(ISBLANK(Employees[[#This Row],[Middlename]])," ","."))</f>
        <v>DOLOT JESUS JR. D.</v>
      </c>
      <c r="C290" s="8" t="s">
        <v>1047</v>
      </c>
      <c r="D290" s="8" t="s">
        <v>1048</v>
      </c>
      <c r="E290" s="8" t="s">
        <v>119</v>
      </c>
      <c r="F290" s="8" t="s">
        <v>125</v>
      </c>
      <c r="G290" s="18" t="s">
        <v>2409</v>
      </c>
      <c r="H290" s="8" t="s">
        <v>156</v>
      </c>
      <c r="I290" s="8" t="b">
        <f>COUNTIF(Employees[Employee Name],Employees[[#This Row],[Employee Name]])&gt;1</f>
        <v>0</v>
      </c>
    </row>
    <row r="291" spans="1:9" ht="30" customHeight="1" x14ac:dyDescent="0.3">
      <c r="A291" s="43">
        <f>IF(ISBLANK(Employees[[#This Row],[Employee Name]]),"",A290+1)</f>
        <v>286</v>
      </c>
      <c r="B291" s="8" t="str">
        <f>CONCATENATE(Employees[[#This Row],[Lastname]]," ",Employees[[#This Row],[Firstname]], " ",LEFT(Employees[[#This Row],[Middlename]],1),IF(ISBLANK(Employees[[#This Row],[Middlename]])," ","."))</f>
        <v>DOMINGO RACHEL L.</v>
      </c>
      <c r="C291" s="8" t="s">
        <v>1231</v>
      </c>
      <c r="D291" s="8" t="s">
        <v>1232</v>
      </c>
      <c r="E291" s="8" t="s">
        <v>227</v>
      </c>
      <c r="F291" s="8" t="s">
        <v>1283</v>
      </c>
      <c r="G291" s="18" t="s">
        <v>2409</v>
      </c>
      <c r="H291" s="8" t="s">
        <v>199</v>
      </c>
      <c r="I291" s="8" t="b">
        <f>COUNTIF(Employees[Employee Name],Employees[[#This Row],[Employee Name]])&gt;1</f>
        <v>0</v>
      </c>
    </row>
    <row r="292" spans="1:9" ht="30" customHeight="1" x14ac:dyDescent="0.3">
      <c r="A292" s="43">
        <f>IF(ISBLANK(Employees[[#This Row],[Employee Name]]),"",A291+1)</f>
        <v>287</v>
      </c>
      <c r="B292" s="8" t="str">
        <f>CONCATENATE(Employees[[#This Row],[Lastname]]," ",Employees[[#This Row],[Firstname]], " ",LEFT(Employees[[#This Row],[Middlename]],1),IF(ISBLANK(Employees[[#This Row],[Middlename]])," ","."))</f>
        <v>DORADO JULAIDA M.</v>
      </c>
      <c r="C292" s="18" t="s">
        <v>2207</v>
      </c>
      <c r="D292" s="18" t="s">
        <v>2208</v>
      </c>
      <c r="E292" s="18" t="s">
        <v>84</v>
      </c>
      <c r="F292" s="18" t="s">
        <v>2209</v>
      </c>
      <c r="G292" s="18" t="s">
        <v>2409</v>
      </c>
      <c r="H292" s="18" t="s">
        <v>289</v>
      </c>
      <c r="I292" s="8" t="b">
        <f>COUNTIF(Employees[Employee Name],Employees[[#This Row],[Employee Name]])&gt;1</f>
        <v>0</v>
      </c>
    </row>
    <row r="293" spans="1:9" ht="30" customHeight="1" x14ac:dyDescent="0.3">
      <c r="A293" s="43">
        <f>IF(ISBLANK(Employees[[#This Row],[Employee Name]]),"",A292+1)</f>
        <v>288</v>
      </c>
      <c r="B293" s="8" t="str">
        <f>CONCATENATE(Employees[[#This Row],[Lastname]]," ",Employees[[#This Row],[Firstname]], " ",LEFT(Employees[[#This Row],[Middlename]],1),IF(ISBLANK(Employees[[#This Row],[Middlename]])," ","."))</f>
        <v>DUNGO PURISIMA CORAZON E.</v>
      </c>
      <c r="C293" s="8" t="s">
        <v>1020</v>
      </c>
      <c r="D293" s="8" t="s">
        <v>408</v>
      </c>
      <c r="E293" s="8" t="s">
        <v>378</v>
      </c>
      <c r="F293" s="8" t="s">
        <v>390</v>
      </c>
      <c r="G293" s="8" t="s">
        <v>2409</v>
      </c>
      <c r="H293" s="8" t="s">
        <v>103</v>
      </c>
      <c r="I293" s="8" t="b">
        <f>COUNTIF(Employees[Employee Name],Employees[[#This Row],[Employee Name]])&gt;1</f>
        <v>0</v>
      </c>
    </row>
    <row r="294" spans="1:9" ht="30" customHeight="1" x14ac:dyDescent="0.3">
      <c r="A294" s="43">
        <f>IF(ISBLANK(Employees[[#This Row],[Employee Name]]),"",A293+1)</f>
        <v>289</v>
      </c>
      <c r="B294" s="8" t="str">
        <f>CONCATENATE(Employees[[#This Row],[Lastname]]," ",Employees[[#This Row],[Firstname]], " ",LEFT(Employees[[#This Row],[Middlename]],1),IF(ISBLANK(Employees[[#This Row],[Middlename]])," ","."))</f>
        <v>EGASAN DELIA J.</v>
      </c>
      <c r="C294" s="8" t="s">
        <v>820</v>
      </c>
      <c r="D294" s="8" t="s">
        <v>821</v>
      </c>
      <c r="E294" s="8" t="s">
        <v>193</v>
      </c>
      <c r="F294" s="18" t="s">
        <v>198</v>
      </c>
      <c r="G294" s="18" t="s">
        <v>2409</v>
      </c>
      <c r="H294" s="8" t="s">
        <v>135</v>
      </c>
      <c r="I294" s="8" t="b">
        <f>COUNTIF(Employees[Employee Name],Employees[[#This Row],[Employee Name]])&gt;1</f>
        <v>0</v>
      </c>
    </row>
    <row r="295" spans="1:9" ht="30" customHeight="1" x14ac:dyDescent="0.3">
      <c r="A295" s="43">
        <f>IF(ISBLANK(Employees[[#This Row],[Employee Name]]),"",A294+1)</f>
        <v>290</v>
      </c>
      <c r="B295" s="8" t="str">
        <f>CONCATENATE(Employees[[#This Row],[Lastname]]," ",Employees[[#This Row],[Firstname]], " ",LEFT(Employees[[#This Row],[Middlename]],1),IF(ISBLANK(Employees[[#This Row],[Middlename]])," ","."))</f>
        <v>EMELO MARXIANE T.</v>
      </c>
      <c r="C295" s="8" t="s">
        <v>926</v>
      </c>
      <c r="D295" s="8" t="s">
        <v>927</v>
      </c>
      <c r="E295" s="8" t="s">
        <v>107</v>
      </c>
      <c r="F295" s="8" t="s">
        <v>813</v>
      </c>
      <c r="G295" s="8" t="s">
        <v>2409</v>
      </c>
      <c r="H295" s="8" t="s">
        <v>97</v>
      </c>
      <c r="I295" s="8" t="b">
        <f>COUNTIF(Employees[Employee Name],Employees[[#This Row],[Employee Name]])&gt;1</f>
        <v>0</v>
      </c>
    </row>
    <row r="296" spans="1:9" ht="30" customHeight="1" x14ac:dyDescent="0.3">
      <c r="A296" s="43">
        <f>IF(ISBLANK(Employees[[#This Row],[Employee Name]]),"",A295+1)</f>
        <v>291</v>
      </c>
      <c r="B296" s="8" t="str">
        <f>CONCATENATE(Employees[[#This Row],[Lastname]]," ",Employees[[#This Row],[Firstname]], " ",LEFT(Employees[[#This Row],[Middlename]],1),IF(ISBLANK(Employees[[#This Row],[Middlename]])," ","."))</f>
        <v>EMELO MARYJANE T.</v>
      </c>
      <c r="C296" s="8" t="s">
        <v>926</v>
      </c>
      <c r="D296" s="8" t="s">
        <v>1043</v>
      </c>
      <c r="E296" s="8" t="s">
        <v>107</v>
      </c>
      <c r="F296" s="8" t="s">
        <v>813</v>
      </c>
      <c r="G296" s="8" t="s">
        <v>2409</v>
      </c>
      <c r="H296" s="8" t="s">
        <v>97</v>
      </c>
      <c r="I296" s="8" t="b">
        <f>COUNTIF(Employees[Employee Name],Employees[[#This Row],[Employee Name]])&gt;1</f>
        <v>0</v>
      </c>
    </row>
    <row r="297" spans="1:9" ht="30" customHeight="1" x14ac:dyDescent="0.3">
      <c r="A297" s="43">
        <f>IF(ISBLANK(Employees[[#This Row],[Employee Name]]),"",A296+1)</f>
        <v>292</v>
      </c>
      <c r="B297" s="8" t="str">
        <f>CONCATENATE(Employees[[#This Row],[Lastname]]," ",Employees[[#This Row],[Firstname]], " ",LEFT(Employees[[#This Row],[Middlename]],1),IF(ISBLANK(Employees[[#This Row],[Middlename]])," ","."))</f>
        <v>ENMACIO LEILA A.</v>
      </c>
      <c r="C297" s="8" t="s">
        <v>516</v>
      </c>
      <c r="D297" s="8" t="s">
        <v>517</v>
      </c>
      <c r="E297" s="8" t="s">
        <v>284</v>
      </c>
      <c r="F297" s="8" t="s">
        <v>518</v>
      </c>
      <c r="G297" s="18" t="s">
        <v>2409</v>
      </c>
      <c r="H297" s="8" t="s">
        <v>439</v>
      </c>
      <c r="I297" s="8" t="b">
        <f>COUNTIF(Employees[Employee Name],Employees[[#This Row],[Employee Name]])&gt;1</f>
        <v>0</v>
      </c>
    </row>
    <row r="298" spans="1:9" ht="30" customHeight="1" x14ac:dyDescent="0.3">
      <c r="A298" s="43">
        <f>IF(ISBLANK(Employees[[#This Row],[Employee Name]]),"",A297+1)</f>
        <v>293</v>
      </c>
      <c r="B298" s="8" t="str">
        <f>CONCATENATE(Employees[[#This Row],[Lastname]]," ",Employees[[#This Row],[Firstname]], " ",LEFT(Employees[[#This Row],[Middlename]],1),IF(ISBLANK(Employees[[#This Row],[Middlename]])," ","."))</f>
        <v>ENRIQUEZ ANABEL O.</v>
      </c>
      <c r="C298" s="8" t="s">
        <v>122</v>
      </c>
      <c r="D298" s="8" t="s">
        <v>389</v>
      </c>
      <c r="E298" s="8" t="s">
        <v>1495</v>
      </c>
      <c r="F298" s="8" t="s">
        <v>1289</v>
      </c>
      <c r="G298" s="18" t="s">
        <v>1289</v>
      </c>
      <c r="H298" s="8" t="s">
        <v>135</v>
      </c>
      <c r="I298" s="8" t="b">
        <f>COUNTIF(Employees[Employee Name],Employees[[#This Row],[Employee Name]])&gt;1</f>
        <v>0</v>
      </c>
    </row>
    <row r="299" spans="1:9" ht="30" customHeight="1" x14ac:dyDescent="0.3">
      <c r="A299" s="43">
        <f>IF(ISBLANK(Employees[[#This Row],[Employee Name]]),"",A298+1)</f>
        <v>294</v>
      </c>
      <c r="B299" s="8" t="str">
        <f>CONCATENATE(Employees[[#This Row],[Lastname]]," ",Employees[[#This Row],[Firstname]], " ",LEFT(Employees[[#This Row],[Middlename]],1),IF(ISBLANK(Employees[[#This Row],[Middlename]])," ","."))</f>
        <v>ENRIQUEZ EDGAR P.</v>
      </c>
      <c r="C299" s="8" t="s">
        <v>122</v>
      </c>
      <c r="D299" s="8" t="s">
        <v>123</v>
      </c>
      <c r="E299" s="8" t="s">
        <v>124</v>
      </c>
      <c r="F299" s="8" t="s">
        <v>125</v>
      </c>
      <c r="G299" s="18" t="s">
        <v>2409</v>
      </c>
      <c r="H299" s="8" t="s">
        <v>126</v>
      </c>
      <c r="I299" s="8" t="b">
        <f>COUNTIF(Employees[Employee Name],Employees[[#This Row],[Employee Name]])&gt;1</f>
        <v>0</v>
      </c>
    </row>
    <row r="300" spans="1:9" ht="30" customHeight="1" x14ac:dyDescent="0.3">
      <c r="A300" s="43">
        <f>IF(ISBLANK(Employees[[#This Row],[Employee Name]]),"",A299+1)</f>
        <v>295</v>
      </c>
      <c r="B300" s="8" t="str">
        <f>CONCATENATE(Employees[[#This Row],[Lastname]]," ",Employees[[#This Row],[Firstname]], " ",LEFT(Employees[[#This Row],[Middlename]],1),IF(ISBLANK(Employees[[#This Row],[Middlename]])," ","."))</f>
        <v xml:space="preserve">ENRIQUEZ ERIBERTO  </v>
      </c>
      <c r="C300" s="18" t="s">
        <v>122</v>
      </c>
      <c r="D300" s="18" t="s">
        <v>2100</v>
      </c>
      <c r="E300" s="8"/>
      <c r="F300" s="18" t="s">
        <v>1289</v>
      </c>
      <c r="G300" s="18" t="s">
        <v>1289</v>
      </c>
      <c r="H300" s="18" t="s">
        <v>289</v>
      </c>
      <c r="I300" s="8" t="b">
        <f>COUNTIF(Employees[Employee Name],Employees[[#This Row],[Employee Name]])&gt;1</f>
        <v>0</v>
      </c>
    </row>
    <row r="301" spans="1:9" ht="30" customHeight="1" x14ac:dyDescent="0.3">
      <c r="A301" s="43">
        <f>IF(ISBLANK(Employees[[#This Row],[Employee Name]]),"",A300+1)</f>
        <v>296</v>
      </c>
      <c r="B301" s="8" t="str">
        <f>CONCATENATE(Employees[[#This Row],[Lastname]]," ",Employees[[#This Row],[Firstname]], " ",LEFT(Employees[[#This Row],[Middlename]],1),IF(ISBLANK(Employees[[#This Row],[Middlename]])," ","."))</f>
        <v>EREÑO MELANIE B.</v>
      </c>
      <c r="C301" s="18" t="s">
        <v>2123</v>
      </c>
      <c r="D301" s="18" t="s">
        <v>705</v>
      </c>
      <c r="E301" s="18" t="s">
        <v>145</v>
      </c>
      <c r="F301" s="18" t="s">
        <v>125</v>
      </c>
      <c r="G301" s="18" t="s">
        <v>2409</v>
      </c>
      <c r="H301" s="18" t="s">
        <v>152</v>
      </c>
      <c r="I301" s="8" t="b">
        <f>COUNTIF(Employees[Employee Name],Employees[[#This Row],[Employee Name]])&gt;1</f>
        <v>0</v>
      </c>
    </row>
    <row r="302" spans="1:9" ht="30" customHeight="1" x14ac:dyDescent="0.3">
      <c r="A302" s="43">
        <f>IF(ISBLANK(Employees[[#This Row],[Employee Name]]),"",A301+1)</f>
        <v>297</v>
      </c>
      <c r="B302" s="8" t="str">
        <f>CONCATENATE(Employees[[#This Row],[Lastname]]," ",Employees[[#This Row],[Firstname]], " ",LEFT(Employees[[#This Row],[Middlename]],1),IF(ISBLANK(Employees[[#This Row],[Middlename]])," ","."))</f>
        <v>ERIDAO ROSALINDA P.</v>
      </c>
      <c r="C302" s="8" t="s">
        <v>230</v>
      </c>
      <c r="D302" s="8" t="s">
        <v>229</v>
      </c>
      <c r="E302" s="8" t="s">
        <v>124</v>
      </c>
      <c r="F302" s="8" t="s">
        <v>223</v>
      </c>
      <c r="G302" s="8" t="s">
        <v>2409</v>
      </c>
      <c r="H302" s="8" t="s">
        <v>213</v>
      </c>
      <c r="I302" s="8" t="b">
        <f>COUNTIF(Employees[Employee Name],Employees[[#This Row],[Employee Name]])&gt;1</f>
        <v>0</v>
      </c>
    </row>
    <row r="303" spans="1:9" ht="30" customHeight="1" x14ac:dyDescent="0.3">
      <c r="A303" s="43">
        <f>IF(ISBLANK(Employees[[#This Row],[Employee Name]]),"",A302+1)</f>
        <v>298</v>
      </c>
      <c r="B303" s="8" t="str">
        <f>CONCATENATE(Employees[[#This Row],[Lastname]]," ",Employees[[#This Row],[Firstname]], " ",LEFT(Employees[[#This Row],[Middlename]],1),IF(ISBLANK(Employees[[#This Row],[Middlename]])," ","."))</f>
        <v xml:space="preserve">ERNI RANDY  </v>
      </c>
      <c r="C303" s="18" t="s">
        <v>1521</v>
      </c>
      <c r="D303" s="18" t="s">
        <v>2239</v>
      </c>
      <c r="E303" s="8"/>
      <c r="F303" s="18" t="s">
        <v>2240</v>
      </c>
      <c r="G303" s="18" t="s">
        <v>2409</v>
      </c>
      <c r="H303" s="18" t="s">
        <v>1710</v>
      </c>
      <c r="I303" s="8" t="b">
        <f>COUNTIF(Employees[Employee Name],Employees[[#This Row],[Employee Name]])&gt;1</f>
        <v>0</v>
      </c>
    </row>
    <row r="304" spans="1:9" ht="30" customHeight="1" x14ac:dyDescent="0.3">
      <c r="A304" s="43">
        <f>IF(ISBLANK(Employees[[#This Row],[Employee Name]]),"",A303+1)</f>
        <v>299</v>
      </c>
      <c r="B304" s="8" t="str">
        <f>CONCATENATE(Employees[[#This Row],[Lastname]]," ",Employees[[#This Row],[Firstname]], " ",LEFT(Employees[[#This Row],[Middlename]],1),IF(ISBLANK(Employees[[#This Row],[Middlename]])," ","."))</f>
        <v>ESCAMILLAS EVELYN M.</v>
      </c>
      <c r="C304" s="8" t="s">
        <v>412</v>
      </c>
      <c r="D304" s="8" t="s">
        <v>413</v>
      </c>
      <c r="E304" s="8" t="s">
        <v>84</v>
      </c>
      <c r="F304" s="8" t="s">
        <v>414</v>
      </c>
      <c r="G304" s="8" t="s">
        <v>2409</v>
      </c>
      <c r="H304" s="8" t="s">
        <v>103</v>
      </c>
      <c r="I304" s="8" t="b">
        <f>COUNTIF(Employees[Employee Name],Employees[[#This Row],[Employee Name]])&gt;1</f>
        <v>0</v>
      </c>
    </row>
    <row r="305" spans="1:9" ht="30" customHeight="1" x14ac:dyDescent="0.3">
      <c r="A305" s="43">
        <f>IF(ISBLANK(Employees[[#This Row],[Employee Name]]),"",A304+1)</f>
        <v>300</v>
      </c>
      <c r="B305" s="8" t="str">
        <f>CONCATENATE(Employees[[#This Row],[Lastname]]," ",Employees[[#This Row],[Firstname]], " ",LEFT(Employees[[#This Row],[Middlename]],1),IF(ISBLANK(Employees[[#This Row],[Middlename]])," ","."))</f>
        <v xml:space="preserve">ESMAEL EMRAN  </v>
      </c>
      <c r="C305" s="8" t="s">
        <v>1496</v>
      </c>
      <c r="D305" s="8" t="s">
        <v>1497</v>
      </c>
      <c r="E305" s="8"/>
      <c r="F305" s="8" t="s">
        <v>1289</v>
      </c>
      <c r="G305" s="18" t="s">
        <v>1289</v>
      </c>
      <c r="H305" s="8" t="s">
        <v>289</v>
      </c>
      <c r="I305" s="8" t="b">
        <f>COUNTIF(Employees[Employee Name],Employees[[#This Row],[Employee Name]])&gt;1</f>
        <v>0</v>
      </c>
    </row>
    <row r="306" spans="1:9" ht="30" customHeight="1" x14ac:dyDescent="0.3">
      <c r="A306" s="43">
        <f>IF(ISBLANK(Employees[[#This Row],[Employee Name]]),"",A305+1)</f>
        <v>301</v>
      </c>
      <c r="B306" s="8" t="str">
        <f>CONCATENATE(Employees[[#This Row],[Lastname]]," ",Employees[[#This Row],[Firstname]], " ",LEFT(Employees[[#This Row],[Middlename]],1),IF(ISBLANK(Employees[[#This Row],[Middlename]])," ","."))</f>
        <v>ESPINELI LORETA N.</v>
      </c>
      <c r="C306" s="18" t="s">
        <v>2225</v>
      </c>
      <c r="D306" s="18" t="s">
        <v>2226</v>
      </c>
      <c r="E306" s="18" t="s">
        <v>334</v>
      </c>
      <c r="F306" s="18" t="s">
        <v>1289</v>
      </c>
      <c r="G306" s="18" t="s">
        <v>1289</v>
      </c>
      <c r="H306" s="18" t="s">
        <v>199</v>
      </c>
      <c r="I306" s="8" t="b">
        <f>COUNTIF(Employees[Employee Name],Employees[[#This Row],[Employee Name]])&gt;1</f>
        <v>0</v>
      </c>
    </row>
    <row r="307" spans="1:9" ht="30" customHeight="1" x14ac:dyDescent="0.3">
      <c r="A307" s="43">
        <f>IF(ISBLANK(Employees[[#This Row],[Employee Name]]),"",A306+1)</f>
        <v>302</v>
      </c>
      <c r="B307" s="8" t="str">
        <f>CONCATENATE(Employees[[#This Row],[Lastname]]," ",Employees[[#This Row],[Firstname]], " ",LEFT(Employees[[#This Row],[Middlename]],1),IF(ISBLANK(Employees[[#This Row],[Middlename]])," ","."))</f>
        <v>ESPINOSA RUBY ANN V.</v>
      </c>
      <c r="C307" s="8" t="s">
        <v>1498</v>
      </c>
      <c r="D307" s="8" t="s">
        <v>1499</v>
      </c>
      <c r="E307" s="8" t="s">
        <v>723</v>
      </c>
      <c r="F307" s="8" t="s">
        <v>1289</v>
      </c>
      <c r="G307" s="18" t="s">
        <v>1289</v>
      </c>
      <c r="H307" s="8" t="s">
        <v>97</v>
      </c>
      <c r="I307" s="8" t="b">
        <f>COUNTIF(Employees[Employee Name],Employees[[#This Row],[Employee Name]])&gt;1</f>
        <v>0</v>
      </c>
    </row>
    <row r="308" spans="1:9" ht="30" customHeight="1" x14ac:dyDescent="0.3">
      <c r="A308" s="43">
        <f>IF(ISBLANK(Employees[[#This Row],[Employee Name]]),"",A307+1)</f>
        <v>303</v>
      </c>
      <c r="B308" s="8" t="str">
        <f>CONCATENATE(Employees[[#This Row],[Lastname]]," ",Employees[[#This Row],[Firstname]], " ",LEFT(Employees[[#This Row],[Middlename]],1),IF(ISBLANK(Employees[[#This Row],[Middlename]])," ","."))</f>
        <v>ESPIRITU RONALD M.</v>
      </c>
      <c r="C308" s="8" t="s">
        <v>622</v>
      </c>
      <c r="D308" s="8" t="s">
        <v>623</v>
      </c>
      <c r="E308" s="8" t="s">
        <v>84</v>
      </c>
      <c r="F308" s="8" t="s">
        <v>125</v>
      </c>
      <c r="G308" s="18" t="s">
        <v>2409</v>
      </c>
      <c r="H308" s="8" t="s">
        <v>103</v>
      </c>
      <c r="I308" s="8" t="b">
        <f>COUNTIF(Employees[Employee Name],Employees[[#This Row],[Employee Name]])&gt;1</f>
        <v>0</v>
      </c>
    </row>
    <row r="309" spans="1:9" ht="30" customHeight="1" x14ac:dyDescent="0.3">
      <c r="A309" s="43">
        <f>IF(ISBLANK(Employees[[#This Row],[Employee Name]]),"",A308+1)</f>
        <v>304</v>
      </c>
      <c r="B309" s="8" t="str">
        <f>CONCATENATE(Employees[[#This Row],[Lastname]]," ",Employees[[#This Row],[Firstname]], " ",LEFT(Employees[[#This Row],[Middlename]],1),IF(ISBLANK(Employees[[#This Row],[Middlename]])," ","."))</f>
        <v>ESTABILLO JUSTINE CARL G.</v>
      </c>
      <c r="C309" s="8" t="s">
        <v>1404</v>
      </c>
      <c r="D309" s="8" t="s">
        <v>1500</v>
      </c>
      <c r="E309" s="8" t="s">
        <v>1501</v>
      </c>
      <c r="F309" s="8" t="s">
        <v>1698</v>
      </c>
      <c r="G309" s="18" t="s">
        <v>1698</v>
      </c>
      <c r="H309" s="8" t="s">
        <v>135</v>
      </c>
      <c r="I309" s="8" t="b">
        <f>COUNTIF(Employees[Employee Name],Employees[[#This Row],[Employee Name]])&gt;1</f>
        <v>0</v>
      </c>
    </row>
    <row r="310" spans="1:9" ht="30" customHeight="1" x14ac:dyDescent="0.3">
      <c r="A310" s="43">
        <f>IF(ISBLANK(Employees[[#This Row],[Employee Name]]),"",A309+1)</f>
        <v>305</v>
      </c>
      <c r="B310" s="8" t="str">
        <f>CONCATENATE(Employees[[#This Row],[Lastname]]," ",Employees[[#This Row],[Firstname]], " ",LEFT(Employees[[#This Row],[Middlename]],1),IF(ISBLANK(Employees[[#This Row],[Middlename]])," ","."))</f>
        <v>ESTALE JOCELYN M.</v>
      </c>
      <c r="C310" s="8" t="s">
        <v>1502</v>
      </c>
      <c r="D310" s="8" t="s">
        <v>1503</v>
      </c>
      <c r="E310" s="8" t="s">
        <v>132</v>
      </c>
      <c r="F310" s="8" t="s">
        <v>1289</v>
      </c>
      <c r="G310" s="18" t="s">
        <v>1289</v>
      </c>
      <c r="H310" s="8" t="s">
        <v>1701</v>
      </c>
      <c r="I310" s="8" t="b">
        <f>COUNTIF(Employees[Employee Name],Employees[[#This Row],[Employee Name]])&gt;1</f>
        <v>0</v>
      </c>
    </row>
    <row r="311" spans="1:9" ht="30" customHeight="1" x14ac:dyDescent="0.3">
      <c r="A311" s="43">
        <f>IF(ISBLANK(Employees[[#This Row],[Employee Name]]),"",A310+1)</f>
        <v>306</v>
      </c>
      <c r="B311" s="8" t="str">
        <f>CONCATENATE(Employees[[#This Row],[Lastname]]," ",Employees[[#This Row],[Firstname]], " ",LEFT(Employees[[#This Row],[Middlename]],1),IF(ISBLANK(Employees[[#This Row],[Middlename]])," ","."))</f>
        <v>ESTIEBAR ARISTOTLE B.</v>
      </c>
      <c r="C311" s="18" t="s">
        <v>2323</v>
      </c>
      <c r="D311" s="8" t="s">
        <v>1504</v>
      </c>
      <c r="E311" s="8" t="s">
        <v>145</v>
      </c>
      <c r="F311" s="8" t="s">
        <v>1289</v>
      </c>
      <c r="G311" s="18" t="s">
        <v>1289</v>
      </c>
      <c r="H311" s="8" t="s">
        <v>289</v>
      </c>
      <c r="I311" s="8" t="b">
        <f>COUNTIF(Employees[Employee Name],Employees[[#This Row],[Employee Name]])&gt;1</f>
        <v>0</v>
      </c>
    </row>
    <row r="312" spans="1:9" ht="30" customHeight="1" x14ac:dyDescent="0.3">
      <c r="A312" s="43">
        <f>IF(ISBLANK(Employees[[#This Row],[Employee Name]]),"",A311+1)</f>
        <v>307</v>
      </c>
      <c r="B312" s="8" t="str">
        <f>CONCATENATE(Employees[[#This Row],[Lastname]]," ",Employees[[#This Row],[Firstname]], " ",LEFT(Employees[[#This Row],[Middlename]],1),IF(ISBLANK(Employees[[#This Row],[Middlename]])," ","."))</f>
        <v>ESTIGOY BEVERLY ANNE P.</v>
      </c>
      <c r="C312" s="8" t="s">
        <v>383</v>
      </c>
      <c r="D312" s="8" t="s">
        <v>384</v>
      </c>
      <c r="E312" s="8" t="s">
        <v>124</v>
      </c>
      <c r="F312" s="8" t="s">
        <v>96</v>
      </c>
      <c r="G312" s="8" t="s">
        <v>2409</v>
      </c>
      <c r="H312" s="8" t="s">
        <v>97</v>
      </c>
      <c r="I312" s="8" t="b">
        <f>COUNTIF(Employees[Employee Name],Employees[[#This Row],[Employee Name]])&gt;1</f>
        <v>0</v>
      </c>
    </row>
    <row r="313" spans="1:9" ht="30" customHeight="1" x14ac:dyDescent="0.3">
      <c r="A313" s="43">
        <f>IF(ISBLANK(Employees[[#This Row],[Employee Name]]),"",A312+1)</f>
        <v>308</v>
      </c>
      <c r="B313" s="8" t="str">
        <f>CONCATENATE(Employees[[#This Row],[Lastname]]," ",Employees[[#This Row],[Firstname]], " ",LEFT(Employees[[#This Row],[Middlename]],1),IF(ISBLANK(Employees[[#This Row],[Middlename]])," ","."))</f>
        <v>ESTOLE JOCELYN D.</v>
      </c>
      <c r="C313" s="8" t="s">
        <v>1505</v>
      </c>
      <c r="D313" s="8" t="s">
        <v>1503</v>
      </c>
      <c r="E313" s="8" t="s">
        <v>119</v>
      </c>
      <c r="F313" s="8" t="s">
        <v>1289</v>
      </c>
      <c r="G313" s="18" t="s">
        <v>1289</v>
      </c>
      <c r="H313" s="8" t="s">
        <v>366</v>
      </c>
      <c r="I313" s="8" t="b">
        <f>COUNTIF(Employees[Employee Name],Employees[[#This Row],[Employee Name]])&gt;1</f>
        <v>0</v>
      </c>
    </row>
    <row r="314" spans="1:9" ht="30" customHeight="1" x14ac:dyDescent="0.3">
      <c r="A314" s="43">
        <f>IF(ISBLANK(Employees[[#This Row],[Employee Name]]),"",A313+1)</f>
        <v>309</v>
      </c>
      <c r="B314" s="8" t="str">
        <f>CONCATENATE(Employees[[#This Row],[Lastname]]," ",Employees[[#This Row],[Firstname]], " ",LEFT(Employees[[#This Row],[Middlename]],1),IF(ISBLANK(Employees[[#This Row],[Middlename]])," ","."))</f>
        <v>ESTRANGCO MERCY U.</v>
      </c>
      <c r="C314" s="8" t="s">
        <v>592</v>
      </c>
      <c r="D314" s="8" t="s">
        <v>593</v>
      </c>
      <c r="E314" s="8" t="s">
        <v>594</v>
      </c>
      <c r="F314" s="8" t="s">
        <v>198</v>
      </c>
      <c r="G314" s="18" t="s">
        <v>2409</v>
      </c>
      <c r="H314" s="8" t="s">
        <v>590</v>
      </c>
      <c r="I314" s="8" t="b">
        <f>COUNTIF(Employees[Employee Name],Employees[[#This Row],[Employee Name]])&gt;1</f>
        <v>0</v>
      </c>
    </row>
    <row r="315" spans="1:9" ht="30" customHeight="1" x14ac:dyDescent="0.3">
      <c r="A315" s="43">
        <f>IF(ISBLANK(Employees[[#This Row],[Employee Name]]),"",A314+1)</f>
        <v>310</v>
      </c>
      <c r="B315" s="8" t="str">
        <f>CONCATENATE(Employees[[#This Row],[Lastname]]," ",Employees[[#This Row],[Firstname]], " ",LEFT(Employees[[#This Row],[Middlename]],1),IF(ISBLANK(Employees[[#This Row],[Middlename]])," ","."))</f>
        <v>EVANGELISTA NORENA S.</v>
      </c>
      <c r="C315" s="8" t="s">
        <v>764</v>
      </c>
      <c r="D315" s="8" t="s">
        <v>765</v>
      </c>
      <c r="E315" s="8" t="s">
        <v>161</v>
      </c>
      <c r="F315" s="8" t="s">
        <v>766</v>
      </c>
      <c r="G315" s="18" t="s">
        <v>2409</v>
      </c>
      <c r="H315" s="8" t="s">
        <v>103</v>
      </c>
      <c r="I315" s="8" t="b">
        <f>COUNTIF(Employees[Employee Name],Employees[[#This Row],[Employee Name]])&gt;1</f>
        <v>0</v>
      </c>
    </row>
    <row r="316" spans="1:9" ht="30" customHeight="1" x14ac:dyDescent="0.3">
      <c r="A316" s="43">
        <f>IF(ISBLANK(Employees[[#This Row],[Employee Name]]),"",A315+1)</f>
        <v>311</v>
      </c>
      <c r="B316" s="8" t="str">
        <f>CONCATENATE(Employees[[#This Row],[Lastname]]," ",Employees[[#This Row],[Firstname]], " ",LEFT(Employees[[#This Row],[Middlename]],1),IF(ISBLANK(Employees[[#This Row],[Middlename]])," ","."))</f>
        <v>FELICIDARIO PAMELA C.</v>
      </c>
      <c r="C316" s="8" t="s">
        <v>1261</v>
      </c>
      <c r="D316" s="8" t="s">
        <v>1262</v>
      </c>
      <c r="E316" s="8" t="s">
        <v>1263</v>
      </c>
      <c r="F316" s="8" t="s">
        <v>125</v>
      </c>
      <c r="G316" s="18" t="s">
        <v>2409</v>
      </c>
      <c r="H316" s="8" t="s">
        <v>1198</v>
      </c>
      <c r="I316" s="8" t="b">
        <f>COUNTIF(Employees[Employee Name],Employees[[#This Row],[Employee Name]])&gt;1</f>
        <v>0</v>
      </c>
    </row>
    <row r="317" spans="1:9" ht="30" customHeight="1" x14ac:dyDescent="0.3">
      <c r="A317" s="43">
        <f>IF(ISBLANK(Employees[[#This Row],[Employee Name]]),"",A316+1)</f>
        <v>312</v>
      </c>
      <c r="B317" s="8" t="str">
        <f>CONCATENATE(Employees[[#This Row],[Lastname]]," ",Employees[[#This Row],[Firstname]], " ",LEFT(Employees[[#This Row],[Middlename]],1),IF(ISBLANK(Employees[[#This Row],[Middlename]])," ","."))</f>
        <v>FELLO VIRGILIO O.</v>
      </c>
      <c r="C317" s="8" t="s">
        <v>1129</v>
      </c>
      <c r="D317" s="8" t="s">
        <v>1130</v>
      </c>
      <c r="E317" s="8" t="s">
        <v>581</v>
      </c>
      <c r="F317" s="8" t="s">
        <v>1289</v>
      </c>
      <c r="G317" s="18" t="s">
        <v>1289</v>
      </c>
      <c r="H317" s="8" t="s">
        <v>199</v>
      </c>
      <c r="I317" s="8" t="b">
        <f>COUNTIF(Employees[Employee Name],Employees[[#This Row],[Employee Name]])&gt;1</f>
        <v>0</v>
      </c>
    </row>
    <row r="318" spans="1:9" ht="30" customHeight="1" x14ac:dyDescent="0.3">
      <c r="A318" s="43">
        <f>IF(ISBLANK(Employees[[#This Row],[Employee Name]]),"",A317+1)</f>
        <v>313</v>
      </c>
      <c r="B318" s="8" t="str">
        <f>CONCATENATE(Employees[[#This Row],[Lastname]]," ",Employees[[#This Row],[Firstname]], " ",LEFT(Employees[[#This Row],[Middlename]],1),IF(ISBLANK(Employees[[#This Row],[Middlename]])," ","."))</f>
        <v>FERMA AMELITA V.</v>
      </c>
      <c r="C318" s="8" t="s">
        <v>430</v>
      </c>
      <c r="D318" s="8" t="s">
        <v>770</v>
      </c>
      <c r="E318" s="8" t="s">
        <v>723</v>
      </c>
      <c r="F318" s="18" t="s">
        <v>1990</v>
      </c>
      <c r="G318" s="18" t="s">
        <v>2409</v>
      </c>
      <c r="H318" s="18" t="s">
        <v>1065</v>
      </c>
      <c r="I318" s="8" t="b">
        <f>COUNTIF(Employees[Employee Name],Employees[[#This Row],[Employee Name]])&gt;1</f>
        <v>0</v>
      </c>
    </row>
    <row r="319" spans="1:9" ht="30" customHeight="1" x14ac:dyDescent="0.3">
      <c r="A319" s="43">
        <f>IF(ISBLANK(Employees[[#This Row],[Employee Name]]),"",A318+1)</f>
        <v>314</v>
      </c>
      <c r="B319" s="8" t="str">
        <f>CONCATENATE(Employees[[#This Row],[Lastname]]," ",Employees[[#This Row],[Firstname]], " ",LEFT(Employees[[#This Row],[Middlename]],1),IF(ISBLANK(Employees[[#This Row],[Middlename]])," ","."))</f>
        <v>FERMA ARCELI C.</v>
      </c>
      <c r="C319" s="8" t="s">
        <v>430</v>
      </c>
      <c r="D319" s="8" t="s">
        <v>431</v>
      </c>
      <c r="E319" s="8" t="s">
        <v>134</v>
      </c>
      <c r="F319" s="8" t="s">
        <v>125</v>
      </c>
      <c r="G319" s="18" t="s">
        <v>2409</v>
      </c>
      <c r="H319" s="8" t="s">
        <v>331</v>
      </c>
      <c r="I319" s="8" t="b">
        <f>COUNTIF(Employees[Employee Name],Employees[[#This Row],[Employee Name]])&gt;1</f>
        <v>0</v>
      </c>
    </row>
    <row r="320" spans="1:9" ht="30" customHeight="1" x14ac:dyDescent="0.3">
      <c r="A320" s="43">
        <f>IF(ISBLANK(Employees[[#This Row],[Employee Name]]),"",A319+1)</f>
        <v>315</v>
      </c>
      <c r="B320" s="8" t="str">
        <f>CONCATENATE(Employees[[#This Row],[Lastname]]," ",Employees[[#This Row],[Firstname]], " ",LEFT(Employees[[#This Row],[Middlename]],1),IF(ISBLANK(Employees[[#This Row],[Middlename]])," ","."))</f>
        <v>FERMA ELIZA C.</v>
      </c>
      <c r="C320" s="18" t="s">
        <v>430</v>
      </c>
      <c r="D320" s="18" t="s">
        <v>2116</v>
      </c>
      <c r="E320" s="18" t="s">
        <v>134</v>
      </c>
      <c r="F320" s="18" t="s">
        <v>2117</v>
      </c>
      <c r="G320" s="18" t="s">
        <v>2409</v>
      </c>
      <c r="H320" s="18" t="s">
        <v>2118</v>
      </c>
      <c r="I320" s="8" t="b">
        <f>COUNTIF(Employees[Employee Name],Employees[[#This Row],[Employee Name]])&gt;1</f>
        <v>0</v>
      </c>
    </row>
    <row r="321" spans="1:9" ht="30" customHeight="1" x14ac:dyDescent="0.3">
      <c r="A321" s="43">
        <f>IF(ISBLANK(Employees[[#This Row],[Employee Name]]),"",A320+1)</f>
        <v>316</v>
      </c>
      <c r="B321" s="8" t="str">
        <f>CONCATENATE(Employees[[#This Row],[Lastname]]," ",Employees[[#This Row],[Firstname]], " ",LEFT(Employees[[#This Row],[Middlename]],1),IF(ISBLANK(Employees[[#This Row],[Middlename]])," ","."))</f>
        <v>FERMA ERIC N.</v>
      </c>
      <c r="C321" s="8" t="s">
        <v>430</v>
      </c>
      <c r="D321" s="8" t="s">
        <v>1506</v>
      </c>
      <c r="E321" s="8" t="s">
        <v>1507</v>
      </c>
      <c r="F321" s="8" t="s">
        <v>1289</v>
      </c>
      <c r="G321" s="18" t="s">
        <v>1289</v>
      </c>
      <c r="H321" s="8" t="s">
        <v>209</v>
      </c>
      <c r="I321" s="8" t="b">
        <f>COUNTIF(Employees[Employee Name],Employees[[#This Row],[Employee Name]])&gt;1</f>
        <v>0</v>
      </c>
    </row>
    <row r="322" spans="1:9" ht="30" customHeight="1" x14ac:dyDescent="0.3">
      <c r="A322" s="43">
        <f>IF(ISBLANK(Employees[[#This Row],[Employee Name]]),"",A321+1)</f>
        <v>317</v>
      </c>
      <c r="B322" s="8" t="str">
        <f>CONCATENATE(Employees[[#This Row],[Lastname]]," ",Employees[[#This Row],[Firstname]], " ",LEFT(Employees[[#This Row],[Middlename]],1),IF(ISBLANK(Employees[[#This Row],[Middlename]])," ","."))</f>
        <v>FERMA ETHEL GRACE N.</v>
      </c>
      <c r="C322" s="8" t="s">
        <v>430</v>
      </c>
      <c r="D322" s="8" t="s">
        <v>1508</v>
      </c>
      <c r="E322" s="8" t="s">
        <v>1509</v>
      </c>
      <c r="F322" s="8" t="s">
        <v>1289</v>
      </c>
      <c r="G322" s="18" t="s">
        <v>1289</v>
      </c>
      <c r="H322" s="8" t="s">
        <v>97</v>
      </c>
      <c r="I322" s="8" t="b">
        <f>COUNTIF(Employees[Employee Name],Employees[[#This Row],[Employee Name]])&gt;1</f>
        <v>0</v>
      </c>
    </row>
    <row r="323" spans="1:9" ht="30" customHeight="1" x14ac:dyDescent="0.3">
      <c r="A323" s="43">
        <f>IF(ISBLANK(Employees[[#This Row],[Employee Name]]),"",A322+1)</f>
        <v>318</v>
      </c>
      <c r="B323" s="8" t="str">
        <f>CONCATENATE(Employees[[#This Row],[Lastname]]," ",Employees[[#This Row],[Firstname]], " ",LEFT(Employees[[#This Row],[Middlename]],1),IF(ISBLANK(Employees[[#This Row],[Middlename]])," ","."))</f>
        <v>FERMA JOSEFA O.</v>
      </c>
      <c r="C323" s="8" t="s">
        <v>430</v>
      </c>
      <c r="D323" s="8" t="s">
        <v>1096</v>
      </c>
      <c r="E323" s="8" t="s">
        <v>838</v>
      </c>
      <c r="F323" s="8" t="s">
        <v>867</v>
      </c>
      <c r="G323" s="18" t="s">
        <v>2409</v>
      </c>
      <c r="H323" s="18" t="s">
        <v>109</v>
      </c>
      <c r="I323" s="8" t="b">
        <f>COUNTIF(Employees[Employee Name],Employees[[#This Row],[Employee Name]])&gt;1</f>
        <v>0</v>
      </c>
    </row>
    <row r="324" spans="1:9" ht="30" customHeight="1" x14ac:dyDescent="0.3">
      <c r="A324" s="43">
        <f>IF(ISBLANK(Employees[[#This Row],[Employee Name]]),"",A323+1)</f>
        <v>319</v>
      </c>
      <c r="B324" s="8" t="str">
        <f>CONCATENATE(Employees[[#This Row],[Lastname]]," ",Employees[[#This Row],[Firstname]], " ",LEFT(Employees[[#This Row],[Middlename]],1),IF(ISBLANK(Employees[[#This Row],[Middlename]])," ","."))</f>
        <v>FERMA MARIA I.</v>
      </c>
      <c r="C324" s="8" t="s">
        <v>430</v>
      </c>
      <c r="D324" s="8" t="s">
        <v>721</v>
      </c>
      <c r="E324" s="8" t="s">
        <v>957</v>
      </c>
      <c r="F324" s="8" t="s">
        <v>125</v>
      </c>
      <c r="G324" s="18" t="s">
        <v>2409</v>
      </c>
      <c r="H324" s="8" t="s">
        <v>537</v>
      </c>
      <c r="I324" s="8" t="b">
        <f>COUNTIF(Employees[Employee Name],Employees[[#This Row],[Employee Name]])&gt;1</f>
        <v>0</v>
      </c>
    </row>
    <row r="325" spans="1:9" ht="30" customHeight="1" x14ac:dyDescent="0.3">
      <c r="A325" s="43">
        <f>IF(ISBLANK(Employees[[#This Row],[Employee Name]]),"",A324+1)</f>
        <v>320</v>
      </c>
      <c r="B325" s="8" t="str">
        <f>CONCATENATE(Employees[[#This Row],[Lastname]]," ",Employees[[#This Row],[Firstname]], " ",LEFT(Employees[[#This Row],[Middlename]],1),IF(ISBLANK(Employees[[#This Row],[Middlename]])," ","."))</f>
        <v>FERMA MARIA VICTORIA D.</v>
      </c>
      <c r="C325" s="8" t="s">
        <v>430</v>
      </c>
      <c r="D325" s="8" t="s">
        <v>573</v>
      </c>
      <c r="E325" s="8" t="s">
        <v>119</v>
      </c>
      <c r="F325" s="8" t="s">
        <v>125</v>
      </c>
      <c r="G325" s="18" t="s">
        <v>2409</v>
      </c>
      <c r="H325" s="8" t="s">
        <v>366</v>
      </c>
      <c r="I325" s="8" t="b">
        <f>COUNTIF(Employees[Employee Name],Employees[[#This Row],[Employee Name]])&gt;1</f>
        <v>0</v>
      </c>
    </row>
    <row r="326" spans="1:9" ht="30" customHeight="1" x14ac:dyDescent="0.3">
      <c r="A326" s="43">
        <f>IF(ISBLANK(Employees[[#This Row],[Employee Name]]),"",A325+1)</f>
        <v>321</v>
      </c>
      <c r="B326" s="8" t="str">
        <f>CONCATENATE(Employees[[#This Row],[Lastname]]," ",Employees[[#This Row],[Firstname]], " ",LEFT(Employees[[#This Row],[Middlename]],1),IF(ISBLANK(Employees[[#This Row],[Middlename]])," ","."))</f>
        <v xml:space="preserve">FERMA RAYMOND  </v>
      </c>
      <c r="C326" s="8" t="s">
        <v>430</v>
      </c>
      <c r="D326" s="8" t="s">
        <v>1510</v>
      </c>
      <c r="E326" s="8"/>
      <c r="F326" s="8" t="s">
        <v>1289</v>
      </c>
      <c r="G326" s="18" t="s">
        <v>1289</v>
      </c>
      <c r="H326" s="8" t="s">
        <v>289</v>
      </c>
      <c r="I326" s="8" t="b">
        <f>COUNTIF(Employees[Employee Name],Employees[[#This Row],[Employee Name]])&gt;1</f>
        <v>0</v>
      </c>
    </row>
    <row r="327" spans="1:9" ht="30" customHeight="1" x14ac:dyDescent="0.3">
      <c r="A327" s="43">
        <f>IF(ISBLANK(Employees[[#This Row],[Employee Name]]),"",A326+1)</f>
        <v>322</v>
      </c>
      <c r="B327" s="8" t="str">
        <f>CONCATENATE(Employees[[#This Row],[Lastname]]," ",Employees[[#This Row],[Firstname]], " ",LEFT(Employees[[#This Row],[Middlename]],1),IF(ISBLANK(Employees[[#This Row],[Middlename]])," ","."))</f>
        <v xml:space="preserve">FERMA ROMEO  </v>
      </c>
      <c r="C327" s="8" t="s">
        <v>430</v>
      </c>
      <c r="D327" s="8" t="s">
        <v>792</v>
      </c>
      <c r="E327" s="8"/>
      <c r="F327" s="18" t="s">
        <v>125</v>
      </c>
      <c r="G327" s="18" t="s">
        <v>2409</v>
      </c>
      <c r="H327" s="8" t="s">
        <v>289</v>
      </c>
      <c r="I327" s="8" t="b">
        <f>COUNTIF(Employees[Employee Name],Employees[[#This Row],[Employee Name]])&gt;1</f>
        <v>0</v>
      </c>
    </row>
    <row r="328" spans="1:9" ht="30" customHeight="1" x14ac:dyDescent="0.3">
      <c r="A328" s="43">
        <f>IF(ISBLANK(Employees[[#This Row],[Employee Name]]),"",A327+1)</f>
        <v>323</v>
      </c>
      <c r="B328" s="8" t="str">
        <f>CONCATENATE(Employees[[#This Row],[Lastname]]," ",Employees[[#This Row],[Firstname]], " ",LEFT(Employees[[#This Row],[Middlename]],1),IF(ISBLANK(Employees[[#This Row],[Middlename]])," ","."))</f>
        <v>FERNANDEZ MILAGROS C.</v>
      </c>
      <c r="C328" s="8" t="s">
        <v>784</v>
      </c>
      <c r="D328" s="8" t="s">
        <v>1077</v>
      </c>
      <c r="E328" s="8" t="s">
        <v>652</v>
      </c>
      <c r="F328" s="8" t="s">
        <v>198</v>
      </c>
      <c r="G328" s="18" t="s">
        <v>2409</v>
      </c>
      <c r="H328" s="8" t="s">
        <v>103</v>
      </c>
      <c r="I328" s="8" t="b">
        <f>COUNTIF(Employees[Employee Name],Employees[[#This Row],[Employee Name]])&gt;1</f>
        <v>0</v>
      </c>
    </row>
    <row r="329" spans="1:9" ht="30" customHeight="1" x14ac:dyDescent="0.3">
      <c r="A329" s="43">
        <f>IF(ISBLANK(Employees[[#This Row],[Employee Name]]),"",A328+1)</f>
        <v>324</v>
      </c>
      <c r="B329" s="8" t="str">
        <f>CONCATENATE(Employees[[#This Row],[Lastname]]," ",Employees[[#This Row],[Firstname]], " ",LEFT(Employees[[#This Row],[Middlename]],1),IF(ISBLANK(Employees[[#This Row],[Middlename]])," ","."))</f>
        <v>FERRY FRANCIS R.</v>
      </c>
      <c r="C329" s="18" t="s">
        <v>2285</v>
      </c>
      <c r="D329" s="18" t="s">
        <v>600</v>
      </c>
      <c r="E329" s="18" t="s">
        <v>2286</v>
      </c>
      <c r="F329" s="18" t="s">
        <v>96</v>
      </c>
      <c r="G329" s="18" t="s">
        <v>2409</v>
      </c>
      <c r="H329" s="18" t="s">
        <v>97</v>
      </c>
      <c r="I329" s="8" t="b">
        <f>COUNTIF(Employees[Employee Name],Employees[[#This Row],[Employee Name]])&gt;1</f>
        <v>0</v>
      </c>
    </row>
    <row r="330" spans="1:9" ht="30" customHeight="1" x14ac:dyDescent="0.3">
      <c r="A330" s="43">
        <f>IF(ISBLANK(Employees[[#This Row],[Employee Name]]),"",A329+1)</f>
        <v>325</v>
      </c>
      <c r="B330" s="8" t="str">
        <f>CONCATENATE(Employees[[#This Row],[Lastname]]," ",Employees[[#This Row],[Firstname]], " ",LEFT(Employees[[#This Row],[Middlename]],1),IF(ISBLANK(Employees[[#This Row],[Middlename]])," ","."))</f>
        <v xml:space="preserve">FLAVIER ADORACION  </v>
      </c>
      <c r="C330" s="8" t="s">
        <v>474</v>
      </c>
      <c r="D330" s="8" t="s">
        <v>475</v>
      </c>
      <c r="E330" s="8"/>
      <c r="F330" s="8" t="s">
        <v>476</v>
      </c>
      <c r="G330" s="18" t="s">
        <v>2409</v>
      </c>
      <c r="H330" s="8" t="s">
        <v>109</v>
      </c>
      <c r="I330" s="8" t="b">
        <f>COUNTIF(Employees[Employee Name],Employees[[#This Row],[Employee Name]])&gt;1</f>
        <v>0</v>
      </c>
    </row>
    <row r="331" spans="1:9" ht="30" customHeight="1" x14ac:dyDescent="0.3">
      <c r="A331" s="43">
        <f>IF(ISBLANK(Employees[[#This Row],[Employee Name]]),"",A330+1)</f>
        <v>326</v>
      </c>
      <c r="B331" s="8" t="str">
        <f>CONCATENATE(Employees[[#This Row],[Lastname]]," ",Employees[[#This Row],[Firstname]], " ",LEFT(Employees[[#This Row],[Middlename]],1),IF(ISBLANK(Employees[[#This Row],[Middlename]])," ","."))</f>
        <v>FLORES CHRIZELLE MAE M.</v>
      </c>
      <c r="C331" s="18" t="s">
        <v>1511</v>
      </c>
      <c r="D331" s="18" t="s">
        <v>2200</v>
      </c>
      <c r="E331" s="18" t="s">
        <v>143</v>
      </c>
      <c r="F331" s="18" t="s">
        <v>1698</v>
      </c>
      <c r="G331" s="18" t="s">
        <v>1698</v>
      </c>
      <c r="H331" s="18" t="s">
        <v>213</v>
      </c>
      <c r="I331" s="8" t="b">
        <f>COUNTIF(Employees[Employee Name],Employees[[#This Row],[Employee Name]])&gt;1</f>
        <v>0</v>
      </c>
    </row>
    <row r="332" spans="1:9" ht="30" customHeight="1" x14ac:dyDescent="0.3">
      <c r="A332" s="43">
        <f>IF(ISBLANK(Employees[[#This Row],[Employee Name]]),"",A331+1)</f>
        <v>327</v>
      </c>
      <c r="B332" s="8" t="str">
        <f>CONCATENATE(Employees[[#This Row],[Lastname]]," ",Employees[[#This Row],[Firstname]], " ",LEFT(Employees[[#This Row],[Middlename]],1),IF(ISBLANK(Employees[[#This Row],[Middlename]])," ","."))</f>
        <v xml:space="preserve">FLORES EDERLYN  </v>
      </c>
      <c r="C332" s="8" t="s">
        <v>1511</v>
      </c>
      <c r="D332" s="8" t="s">
        <v>1512</v>
      </c>
      <c r="E332" s="8"/>
      <c r="F332" s="8" t="s">
        <v>1289</v>
      </c>
      <c r="G332" s="18" t="s">
        <v>1289</v>
      </c>
      <c r="H332" s="8" t="s">
        <v>289</v>
      </c>
      <c r="I332" s="8" t="b">
        <f>COUNTIF(Employees[Employee Name],Employees[[#This Row],[Employee Name]])&gt;1</f>
        <v>0</v>
      </c>
    </row>
    <row r="333" spans="1:9" ht="30" customHeight="1" x14ac:dyDescent="0.3">
      <c r="A333" s="43">
        <f>IF(ISBLANK(Employees[[#This Row],[Employee Name]]),"",A332+1)</f>
        <v>328</v>
      </c>
      <c r="B333" s="8" t="str">
        <f>CONCATENATE(Employees[[#This Row],[Lastname]]," ",Employees[[#This Row],[Firstname]], " ",LEFT(Employees[[#This Row],[Middlename]],1),IF(ISBLANK(Employees[[#This Row],[Middlename]])," ","."))</f>
        <v>FLORES MARIA PATRICIA NICOLE C.</v>
      </c>
      <c r="C333" s="8" t="s">
        <v>1511</v>
      </c>
      <c r="D333" s="8" t="s">
        <v>1513</v>
      </c>
      <c r="E333" s="8" t="s">
        <v>1514</v>
      </c>
      <c r="F333" s="8" t="s">
        <v>1289</v>
      </c>
      <c r="G333" s="18" t="s">
        <v>1289</v>
      </c>
      <c r="H333" s="8" t="s">
        <v>97</v>
      </c>
      <c r="I333" s="8" t="b">
        <f>COUNTIF(Employees[Employee Name],Employees[[#This Row],[Employee Name]])&gt;1</f>
        <v>0</v>
      </c>
    </row>
    <row r="334" spans="1:9" ht="30" customHeight="1" x14ac:dyDescent="0.3">
      <c r="A334" s="43">
        <f>IF(ISBLANK(Employees[[#This Row],[Employee Name]]),"",A333+1)</f>
        <v>329</v>
      </c>
      <c r="B334" s="8" t="str">
        <f>CONCATENATE(Employees[[#This Row],[Lastname]]," ",Employees[[#This Row],[Firstname]], " ",LEFT(Employees[[#This Row],[Middlename]],1),IF(ISBLANK(Employees[[#This Row],[Middlename]])," ","."))</f>
        <v xml:space="preserve">FLORES RICHARD  </v>
      </c>
      <c r="C334" s="8" t="s">
        <v>1511</v>
      </c>
      <c r="D334" s="8" t="s">
        <v>1375</v>
      </c>
      <c r="E334" s="8"/>
      <c r="F334" s="8" t="s">
        <v>1289</v>
      </c>
      <c r="G334" s="18" t="s">
        <v>1289</v>
      </c>
      <c r="H334" s="8" t="s">
        <v>289</v>
      </c>
      <c r="I334" s="8" t="b">
        <f>COUNTIF(Employees[Employee Name],Employees[[#This Row],[Employee Name]])&gt;1</f>
        <v>0</v>
      </c>
    </row>
    <row r="335" spans="1:9" ht="30" customHeight="1" x14ac:dyDescent="0.3">
      <c r="A335" s="43">
        <f>IF(ISBLANK(Employees[[#This Row],[Employee Name]]),"",A334+1)</f>
        <v>330</v>
      </c>
      <c r="B335" s="8" t="str">
        <f>CONCATENATE(Employees[[#This Row],[Lastname]]," ",Employees[[#This Row],[Firstname]], " ",LEFT(Employees[[#This Row],[Middlename]],1),IF(ISBLANK(Employees[[#This Row],[Middlename]])," ","."))</f>
        <v>FRONDOZO AILEEN D.</v>
      </c>
      <c r="C335" s="8" t="s">
        <v>1515</v>
      </c>
      <c r="D335" s="8" t="s">
        <v>118</v>
      </c>
      <c r="E335" s="8" t="s">
        <v>119</v>
      </c>
      <c r="F335" s="8" t="s">
        <v>1289</v>
      </c>
      <c r="G335" s="18" t="s">
        <v>1289</v>
      </c>
      <c r="H335" s="8" t="s">
        <v>436</v>
      </c>
      <c r="I335" s="8" t="b">
        <f>COUNTIF(Employees[Employee Name],Employees[[#This Row],[Employee Name]])&gt;1</f>
        <v>0</v>
      </c>
    </row>
    <row r="336" spans="1:9" ht="30" customHeight="1" x14ac:dyDescent="0.3">
      <c r="A336" s="43">
        <f>IF(ISBLANK(Employees[[#This Row],[Employee Name]]),"",A335+1)</f>
        <v>331</v>
      </c>
      <c r="B336" s="8" t="str">
        <f>CONCATENATE(Employees[[#This Row],[Lastname]]," ",Employees[[#This Row],[Firstname]], " ",LEFT(Employees[[#This Row],[Middlename]],1),IF(ISBLANK(Employees[[#This Row],[Middlename]])," ","."))</f>
        <v xml:space="preserve">GABAC INOCENCIO  </v>
      </c>
      <c r="C336" s="18" t="s">
        <v>2333</v>
      </c>
      <c r="D336" s="18" t="s">
        <v>1969</v>
      </c>
      <c r="E336" s="8"/>
      <c r="F336" s="18" t="s">
        <v>1289</v>
      </c>
      <c r="G336" s="18" t="s">
        <v>1289</v>
      </c>
      <c r="H336" s="18" t="s">
        <v>1105</v>
      </c>
      <c r="I336" s="8" t="b">
        <f>COUNTIF(Employees[Employee Name],Employees[[#This Row],[Employee Name]])&gt;1</f>
        <v>0</v>
      </c>
    </row>
    <row r="337" spans="1:9" ht="30" customHeight="1" x14ac:dyDescent="0.3">
      <c r="A337" s="43">
        <f>IF(ISBLANK(Employees[[#This Row],[Employee Name]]),"",A336+1)</f>
        <v>332</v>
      </c>
      <c r="B337" s="8" t="str">
        <f>CONCATENATE(Employees[[#This Row],[Lastname]]," ",Employees[[#This Row],[Firstname]], " ",LEFT(Employees[[#This Row],[Middlename]],1),IF(ISBLANK(Employees[[#This Row],[Middlename]])," ","."))</f>
        <v>GABEJA MHAR G.</v>
      </c>
      <c r="C337" s="8" t="s">
        <v>602</v>
      </c>
      <c r="D337" s="8" t="s">
        <v>603</v>
      </c>
      <c r="E337" s="8" t="s">
        <v>166</v>
      </c>
      <c r="F337" s="8" t="s">
        <v>604</v>
      </c>
      <c r="G337" s="18" t="s">
        <v>2409</v>
      </c>
      <c r="H337" s="8" t="s">
        <v>590</v>
      </c>
      <c r="I337" s="8" t="b">
        <f>COUNTIF(Employees[Employee Name],Employees[[#This Row],[Employee Name]])&gt;1</f>
        <v>0</v>
      </c>
    </row>
    <row r="338" spans="1:9" ht="30" customHeight="1" x14ac:dyDescent="0.3">
      <c r="A338" s="43">
        <f>IF(ISBLANK(Employees[[#This Row],[Employee Name]]),"",A337+1)</f>
        <v>333</v>
      </c>
      <c r="B338" s="8" t="str">
        <f>CONCATENATE(Employees[[#This Row],[Lastname]]," ",Employees[[#This Row],[Firstname]], " ",LEFT(Employees[[#This Row],[Middlename]],1),IF(ISBLANK(Employees[[#This Row],[Middlename]])," ","."))</f>
        <v>GALANG JULIET B.</v>
      </c>
      <c r="C338" s="8" t="s">
        <v>933</v>
      </c>
      <c r="D338" s="8" t="s">
        <v>934</v>
      </c>
      <c r="E338" s="8" t="s">
        <v>935</v>
      </c>
      <c r="F338" s="8" t="s">
        <v>1985</v>
      </c>
      <c r="G338" s="18" t="s">
        <v>2346</v>
      </c>
      <c r="H338" s="8" t="s">
        <v>357</v>
      </c>
      <c r="I338" s="8" t="b">
        <f>COUNTIF(Employees[Employee Name],Employees[[#This Row],[Employee Name]])&gt;1</f>
        <v>0</v>
      </c>
    </row>
    <row r="339" spans="1:9" ht="30" customHeight="1" x14ac:dyDescent="0.3">
      <c r="A339" s="43">
        <f>IF(ISBLANK(Employees[[#This Row],[Employee Name]]),"",A338+1)</f>
        <v>334</v>
      </c>
      <c r="B339" s="8" t="str">
        <f>CONCATENATE(Employees[[#This Row],[Lastname]]," ",Employees[[#This Row],[Firstname]], " ",LEFT(Employees[[#This Row],[Middlename]],1),IF(ISBLANK(Employees[[#This Row],[Middlename]])," ","."))</f>
        <v>GALARDE DELFIN A.</v>
      </c>
      <c r="C339" s="8" t="s">
        <v>1516</v>
      </c>
      <c r="D339" s="8" t="s">
        <v>1517</v>
      </c>
      <c r="E339" s="8" t="s">
        <v>88</v>
      </c>
      <c r="F339" s="8" t="s">
        <v>1289</v>
      </c>
      <c r="G339" s="18" t="s">
        <v>1289</v>
      </c>
      <c r="H339" s="8" t="s">
        <v>1712</v>
      </c>
      <c r="I339" s="8" t="b">
        <f>COUNTIF(Employees[Employee Name],Employees[[#This Row],[Employee Name]])&gt;1</f>
        <v>0</v>
      </c>
    </row>
    <row r="340" spans="1:9" ht="30" customHeight="1" x14ac:dyDescent="0.3">
      <c r="A340" s="43">
        <f>IF(ISBLANK(Employees[[#This Row],[Employee Name]]),"",A339+1)</f>
        <v>335</v>
      </c>
      <c r="B340" s="8" t="str">
        <f>CONCATENATE(Employees[[#This Row],[Lastname]]," ",Employees[[#This Row],[Firstname]], " ",LEFT(Employees[[#This Row],[Middlename]],1),IF(ISBLANK(Employees[[#This Row],[Middlename]])," ","."))</f>
        <v>GARCIA HAIZEL M.</v>
      </c>
      <c r="C340" s="8" t="s">
        <v>363</v>
      </c>
      <c r="D340" s="8" t="s">
        <v>364</v>
      </c>
      <c r="E340" s="8" t="s">
        <v>806</v>
      </c>
      <c r="F340" s="8" t="s">
        <v>365</v>
      </c>
      <c r="G340" s="18" t="s">
        <v>2409</v>
      </c>
      <c r="H340" s="8" t="s">
        <v>366</v>
      </c>
      <c r="I340" s="8" t="b">
        <f>COUNTIF(Employees[Employee Name],Employees[[#This Row],[Employee Name]])&gt;1</f>
        <v>0</v>
      </c>
    </row>
    <row r="341" spans="1:9" ht="30" customHeight="1" x14ac:dyDescent="0.3">
      <c r="A341" s="43">
        <f>IF(ISBLANK(Employees[[#This Row],[Employee Name]]),"",A340+1)</f>
        <v>336</v>
      </c>
      <c r="B341" s="8" t="str">
        <f>CONCATENATE(Employees[[#This Row],[Lastname]]," ",Employees[[#This Row],[Firstname]], " ",LEFT(Employees[[#This Row],[Middlename]],1),IF(ISBLANK(Employees[[#This Row],[Middlename]])," ","."))</f>
        <v>GARCIA JINKY A.</v>
      </c>
      <c r="C341" s="18" t="s">
        <v>363</v>
      </c>
      <c r="D341" s="18" t="s">
        <v>2264</v>
      </c>
      <c r="E341" s="18" t="s">
        <v>510</v>
      </c>
      <c r="F341" s="18" t="s">
        <v>1287</v>
      </c>
      <c r="G341" s="18" t="s">
        <v>2409</v>
      </c>
      <c r="H341" s="18" t="s">
        <v>2265</v>
      </c>
      <c r="I341" s="8" t="b">
        <f>COUNTIF(Employees[Employee Name],Employees[[#This Row],[Employee Name]])&gt;1</f>
        <v>0</v>
      </c>
    </row>
    <row r="342" spans="1:9" ht="30" customHeight="1" x14ac:dyDescent="0.3">
      <c r="A342" s="43">
        <f>IF(ISBLANK(Employees[[#This Row],[Employee Name]]),"",A341+1)</f>
        <v>337</v>
      </c>
      <c r="B342" s="8" t="str">
        <f>CONCATENATE(Employees[[#This Row],[Lastname]]," ",Employees[[#This Row],[Firstname]], " ",LEFT(Employees[[#This Row],[Middlename]],1),IF(ISBLANK(Employees[[#This Row],[Middlename]])," ","."))</f>
        <v>GARCIA JOAN B.</v>
      </c>
      <c r="C342" s="8" t="s">
        <v>363</v>
      </c>
      <c r="D342" s="8" t="s">
        <v>1518</v>
      </c>
      <c r="E342" s="8" t="s">
        <v>187</v>
      </c>
      <c r="F342" s="8" t="s">
        <v>1289</v>
      </c>
      <c r="G342" s="18" t="s">
        <v>1289</v>
      </c>
      <c r="H342" s="8" t="s">
        <v>97</v>
      </c>
      <c r="I342" s="8" t="b">
        <f>COUNTIF(Employees[Employee Name],Employees[[#This Row],[Employee Name]])&gt;1</f>
        <v>0</v>
      </c>
    </row>
    <row r="343" spans="1:9" ht="30" customHeight="1" x14ac:dyDescent="0.3">
      <c r="A343" s="43">
        <f>IF(ISBLANK(Employees[[#This Row],[Employee Name]]),"",A342+1)</f>
        <v>338</v>
      </c>
      <c r="B343" s="8" t="str">
        <f>CONCATENATE(Employees[[#This Row],[Lastname]]," ",Employees[[#This Row],[Firstname]], " ",LEFT(Employees[[#This Row],[Middlename]],1),IF(ISBLANK(Employees[[#This Row],[Middlename]])," ","."))</f>
        <v>GATPANDAN DOLORES J.</v>
      </c>
      <c r="C343" s="8" t="s">
        <v>218</v>
      </c>
      <c r="D343" s="8" t="s">
        <v>219</v>
      </c>
      <c r="E343" s="8" t="s">
        <v>139</v>
      </c>
      <c r="F343" s="8" t="s">
        <v>212</v>
      </c>
      <c r="G343" s="18" t="s">
        <v>2409</v>
      </c>
      <c r="H343" s="8" t="s">
        <v>213</v>
      </c>
      <c r="I343" s="8" t="b">
        <f>COUNTIF(Employees[Employee Name],Employees[[#This Row],[Employee Name]])&gt;1</f>
        <v>0</v>
      </c>
    </row>
    <row r="344" spans="1:9" ht="30" customHeight="1" x14ac:dyDescent="0.3">
      <c r="A344" s="43">
        <f>IF(ISBLANK(Employees[[#This Row],[Employee Name]]),"",A343+1)</f>
        <v>339</v>
      </c>
      <c r="B344" s="8" t="str">
        <f>CONCATENATE(Employees[[#This Row],[Lastname]]," ",Employees[[#This Row],[Firstname]], " ",LEFT(Employees[[#This Row],[Middlename]],1),IF(ISBLANK(Employees[[#This Row],[Middlename]])," ","."))</f>
        <v xml:space="preserve">GATPANDAN ETHEL  </v>
      </c>
      <c r="C344" s="8" t="s">
        <v>218</v>
      </c>
      <c r="D344" s="8" t="s">
        <v>1519</v>
      </c>
      <c r="E344" s="8"/>
      <c r="F344" s="8" t="s">
        <v>1289</v>
      </c>
      <c r="G344" s="18" t="s">
        <v>1289</v>
      </c>
      <c r="H344" s="8" t="s">
        <v>97</v>
      </c>
      <c r="I344" s="8" t="b">
        <f>COUNTIF(Employees[Employee Name],Employees[[#This Row],[Employee Name]])&gt;1</f>
        <v>0</v>
      </c>
    </row>
    <row r="345" spans="1:9" ht="30" customHeight="1" x14ac:dyDescent="0.3">
      <c r="A345" s="43">
        <f>IF(ISBLANK(Employees[[#This Row],[Employee Name]]),"",A344+1)</f>
        <v>340</v>
      </c>
      <c r="B345" s="8" t="str">
        <f>CONCATENATE(Employees[[#This Row],[Lastname]]," ",Employees[[#This Row],[Firstname]], " ",LEFT(Employees[[#This Row],[Middlename]],1),IF(ISBLANK(Employees[[#This Row],[Middlename]])," ","."))</f>
        <v>GATPANDAN MICHAEL E.</v>
      </c>
      <c r="C345" s="8" t="s">
        <v>218</v>
      </c>
      <c r="D345" s="8" t="s">
        <v>1520</v>
      </c>
      <c r="E345" s="8" t="s">
        <v>1521</v>
      </c>
      <c r="F345" s="8" t="s">
        <v>1289</v>
      </c>
      <c r="G345" s="18" t="s">
        <v>1289</v>
      </c>
      <c r="H345" s="8" t="s">
        <v>209</v>
      </c>
      <c r="I345" s="8" t="b">
        <f>COUNTIF(Employees[Employee Name],Employees[[#This Row],[Employee Name]])&gt;1</f>
        <v>0</v>
      </c>
    </row>
    <row r="346" spans="1:9" ht="30" customHeight="1" x14ac:dyDescent="0.3">
      <c r="A346" s="43">
        <f>IF(ISBLANK(Employees[[#This Row],[Employee Name]]),"",A345+1)</f>
        <v>341</v>
      </c>
      <c r="B346" s="8" t="str">
        <f>CONCATENATE(Employees[[#This Row],[Lastname]]," ",Employees[[#This Row],[Firstname]], " ",LEFT(Employees[[#This Row],[Middlename]],1),IF(ISBLANK(Employees[[#This Row],[Middlename]])," ","."))</f>
        <v>GATPANDAN NENITA M.</v>
      </c>
      <c r="C346" s="8" t="s">
        <v>218</v>
      </c>
      <c r="D346" s="8" t="s">
        <v>368</v>
      </c>
      <c r="E346" s="8" t="s">
        <v>84</v>
      </c>
      <c r="F346" s="8" t="s">
        <v>631</v>
      </c>
      <c r="G346" s="18" t="s">
        <v>2409</v>
      </c>
      <c r="H346" s="8" t="s">
        <v>369</v>
      </c>
      <c r="I346" s="8" t="b">
        <f>COUNTIF(Employees[Employee Name],Employees[[#This Row],[Employee Name]])&gt;1</f>
        <v>0</v>
      </c>
    </row>
    <row r="347" spans="1:9" ht="30" customHeight="1" x14ac:dyDescent="0.3">
      <c r="A347" s="43">
        <f>IF(ISBLANK(Employees[[#This Row],[Employee Name]]),"",A346+1)</f>
        <v>342</v>
      </c>
      <c r="B347" s="8" t="str">
        <f>CONCATENATE(Employees[[#This Row],[Lastname]]," ",Employees[[#This Row],[Firstname]], " ",LEFT(Employees[[#This Row],[Middlename]],1),IF(ISBLANK(Employees[[#This Row],[Middlename]])," ","."))</f>
        <v>GIBAGA RICA JEAN C.</v>
      </c>
      <c r="C347" s="18" t="s">
        <v>2249</v>
      </c>
      <c r="D347" s="18" t="s">
        <v>2250</v>
      </c>
      <c r="E347" s="18" t="s">
        <v>134</v>
      </c>
      <c r="F347" s="18" t="s">
        <v>1705</v>
      </c>
      <c r="G347" s="18" t="s">
        <v>2409</v>
      </c>
      <c r="H347" s="8"/>
      <c r="I347" s="8" t="b">
        <f>COUNTIF(Employees[Employee Name],Employees[[#This Row],[Employee Name]])&gt;1</f>
        <v>0</v>
      </c>
    </row>
    <row r="348" spans="1:9" ht="30" customHeight="1" x14ac:dyDescent="0.3">
      <c r="A348" s="43">
        <f>IF(ISBLANK(Employees[[#This Row],[Employee Name]]),"",A347+1)</f>
        <v>343</v>
      </c>
      <c r="B348" s="8" t="str">
        <f>CONCATENATE(Employees[[#This Row],[Lastname]]," ",Employees[[#This Row],[Firstname]], " ",LEFT(Employees[[#This Row],[Middlename]],1),IF(ISBLANK(Employees[[#This Row],[Middlename]])," ","."))</f>
        <v>GOMEZ EMMA M.</v>
      </c>
      <c r="C348" s="8" t="s">
        <v>681</v>
      </c>
      <c r="D348" s="8" t="s">
        <v>484</v>
      </c>
      <c r="E348" s="8" t="s">
        <v>84</v>
      </c>
      <c r="F348" s="8" t="s">
        <v>682</v>
      </c>
      <c r="G348" s="18" t="s">
        <v>2409</v>
      </c>
      <c r="H348" s="8" t="s">
        <v>271</v>
      </c>
      <c r="I348" s="8" t="b">
        <f>COUNTIF(Employees[Employee Name],Employees[[#This Row],[Employee Name]])&gt;1</f>
        <v>0</v>
      </c>
    </row>
    <row r="349" spans="1:9" ht="30" customHeight="1" x14ac:dyDescent="0.3">
      <c r="A349" s="43">
        <f>IF(ISBLANK(Employees[[#This Row],[Employee Name]]),"",A348+1)</f>
        <v>344</v>
      </c>
      <c r="B349" s="8" t="str">
        <f>CONCATENATE(Employees[[#This Row],[Lastname]]," ",Employees[[#This Row],[Firstname]], " ",LEFT(Employees[[#This Row],[Middlename]],1),IF(ISBLANK(Employees[[#This Row],[Middlename]])," ","."))</f>
        <v>GONZALES CRISTI NERISSE E.</v>
      </c>
      <c r="C349" s="18" t="s">
        <v>856</v>
      </c>
      <c r="D349" s="18" t="s">
        <v>2329</v>
      </c>
      <c r="E349" s="18" t="s">
        <v>378</v>
      </c>
      <c r="F349" s="18" t="s">
        <v>1289</v>
      </c>
      <c r="G349" s="18" t="s">
        <v>1289</v>
      </c>
      <c r="H349" s="18" t="s">
        <v>271</v>
      </c>
      <c r="I349" s="8" t="b">
        <f>COUNTIF(Employees[Employee Name],Employees[[#This Row],[Employee Name]])&gt;1</f>
        <v>0</v>
      </c>
    </row>
    <row r="350" spans="1:9" ht="30" customHeight="1" x14ac:dyDescent="0.3">
      <c r="A350" s="43">
        <f>IF(ISBLANK(Employees[[#This Row],[Employee Name]]),"",A349+1)</f>
        <v>345</v>
      </c>
      <c r="B350" s="8" t="str">
        <f>CONCATENATE(Employees[[#This Row],[Lastname]]," ",Employees[[#This Row],[Firstname]], " ",LEFT(Employees[[#This Row],[Middlename]],1),IF(ISBLANK(Employees[[#This Row],[Middlename]])," ","."))</f>
        <v>GONZALES MARIO O.</v>
      </c>
      <c r="C350" s="8" t="s">
        <v>856</v>
      </c>
      <c r="D350" s="8" t="s">
        <v>596</v>
      </c>
      <c r="E350" s="8" t="s">
        <v>1522</v>
      </c>
      <c r="F350" s="8" t="s">
        <v>1289</v>
      </c>
      <c r="G350" s="18" t="s">
        <v>1289</v>
      </c>
      <c r="H350" s="8" t="s">
        <v>209</v>
      </c>
      <c r="I350" s="8" t="b">
        <f>COUNTIF(Employees[Employee Name],Employees[[#This Row],[Employee Name]])&gt;1</f>
        <v>0</v>
      </c>
    </row>
    <row r="351" spans="1:9" ht="30" customHeight="1" x14ac:dyDescent="0.3">
      <c r="A351" s="43">
        <f>IF(ISBLANK(Employees[[#This Row],[Employee Name]]),"",A350+1)</f>
        <v>346</v>
      </c>
      <c r="B351" s="8" t="str">
        <f>CONCATENATE(Employees[[#This Row],[Lastname]]," ",Employees[[#This Row],[Firstname]], " ",LEFT(Employees[[#This Row],[Middlename]],1),IF(ISBLANK(Employees[[#This Row],[Middlename]])," ","."))</f>
        <v>GONZALES MARY JANE D.</v>
      </c>
      <c r="C351" s="8" t="s">
        <v>856</v>
      </c>
      <c r="D351" s="8" t="s">
        <v>1494</v>
      </c>
      <c r="E351" s="8" t="s">
        <v>119</v>
      </c>
      <c r="F351" s="8" t="s">
        <v>1289</v>
      </c>
      <c r="G351" s="18" t="s">
        <v>1289</v>
      </c>
      <c r="H351" s="8" t="s">
        <v>213</v>
      </c>
      <c r="I351" s="8" t="b">
        <f>COUNTIF(Employees[Employee Name],Employees[[#This Row],[Employee Name]])&gt;1</f>
        <v>0</v>
      </c>
    </row>
    <row r="352" spans="1:9" ht="30" customHeight="1" x14ac:dyDescent="0.3">
      <c r="A352" s="43">
        <f>IF(ISBLANK(Employees[[#This Row],[Employee Name]]),"",A351+1)</f>
        <v>347</v>
      </c>
      <c r="B352" s="8" t="str">
        <f>CONCATENATE(Employees[[#This Row],[Lastname]]," ",Employees[[#This Row],[Firstname]], " ",LEFT(Employees[[#This Row],[Middlename]],1),IF(ISBLANK(Employees[[#This Row],[Middlename]])," ","."))</f>
        <v>GUAÑEZO WILSON F.</v>
      </c>
      <c r="C352" s="8" t="s">
        <v>760</v>
      </c>
      <c r="D352" s="18" t="s">
        <v>2574</v>
      </c>
      <c r="E352" s="18" t="s">
        <v>1129</v>
      </c>
      <c r="F352" s="18" t="s">
        <v>2575</v>
      </c>
      <c r="G352" s="18" t="s">
        <v>2409</v>
      </c>
      <c r="H352" s="18" t="s">
        <v>1699</v>
      </c>
      <c r="I352" s="8" t="b">
        <f>COUNTIF(Employees[Employee Name],Employees[[#This Row],[Employee Name]])&gt;1</f>
        <v>0</v>
      </c>
    </row>
    <row r="353" spans="1:9" ht="30" customHeight="1" x14ac:dyDescent="0.3">
      <c r="A353" s="43">
        <f>IF(ISBLANK(Employees[[#This Row],[Employee Name]]),"",A352+1)</f>
        <v>348</v>
      </c>
      <c r="B353" s="8" t="str">
        <f>CONCATENATE(Employees[[#This Row],[Lastname]]," ",Employees[[#This Row],[Firstname]], " ",LEFT(Employees[[#This Row],[Middlename]],1),IF(ISBLANK(Employees[[#This Row],[Middlename]])," ","."))</f>
        <v>GUAÑEZO MA. GINA P.</v>
      </c>
      <c r="C353" s="18" t="s">
        <v>760</v>
      </c>
      <c r="D353" s="8" t="s">
        <v>761</v>
      </c>
      <c r="E353" s="8" t="s">
        <v>124</v>
      </c>
      <c r="F353" s="8" t="s">
        <v>390</v>
      </c>
      <c r="G353" s="8" t="s">
        <v>2409</v>
      </c>
      <c r="H353" s="8" t="s">
        <v>103</v>
      </c>
      <c r="I353" s="8" t="b">
        <f>COUNTIF(Employees[Employee Name],Employees[[#This Row],[Employee Name]])&gt;1</f>
        <v>0</v>
      </c>
    </row>
    <row r="354" spans="1:9" ht="30" customHeight="1" x14ac:dyDescent="0.3">
      <c r="A354" s="43">
        <f>IF(ISBLANK(Employees[[#This Row],[Employee Name]]),"",A353+1)</f>
        <v>349</v>
      </c>
      <c r="B354" s="8" t="str">
        <f>CONCATENATE(Employees[[#This Row],[Lastname]]," ",Employees[[#This Row],[Firstname]], " ",LEFT(Employees[[#This Row],[Middlename]],1),IF(ISBLANK(Employees[[#This Row],[Middlename]])," ","."))</f>
        <v>GUAÑEZO MARY ANNE P.</v>
      </c>
      <c r="C354" s="18" t="s">
        <v>760</v>
      </c>
      <c r="D354" s="8" t="s">
        <v>835</v>
      </c>
      <c r="E354" s="8" t="s">
        <v>836</v>
      </c>
      <c r="F354" s="8" t="s">
        <v>125</v>
      </c>
      <c r="G354" s="18" t="s">
        <v>2409</v>
      </c>
      <c r="H354" s="8" t="s">
        <v>103</v>
      </c>
      <c r="I354" s="8" t="b">
        <f>COUNTIF(Employees[Employee Name],Employees[[#This Row],[Employee Name]])&gt;1</f>
        <v>0</v>
      </c>
    </row>
    <row r="355" spans="1:9" ht="30" customHeight="1" x14ac:dyDescent="0.3">
      <c r="A355" s="43">
        <f>IF(ISBLANK(Employees[[#This Row],[Employee Name]]),"",A354+1)</f>
        <v>350</v>
      </c>
      <c r="B355" s="8" t="str">
        <f>CONCATENATE(Employees[[#This Row],[Lastname]]," ",Employees[[#This Row],[Firstname]], " ",LEFT(Employees[[#This Row],[Middlename]],1),IF(ISBLANK(Employees[[#This Row],[Middlename]])," ","."))</f>
        <v xml:space="preserve">GUEVARRA ROLANDO  </v>
      </c>
      <c r="C355" s="8" t="s">
        <v>1523</v>
      </c>
      <c r="D355" s="8" t="s">
        <v>1524</v>
      </c>
      <c r="E355" s="8"/>
      <c r="F355" s="8" t="s">
        <v>1289</v>
      </c>
      <c r="G355" s="18" t="s">
        <v>1289</v>
      </c>
      <c r="H355" s="8" t="s">
        <v>289</v>
      </c>
      <c r="I355" s="8" t="b">
        <f>COUNTIF(Employees[Employee Name],Employees[[#This Row],[Employee Name]])&gt;1</f>
        <v>0</v>
      </c>
    </row>
    <row r="356" spans="1:9" ht="30" customHeight="1" x14ac:dyDescent="0.3">
      <c r="A356" s="43">
        <f>IF(ISBLANK(Employees[[#This Row],[Employee Name]]),"",A355+1)</f>
        <v>351</v>
      </c>
      <c r="B356" s="8" t="str">
        <f>CONCATENATE(Employees[[#This Row],[Lastname]]," ",Employees[[#This Row],[Firstname]], " ",LEFT(Employees[[#This Row],[Middlename]],1),IF(ISBLANK(Employees[[#This Row],[Middlename]])," ","."))</f>
        <v>GUMIRAN HERMINIA A.</v>
      </c>
      <c r="C356" s="8" t="s">
        <v>1525</v>
      </c>
      <c r="D356" s="8" t="s">
        <v>1526</v>
      </c>
      <c r="E356" s="8" t="s">
        <v>1527</v>
      </c>
      <c r="F356" s="8" t="s">
        <v>1289</v>
      </c>
      <c r="G356" s="18" t="s">
        <v>1289</v>
      </c>
      <c r="H356" s="8" t="s">
        <v>1066</v>
      </c>
      <c r="I356" s="8" t="b">
        <f>COUNTIF(Employees[Employee Name],Employees[[#This Row],[Employee Name]])&gt;1</f>
        <v>0</v>
      </c>
    </row>
    <row r="357" spans="1:9" ht="30" customHeight="1" x14ac:dyDescent="0.3">
      <c r="A357" s="43">
        <f>IF(ISBLANK(Employees[[#This Row],[Employee Name]]),"",A356+1)</f>
        <v>352</v>
      </c>
      <c r="B357" s="8" t="str">
        <f>CONCATENATE(Employees[[#This Row],[Lastname]]," ",Employees[[#This Row],[Firstname]], " ",LEFT(Employees[[#This Row],[Middlename]],1),IF(ISBLANK(Employees[[#This Row],[Middlename]])," ","."))</f>
        <v>GUTIERREZ MARLYN D.</v>
      </c>
      <c r="C357" s="18" t="s">
        <v>172</v>
      </c>
      <c r="D357" s="18" t="s">
        <v>701</v>
      </c>
      <c r="E357" s="18" t="s">
        <v>119</v>
      </c>
      <c r="F357" s="18" t="s">
        <v>198</v>
      </c>
      <c r="G357" s="18" t="s">
        <v>2409</v>
      </c>
      <c r="H357" s="18" t="s">
        <v>199</v>
      </c>
      <c r="I357" s="8" t="b">
        <f>COUNTIF(Employees[Employee Name],Employees[[#This Row],[Employee Name]])&gt;1</f>
        <v>0</v>
      </c>
    </row>
    <row r="358" spans="1:9" ht="30" customHeight="1" x14ac:dyDescent="0.3">
      <c r="A358" s="43">
        <f>IF(ISBLANK(Employees[[#This Row],[Employee Name]]),"",A357+1)</f>
        <v>353</v>
      </c>
      <c r="B358" s="8" t="str">
        <f>CONCATENATE(Employees[[#This Row],[Lastname]]," ",Employees[[#This Row],[Firstname]], " ",LEFT(Employees[[#This Row],[Middlename]],1),IF(ISBLANK(Employees[[#This Row],[Middlename]])," ","."))</f>
        <v>GUTIERREZ LYDIA C.</v>
      </c>
      <c r="C358" s="8" t="s">
        <v>172</v>
      </c>
      <c r="D358" s="8" t="s">
        <v>173</v>
      </c>
      <c r="E358" s="8" t="s">
        <v>692</v>
      </c>
      <c r="F358" s="8" t="s">
        <v>174</v>
      </c>
      <c r="G358" s="18" t="s">
        <v>2409</v>
      </c>
      <c r="H358" s="8" t="s">
        <v>89</v>
      </c>
      <c r="I358" s="8" t="b">
        <f>COUNTIF(Employees[Employee Name],Employees[[#This Row],[Employee Name]])&gt;1</f>
        <v>0</v>
      </c>
    </row>
    <row r="359" spans="1:9" ht="30" customHeight="1" x14ac:dyDescent="0.3">
      <c r="A359" s="43">
        <f>IF(ISBLANK(Employees[[#This Row],[Employee Name]]),"",A358+1)</f>
        <v>354</v>
      </c>
      <c r="B359" s="8" t="str">
        <f>CONCATENATE(Employees[[#This Row],[Lastname]]," ",Employees[[#This Row],[Firstname]], " ",LEFT(Employees[[#This Row],[Middlename]],1),IF(ISBLANK(Employees[[#This Row],[Middlename]])," ","."))</f>
        <v>GUTIERREZ MARICIS A.</v>
      </c>
      <c r="C359" s="18" t="s">
        <v>172</v>
      </c>
      <c r="D359" s="18" t="s">
        <v>2105</v>
      </c>
      <c r="E359" s="18" t="s">
        <v>88</v>
      </c>
      <c r="F359" s="18" t="s">
        <v>2103</v>
      </c>
      <c r="G359" s="18" t="s">
        <v>2409</v>
      </c>
      <c r="H359" s="18" t="s">
        <v>141</v>
      </c>
      <c r="I359" s="8" t="b">
        <f>COUNTIF(Employees[Employee Name],Employees[[#This Row],[Employee Name]])&gt;1</f>
        <v>0</v>
      </c>
    </row>
    <row r="360" spans="1:9" ht="30" customHeight="1" x14ac:dyDescent="0.3">
      <c r="A360" s="43">
        <f>IF(ISBLANK(Employees[[#This Row],[Employee Name]]),"",A359+1)</f>
        <v>355</v>
      </c>
      <c r="B360" s="8" t="str">
        <f>CONCATENATE(Employees[[#This Row],[Lastname]]," ",Employees[[#This Row],[Firstname]], " ",LEFT(Employees[[#This Row],[Middlename]],1),IF(ISBLANK(Employees[[#This Row],[Middlename]])," ","."))</f>
        <v>GUTIERREZ RENCELLE LALAINE A.</v>
      </c>
      <c r="C360" s="8" t="s">
        <v>172</v>
      </c>
      <c r="D360" s="8" t="s">
        <v>1528</v>
      </c>
      <c r="E360" s="8" t="s">
        <v>284</v>
      </c>
      <c r="F360" s="8" t="s">
        <v>1289</v>
      </c>
      <c r="G360" s="18" t="s">
        <v>1289</v>
      </c>
      <c r="H360" s="8" t="s">
        <v>126</v>
      </c>
      <c r="I360" s="8" t="b">
        <f>COUNTIF(Employees[Employee Name],Employees[[#This Row],[Employee Name]])&gt;1</f>
        <v>0</v>
      </c>
    </row>
    <row r="361" spans="1:9" ht="30" customHeight="1" x14ac:dyDescent="0.3">
      <c r="A361" s="43">
        <f>IF(ISBLANK(Employees[[#This Row],[Employee Name]]),"",A360+1)</f>
        <v>356</v>
      </c>
      <c r="B361" s="8" t="str">
        <f>CONCATENATE(Employees[[#This Row],[Lastname]]," ",Employees[[#This Row],[Firstname]], " ",LEFT(Employees[[#This Row],[Middlename]],1),IF(ISBLANK(Employees[[#This Row],[Middlename]])," ","."))</f>
        <v>HADAP JONALYN L.</v>
      </c>
      <c r="C361" s="8" t="s">
        <v>232</v>
      </c>
      <c r="D361" s="8" t="s">
        <v>233</v>
      </c>
      <c r="E361" s="8" t="s">
        <v>234</v>
      </c>
      <c r="F361" s="8" t="s">
        <v>212</v>
      </c>
      <c r="G361" s="18" t="s">
        <v>2409</v>
      </c>
      <c r="H361" s="8" t="s">
        <v>213</v>
      </c>
      <c r="I361" s="8" t="b">
        <f>COUNTIF(Employees[Employee Name],Employees[[#This Row],[Employee Name]])&gt;1</f>
        <v>0</v>
      </c>
    </row>
    <row r="362" spans="1:9" ht="30" customHeight="1" x14ac:dyDescent="0.3">
      <c r="A362" s="43">
        <f>IF(ISBLANK(Employees[[#This Row],[Employee Name]]),"",A361+1)</f>
        <v>357</v>
      </c>
      <c r="B362" s="8" t="str">
        <f>CONCATENATE(Employees[[#This Row],[Lastname]]," ",Employees[[#This Row],[Firstname]], " ",LEFT(Employees[[#This Row],[Middlename]],1),IF(ISBLANK(Employees[[#This Row],[Middlename]])," ","."))</f>
        <v>HAPITA MELANIE A.</v>
      </c>
      <c r="C362" s="8" t="s">
        <v>704</v>
      </c>
      <c r="D362" s="8" t="s">
        <v>705</v>
      </c>
      <c r="E362" s="8" t="s">
        <v>1529</v>
      </c>
      <c r="F362" s="8" t="s">
        <v>1289</v>
      </c>
      <c r="G362" s="18" t="s">
        <v>1289</v>
      </c>
      <c r="H362" s="8" t="s">
        <v>97</v>
      </c>
      <c r="I362" s="8" t="b">
        <f>COUNTIF(Employees[Employee Name],Employees[[#This Row],[Employee Name]])&gt;1</f>
        <v>0</v>
      </c>
    </row>
    <row r="363" spans="1:9" ht="30" customHeight="1" x14ac:dyDescent="0.3">
      <c r="A363" s="43">
        <f>IF(ISBLANK(Employees[[#This Row],[Employee Name]]),"",A362+1)</f>
        <v>358</v>
      </c>
      <c r="B363" s="8" t="str">
        <f>CONCATENATE(Employees[[#This Row],[Lastname]]," ",Employees[[#This Row],[Firstname]], " ",LEFT(Employees[[#This Row],[Middlename]],1),IF(ISBLANK(Employees[[#This Row],[Middlename]])," ","."))</f>
        <v>HAYAG JERMAINE JOI D.</v>
      </c>
      <c r="C363" s="8" t="s">
        <v>1265</v>
      </c>
      <c r="D363" s="8" t="s">
        <v>1266</v>
      </c>
      <c r="E363" s="8" t="s">
        <v>447</v>
      </c>
      <c r="F363" s="8" t="s">
        <v>96</v>
      </c>
      <c r="G363" s="8" t="s">
        <v>2409</v>
      </c>
      <c r="H363" s="8" t="s">
        <v>135</v>
      </c>
      <c r="I363" s="8" t="b">
        <f>COUNTIF(Employees[Employee Name],Employees[[#This Row],[Employee Name]])&gt;1</f>
        <v>0</v>
      </c>
    </row>
    <row r="364" spans="1:9" ht="30" customHeight="1" x14ac:dyDescent="0.3">
      <c r="A364" s="43">
        <f>IF(ISBLANK(Employees[[#This Row],[Employee Name]]),"",A363+1)</f>
        <v>359</v>
      </c>
      <c r="B364" s="8" t="str">
        <f>CONCATENATE(Employees[[#This Row],[Lastname]]," ",Employees[[#This Row],[Firstname]], " ",LEFT(Employees[[#This Row],[Middlename]],1),IF(ISBLANK(Employees[[#This Row],[Middlename]])," ","."))</f>
        <v xml:space="preserve">HERNADEZ VICTOR  </v>
      </c>
      <c r="C364" s="8" t="s">
        <v>918</v>
      </c>
      <c r="D364" s="8" t="s">
        <v>248</v>
      </c>
      <c r="E364" s="8"/>
      <c r="F364" s="18" t="s">
        <v>125</v>
      </c>
      <c r="G364" s="18" t="s">
        <v>2409</v>
      </c>
      <c r="H364" s="8" t="s">
        <v>97</v>
      </c>
      <c r="I364" s="8" t="b">
        <f>COUNTIF(Employees[Employee Name],Employees[[#This Row],[Employee Name]])&gt;1</f>
        <v>0</v>
      </c>
    </row>
    <row r="365" spans="1:9" ht="30" customHeight="1" x14ac:dyDescent="0.3">
      <c r="A365" s="43">
        <f>IF(ISBLANK(Employees[[#This Row],[Employee Name]]),"",A364+1)</f>
        <v>360</v>
      </c>
      <c r="B365" s="8" t="str">
        <f>CONCATENATE(Employees[[#This Row],[Lastname]]," ",Employees[[#This Row],[Firstname]], " ",LEFT(Employees[[#This Row],[Middlename]],1),IF(ISBLANK(Employees[[#This Row],[Middlename]])," ","."))</f>
        <v>HERNANDEZ CORNELIO A.</v>
      </c>
      <c r="C365" s="8" t="s">
        <v>128</v>
      </c>
      <c r="D365" s="8" t="s">
        <v>588</v>
      </c>
      <c r="E365" s="8" t="s">
        <v>88</v>
      </c>
      <c r="F365" s="8" t="s">
        <v>198</v>
      </c>
      <c r="G365" s="18" t="s">
        <v>2409</v>
      </c>
      <c r="H365" s="8" t="s">
        <v>366</v>
      </c>
      <c r="I365" s="8" t="b">
        <f>COUNTIF(Employees[Employee Name],Employees[[#This Row],[Employee Name]])&gt;1</f>
        <v>0</v>
      </c>
    </row>
    <row r="366" spans="1:9" ht="30" customHeight="1" x14ac:dyDescent="0.3">
      <c r="A366" s="43">
        <f>IF(ISBLANK(Employees[[#This Row],[Employee Name]]),"",A365+1)</f>
        <v>361</v>
      </c>
      <c r="B366" s="8" t="str">
        <f>CONCATENATE(Employees[[#This Row],[Lastname]]," ",Employees[[#This Row],[Firstname]], " ",LEFT(Employees[[#This Row],[Middlename]],1),IF(ISBLANK(Employees[[#This Row],[Middlename]])," ","."))</f>
        <v>HERNANDEZ DARREL JESUS M.</v>
      </c>
      <c r="C366" s="8" t="s">
        <v>128</v>
      </c>
      <c r="D366" s="8" t="s">
        <v>2309</v>
      </c>
      <c r="E366" s="8" t="s">
        <v>689</v>
      </c>
      <c r="F366" s="8" t="s">
        <v>96</v>
      </c>
      <c r="G366" s="8" t="s">
        <v>2409</v>
      </c>
      <c r="H366" s="8" t="s">
        <v>135</v>
      </c>
      <c r="I366" s="8" t="b">
        <f>COUNTIF(Employees[Employee Name],Employees[[#This Row],[Employee Name]])&gt;1</f>
        <v>0</v>
      </c>
    </row>
    <row r="367" spans="1:9" ht="30" customHeight="1" x14ac:dyDescent="0.3">
      <c r="A367" s="43">
        <f>IF(ISBLANK(Employees[[#This Row],[Employee Name]]),"",A366+1)</f>
        <v>362</v>
      </c>
      <c r="B367" s="8" t="str">
        <f>CONCATENATE(Employees[[#This Row],[Lastname]]," ",Employees[[#This Row],[Firstname]], " ",LEFT(Employees[[#This Row],[Middlename]],1),IF(ISBLANK(Employees[[#This Row],[Middlename]])," ","."))</f>
        <v>HERNANDEZ DONATO Q.</v>
      </c>
      <c r="C367" s="8" t="s">
        <v>128</v>
      </c>
      <c r="D367" s="8" t="s">
        <v>381</v>
      </c>
      <c r="E367" s="8" t="s">
        <v>277</v>
      </c>
      <c r="F367" s="8" t="s">
        <v>96</v>
      </c>
      <c r="G367" s="8" t="s">
        <v>2409</v>
      </c>
      <c r="H367" s="8" t="s">
        <v>97</v>
      </c>
      <c r="I367" s="8" t="b">
        <f>COUNTIF(Employees[Employee Name],Employees[[#This Row],[Employee Name]])&gt;1</f>
        <v>0</v>
      </c>
    </row>
    <row r="368" spans="1:9" ht="30" customHeight="1" x14ac:dyDescent="0.3">
      <c r="A368" s="43">
        <f>IF(ISBLANK(Employees[[#This Row],[Employee Name]]),"",A367+1)</f>
        <v>363</v>
      </c>
      <c r="B368" s="8" t="str">
        <f>CONCATENATE(Employees[[#This Row],[Lastname]]," ",Employees[[#This Row],[Firstname]], " ",LEFT(Employees[[#This Row],[Middlename]],1),IF(ISBLANK(Employees[[#This Row],[Middlename]])," ","."))</f>
        <v>HERNANDEZ JANINE Q.</v>
      </c>
      <c r="C368" s="18" t="s">
        <v>128</v>
      </c>
      <c r="D368" s="18" t="s">
        <v>1560</v>
      </c>
      <c r="E368" s="18" t="s">
        <v>1107</v>
      </c>
      <c r="F368" s="18" t="s">
        <v>1705</v>
      </c>
      <c r="G368" s="18" t="s">
        <v>1698</v>
      </c>
      <c r="H368" s="18" t="s">
        <v>2438</v>
      </c>
      <c r="I368" s="8" t="b">
        <f>COUNTIF(Employees[Employee Name],Employees[[#This Row],[Employee Name]])&gt;1</f>
        <v>0</v>
      </c>
    </row>
    <row r="369" spans="1:9" ht="30" customHeight="1" x14ac:dyDescent="0.3">
      <c r="A369" s="43">
        <f>IF(ISBLANK(Employees[[#This Row],[Employee Name]]),"",A368+1)</f>
        <v>364</v>
      </c>
      <c r="B369" s="8" t="str">
        <f>CONCATENATE(Employees[[#This Row],[Lastname]]," ",Employees[[#This Row],[Firstname]], " ",LEFT(Employees[[#This Row],[Middlename]],1),IF(ISBLANK(Employees[[#This Row],[Middlename]])," ","."))</f>
        <v>HERNANDEZ MARIO A.</v>
      </c>
      <c r="C369" s="8" t="s">
        <v>128</v>
      </c>
      <c r="D369" s="8" t="s">
        <v>596</v>
      </c>
      <c r="E369" s="8" t="s">
        <v>88</v>
      </c>
      <c r="F369" s="8" t="s">
        <v>198</v>
      </c>
      <c r="G369" s="18" t="s">
        <v>2409</v>
      </c>
      <c r="H369" s="8" t="s">
        <v>590</v>
      </c>
      <c r="I369" s="8" t="b">
        <f>COUNTIF(Employees[Employee Name],Employees[[#This Row],[Employee Name]])&gt;1</f>
        <v>0</v>
      </c>
    </row>
    <row r="370" spans="1:9" ht="30" customHeight="1" x14ac:dyDescent="0.3">
      <c r="A370" s="43">
        <f>IF(ISBLANK(Employees[[#This Row],[Employee Name]]),"",A369+1)</f>
        <v>365</v>
      </c>
      <c r="B370" s="8" t="str">
        <f>CONCATENATE(Employees[[#This Row],[Lastname]]," ",Employees[[#This Row],[Firstname]], " ",LEFT(Employees[[#This Row],[Middlename]],1),IF(ISBLANK(Employees[[#This Row],[Middlename]])," ","."))</f>
        <v>HERNANDEZ ROBERTO M.</v>
      </c>
      <c r="C370" s="8" t="s">
        <v>128</v>
      </c>
      <c r="D370" s="8" t="s">
        <v>129</v>
      </c>
      <c r="E370" s="8" t="s">
        <v>84</v>
      </c>
      <c r="F370" s="8" t="s">
        <v>125</v>
      </c>
      <c r="G370" s="18" t="s">
        <v>2409</v>
      </c>
      <c r="H370" s="8" t="s">
        <v>130</v>
      </c>
      <c r="I370" s="8" t="b">
        <f>COUNTIF(Employees[Employee Name],Employees[[#This Row],[Employee Name]])&gt;1</f>
        <v>0</v>
      </c>
    </row>
    <row r="371" spans="1:9" ht="30" customHeight="1" x14ac:dyDescent="0.3">
      <c r="A371" s="43">
        <f>IF(ISBLANK(Employees[[#This Row],[Employee Name]]),"",A370+1)</f>
        <v>366</v>
      </c>
      <c r="B371" s="8" t="str">
        <f>CONCATENATE(Employees[[#This Row],[Lastname]]," ",Employees[[#This Row],[Firstname]], " ",LEFT(Employees[[#This Row],[Middlename]],1),IF(ISBLANK(Employees[[#This Row],[Middlename]])," ","."))</f>
        <v>HERNANDEZ RODERICK M.</v>
      </c>
      <c r="C371" s="8" t="s">
        <v>128</v>
      </c>
      <c r="D371" s="8" t="s">
        <v>1530</v>
      </c>
      <c r="E371" s="8" t="s">
        <v>84</v>
      </c>
      <c r="F371" s="8" t="s">
        <v>1289</v>
      </c>
      <c r="G371" s="18" t="s">
        <v>1289</v>
      </c>
      <c r="H371" s="8" t="s">
        <v>1701</v>
      </c>
      <c r="I371" s="8" t="b">
        <f>COUNTIF(Employees[Employee Name],Employees[[#This Row],[Employee Name]])&gt;1</f>
        <v>0</v>
      </c>
    </row>
    <row r="372" spans="1:9" ht="30" customHeight="1" x14ac:dyDescent="0.3">
      <c r="A372" s="43">
        <f>IF(ISBLANK(Employees[[#This Row],[Employee Name]]),"",A371+1)</f>
        <v>367</v>
      </c>
      <c r="B372" s="8" t="str">
        <f>CONCATENATE(Employees[[#This Row],[Lastname]]," ",Employees[[#This Row],[Firstname]], " ",LEFT(Employees[[#This Row],[Middlename]],1),IF(ISBLANK(Employees[[#This Row],[Middlename]])," ","."))</f>
        <v>HERNANDO BENILDA S.</v>
      </c>
      <c r="C372" s="8" t="s">
        <v>619</v>
      </c>
      <c r="D372" s="8" t="s">
        <v>1338</v>
      </c>
      <c r="E372" s="8" t="s">
        <v>1339</v>
      </c>
      <c r="F372" s="8" t="s">
        <v>125</v>
      </c>
      <c r="G372" s="18" t="s">
        <v>2409</v>
      </c>
      <c r="H372" s="8" t="s">
        <v>361</v>
      </c>
      <c r="I372" s="8" t="b">
        <f>COUNTIF(Employees[Employee Name],Employees[[#This Row],[Employee Name]])&gt;1</f>
        <v>0</v>
      </c>
    </row>
    <row r="373" spans="1:9" ht="30" customHeight="1" x14ac:dyDescent="0.3">
      <c r="A373" s="43">
        <f>IF(ISBLANK(Employees[[#This Row],[Employee Name]]),"",A372+1)</f>
        <v>368</v>
      </c>
      <c r="B373" s="8" t="str">
        <f>CONCATENATE(Employees[[#This Row],[Lastname]]," ",Employees[[#This Row],[Firstname]], " ",LEFT(Employees[[#This Row],[Middlename]],1),IF(ISBLANK(Employees[[#This Row],[Middlename]])," ","."))</f>
        <v>HERNANDO MERIC B.</v>
      </c>
      <c r="C373" s="8" t="s">
        <v>619</v>
      </c>
      <c r="D373" s="8" t="s">
        <v>620</v>
      </c>
      <c r="E373" s="8" t="s">
        <v>145</v>
      </c>
      <c r="F373" s="8" t="s">
        <v>322</v>
      </c>
      <c r="G373" s="18" t="s">
        <v>2409</v>
      </c>
      <c r="H373" s="8" t="s">
        <v>182</v>
      </c>
      <c r="I373" s="8" t="b">
        <f>COUNTIF(Employees[Employee Name],Employees[[#This Row],[Employee Name]])&gt;1</f>
        <v>0</v>
      </c>
    </row>
    <row r="374" spans="1:9" ht="30" customHeight="1" x14ac:dyDescent="0.3">
      <c r="A374" s="43">
        <f>IF(ISBLANK(Employees[[#This Row],[Employee Name]]),"",A373+1)</f>
        <v>369</v>
      </c>
      <c r="B374" s="8" t="str">
        <f>CONCATENATE(Employees[[#This Row],[Lastname]]," ",Employees[[#This Row],[Firstname]], " ",LEFT(Employees[[#This Row],[Middlename]],1),IF(ISBLANK(Employees[[#This Row],[Middlename]])," ","."))</f>
        <v>HERNANDO MERLE B.</v>
      </c>
      <c r="C374" s="8" t="s">
        <v>619</v>
      </c>
      <c r="D374" s="8" t="s">
        <v>1196</v>
      </c>
      <c r="E374" s="8" t="s">
        <v>145</v>
      </c>
      <c r="F374" s="8" t="s">
        <v>1197</v>
      </c>
      <c r="G374" s="8" t="s">
        <v>2409</v>
      </c>
      <c r="H374" s="18" t="s">
        <v>1198</v>
      </c>
      <c r="I374" s="8" t="b">
        <f>COUNTIF(Employees[Employee Name],Employees[[#This Row],[Employee Name]])&gt;1</f>
        <v>0</v>
      </c>
    </row>
    <row r="375" spans="1:9" ht="30" customHeight="1" x14ac:dyDescent="0.3">
      <c r="A375" s="43">
        <f>IF(ISBLANK(Employees[[#This Row],[Employee Name]]),"",A374+1)</f>
        <v>370</v>
      </c>
      <c r="B375" s="8" t="str">
        <f>CONCATENATE(Employees[[#This Row],[Lastname]]," ",Employees[[#This Row],[Firstname]], " ",LEFT(Employees[[#This Row],[Middlename]],1),IF(ISBLANK(Employees[[#This Row],[Middlename]])," ","."))</f>
        <v>HILARIO CRISTY U.</v>
      </c>
      <c r="C375" s="18" t="s">
        <v>279</v>
      </c>
      <c r="D375" s="18" t="s">
        <v>2421</v>
      </c>
      <c r="E375" s="18" t="s">
        <v>1319</v>
      </c>
      <c r="F375" s="18" t="s">
        <v>2422</v>
      </c>
      <c r="G375" s="18" t="s">
        <v>1289</v>
      </c>
      <c r="H375" s="18" t="s">
        <v>2278</v>
      </c>
      <c r="I375" s="8" t="b">
        <f>COUNTIF(Employees[Employee Name],Employees[[#This Row],[Employee Name]])&gt;1</f>
        <v>0</v>
      </c>
    </row>
    <row r="376" spans="1:9" ht="30" customHeight="1" x14ac:dyDescent="0.3">
      <c r="A376" s="43">
        <f>IF(ISBLANK(Employees[[#This Row],[Employee Name]]),"",A375+1)</f>
        <v>371</v>
      </c>
      <c r="B376" s="8" t="str">
        <f>CONCATENATE(Employees[[#This Row],[Lastname]]," ",Employees[[#This Row],[Firstname]], " ",LEFT(Employees[[#This Row],[Middlename]],1),IF(ISBLANK(Employees[[#This Row],[Middlename]])," ","."))</f>
        <v>IGNO CRISTINA M.</v>
      </c>
      <c r="C376" s="8" t="s">
        <v>83</v>
      </c>
      <c r="D376" s="8" t="s">
        <v>429</v>
      </c>
      <c r="E376" s="8" t="s">
        <v>84</v>
      </c>
      <c r="F376" s="18" t="s">
        <v>125</v>
      </c>
      <c r="G376" s="18" t="s">
        <v>2409</v>
      </c>
      <c r="H376" s="8" t="s">
        <v>89</v>
      </c>
      <c r="I376" s="8" t="b">
        <f>COUNTIF(Employees[Employee Name],Employees[[#This Row],[Employee Name]])&gt;1</f>
        <v>0</v>
      </c>
    </row>
    <row r="377" spans="1:9" ht="30" customHeight="1" x14ac:dyDescent="0.3">
      <c r="A377" s="43">
        <f>IF(ISBLANK(Employees[[#This Row],[Employee Name]]),"",A376+1)</f>
        <v>372</v>
      </c>
      <c r="B377" s="8" t="str">
        <f>CONCATENATE(Employees[[#This Row],[Lastname]]," ",Employees[[#This Row],[Firstname]], " ",LEFT(Employees[[#This Row],[Middlename]],1),IF(ISBLANK(Employees[[#This Row],[Middlename]])," ","."))</f>
        <v>INOCENCIO MARY AILINE S.</v>
      </c>
      <c r="C377" s="18" t="s">
        <v>1969</v>
      </c>
      <c r="D377" s="18" t="s">
        <v>2354</v>
      </c>
      <c r="E377" s="18" t="s">
        <v>2355</v>
      </c>
      <c r="F377" s="18" t="s">
        <v>1705</v>
      </c>
      <c r="G377" s="18" t="s">
        <v>2409</v>
      </c>
      <c r="H377" s="18" t="s">
        <v>2260</v>
      </c>
      <c r="I377" s="8" t="b">
        <f>COUNTIF(Employees[Employee Name],Employees[[#This Row],[Employee Name]])&gt;1</f>
        <v>0</v>
      </c>
    </row>
    <row r="378" spans="1:9" ht="30" customHeight="1" x14ac:dyDescent="0.3">
      <c r="A378" s="43">
        <f>IF(ISBLANK(Employees[[#This Row],[Employee Name]]),"",A377+1)</f>
        <v>373</v>
      </c>
      <c r="B378" s="8" t="str">
        <f>CONCATENATE(Employees[[#This Row],[Lastname]]," ",Employees[[#This Row],[Firstname]], " ",LEFT(Employees[[#This Row],[Middlename]],1),IF(ISBLANK(Employees[[#This Row],[Middlename]])," ","."))</f>
        <v>INOCENCIO REYMARK S.</v>
      </c>
      <c r="C378" s="18" t="s">
        <v>1969</v>
      </c>
      <c r="D378" s="18" t="s">
        <v>2490</v>
      </c>
      <c r="E378" s="18" t="s">
        <v>2355</v>
      </c>
      <c r="F378" s="18" t="s">
        <v>2491</v>
      </c>
      <c r="G378" s="18" t="s">
        <v>2409</v>
      </c>
      <c r="H378" s="18" t="s">
        <v>2492</v>
      </c>
      <c r="I378" s="8" t="b">
        <f>COUNTIF(Employees[Employee Name],Employees[[#This Row],[Employee Name]])&gt;1</f>
        <v>0</v>
      </c>
    </row>
    <row r="379" spans="1:9" ht="30" customHeight="1" x14ac:dyDescent="0.3">
      <c r="A379" s="43">
        <f>IF(ISBLANK(Employees[[#This Row],[Employee Name]]),"",A378+1)</f>
        <v>374</v>
      </c>
      <c r="B379" s="8" t="str">
        <f>CONCATENATE(Employees[[#This Row],[Lastname]]," ",Employees[[#This Row],[Firstname]], " ",LEFT(Employees[[#This Row],[Middlename]],1),IF(ISBLANK(Employees[[#This Row],[Middlename]])," ","."))</f>
        <v>JABINES MARIA SHELLY D.</v>
      </c>
      <c r="C379" s="8" t="s">
        <v>1531</v>
      </c>
      <c r="D379" s="8" t="s">
        <v>1532</v>
      </c>
      <c r="E379" s="8" t="s">
        <v>119</v>
      </c>
      <c r="F379" s="8" t="s">
        <v>1289</v>
      </c>
      <c r="G379" s="18" t="s">
        <v>1289</v>
      </c>
      <c r="H379" s="8" t="s">
        <v>369</v>
      </c>
      <c r="I379" s="8" t="b">
        <f>COUNTIF(Employees[Employee Name],Employees[[#This Row],[Employee Name]])&gt;1</f>
        <v>0</v>
      </c>
    </row>
    <row r="380" spans="1:9" ht="30" customHeight="1" x14ac:dyDescent="0.3">
      <c r="A380" s="43">
        <f>IF(ISBLANK(Employees[[#This Row],[Employee Name]]),"",A379+1)</f>
        <v>375</v>
      </c>
      <c r="B380" s="8" t="str">
        <f>CONCATENATE(Employees[[#This Row],[Lastname]]," ",Employees[[#This Row],[Firstname]], " ",LEFT(Employees[[#This Row],[Middlename]],1),IF(ISBLANK(Employees[[#This Row],[Middlename]])," ","."))</f>
        <v>JAVIER CARMELITA M.</v>
      </c>
      <c r="C380" s="8" t="s">
        <v>193</v>
      </c>
      <c r="D380" s="8" t="s">
        <v>194</v>
      </c>
      <c r="E380" s="8" t="s">
        <v>84</v>
      </c>
      <c r="F380" s="18" t="s">
        <v>198</v>
      </c>
      <c r="G380" s="18" t="s">
        <v>2409</v>
      </c>
      <c r="H380" s="18" t="s">
        <v>366</v>
      </c>
      <c r="I380" s="8" t="b">
        <f>COUNTIF(Employees[Employee Name],Employees[[#This Row],[Employee Name]])&gt;1</f>
        <v>0</v>
      </c>
    </row>
    <row r="381" spans="1:9" ht="30" customHeight="1" x14ac:dyDescent="0.3">
      <c r="A381" s="43">
        <f>IF(ISBLANK(Employees[[#This Row],[Employee Name]]),"",A380+1)</f>
        <v>376</v>
      </c>
      <c r="B381" s="8" t="str">
        <f>CONCATENATE(Employees[[#This Row],[Lastname]]," ",Employees[[#This Row],[Firstname]], " ",LEFT(Employees[[#This Row],[Middlename]],1),IF(ISBLANK(Employees[[#This Row],[Middlename]])," ","."))</f>
        <v>JAVIER CRISTY U.</v>
      </c>
      <c r="C381" s="18" t="s">
        <v>193</v>
      </c>
      <c r="D381" s="18" t="s">
        <v>2421</v>
      </c>
      <c r="E381" s="18" t="s">
        <v>1319</v>
      </c>
      <c r="F381" s="18" t="s">
        <v>2422</v>
      </c>
      <c r="G381" s="18" t="s">
        <v>1289</v>
      </c>
      <c r="H381" s="18" t="s">
        <v>2278</v>
      </c>
      <c r="I381" s="8" t="b">
        <f>COUNTIF(Employees[Employee Name],Employees[[#This Row],[Employee Name]])&gt;1</f>
        <v>0</v>
      </c>
    </row>
    <row r="382" spans="1:9" ht="30" customHeight="1" x14ac:dyDescent="0.3">
      <c r="A382" s="43">
        <f>IF(ISBLANK(Employees[[#This Row],[Employee Name]]),"",A381+1)</f>
        <v>377</v>
      </c>
      <c r="B382" s="8" t="str">
        <f>CONCATENATE(Employees[[#This Row],[Lastname]]," ",Employees[[#This Row],[Firstname]], " ",LEFT(Employees[[#This Row],[Middlename]],1),IF(ISBLANK(Employees[[#This Row],[Middlename]])," ","."))</f>
        <v>JAVIER ELISEO B.</v>
      </c>
      <c r="C382" s="8" t="s">
        <v>193</v>
      </c>
      <c r="D382" s="8" t="s">
        <v>715</v>
      </c>
      <c r="E382" s="8" t="s">
        <v>145</v>
      </c>
      <c r="F382" s="8" t="s">
        <v>716</v>
      </c>
      <c r="G382" s="8" t="s">
        <v>2409</v>
      </c>
      <c r="H382" s="8" t="s">
        <v>537</v>
      </c>
      <c r="I382" s="8" t="b">
        <f>COUNTIF(Employees[Employee Name],Employees[[#This Row],[Employee Name]])&gt;1</f>
        <v>0</v>
      </c>
    </row>
    <row r="383" spans="1:9" ht="30" customHeight="1" x14ac:dyDescent="0.3">
      <c r="A383" s="43">
        <f>IF(ISBLANK(Employees[[#This Row],[Employee Name]]),"",A382+1)</f>
        <v>378</v>
      </c>
      <c r="B383" s="8" t="str">
        <f>CONCATENATE(Employees[[#This Row],[Lastname]]," ",Employees[[#This Row],[Firstname]], " ",LEFT(Employees[[#This Row],[Middlename]],1),IF(ISBLANK(Employees[[#This Row],[Middlename]])," ","."))</f>
        <v>JAVIER EMMA R.</v>
      </c>
      <c r="C383" s="8" t="s">
        <v>193</v>
      </c>
      <c r="D383" s="8" t="s">
        <v>484</v>
      </c>
      <c r="E383" s="8" t="s">
        <v>330</v>
      </c>
      <c r="F383" s="8" t="s">
        <v>108</v>
      </c>
      <c r="G383" s="18" t="s">
        <v>2409</v>
      </c>
      <c r="H383" s="8" t="s">
        <v>97</v>
      </c>
      <c r="I383" s="8" t="b">
        <f>COUNTIF(Employees[Employee Name],Employees[[#This Row],[Employee Name]])&gt;1</f>
        <v>0</v>
      </c>
    </row>
    <row r="384" spans="1:9" ht="30" customHeight="1" x14ac:dyDescent="0.3">
      <c r="A384" s="43">
        <f>IF(ISBLANK(Employees[[#This Row],[Employee Name]]),"",A383+1)</f>
        <v>379</v>
      </c>
      <c r="B384" s="8" t="str">
        <f>CONCATENATE(Employees[[#This Row],[Lastname]]," ",Employees[[#This Row],[Firstname]], " ",LEFT(Employees[[#This Row],[Middlename]],1),IF(ISBLANK(Employees[[#This Row],[Middlename]])," ","."))</f>
        <v xml:space="preserve">JAVIER HILARIO  </v>
      </c>
      <c r="C384" s="8" t="s">
        <v>193</v>
      </c>
      <c r="D384" s="8" t="s">
        <v>279</v>
      </c>
      <c r="E384" s="8"/>
      <c r="F384" s="18" t="s">
        <v>880</v>
      </c>
      <c r="G384" s="18" t="s">
        <v>2409</v>
      </c>
      <c r="H384" s="8" t="s">
        <v>199</v>
      </c>
      <c r="I384" s="8" t="b">
        <f>COUNTIF(Employees[Employee Name],Employees[[#This Row],[Employee Name]])&gt;1</f>
        <v>0</v>
      </c>
    </row>
    <row r="385" spans="1:9" ht="30" customHeight="1" x14ac:dyDescent="0.3">
      <c r="A385" s="43">
        <f>IF(ISBLANK(Employees[[#This Row],[Employee Name]]),"",A384+1)</f>
        <v>380</v>
      </c>
      <c r="B385" s="8" t="str">
        <f>CONCATENATE(Employees[[#This Row],[Lastname]]," ",Employees[[#This Row],[Firstname]], " ",LEFT(Employees[[#This Row],[Middlename]],1),IF(ISBLANK(Employees[[#This Row],[Middlename]])," ","."))</f>
        <v>JAVIER MARIANNE V.</v>
      </c>
      <c r="C385" s="18" t="s">
        <v>193</v>
      </c>
      <c r="D385" s="18" t="s">
        <v>2447</v>
      </c>
      <c r="E385" s="18" t="s">
        <v>2448</v>
      </c>
      <c r="F385" s="18" t="s">
        <v>2449</v>
      </c>
      <c r="G385" s="18" t="s">
        <v>1698</v>
      </c>
      <c r="H385" s="18" t="s">
        <v>2450</v>
      </c>
      <c r="I385" s="8" t="b">
        <f>COUNTIF(Employees[Employee Name],Employees[[#This Row],[Employee Name]])&gt;1</f>
        <v>0</v>
      </c>
    </row>
    <row r="386" spans="1:9" ht="30" customHeight="1" x14ac:dyDescent="0.3">
      <c r="A386" s="43">
        <f>IF(ISBLANK(Employees[[#This Row],[Employee Name]]),"",A385+1)</f>
        <v>381</v>
      </c>
      <c r="B386" s="8" t="str">
        <f>CONCATENATE(Employees[[#This Row],[Lastname]]," ",Employees[[#This Row],[Firstname]], " ",LEFT(Employees[[#This Row],[Middlename]],1),IF(ISBLANK(Employees[[#This Row],[Middlename]])," ","."))</f>
        <v>JAVIER MYLENE M.</v>
      </c>
      <c r="C386" s="8" t="s">
        <v>193</v>
      </c>
      <c r="D386" s="8" t="s">
        <v>907</v>
      </c>
      <c r="E386" s="8" t="s">
        <v>908</v>
      </c>
      <c r="F386" s="8" t="s">
        <v>108</v>
      </c>
      <c r="G386" s="18" t="s">
        <v>2409</v>
      </c>
      <c r="H386" s="8" t="s">
        <v>141</v>
      </c>
      <c r="I386" s="8" t="b">
        <f>COUNTIF(Employees[Employee Name],Employees[[#This Row],[Employee Name]])&gt;1</f>
        <v>0</v>
      </c>
    </row>
    <row r="387" spans="1:9" ht="30" customHeight="1" x14ac:dyDescent="0.3">
      <c r="A387" s="43">
        <f>IF(ISBLANK(Employees[[#This Row],[Employee Name]]),"",A386+1)</f>
        <v>382</v>
      </c>
      <c r="B387" s="8" t="str">
        <f>CONCATENATE(Employees[[#This Row],[Lastname]]," ",Employees[[#This Row],[Firstname]], " ",LEFT(Employees[[#This Row],[Middlename]],1),IF(ISBLANK(Employees[[#This Row],[Middlename]])," ","."))</f>
        <v>JAVIER NOEL D.</v>
      </c>
      <c r="C387" s="18" t="s">
        <v>193</v>
      </c>
      <c r="D387" s="18" t="s">
        <v>2135</v>
      </c>
      <c r="E387" s="18" t="s">
        <v>999</v>
      </c>
      <c r="F387" s="18" t="s">
        <v>2373</v>
      </c>
      <c r="G387" s="18" t="s">
        <v>2409</v>
      </c>
      <c r="H387" s="18" t="s">
        <v>199</v>
      </c>
      <c r="I387" s="8" t="b">
        <f>COUNTIF(Employees[Employee Name],Employees[[#This Row],[Employee Name]])&gt;1</f>
        <v>0</v>
      </c>
    </row>
    <row r="388" spans="1:9" ht="30" customHeight="1" x14ac:dyDescent="0.3">
      <c r="A388" s="43">
        <f>IF(ISBLANK(Employees[[#This Row],[Employee Name]]),"",A387+1)</f>
        <v>383</v>
      </c>
      <c r="B388" s="8" t="str">
        <f>CONCATENATE(Employees[[#This Row],[Lastname]]," ",Employees[[#This Row],[Firstname]], " ",LEFT(Employees[[#This Row],[Middlename]],1),IF(ISBLANK(Employees[[#This Row],[Middlename]])," ","."))</f>
        <v>JAVIER OLIVER T.</v>
      </c>
      <c r="C388" s="18" t="s">
        <v>193</v>
      </c>
      <c r="D388" s="18" t="s">
        <v>1420</v>
      </c>
      <c r="E388" s="18" t="s">
        <v>2221</v>
      </c>
      <c r="F388" s="18" t="s">
        <v>120</v>
      </c>
      <c r="G388" s="8" t="s">
        <v>2409</v>
      </c>
      <c r="H388" s="18" t="s">
        <v>463</v>
      </c>
      <c r="I388" s="8" t="b">
        <f>COUNTIF(Employees[Employee Name],Employees[[#This Row],[Employee Name]])&gt;1</f>
        <v>0</v>
      </c>
    </row>
    <row r="389" spans="1:9" ht="30" customHeight="1" x14ac:dyDescent="0.3">
      <c r="A389" s="43">
        <f>IF(ISBLANK(Employees[[#This Row],[Employee Name]]),"",A388+1)</f>
        <v>384</v>
      </c>
      <c r="B389" s="8" t="str">
        <f>CONCATENATE(Employees[[#This Row],[Lastname]]," ",Employees[[#This Row],[Firstname]], " ",LEFT(Employees[[#This Row],[Middlename]],1),IF(ISBLANK(Employees[[#This Row],[Middlename]])," ","."))</f>
        <v>JIMENO CHARITY D.</v>
      </c>
      <c r="C389" s="18" t="s">
        <v>1977</v>
      </c>
      <c r="D389" s="18" t="s">
        <v>2464</v>
      </c>
      <c r="E389" s="18" t="s">
        <v>337</v>
      </c>
      <c r="F389" s="18" t="s">
        <v>1289</v>
      </c>
      <c r="G389" s="18" t="s">
        <v>1289</v>
      </c>
      <c r="H389" s="18" t="s">
        <v>2465</v>
      </c>
      <c r="I389" s="8" t="b">
        <f>COUNTIF(Employees[Employee Name],Employees[[#This Row],[Employee Name]])&gt;1</f>
        <v>0</v>
      </c>
    </row>
    <row r="390" spans="1:9" ht="30" customHeight="1" x14ac:dyDescent="0.3">
      <c r="A390" s="43">
        <f>IF(ISBLANK(Employees[[#This Row],[Employee Name]]),"",A389+1)</f>
        <v>385</v>
      </c>
      <c r="B390" s="8" t="str">
        <f>CONCATENATE(Employees[[#This Row],[Lastname]]," ",Employees[[#This Row],[Firstname]], " ",LEFT(Employees[[#This Row],[Middlename]],1),IF(ISBLANK(Employees[[#This Row],[Middlename]])," ","."))</f>
        <v>JIMENO EDWARD J.</v>
      </c>
      <c r="C390" s="18" t="s">
        <v>1977</v>
      </c>
      <c r="D390" s="18" t="s">
        <v>1673</v>
      </c>
      <c r="E390" s="18" t="s">
        <v>139</v>
      </c>
      <c r="F390" s="18" t="s">
        <v>969</v>
      </c>
      <c r="G390" s="18" t="s">
        <v>2409</v>
      </c>
      <c r="H390" s="18" t="s">
        <v>2061</v>
      </c>
      <c r="I390" s="8" t="b">
        <f>COUNTIF(Employees[Employee Name],Employees[[#This Row],[Employee Name]])&gt;1</f>
        <v>0</v>
      </c>
    </row>
    <row r="391" spans="1:9" ht="30" customHeight="1" x14ac:dyDescent="0.3">
      <c r="A391" s="43">
        <f>IF(ISBLANK(Employees[[#This Row],[Employee Name]]),"",A390+1)</f>
        <v>386</v>
      </c>
      <c r="B391" s="8" t="str">
        <f>CONCATENATE(Employees[[#This Row],[Lastname]]," ",Employees[[#This Row],[Firstname]], " ",LEFT(Employees[[#This Row],[Middlename]],1),IF(ISBLANK(Employees[[#This Row],[Middlename]])," ","."))</f>
        <v>JORGE CAROLINA M.</v>
      </c>
      <c r="C391" s="8" t="s">
        <v>758</v>
      </c>
      <c r="D391" s="8" t="s">
        <v>542</v>
      </c>
      <c r="E391" s="8" t="s">
        <v>143</v>
      </c>
      <c r="F391" s="8" t="s">
        <v>170</v>
      </c>
      <c r="G391" s="18" t="s">
        <v>2409</v>
      </c>
      <c r="H391" s="8" t="s">
        <v>103</v>
      </c>
      <c r="I391" s="8" t="b">
        <f>COUNTIF(Employees[Employee Name],Employees[[#This Row],[Employee Name]])&gt;1</f>
        <v>0</v>
      </c>
    </row>
    <row r="392" spans="1:9" ht="30" customHeight="1" x14ac:dyDescent="0.3">
      <c r="A392" s="43">
        <f>IF(ISBLANK(Employees[[#This Row],[Employee Name]]),"",A391+1)</f>
        <v>387</v>
      </c>
      <c r="B392" s="8" t="str">
        <f>CONCATENATE(Employees[[#This Row],[Lastname]]," ",Employees[[#This Row],[Firstname]], " ",LEFT(Employees[[#This Row],[Middlename]],1),IF(ISBLANK(Employees[[#This Row],[Middlename]])," ","."))</f>
        <v>JUMARANG AIME A.</v>
      </c>
      <c r="C392" s="8" t="s">
        <v>852</v>
      </c>
      <c r="D392" s="8" t="s">
        <v>891</v>
      </c>
      <c r="E392" s="8" t="s">
        <v>912</v>
      </c>
      <c r="F392" s="8" t="s">
        <v>892</v>
      </c>
      <c r="G392" s="8" t="s">
        <v>2409</v>
      </c>
      <c r="H392" s="8" t="s">
        <v>97</v>
      </c>
      <c r="I392" s="8" t="b">
        <f>COUNTIF(Employees[Employee Name],Employees[[#This Row],[Employee Name]])&gt;1</f>
        <v>0</v>
      </c>
    </row>
    <row r="393" spans="1:9" ht="30" customHeight="1" x14ac:dyDescent="0.3">
      <c r="A393" s="43">
        <f>IF(ISBLANK(Employees[[#This Row],[Employee Name]]),"",A392+1)</f>
        <v>388</v>
      </c>
      <c r="B393" s="8" t="str">
        <f>CONCATENATE(Employees[[#This Row],[Lastname]]," ",Employees[[#This Row],[Firstname]], " ",LEFT(Employees[[#This Row],[Middlename]],1),IF(ISBLANK(Employees[[#This Row],[Middlename]])," ","."))</f>
        <v>JUNILLER ALTHEA JANINE A.</v>
      </c>
      <c r="C393" s="18" t="s">
        <v>2097</v>
      </c>
      <c r="D393" s="18" t="s">
        <v>2098</v>
      </c>
      <c r="E393" s="18" t="s">
        <v>88</v>
      </c>
      <c r="F393" s="18" t="s">
        <v>1289</v>
      </c>
      <c r="G393" s="18" t="s">
        <v>1289</v>
      </c>
      <c r="H393" s="18" t="s">
        <v>152</v>
      </c>
      <c r="I393" s="8" t="b">
        <f>COUNTIF(Employees[Employee Name],Employees[[#This Row],[Employee Name]])&gt;1</f>
        <v>0</v>
      </c>
    </row>
    <row r="394" spans="1:9" ht="30" customHeight="1" x14ac:dyDescent="0.3">
      <c r="A394" s="43">
        <f>IF(ISBLANK(Employees[[#This Row],[Employee Name]]),"",A393+1)</f>
        <v>389</v>
      </c>
      <c r="B394" s="8" t="str">
        <f>CONCATENATE(Employees[[#This Row],[Lastname]]," ",Employees[[#This Row],[Firstname]], " ",LEFT(Employees[[#This Row],[Middlename]],1),IF(ISBLANK(Employees[[#This Row],[Middlename]])," ","."))</f>
        <v>LABANANCIA TEDDY BOY N.</v>
      </c>
      <c r="C394" s="8" t="s">
        <v>1533</v>
      </c>
      <c r="D394" s="8" t="s">
        <v>1534</v>
      </c>
      <c r="E394" s="8" t="s">
        <v>1535</v>
      </c>
      <c r="F394" s="8" t="s">
        <v>1289</v>
      </c>
      <c r="G394" s="18" t="s">
        <v>1289</v>
      </c>
      <c r="H394" s="8" t="s">
        <v>1713</v>
      </c>
      <c r="I394" s="8" t="b">
        <f>COUNTIF(Employees[Employee Name],Employees[[#This Row],[Employee Name]])&gt;1</f>
        <v>0</v>
      </c>
    </row>
    <row r="395" spans="1:9" ht="30" customHeight="1" x14ac:dyDescent="0.3">
      <c r="A395" s="43">
        <f>IF(ISBLANK(Employees[[#This Row],[Employee Name]]),"",A394+1)</f>
        <v>390</v>
      </c>
      <c r="B395" s="8" t="str">
        <f>CONCATENATE(Employees[[#This Row],[Lastname]]," ",Employees[[#This Row],[Firstname]], " ",LEFT(Employees[[#This Row],[Middlename]],1),IF(ISBLANK(Employees[[#This Row],[Middlename]])," ","."))</f>
        <v>LABARDA GEMEL N.</v>
      </c>
      <c r="C395" s="18" t="s">
        <v>544</v>
      </c>
      <c r="D395" s="18" t="s">
        <v>2473</v>
      </c>
      <c r="E395" s="18" t="s">
        <v>2474</v>
      </c>
      <c r="F395" s="18" t="s">
        <v>1289</v>
      </c>
      <c r="G395" s="18" t="s">
        <v>1289</v>
      </c>
      <c r="H395" s="18" t="s">
        <v>2475</v>
      </c>
      <c r="I395" s="8" t="b">
        <f>COUNTIF(Employees[Employee Name],Employees[[#This Row],[Employee Name]])&gt;1</f>
        <v>0</v>
      </c>
    </row>
    <row r="396" spans="1:9" ht="30" customHeight="1" x14ac:dyDescent="0.3">
      <c r="A396" s="43">
        <f>IF(ISBLANK(Employees[[#This Row],[Employee Name]]),"",A395+1)</f>
        <v>391</v>
      </c>
      <c r="B396" s="8" t="str">
        <f>CONCATENATE(Employees[[#This Row],[Lastname]]," ",Employees[[#This Row],[Firstname]], " ",LEFT(Employees[[#This Row],[Middlename]],1),IF(ISBLANK(Employees[[#This Row],[Middlename]])," ","."))</f>
        <v>LABARDA GINA L.</v>
      </c>
      <c r="C396" s="8" t="s">
        <v>544</v>
      </c>
      <c r="D396" s="8" t="s">
        <v>545</v>
      </c>
      <c r="E396" s="8" t="s">
        <v>234</v>
      </c>
      <c r="F396" s="8" t="s">
        <v>198</v>
      </c>
      <c r="G396" s="18" t="s">
        <v>2409</v>
      </c>
      <c r="H396" s="8" t="s">
        <v>199</v>
      </c>
      <c r="I396" s="8" t="b">
        <f>COUNTIF(Employees[Employee Name],Employees[[#This Row],[Employee Name]])&gt;1</f>
        <v>0</v>
      </c>
    </row>
    <row r="397" spans="1:9" ht="30" customHeight="1" x14ac:dyDescent="0.3">
      <c r="A397" s="43">
        <f>IF(ISBLANK(Employees[[#This Row],[Employee Name]]),"",A396+1)</f>
        <v>392</v>
      </c>
      <c r="B397" s="8" t="str">
        <f>CONCATENATE(Employees[[#This Row],[Lastname]]," ",Employees[[#This Row],[Firstname]], " ",LEFT(Employees[[#This Row],[Middlename]],1),IF(ISBLANK(Employees[[#This Row],[Middlename]])," ","."))</f>
        <v>LACIBAL RYAN G.</v>
      </c>
      <c r="C397" s="8" t="s">
        <v>2130</v>
      </c>
      <c r="D397" s="8" t="s">
        <v>2131</v>
      </c>
      <c r="E397" s="8" t="s">
        <v>166</v>
      </c>
      <c r="F397" s="8" t="s">
        <v>1289</v>
      </c>
      <c r="G397" s="18" t="s">
        <v>1289</v>
      </c>
      <c r="H397" s="8" t="s">
        <v>1065</v>
      </c>
      <c r="I397" s="8" t="b">
        <f>COUNTIF(Employees[Employee Name],Employees[[#This Row],[Employee Name]])&gt;1</f>
        <v>0</v>
      </c>
    </row>
    <row r="398" spans="1:9" ht="30" customHeight="1" x14ac:dyDescent="0.3">
      <c r="A398" s="43">
        <f>IF(ISBLANK(Employees[[#This Row],[Employee Name]]),"",A397+1)</f>
        <v>393</v>
      </c>
      <c r="B398" s="8" t="str">
        <f>CONCATENATE(Employees[[#This Row],[Lastname]]," ",Employees[[#This Row],[Firstname]], " ",LEFT(Employees[[#This Row],[Middlename]],1),IF(ISBLANK(Employees[[#This Row],[Middlename]])," ","."))</f>
        <v xml:space="preserve">LAGREO ELVER  </v>
      </c>
      <c r="C398" s="18" t="s">
        <v>2172</v>
      </c>
      <c r="D398" s="18" t="s">
        <v>2173</v>
      </c>
      <c r="E398" s="8"/>
      <c r="F398" s="18" t="s">
        <v>974</v>
      </c>
      <c r="G398" s="18" t="s">
        <v>2409</v>
      </c>
      <c r="H398" s="18" t="s">
        <v>974</v>
      </c>
      <c r="I398" s="8" t="b">
        <f>COUNTIF(Employees[Employee Name],Employees[[#This Row],[Employee Name]])&gt;1</f>
        <v>0</v>
      </c>
    </row>
    <row r="399" spans="1:9" ht="30" customHeight="1" x14ac:dyDescent="0.3">
      <c r="A399" s="43">
        <f>IF(ISBLANK(Employees[[#This Row],[Employee Name]]),"",A398+1)</f>
        <v>394</v>
      </c>
      <c r="B399" s="8" t="str">
        <f>CONCATENATE(Employees[[#This Row],[Lastname]]," ",Employees[[#This Row],[Firstname]], " ",LEFT(Employees[[#This Row],[Middlename]],1),IF(ISBLANK(Employees[[#This Row],[Middlename]])," ","."))</f>
        <v>LAGUARDIA JOSELITO R.</v>
      </c>
      <c r="C399" s="8" t="s">
        <v>639</v>
      </c>
      <c r="D399" s="8" t="s">
        <v>640</v>
      </c>
      <c r="E399" s="8" t="s">
        <v>330</v>
      </c>
      <c r="F399" s="8" t="s">
        <v>641</v>
      </c>
      <c r="G399" s="8" t="s">
        <v>2409</v>
      </c>
      <c r="H399" s="8" t="s">
        <v>642</v>
      </c>
      <c r="I399" s="8" t="b">
        <f>COUNTIF(Employees[Employee Name],Employees[[#This Row],[Employee Name]])&gt;1</f>
        <v>0</v>
      </c>
    </row>
    <row r="400" spans="1:9" ht="30" customHeight="1" x14ac:dyDescent="0.3">
      <c r="A400" s="43">
        <f>IF(ISBLANK(Employees[[#This Row],[Employee Name]]),"",A399+1)</f>
        <v>395</v>
      </c>
      <c r="B400" s="8" t="str">
        <f>CONCATENATE(Employees[[#This Row],[Lastname]]," ",Employees[[#This Row],[Firstname]], " ",LEFT(Employees[[#This Row],[Middlename]],1),IF(ISBLANK(Employees[[#This Row],[Middlename]])," ","."))</f>
        <v>LANDICHO CHARLENE R.</v>
      </c>
      <c r="C400" s="8" t="s">
        <v>1536</v>
      </c>
      <c r="D400" s="8" t="s">
        <v>1537</v>
      </c>
      <c r="E400" s="8" t="s">
        <v>1538</v>
      </c>
      <c r="F400" s="8" t="s">
        <v>1289</v>
      </c>
      <c r="G400" s="18" t="s">
        <v>1289</v>
      </c>
      <c r="H400" s="8" t="s">
        <v>209</v>
      </c>
      <c r="I400" s="8" t="b">
        <f>COUNTIF(Employees[Employee Name],Employees[[#This Row],[Employee Name]])&gt;1</f>
        <v>0</v>
      </c>
    </row>
    <row r="401" spans="1:9" ht="30" customHeight="1" x14ac:dyDescent="0.3">
      <c r="A401" s="43">
        <f>IF(ISBLANK(Employees[[#This Row],[Employee Name]]),"",A400+1)</f>
        <v>396</v>
      </c>
      <c r="B401" s="8" t="str">
        <f>CONCATENATE(Employees[[#This Row],[Lastname]]," ",Employees[[#This Row],[Firstname]], " ",LEFT(Employees[[#This Row],[Middlename]],1),IF(ISBLANK(Employees[[#This Row],[Middlename]])," ","."))</f>
        <v>LANDICHO ELEANOR S.</v>
      </c>
      <c r="C401" s="18" t="s">
        <v>1536</v>
      </c>
      <c r="D401" s="18" t="s">
        <v>2077</v>
      </c>
      <c r="E401" s="18" t="s">
        <v>2078</v>
      </c>
      <c r="F401" s="18" t="s">
        <v>2075</v>
      </c>
      <c r="G401" s="18" t="s">
        <v>2409</v>
      </c>
      <c r="H401" s="18" t="s">
        <v>2040</v>
      </c>
      <c r="I401" s="8" t="b">
        <f>COUNTIF(Employees[Employee Name],Employees[[#This Row],[Employee Name]])&gt;1</f>
        <v>0</v>
      </c>
    </row>
    <row r="402" spans="1:9" ht="30" customHeight="1" x14ac:dyDescent="0.3">
      <c r="A402" s="43">
        <f>IF(ISBLANK(Employees[[#This Row],[Employee Name]]),"",A401+1)</f>
        <v>397</v>
      </c>
      <c r="B402" s="8" t="str">
        <f>CONCATENATE(Employees[[#This Row],[Lastname]]," ",Employees[[#This Row],[Firstname]], " ",LEFT(Employees[[#This Row],[Middlename]],1),IF(ISBLANK(Employees[[#This Row],[Middlename]])," ","."))</f>
        <v>LANDICHO ROSALINA B.</v>
      </c>
      <c r="C402" s="8" t="s">
        <v>1536</v>
      </c>
      <c r="D402" s="8" t="s">
        <v>1539</v>
      </c>
      <c r="E402" s="8" t="s">
        <v>187</v>
      </c>
      <c r="F402" s="8" t="s">
        <v>1289</v>
      </c>
      <c r="G402" s="18" t="s">
        <v>1289</v>
      </c>
      <c r="H402" s="8" t="s">
        <v>1701</v>
      </c>
      <c r="I402" s="8" t="b">
        <f>COUNTIF(Employees[Employee Name],Employees[[#This Row],[Employee Name]])&gt;1</f>
        <v>0</v>
      </c>
    </row>
    <row r="403" spans="1:9" ht="30" customHeight="1" x14ac:dyDescent="0.3">
      <c r="A403" s="43">
        <f>IF(ISBLANK(Employees[[#This Row],[Employee Name]]),"",A402+1)</f>
        <v>398</v>
      </c>
      <c r="B403" s="8" t="str">
        <f>CONCATENATE(Employees[[#This Row],[Lastname]]," ",Employees[[#This Row],[Firstname]], " ",LEFT(Employees[[#This Row],[Middlename]],1),IF(ISBLANK(Employees[[#This Row],[Middlename]])," ","."))</f>
        <v>LANTING AILEEN D.</v>
      </c>
      <c r="C403" s="8" t="s">
        <v>117</v>
      </c>
      <c r="D403" s="8" t="s">
        <v>118</v>
      </c>
      <c r="E403" s="8" t="s">
        <v>119</v>
      </c>
      <c r="F403" s="8" t="s">
        <v>120</v>
      </c>
      <c r="G403" s="18" t="s">
        <v>2409</v>
      </c>
      <c r="H403" s="8" t="s">
        <v>115</v>
      </c>
      <c r="I403" s="8" t="b">
        <f>COUNTIF(Employees[Employee Name],Employees[[#This Row],[Employee Name]])&gt;1</f>
        <v>0</v>
      </c>
    </row>
    <row r="404" spans="1:9" ht="30" customHeight="1" x14ac:dyDescent="0.3">
      <c r="A404" s="43">
        <f>IF(ISBLANK(Employees[[#This Row],[Employee Name]]),"",A403+1)</f>
        <v>399</v>
      </c>
      <c r="B404" s="8" t="str">
        <f>CONCATENATE(Employees[[#This Row],[Lastname]]," ",Employees[[#This Row],[Firstname]], " ",LEFT(Employees[[#This Row],[Middlename]],1),IF(ISBLANK(Employees[[#This Row],[Middlename]])," ","."))</f>
        <v>LARIOSA ALBERT R.</v>
      </c>
      <c r="C404" s="8" t="s">
        <v>1540</v>
      </c>
      <c r="D404" s="8" t="s">
        <v>1541</v>
      </c>
      <c r="E404" s="8" t="s">
        <v>557</v>
      </c>
      <c r="F404" s="8" t="s">
        <v>1289</v>
      </c>
      <c r="G404" s="18" t="s">
        <v>1289</v>
      </c>
      <c r="H404" s="8" t="s">
        <v>209</v>
      </c>
      <c r="I404" s="8" t="b">
        <f>COUNTIF(Employees[Employee Name],Employees[[#This Row],[Employee Name]])&gt;1</f>
        <v>0</v>
      </c>
    </row>
    <row r="405" spans="1:9" ht="30" customHeight="1" x14ac:dyDescent="0.3">
      <c r="A405" s="43">
        <f>IF(ISBLANK(Employees[[#This Row],[Employee Name]]),"",A404+1)</f>
        <v>400</v>
      </c>
      <c r="B405" s="8" t="str">
        <f>CONCATENATE(Employees[[#This Row],[Lastname]]," ",Employees[[#This Row],[Firstname]], " ",LEFT(Employees[[#This Row],[Middlename]],1),IF(ISBLANK(Employees[[#This Row],[Middlename]])," ","."))</f>
        <v>LAROZA KIM VINCENT L.</v>
      </c>
      <c r="C405" s="8" t="s">
        <v>915</v>
      </c>
      <c r="D405" s="8" t="s">
        <v>916</v>
      </c>
      <c r="E405" s="8" t="s">
        <v>227</v>
      </c>
      <c r="F405" s="8" t="s">
        <v>96</v>
      </c>
      <c r="G405" s="8" t="s">
        <v>2409</v>
      </c>
      <c r="H405" s="8" t="s">
        <v>97</v>
      </c>
      <c r="I405" s="8" t="b">
        <f>COUNTIF(Employees[Employee Name],Employees[[#This Row],[Employee Name]])&gt;1</f>
        <v>0</v>
      </c>
    </row>
    <row r="406" spans="1:9" ht="30" customHeight="1" x14ac:dyDescent="0.3">
      <c r="A406" s="43">
        <f>IF(ISBLANK(Employees[[#This Row],[Employee Name]]),"",A405+1)</f>
        <v>401</v>
      </c>
      <c r="B406" s="8" t="str">
        <f>CONCATENATE(Employees[[#This Row],[Lastname]]," ",Employees[[#This Row],[Firstname]], " ",LEFT(Employees[[#This Row],[Middlename]],1),IF(ISBLANK(Employees[[#This Row],[Middlename]])," ","."))</f>
        <v>LAVINA FLORINDA E.</v>
      </c>
      <c r="C406" s="18" t="s">
        <v>2108</v>
      </c>
      <c r="D406" s="18" t="s">
        <v>2109</v>
      </c>
      <c r="E406" s="18" t="s">
        <v>378</v>
      </c>
      <c r="F406" s="18" t="s">
        <v>1289</v>
      </c>
      <c r="G406" s="18" t="s">
        <v>1289</v>
      </c>
      <c r="H406" s="18" t="s">
        <v>199</v>
      </c>
      <c r="I406" s="8" t="b">
        <f>COUNTIF(Employees[Employee Name],Employees[[#This Row],[Employee Name]])&gt;1</f>
        <v>0</v>
      </c>
    </row>
    <row r="407" spans="1:9" ht="30" customHeight="1" x14ac:dyDescent="0.3">
      <c r="A407" s="43">
        <f>IF(ISBLANK(Employees[[#This Row],[Employee Name]]),"",A406+1)</f>
        <v>402</v>
      </c>
      <c r="B407" s="8" t="str">
        <f>CONCATENATE(Employees[[#This Row],[Lastname]]," ",Employees[[#This Row],[Firstname]], " ",LEFT(Employees[[#This Row],[Middlename]],1),IF(ISBLANK(Employees[[#This Row],[Middlename]])," ","."))</f>
        <v>LEGASPI DOLORES B.</v>
      </c>
      <c r="C407" s="8" t="s">
        <v>808</v>
      </c>
      <c r="D407" s="8" t="s">
        <v>219</v>
      </c>
      <c r="E407" s="8" t="s">
        <v>145</v>
      </c>
      <c r="F407" s="8" t="s">
        <v>162</v>
      </c>
      <c r="G407" s="8" t="s">
        <v>2409</v>
      </c>
      <c r="H407" s="8" t="s">
        <v>135</v>
      </c>
      <c r="I407" s="8" t="b">
        <f>COUNTIF(Employees[Employee Name],Employees[[#This Row],[Employee Name]])&gt;1</f>
        <v>0</v>
      </c>
    </row>
    <row r="408" spans="1:9" ht="30" customHeight="1" x14ac:dyDescent="0.3">
      <c r="A408" s="43">
        <f>IF(ISBLANK(Employees[[#This Row],[Employee Name]]),"",A407+1)</f>
        <v>403</v>
      </c>
      <c r="B408" s="8" t="str">
        <f>CONCATENATE(Employees[[#This Row],[Lastname]]," ",Employees[[#This Row],[Firstname]], " ",LEFT(Employees[[#This Row],[Middlename]],1),IF(ISBLANK(Employees[[#This Row],[Middlename]])," ","."))</f>
        <v>LEPARDO ROWENA R.</v>
      </c>
      <c r="C408" s="8" t="s">
        <v>627</v>
      </c>
      <c r="D408" s="8" t="s">
        <v>628</v>
      </c>
      <c r="E408" s="8" t="s">
        <v>801</v>
      </c>
      <c r="F408" s="8" t="s">
        <v>629</v>
      </c>
      <c r="G408" s="18" t="s">
        <v>2409</v>
      </c>
      <c r="H408" s="8" t="s">
        <v>366</v>
      </c>
      <c r="I408" s="8" t="b">
        <f>COUNTIF(Employees[Employee Name],Employees[[#This Row],[Employee Name]])&gt;1</f>
        <v>0</v>
      </c>
    </row>
    <row r="409" spans="1:9" ht="30" customHeight="1" x14ac:dyDescent="0.3">
      <c r="A409" s="43">
        <f>IF(ISBLANK(Employees[[#This Row],[Employee Name]]),"",A408+1)</f>
        <v>404</v>
      </c>
      <c r="B409" s="8" t="str">
        <f>CONCATENATE(Employees[[#This Row],[Lastname]]," ",Employees[[#This Row],[Firstname]], " ",LEFT(Employees[[#This Row],[Middlename]],1),IF(ISBLANK(Employees[[#This Row],[Middlename]])," ","."))</f>
        <v>LERIO ROSEMARIE V.</v>
      </c>
      <c r="C409" s="8" t="s">
        <v>1088</v>
      </c>
      <c r="D409" s="8" t="s">
        <v>1089</v>
      </c>
      <c r="E409" s="8" t="s">
        <v>723</v>
      </c>
      <c r="F409" s="8" t="s">
        <v>1090</v>
      </c>
      <c r="G409" s="18" t="s">
        <v>2409</v>
      </c>
      <c r="H409" s="8" t="s">
        <v>439</v>
      </c>
      <c r="I409" s="8" t="b">
        <f>COUNTIF(Employees[Employee Name],Employees[[#This Row],[Employee Name]])&gt;1</f>
        <v>0</v>
      </c>
    </row>
    <row r="410" spans="1:9" ht="30" customHeight="1" x14ac:dyDescent="0.3">
      <c r="A410" s="43">
        <f>IF(ISBLANK(Employees[[#This Row],[Employee Name]]),"",A409+1)</f>
        <v>405</v>
      </c>
      <c r="B410" s="8" t="str">
        <f>CONCATENATE(Employees[[#This Row],[Lastname]]," ",Employees[[#This Row],[Firstname]], " ",LEFT(Employees[[#This Row],[Middlename]],1),IF(ISBLANK(Employees[[#This Row],[Middlename]])," ","."))</f>
        <v>LIMBOC FLORDELIZA J.</v>
      </c>
      <c r="C410" s="8" t="s">
        <v>352</v>
      </c>
      <c r="D410" s="8" t="s">
        <v>353</v>
      </c>
      <c r="E410" s="8" t="s">
        <v>852</v>
      </c>
      <c r="F410" s="8" t="s">
        <v>354</v>
      </c>
      <c r="G410" s="18" t="s">
        <v>2409</v>
      </c>
      <c r="H410" s="8" t="s">
        <v>537</v>
      </c>
      <c r="I410" s="8" t="b">
        <f>COUNTIF(Employees[Employee Name],Employees[[#This Row],[Employee Name]])&gt;1</f>
        <v>0</v>
      </c>
    </row>
    <row r="411" spans="1:9" ht="30" customHeight="1" x14ac:dyDescent="0.3">
      <c r="A411" s="43">
        <f>IF(ISBLANK(Employees[[#This Row],[Employee Name]]),"",A410+1)</f>
        <v>406</v>
      </c>
      <c r="B411" s="8" t="str">
        <f>CONCATENATE(Employees[[#This Row],[Lastname]]," ",Employees[[#This Row],[Firstname]], " ",LEFT(Employees[[#This Row],[Middlename]],1),IF(ISBLANK(Employees[[#This Row],[Middlename]])," ","."))</f>
        <v>LLORENTE MARIA THERESA O.</v>
      </c>
      <c r="C411" s="18" t="s">
        <v>2485</v>
      </c>
      <c r="D411" s="18" t="s">
        <v>2486</v>
      </c>
      <c r="E411" s="18" t="s">
        <v>838</v>
      </c>
      <c r="F411" s="18" t="s">
        <v>2487</v>
      </c>
      <c r="G411" s="18" t="s">
        <v>2346</v>
      </c>
      <c r="H411" s="18" t="s">
        <v>1288</v>
      </c>
      <c r="I411" s="8" t="b">
        <f>COUNTIF(Employees[Employee Name],Employees[[#This Row],[Employee Name]])&gt;1</f>
        <v>0</v>
      </c>
    </row>
    <row r="412" spans="1:9" ht="30" customHeight="1" x14ac:dyDescent="0.3">
      <c r="A412" s="43">
        <f>IF(ISBLANK(Employees[[#This Row],[Employee Name]]),"",A411+1)</f>
        <v>407</v>
      </c>
      <c r="B412" s="8" t="str">
        <f>CONCATENATE(Employees[[#This Row],[Lastname]]," ",Employees[[#This Row],[Firstname]], " ",LEFT(Employees[[#This Row],[Middlename]],1),IF(ISBLANK(Employees[[#This Row],[Middlename]])," ","."))</f>
        <v>LLRENA JANEEN V.</v>
      </c>
      <c r="C412" s="18" t="s">
        <v>2235</v>
      </c>
      <c r="D412" s="18" t="s">
        <v>2236</v>
      </c>
      <c r="E412" s="18" t="s">
        <v>345</v>
      </c>
      <c r="F412" s="18" t="s">
        <v>1289</v>
      </c>
      <c r="G412" s="18" t="s">
        <v>1289</v>
      </c>
      <c r="H412" s="18" t="s">
        <v>2040</v>
      </c>
      <c r="I412" s="8" t="b">
        <f>COUNTIF(Employees[Employee Name],Employees[[#This Row],[Employee Name]])&gt;1</f>
        <v>0</v>
      </c>
    </row>
    <row r="413" spans="1:9" ht="30" customHeight="1" x14ac:dyDescent="0.3">
      <c r="A413" s="43">
        <f>IF(ISBLANK(Employees[[#This Row],[Employee Name]]),"",A412+1)</f>
        <v>408</v>
      </c>
      <c r="B413" s="8" t="str">
        <f>CONCATENATE(Employees[[#This Row],[Lastname]]," ",Employees[[#This Row],[Firstname]], " ",LEFT(Employees[[#This Row],[Middlename]],1),IF(ISBLANK(Employees[[#This Row],[Middlename]])," ","."))</f>
        <v>LOGROÑO JONATHAN C.</v>
      </c>
      <c r="C413" s="8" t="s">
        <v>1542</v>
      </c>
      <c r="D413" s="8" t="s">
        <v>1543</v>
      </c>
      <c r="E413" s="8" t="s">
        <v>1544</v>
      </c>
      <c r="F413" s="8" t="s">
        <v>1698</v>
      </c>
      <c r="G413" s="18" t="s">
        <v>1698</v>
      </c>
      <c r="H413" s="8" t="s">
        <v>1701</v>
      </c>
      <c r="I413" s="8" t="b">
        <f>COUNTIF(Employees[Employee Name],Employees[[#This Row],[Employee Name]])&gt;1</f>
        <v>0</v>
      </c>
    </row>
    <row r="414" spans="1:9" ht="30" customHeight="1" x14ac:dyDescent="0.3">
      <c r="A414" s="43">
        <f>IF(ISBLANK(Employees[[#This Row],[Employee Name]]),"",A413+1)</f>
        <v>409</v>
      </c>
      <c r="B414" s="8" t="str">
        <f>CONCATENATE(Employees[[#This Row],[Lastname]]," ",Employees[[#This Row],[Firstname]], " ",LEFT(Employees[[#This Row],[Middlename]],1),IF(ISBLANK(Employees[[#This Row],[Middlename]])," ","."))</f>
        <v>LORENZO JERWIN A.</v>
      </c>
      <c r="C414" s="18" t="s">
        <v>2175</v>
      </c>
      <c r="D414" s="18" t="s">
        <v>2176</v>
      </c>
      <c r="E414" s="18" t="s">
        <v>88</v>
      </c>
      <c r="F414" s="18" t="s">
        <v>1698</v>
      </c>
      <c r="G414" s="18" t="s">
        <v>1698</v>
      </c>
      <c r="H414" s="18" t="s">
        <v>2177</v>
      </c>
      <c r="I414" s="8" t="b">
        <f>COUNTIF(Employees[Employee Name],Employees[[#This Row],[Employee Name]])&gt;1</f>
        <v>0</v>
      </c>
    </row>
    <row r="415" spans="1:9" ht="30" customHeight="1" x14ac:dyDescent="0.3">
      <c r="A415" s="43">
        <f>IF(ISBLANK(Employees[[#This Row],[Employee Name]]),"",A414+1)</f>
        <v>410</v>
      </c>
      <c r="B415" s="8" t="str">
        <f>CONCATENATE(Employees[[#This Row],[Lastname]]," ",Employees[[#This Row],[Firstname]], " ",LEFT(Employees[[#This Row],[Middlename]],1),IF(ISBLANK(Employees[[#This Row],[Middlename]])," ","."))</f>
        <v>LORILLA LOIDA P.</v>
      </c>
      <c r="C415" s="8" t="s">
        <v>1545</v>
      </c>
      <c r="D415" s="8" t="s">
        <v>1546</v>
      </c>
      <c r="E415" s="8" t="s">
        <v>457</v>
      </c>
      <c r="F415" s="8" t="s">
        <v>1289</v>
      </c>
      <c r="G415" s="18" t="s">
        <v>1289</v>
      </c>
      <c r="H415" s="8" t="s">
        <v>1714</v>
      </c>
      <c r="I415" s="8" t="b">
        <f>COUNTIF(Employees[Employee Name],Employees[[#This Row],[Employee Name]])&gt;1</f>
        <v>0</v>
      </c>
    </row>
    <row r="416" spans="1:9" ht="30" customHeight="1" x14ac:dyDescent="0.3">
      <c r="A416" s="43">
        <f>IF(ISBLANK(Employees[[#This Row],[Employee Name]]),"",A415+1)</f>
        <v>411</v>
      </c>
      <c r="B416" s="8" t="str">
        <f>CONCATENATE(Employees[[#This Row],[Lastname]]," ",Employees[[#This Row],[Firstname]], " ",LEFT(Employees[[#This Row],[Middlename]],1),IF(ISBLANK(Employees[[#This Row],[Middlename]])," ","."))</f>
        <v>LOYOLA JANE A.</v>
      </c>
      <c r="C416" s="8" t="s">
        <v>910</v>
      </c>
      <c r="D416" s="8" t="s">
        <v>911</v>
      </c>
      <c r="E416" s="8" t="s">
        <v>912</v>
      </c>
      <c r="F416" s="8" t="s">
        <v>913</v>
      </c>
      <c r="G416" s="8" t="s">
        <v>2409</v>
      </c>
      <c r="H416" s="8" t="s">
        <v>141</v>
      </c>
      <c r="I416" s="8" t="b">
        <f>COUNTIF(Employees[Employee Name],Employees[[#This Row],[Employee Name]])&gt;1</f>
        <v>0</v>
      </c>
    </row>
    <row r="417" spans="1:9" ht="30" customHeight="1" x14ac:dyDescent="0.3">
      <c r="A417" s="43">
        <f>IF(ISBLANK(Employees[[#This Row],[Employee Name]]),"",A416+1)</f>
        <v>412</v>
      </c>
      <c r="B417" s="8" t="str">
        <f>CONCATENATE(Employees[[#This Row],[Lastname]]," ",Employees[[#This Row],[Firstname]], " ",LEFT(Employees[[#This Row],[Middlename]],1),IF(ISBLANK(Employees[[#This Row],[Middlename]])," ","."))</f>
        <v>LUCIANO ADELAIDA C.</v>
      </c>
      <c r="C417" s="8" t="s">
        <v>262</v>
      </c>
      <c r="D417" s="8" t="s">
        <v>263</v>
      </c>
      <c r="E417" s="8" t="s">
        <v>785</v>
      </c>
      <c r="F417" s="8" t="s">
        <v>264</v>
      </c>
      <c r="G417" s="18" t="s">
        <v>2409</v>
      </c>
      <c r="H417" s="8" t="s">
        <v>126</v>
      </c>
      <c r="I417" s="8" t="b">
        <f>COUNTIF(Employees[Employee Name],Employees[[#This Row],[Employee Name]])&gt;1</f>
        <v>0</v>
      </c>
    </row>
    <row r="418" spans="1:9" ht="30" customHeight="1" x14ac:dyDescent="0.3">
      <c r="A418" s="43">
        <f>IF(ISBLANK(Employees[[#This Row],[Employee Name]]),"",A417+1)</f>
        <v>413</v>
      </c>
      <c r="B418" s="8" t="str">
        <f>CONCATENATE(Employees[[#This Row],[Lastname]]," ",Employees[[#This Row],[Firstname]], " ",LEFT(Employees[[#This Row],[Middlename]],1),IF(ISBLANK(Employees[[#This Row],[Middlename]])," ","."))</f>
        <v>LUMENARIO ZARAH A.</v>
      </c>
      <c r="C418" s="18" t="s">
        <v>2034</v>
      </c>
      <c r="D418" s="18" t="s">
        <v>2035</v>
      </c>
      <c r="E418" s="18" t="s">
        <v>88</v>
      </c>
      <c r="F418" s="18" t="s">
        <v>125</v>
      </c>
      <c r="G418" s="18" t="s">
        <v>2409</v>
      </c>
      <c r="H418" s="18" t="s">
        <v>2036</v>
      </c>
      <c r="I418" s="8" t="b">
        <f>COUNTIF(Employees[Employee Name],Employees[[#This Row],[Employee Name]])&gt;1</f>
        <v>0</v>
      </c>
    </row>
    <row r="419" spans="1:9" ht="30" customHeight="1" x14ac:dyDescent="0.3">
      <c r="A419" s="43">
        <f>IF(ISBLANK(Employees[[#This Row],[Employee Name]]),"",A418+1)</f>
        <v>414</v>
      </c>
      <c r="B419" s="8" t="str">
        <f>CONCATENATE(Employees[[#This Row],[Lastname]]," ",Employees[[#This Row],[Firstname]], " ",LEFT(Employees[[#This Row],[Middlename]],1),IF(ISBLANK(Employees[[#This Row],[Middlename]])," ","."))</f>
        <v xml:space="preserve">LUNA  FERNANDO  </v>
      </c>
      <c r="C419" s="8" t="s">
        <v>1036</v>
      </c>
      <c r="D419" s="8" t="s">
        <v>1037</v>
      </c>
      <c r="E419" s="8"/>
      <c r="F419" s="8" t="s">
        <v>198</v>
      </c>
      <c r="G419" s="18" t="s">
        <v>2409</v>
      </c>
      <c r="H419" s="8" t="s">
        <v>289</v>
      </c>
      <c r="I419" s="8" t="b">
        <f>COUNTIF(Employees[Employee Name],Employees[[#This Row],[Employee Name]])&gt;1</f>
        <v>0</v>
      </c>
    </row>
    <row r="420" spans="1:9" ht="30" customHeight="1" x14ac:dyDescent="0.3">
      <c r="A420" s="43">
        <f>IF(ISBLANK(Employees[[#This Row],[Employee Name]]),"",A419+1)</f>
        <v>415</v>
      </c>
      <c r="B420" s="8" t="str">
        <f>CONCATENATE(Employees[[#This Row],[Lastname]]," ",Employees[[#This Row],[Firstname]], " ",LEFT(Employees[[#This Row],[Middlename]],1),IF(ISBLANK(Employees[[#This Row],[Middlename]])," ","."))</f>
        <v>LUNA  ROBERTO V.</v>
      </c>
      <c r="C420" s="18" t="s">
        <v>1036</v>
      </c>
      <c r="D420" s="18" t="s">
        <v>129</v>
      </c>
      <c r="E420" s="18" t="s">
        <v>150</v>
      </c>
      <c r="F420" s="18" t="s">
        <v>198</v>
      </c>
      <c r="G420" s="18" t="s">
        <v>2409</v>
      </c>
      <c r="H420" s="18" t="s">
        <v>2163</v>
      </c>
      <c r="I420" s="8" t="b">
        <f>COUNTIF(Employees[Employee Name],Employees[[#This Row],[Employee Name]])&gt;1</f>
        <v>0</v>
      </c>
    </row>
    <row r="421" spans="1:9" ht="30" customHeight="1" x14ac:dyDescent="0.3">
      <c r="A421" s="43">
        <f>IF(ISBLANK(Employees[[#This Row],[Employee Name]]),"",A420+1)</f>
        <v>416</v>
      </c>
      <c r="B421" s="8" t="str">
        <f>CONCATENATE(Employees[[#This Row],[Lastname]]," ",Employees[[#This Row],[Firstname]], " ",LEFT(Employees[[#This Row],[Middlename]],1),IF(ISBLANK(Employees[[#This Row],[Middlename]])," ","."))</f>
        <v>LUNA GUILLERMA J.</v>
      </c>
      <c r="C421" s="18" t="s">
        <v>234</v>
      </c>
      <c r="D421" s="18" t="s">
        <v>713</v>
      </c>
      <c r="E421" s="18" t="s">
        <v>193</v>
      </c>
      <c r="F421" s="18" t="s">
        <v>2039</v>
      </c>
      <c r="G421" s="18" t="s">
        <v>2409</v>
      </c>
      <c r="H421" s="18" t="s">
        <v>2040</v>
      </c>
      <c r="I421" s="8" t="b">
        <f>COUNTIF(Employees[Employee Name],Employees[[#This Row],[Employee Name]])&gt;1</f>
        <v>0</v>
      </c>
    </row>
    <row r="422" spans="1:9" ht="30" customHeight="1" x14ac:dyDescent="0.3">
      <c r="A422" s="43">
        <f>IF(ISBLANK(Employees[[#This Row],[Employee Name]]),"",A421+1)</f>
        <v>417</v>
      </c>
      <c r="B422" s="8" t="str">
        <f>CONCATENATE(Employees[[#This Row],[Lastname]]," ",Employees[[#This Row],[Firstname]], " ",LEFT(Employees[[#This Row],[Middlename]],1),IF(ISBLANK(Employees[[#This Row],[Middlename]])," ","."))</f>
        <v>LUNA LALAINE D.</v>
      </c>
      <c r="C422" s="8" t="s">
        <v>234</v>
      </c>
      <c r="D422" s="8" t="s">
        <v>1547</v>
      </c>
      <c r="E422" s="18" t="s">
        <v>999</v>
      </c>
      <c r="F422" s="8" t="s">
        <v>1705</v>
      </c>
      <c r="G422" s="8" t="s">
        <v>1698</v>
      </c>
      <c r="H422" s="8" t="s">
        <v>1703</v>
      </c>
      <c r="I422" s="8" t="b">
        <f>COUNTIF(Employees[Employee Name],Employees[[#This Row],[Employee Name]])&gt;1</f>
        <v>0</v>
      </c>
    </row>
    <row r="423" spans="1:9" ht="30" customHeight="1" x14ac:dyDescent="0.3">
      <c r="A423" s="43">
        <f>IF(ISBLANK(Employees[[#This Row],[Employee Name]]),"",A422+1)</f>
        <v>418</v>
      </c>
      <c r="B423" s="8" t="str">
        <f>CONCATENATE(Employees[[#This Row],[Lastname]]," ",Employees[[#This Row],[Firstname]], " ",LEFT(Employees[[#This Row],[Middlename]],1),IF(ISBLANK(Employees[[#This Row],[Middlename]])," ","."))</f>
        <v>MAALA JOSEPHINE D.</v>
      </c>
      <c r="C423" s="18" t="s">
        <v>1681</v>
      </c>
      <c r="D423" s="18" t="s">
        <v>406</v>
      </c>
      <c r="E423" s="18" t="s">
        <v>2375</v>
      </c>
      <c r="F423" s="18" t="s">
        <v>1287</v>
      </c>
      <c r="G423" s="18" t="s">
        <v>2409</v>
      </c>
      <c r="H423" s="18" t="s">
        <v>2376</v>
      </c>
      <c r="I423" s="8" t="b">
        <f>COUNTIF(Employees[Employee Name],Employees[[#This Row],[Employee Name]])&gt;1</f>
        <v>0</v>
      </c>
    </row>
    <row r="424" spans="1:9" ht="30" customHeight="1" x14ac:dyDescent="0.3">
      <c r="A424" s="43">
        <f>IF(ISBLANK(Employees[[#This Row],[Employee Name]]),"",A423+1)</f>
        <v>419</v>
      </c>
      <c r="B424" s="8" t="str">
        <f>CONCATENATE(Employees[[#This Row],[Lastname]]," ",Employees[[#This Row],[Firstname]], " ",LEFT(Employees[[#This Row],[Middlename]],1),IF(ISBLANK(Employees[[#This Row],[Middlename]])," ","."))</f>
        <v>MABUTI ANA MARIE C.</v>
      </c>
      <c r="C424" s="8" t="s">
        <v>392</v>
      </c>
      <c r="D424" s="8" t="s">
        <v>393</v>
      </c>
      <c r="E424" s="8" t="s">
        <v>134</v>
      </c>
      <c r="F424" s="8" t="s">
        <v>390</v>
      </c>
      <c r="G424" s="8" t="s">
        <v>2409</v>
      </c>
      <c r="H424" s="8" t="s">
        <v>103</v>
      </c>
      <c r="I424" s="8" t="b">
        <f>COUNTIF(Employees[Employee Name],Employees[[#This Row],[Employee Name]])&gt;1</f>
        <v>0</v>
      </c>
    </row>
    <row r="425" spans="1:9" ht="30" customHeight="1" x14ac:dyDescent="0.3">
      <c r="A425" s="43">
        <f>IF(ISBLANK(Employees[[#This Row],[Employee Name]]),"",A424+1)</f>
        <v>420</v>
      </c>
      <c r="B425" s="8" t="str">
        <f>CONCATENATE(Employees[[#This Row],[Lastname]]," ",Employees[[#This Row],[Firstname]], " ",LEFT(Employees[[#This Row],[Middlename]],1),IF(ISBLANK(Employees[[#This Row],[Middlename]])," ","."))</f>
        <v>CARURUCAN GLAIZA S.</v>
      </c>
      <c r="C425" s="18" t="s">
        <v>2565</v>
      </c>
      <c r="D425" s="18" t="s">
        <v>2566</v>
      </c>
      <c r="E425" s="18" t="s">
        <v>2567</v>
      </c>
      <c r="F425" s="18" t="s">
        <v>212</v>
      </c>
      <c r="G425" s="18" t="s">
        <v>2409</v>
      </c>
      <c r="H425" s="18" t="s">
        <v>213</v>
      </c>
      <c r="I425" s="8" t="b">
        <f>COUNTIF(Employees[Employee Name],Employees[[#This Row],[Employee Name]])&gt;1</f>
        <v>0</v>
      </c>
    </row>
    <row r="426" spans="1:9" ht="30" customHeight="1" x14ac:dyDescent="0.3">
      <c r="A426" s="43">
        <f>IF(ISBLANK(Employees[[#This Row],[Employee Name]]),"",A425+1)</f>
        <v>421</v>
      </c>
      <c r="B426" s="8" t="str">
        <f>CONCATENATE(Employees[[#This Row],[Lastname]]," ",Employees[[#This Row],[Firstname]], " ",LEFT(Employees[[#This Row],[Middlename]],1),IF(ISBLANK(Employees[[#This Row],[Middlename]])," ","."))</f>
        <v xml:space="preserve">MACAPUNO FELIX  </v>
      </c>
      <c r="C426" s="8" t="s">
        <v>567</v>
      </c>
      <c r="D426" s="8" t="s">
        <v>568</v>
      </c>
      <c r="E426" s="8"/>
      <c r="F426" s="18" t="s">
        <v>198</v>
      </c>
      <c r="G426" s="18" t="s">
        <v>2409</v>
      </c>
      <c r="H426" s="8" t="s">
        <v>289</v>
      </c>
      <c r="I426" s="8" t="b">
        <f>COUNTIF(Employees[Employee Name],Employees[[#This Row],[Employee Name]])&gt;1</f>
        <v>0</v>
      </c>
    </row>
    <row r="427" spans="1:9" ht="30" customHeight="1" x14ac:dyDescent="0.3">
      <c r="A427" s="43">
        <f>IF(ISBLANK(Employees[[#This Row],[Employee Name]]),"",A426+1)</f>
        <v>422</v>
      </c>
      <c r="B427" s="8" t="str">
        <f>CONCATENATE(Employees[[#This Row],[Lastname]]," ",Employees[[#This Row],[Firstname]], " ",LEFT(Employees[[#This Row],[Middlename]],1),IF(ISBLANK(Employees[[#This Row],[Middlename]])," ","."))</f>
        <v>MACARIO GLENN B.</v>
      </c>
      <c r="C427" s="18" t="s">
        <v>2357</v>
      </c>
      <c r="D427" s="18" t="s">
        <v>1585</v>
      </c>
      <c r="E427" s="18" t="s">
        <v>145</v>
      </c>
      <c r="F427" s="18" t="s">
        <v>2209</v>
      </c>
      <c r="G427" s="18" t="s">
        <v>2409</v>
      </c>
      <c r="H427" s="8"/>
      <c r="I427" s="8" t="b">
        <f>COUNTIF(Employees[Employee Name],Employees[[#This Row],[Employee Name]])&gt;1</f>
        <v>0</v>
      </c>
    </row>
    <row r="428" spans="1:9" ht="30" customHeight="1" x14ac:dyDescent="0.3">
      <c r="A428" s="43">
        <f>IF(ISBLANK(Employees[[#This Row],[Employee Name]]),"",A427+1)</f>
        <v>423</v>
      </c>
      <c r="B428" s="8" t="str">
        <f>CONCATENATE(Employees[[#This Row],[Lastname]]," ",Employees[[#This Row],[Firstname]], " ",LEFT(Employees[[#This Row],[Middlename]],1),IF(ISBLANK(Employees[[#This Row],[Middlename]])," ","."))</f>
        <v>MACASPAC ELVIRA V.</v>
      </c>
      <c r="C428" s="8" t="s">
        <v>498</v>
      </c>
      <c r="D428" s="8" t="s">
        <v>499</v>
      </c>
      <c r="E428" s="8" t="s">
        <v>783</v>
      </c>
      <c r="F428" s="8" t="s">
        <v>500</v>
      </c>
      <c r="G428" s="8" t="s">
        <v>2409</v>
      </c>
      <c r="H428" s="8" t="s">
        <v>481</v>
      </c>
      <c r="I428" s="8" t="b">
        <f>COUNTIF(Employees[Employee Name],Employees[[#This Row],[Employee Name]])&gt;1</f>
        <v>0</v>
      </c>
    </row>
    <row r="429" spans="1:9" ht="30" customHeight="1" x14ac:dyDescent="0.3">
      <c r="A429" s="43">
        <f>IF(ISBLANK(Employees[[#This Row],[Employee Name]]),"",A428+1)</f>
        <v>424</v>
      </c>
      <c r="B429" s="8" t="str">
        <f>CONCATENATE(Employees[[#This Row],[Lastname]]," ",Employees[[#This Row],[Firstname]], " ",LEFT(Employees[[#This Row],[Middlename]],1),IF(ISBLANK(Employees[[#This Row],[Middlename]])," ","."))</f>
        <v>MACASPAC JOSE VICTOR P.</v>
      </c>
      <c r="C429" s="8" t="s">
        <v>498</v>
      </c>
      <c r="D429" s="8" t="s">
        <v>589</v>
      </c>
      <c r="E429" s="8" t="s">
        <v>124</v>
      </c>
      <c r="F429" s="8" t="s">
        <v>125</v>
      </c>
      <c r="G429" s="18" t="s">
        <v>2409</v>
      </c>
      <c r="H429" s="8" t="s">
        <v>590</v>
      </c>
      <c r="I429" s="8" t="b">
        <f>COUNTIF(Employees[Employee Name],Employees[[#This Row],[Employee Name]])&gt;1</f>
        <v>0</v>
      </c>
    </row>
    <row r="430" spans="1:9" ht="30" customHeight="1" x14ac:dyDescent="0.3">
      <c r="A430" s="43">
        <f>IF(ISBLANK(Employees[[#This Row],[Employee Name]]),"",A429+1)</f>
        <v>425</v>
      </c>
      <c r="B430" s="8" t="str">
        <f>CONCATENATE(Employees[[#This Row],[Lastname]]," ",Employees[[#This Row],[Firstname]], " ",LEFT(Employees[[#This Row],[Middlename]],1),IF(ISBLANK(Employees[[#This Row],[Middlename]])," ","."))</f>
        <v>MADRAZO ALLAN PAUL A.</v>
      </c>
      <c r="C430" s="8" t="s">
        <v>316</v>
      </c>
      <c r="D430" s="8" t="s">
        <v>317</v>
      </c>
      <c r="E430" s="8" t="s">
        <v>841</v>
      </c>
      <c r="F430" s="8" t="s">
        <v>318</v>
      </c>
      <c r="G430" s="8" t="s">
        <v>2409</v>
      </c>
      <c r="H430" s="8" t="s">
        <v>271</v>
      </c>
      <c r="I430" s="8" t="b">
        <f>COUNTIF(Employees[Employee Name],Employees[[#This Row],[Employee Name]])&gt;1</f>
        <v>0</v>
      </c>
    </row>
    <row r="431" spans="1:9" ht="30" customHeight="1" x14ac:dyDescent="0.3">
      <c r="A431" s="43">
        <f>IF(ISBLANK(Employees[[#This Row],[Employee Name]]),"",A430+1)</f>
        <v>426</v>
      </c>
      <c r="B431" s="8" t="str">
        <f>CONCATENATE(Employees[[#This Row],[Lastname]]," ",Employees[[#This Row],[Firstname]], " ",LEFT(Employees[[#This Row],[Middlename]],1),IF(ISBLANK(Employees[[#This Row],[Middlename]])," ","."))</f>
        <v>MAESTRECAMPO LORENA A.</v>
      </c>
      <c r="C431" s="8" t="s">
        <v>606</v>
      </c>
      <c r="D431" s="8" t="s">
        <v>191</v>
      </c>
      <c r="E431" s="8" t="s">
        <v>607</v>
      </c>
      <c r="F431" s="8" t="s">
        <v>476</v>
      </c>
      <c r="G431" s="18" t="s">
        <v>2409</v>
      </c>
      <c r="H431" s="8" t="s">
        <v>89</v>
      </c>
      <c r="I431" s="8" t="b">
        <f>COUNTIF(Employees[Employee Name],Employees[[#This Row],[Employee Name]])&gt;1</f>
        <v>0</v>
      </c>
    </row>
    <row r="432" spans="1:9" ht="30" customHeight="1" x14ac:dyDescent="0.3">
      <c r="A432" s="43">
        <f>IF(ISBLANK(Employees[[#This Row],[Employee Name]]),"",A431+1)</f>
        <v>427</v>
      </c>
      <c r="B432" s="8" t="str">
        <f>CONCATENATE(Employees[[#This Row],[Lastname]]," ",Employees[[#This Row],[Firstname]], " ",LEFT(Employees[[#This Row],[Middlename]],1),IF(ISBLANK(Employees[[#This Row],[Middlename]])," ","."))</f>
        <v>MAGO ROLANDO V.</v>
      </c>
      <c r="C432" s="8" t="s">
        <v>2317</v>
      </c>
      <c r="D432" s="8" t="s">
        <v>1524</v>
      </c>
      <c r="E432" s="8" t="s">
        <v>150</v>
      </c>
      <c r="F432" s="8" t="s">
        <v>2019</v>
      </c>
      <c r="G432" s="8" t="s">
        <v>1289</v>
      </c>
      <c r="H432" s="8" t="s">
        <v>1065</v>
      </c>
      <c r="I432" s="8" t="b">
        <f>COUNTIF(Employees[Employee Name],Employees[[#This Row],[Employee Name]])&gt;1</f>
        <v>0</v>
      </c>
    </row>
    <row r="433" spans="1:9" ht="30" customHeight="1" x14ac:dyDescent="0.3">
      <c r="A433" s="43">
        <f>IF(ISBLANK(Employees[[#This Row],[Employee Name]]),"",A432+1)</f>
        <v>428</v>
      </c>
      <c r="B433" s="8" t="str">
        <f>CONCATENATE(Employees[[#This Row],[Lastname]]," ",Employees[[#This Row],[Firstname]], " ",LEFT(Employees[[#This Row],[Middlename]],1),IF(ISBLANK(Employees[[#This Row],[Middlename]])," ","."))</f>
        <v xml:space="preserve">MAGUINAO GILBERT  </v>
      </c>
      <c r="C433" s="8" t="s">
        <v>872</v>
      </c>
      <c r="D433" s="8" t="s">
        <v>873</v>
      </c>
      <c r="E433" s="8"/>
      <c r="F433" s="8" t="s">
        <v>198</v>
      </c>
      <c r="G433" s="18" t="s">
        <v>2409</v>
      </c>
      <c r="H433" s="8" t="s">
        <v>209</v>
      </c>
      <c r="I433" s="8" t="b">
        <f>COUNTIF(Employees[Employee Name],Employees[[#This Row],[Employee Name]])&gt;1</f>
        <v>0</v>
      </c>
    </row>
    <row r="434" spans="1:9" ht="30" customHeight="1" x14ac:dyDescent="0.3">
      <c r="A434" s="43">
        <f>IF(ISBLANK(Employees[[#This Row],[Employee Name]]),"",A433+1)</f>
        <v>429</v>
      </c>
      <c r="B434" s="8" t="str">
        <f>CONCATENATE(Employees[[#This Row],[Lastname]]," ",Employees[[#This Row],[Firstname]], " ",LEFT(Employees[[#This Row],[Middlename]],1),IF(ISBLANK(Employees[[#This Row],[Middlename]])," ","."))</f>
        <v>MAGUINAO NIÑA F.</v>
      </c>
      <c r="C434" s="8" t="s">
        <v>872</v>
      </c>
      <c r="D434" s="8" t="s">
        <v>1548</v>
      </c>
      <c r="E434" s="8" t="s">
        <v>430</v>
      </c>
      <c r="F434" s="8" t="s">
        <v>1289</v>
      </c>
      <c r="G434" s="18" t="s">
        <v>1289</v>
      </c>
      <c r="H434" s="8" t="s">
        <v>97</v>
      </c>
      <c r="I434" s="8" t="b">
        <f>COUNTIF(Employees[Employee Name],Employees[[#This Row],[Employee Name]])&gt;1</f>
        <v>0</v>
      </c>
    </row>
    <row r="435" spans="1:9" ht="30" customHeight="1" x14ac:dyDescent="0.3">
      <c r="A435" s="43">
        <f>IF(ISBLANK(Employees[[#This Row],[Employee Name]]),"",A434+1)</f>
        <v>430</v>
      </c>
      <c r="B435" s="8" t="str">
        <f>CONCATENATE(Employees[[#This Row],[Lastname]]," ",Employees[[#This Row],[Firstname]], " ",LEFT(Employees[[#This Row],[Middlename]],1),IF(ISBLANK(Employees[[#This Row],[Middlename]])," ","."))</f>
        <v>MALABANAN ALMA A.</v>
      </c>
      <c r="C435" s="8" t="s">
        <v>86</v>
      </c>
      <c r="D435" s="8" t="s">
        <v>87</v>
      </c>
      <c r="E435" s="8" t="s">
        <v>88</v>
      </c>
      <c r="F435" s="8" t="s">
        <v>93</v>
      </c>
      <c r="G435" s="18" t="s">
        <v>2409</v>
      </c>
      <c r="H435" s="8" t="s">
        <v>89</v>
      </c>
      <c r="I435" s="8" t="b">
        <f>COUNTIF(Employees[Employee Name],Employees[[#This Row],[Employee Name]])&gt;1</f>
        <v>0</v>
      </c>
    </row>
    <row r="436" spans="1:9" ht="30" customHeight="1" x14ac:dyDescent="0.3">
      <c r="A436" s="43">
        <f>IF(ISBLANK(Employees[[#This Row],[Employee Name]]),"",A435+1)</f>
        <v>431</v>
      </c>
      <c r="B436" s="8" t="str">
        <f>CONCATENATE(Employees[[#This Row],[Lastname]]," ",Employees[[#This Row],[Firstname]], " ",LEFT(Employees[[#This Row],[Middlename]],1),IF(ISBLANK(Employees[[#This Row],[Middlename]])," ","."))</f>
        <v>MALANAN JENNYLYN R.</v>
      </c>
      <c r="C436" s="8" t="s">
        <v>1549</v>
      </c>
      <c r="D436" s="8" t="s">
        <v>1550</v>
      </c>
      <c r="E436" s="8" t="s">
        <v>672</v>
      </c>
      <c r="F436" s="8" t="s">
        <v>1289</v>
      </c>
      <c r="G436" s="18" t="s">
        <v>1289</v>
      </c>
      <c r="H436" s="8" t="s">
        <v>199</v>
      </c>
      <c r="I436" s="8" t="b">
        <f>COUNTIF(Employees[Employee Name],Employees[[#This Row],[Employee Name]])&gt;1</f>
        <v>0</v>
      </c>
    </row>
    <row r="437" spans="1:9" ht="30" customHeight="1" x14ac:dyDescent="0.3">
      <c r="A437" s="43">
        <f>IF(ISBLANK(Employees[[#This Row],[Employee Name]]),"",A436+1)</f>
        <v>432</v>
      </c>
      <c r="B437" s="8" t="str">
        <f>CONCATENATE(Employees[[#This Row],[Lastname]]," ",Employees[[#This Row],[Firstname]], " ",LEFT(Employees[[#This Row],[Middlename]],1),IF(ISBLANK(Employees[[#This Row],[Middlename]])," ","."))</f>
        <v>MALIGAYA NELITA M.</v>
      </c>
      <c r="C437" s="8" t="s">
        <v>441</v>
      </c>
      <c r="D437" s="8" t="s">
        <v>442</v>
      </c>
      <c r="E437" s="8" t="s">
        <v>84</v>
      </c>
      <c r="F437" s="8" t="s">
        <v>120</v>
      </c>
      <c r="G437" s="18" t="s">
        <v>2409</v>
      </c>
      <c r="H437" s="8" t="s">
        <v>209</v>
      </c>
      <c r="I437" s="8" t="b">
        <f>COUNTIF(Employees[Employee Name],Employees[[#This Row],[Employee Name]])&gt;1</f>
        <v>0</v>
      </c>
    </row>
    <row r="438" spans="1:9" ht="30" customHeight="1" x14ac:dyDescent="0.3">
      <c r="A438" s="43">
        <f>IF(ISBLANK(Employees[[#This Row],[Employee Name]]),"",A437+1)</f>
        <v>433</v>
      </c>
      <c r="B438" s="8" t="str">
        <f>CONCATENATE(Employees[[#This Row],[Lastname]]," ",Employees[[#This Row],[Firstname]], " ",LEFT(Employees[[#This Row],[Middlename]],1),IF(ISBLANK(Employees[[#This Row],[Middlename]])," ","."))</f>
        <v>MALIGAYO YOLANDA D.</v>
      </c>
      <c r="C438" s="8" t="s">
        <v>823</v>
      </c>
      <c r="D438" s="8" t="s">
        <v>824</v>
      </c>
      <c r="E438" s="8" t="s">
        <v>119</v>
      </c>
      <c r="F438" s="8" t="s">
        <v>825</v>
      </c>
      <c r="G438" s="18" t="s">
        <v>2409</v>
      </c>
      <c r="H438" s="8" t="s">
        <v>135</v>
      </c>
      <c r="I438" s="8" t="b">
        <f>COUNTIF(Employees[Employee Name],Employees[[#This Row],[Employee Name]])&gt;1</f>
        <v>0</v>
      </c>
    </row>
    <row r="439" spans="1:9" ht="30" customHeight="1" x14ac:dyDescent="0.3">
      <c r="A439" s="43">
        <f>IF(ISBLANK(Employees[[#This Row],[Employee Name]]),"",A438+1)</f>
        <v>434</v>
      </c>
      <c r="B439" s="8" t="str">
        <f>CONCATENATE(Employees[[#This Row],[Lastname]]," ",Employees[[#This Row],[Firstname]], " ",LEFT(Employees[[#This Row],[Middlename]],1),IF(ISBLANK(Employees[[#This Row],[Middlename]])," ","."))</f>
        <v>MALUBAY MELINDA D.</v>
      </c>
      <c r="C439" s="8" t="s">
        <v>502</v>
      </c>
      <c r="D439" s="8" t="s">
        <v>503</v>
      </c>
      <c r="E439" s="8" t="s">
        <v>119</v>
      </c>
      <c r="F439" s="8" t="s">
        <v>125</v>
      </c>
      <c r="G439" s="18" t="s">
        <v>2409</v>
      </c>
      <c r="H439" s="8" t="s">
        <v>487</v>
      </c>
      <c r="I439" s="8" t="b">
        <f>COUNTIF(Employees[Employee Name],Employees[[#This Row],[Employee Name]])&gt;1</f>
        <v>0</v>
      </c>
    </row>
    <row r="440" spans="1:9" ht="30" customHeight="1" x14ac:dyDescent="0.3">
      <c r="A440" s="43">
        <f>IF(ISBLANK(Employees[[#This Row],[Employee Name]]),"",A439+1)</f>
        <v>435</v>
      </c>
      <c r="B440" s="8" t="str">
        <f>CONCATENATE(Employees[[#This Row],[Lastname]]," ",Employees[[#This Row],[Firstname]], " ",LEFT(Employees[[#This Row],[Middlename]],1),IF(ISBLANK(Employees[[#This Row],[Middlename]])," ","."))</f>
        <v>MAMARIL JOSEFINA P.</v>
      </c>
      <c r="C440" s="8" t="s">
        <v>1551</v>
      </c>
      <c r="D440" s="8" t="s">
        <v>1552</v>
      </c>
      <c r="E440" s="8" t="s">
        <v>579</v>
      </c>
      <c r="F440" s="8" t="s">
        <v>1289</v>
      </c>
      <c r="G440" s="18" t="s">
        <v>1289</v>
      </c>
      <c r="H440" s="8" t="s">
        <v>1699</v>
      </c>
      <c r="I440" s="8" t="b">
        <f>COUNTIF(Employees[Employee Name],Employees[[#This Row],[Employee Name]])&gt;1</f>
        <v>0</v>
      </c>
    </row>
    <row r="441" spans="1:9" ht="30" customHeight="1" x14ac:dyDescent="0.3">
      <c r="A441" s="43">
        <f>IF(ISBLANK(Employees[[#This Row],[Employee Name]]),"",A440+1)</f>
        <v>436</v>
      </c>
      <c r="B441" s="8" t="str">
        <f>CONCATENATE(Employees[[#This Row],[Lastname]]," ",Employees[[#This Row],[Firstname]], " ",LEFT(Employees[[#This Row],[Middlename]],1),IF(ISBLANK(Employees[[#This Row],[Middlename]])," ","."))</f>
        <v>MANALO ABEGAIL T.</v>
      </c>
      <c r="C441" s="18" t="s">
        <v>143</v>
      </c>
      <c r="D441" s="18" t="s">
        <v>1298</v>
      </c>
      <c r="E441" s="18" t="s">
        <v>1297</v>
      </c>
      <c r="F441" s="18" t="s">
        <v>1709</v>
      </c>
      <c r="G441" s="18" t="s">
        <v>1289</v>
      </c>
      <c r="H441" s="18" t="s">
        <v>2040</v>
      </c>
      <c r="I441" s="8" t="b">
        <f>COUNTIF(Employees[Employee Name],Employees[[#This Row],[Employee Name]])&gt;1</f>
        <v>0</v>
      </c>
    </row>
    <row r="442" spans="1:9" ht="30" customHeight="1" x14ac:dyDescent="0.3">
      <c r="A442" s="43">
        <f>IF(ISBLANK(Employees[[#This Row],[Employee Name]]),"",A441+1)</f>
        <v>437</v>
      </c>
      <c r="B442" s="8" t="str">
        <f>CONCATENATE(Employees[[#This Row],[Lastname]]," ",Employees[[#This Row],[Firstname]], " ",LEFT(Employees[[#This Row],[Middlename]],1),IF(ISBLANK(Employees[[#This Row],[Middlename]])," ","."))</f>
        <v>MANALO CATALINA C.</v>
      </c>
      <c r="C442" s="18" t="s">
        <v>143</v>
      </c>
      <c r="D442" s="18" t="s">
        <v>2293</v>
      </c>
      <c r="E442" s="18" t="s">
        <v>134</v>
      </c>
      <c r="F442" s="18" t="s">
        <v>1289</v>
      </c>
      <c r="G442" s="18" t="s">
        <v>1289</v>
      </c>
      <c r="H442" s="18" t="s">
        <v>199</v>
      </c>
      <c r="I442" s="8" t="b">
        <f>COUNTIF(Employees[Employee Name],Employees[[#This Row],[Employee Name]])&gt;1</f>
        <v>0</v>
      </c>
    </row>
    <row r="443" spans="1:9" ht="30" customHeight="1" x14ac:dyDescent="0.3">
      <c r="A443" s="43">
        <f>IF(ISBLANK(Employees[[#This Row],[Employee Name]]),"",A442+1)</f>
        <v>438</v>
      </c>
      <c r="B443" s="8" t="str">
        <f>CONCATENATE(Employees[[#This Row],[Lastname]]," ",Employees[[#This Row],[Firstname]], " ",LEFT(Employees[[#This Row],[Middlename]],1),IF(ISBLANK(Employees[[#This Row],[Middlename]])," ","."))</f>
        <v>MANALO CELSA B.</v>
      </c>
      <c r="C443" s="8" t="s">
        <v>143</v>
      </c>
      <c r="D443" s="8" t="s">
        <v>144</v>
      </c>
      <c r="E443" s="8" t="s">
        <v>342</v>
      </c>
      <c r="F443" s="8" t="s">
        <v>146</v>
      </c>
      <c r="G443" s="8" t="s">
        <v>2409</v>
      </c>
      <c r="H443" s="8" t="s">
        <v>141</v>
      </c>
      <c r="I443" s="8" t="b">
        <f>COUNTIF(Employees[Employee Name],Employees[[#This Row],[Employee Name]])&gt;1</f>
        <v>0</v>
      </c>
    </row>
    <row r="444" spans="1:9" ht="30" customHeight="1" x14ac:dyDescent="0.3">
      <c r="A444" s="43">
        <f>IF(ISBLANK(Employees[[#This Row],[Employee Name]]),"",A443+1)</f>
        <v>439</v>
      </c>
      <c r="B444" s="8" t="str">
        <f>CONCATENATE(Employees[[#This Row],[Lastname]]," ",Employees[[#This Row],[Firstname]], " ",LEFT(Employees[[#This Row],[Middlename]],1),IF(ISBLANK(Employees[[#This Row],[Middlename]])," ","."))</f>
        <v>MANALO CYNTHIA D.</v>
      </c>
      <c r="C444" s="8" t="s">
        <v>143</v>
      </c>
      <c r="D444" s="8" t="s">
        <v>920</v>
      </c>
      <c r="E444" s="8" t="s">
        <v>1195</v>
      </c>
      <c r="F444" s="8" t="s">
        <v>921</v>
      </c>
      <c r="G444" s="18" t="s">
        <v>2409</v>
      </c>
      <c r="H444" s="8" t="s">
        <v>97</v>
      </c>
      <c r="I444" s="8" t="b">
        <f>COUNTIF(Employees[Employee Name],Employees[[#This Row],[Employee Name]])&gt;1</f>
        <v>0</v>
      </c>
    </row>
    <row r="445" spans="1:9" ht="30" customHeight="1" x14ac:dyDescent="0.3">
      <c r="A445" s="43">
        <f>IF(ISBLANK(Employees[[#This Row],[Employee Name]]),"",A444+1)</f>
        <v>440</v>
      </c>
      <c r="B445" s="8" t="str">
        <f>CONCATENATE(Employees[[#This Row],[Lastname]]," ",Employees[[#This Row],[Firstname]], " ",LEFT(Employees[[#This Row],[Middlename]],1),IF(ISBLANK(Employees[[#This Row],[Middlename]])," ","."))</f>
        <v>MANALO EDITHA V.</v>
      </c>
      <c r="C445" s="8" t="s">
        <v>143</v>
      </c>
      <c r="D445" s="8" t="s">
        <v>507</v>
      </c>
      <c r="E445" s="8" t="s">
        <v>861</v>
      </c>
      <c r="F445" s="8" t="s">
        <v>508</v>
      </c>
      <c r="G445" s="18" t="s">
        <v>2409</v>
      </c>
      <c r="H445" s="8" t="s">
        <v>439</v>
      </c>
      <c r="I445" s="8" t="b">
        <f>COUNTIF(Employees[Employee Name],Employees[[#This Row],[Employee Name]])&gt;1</f>
        <v>0</v>
      </c>
    </row>
    <row r="446" spans="1:9" ht="30" customHeight="1" x14ac:dyDescent="0.3">
      <c r="A446" s="43">
        <f>IF(ISBLANK(Employees[[#This Row],[Employee Name]]),"",A445+1)</f>
        <v>441</v>
      </c>
      <c r="B446" s="8" t="str">
        <f>CONCATENATE(Employees[[#This Row],[Lastname]]," ",Employees[[#This Row],[Firstname]], " ",LEFT(Employees[[#This Row],[Middlename]],1),IF(ISBLANK(Employees[[#This Row],[Middlename]])," ","."))</f>
        <v>MANALO ELIADA F.</v>
      </c>
      <c r="C446" s="8" t="s">
        <v>143</v>
      </c>
      <c r="D446" s="8" t="s">
        <v>670</v>
      </c>
      <c r="E446" s="8" t="s">
        <v>237</v>
      </c>
      <c r="F446" s="8" t="s">
        <v>198</v>
      </c>
      <c r="G446" s="18" t="s">
        <v>2409</v>
      </c>
      <c r="H446" s="8" t="s">
        <v>361</v>
      </c>
      <c r="I446" s="8" t="b">
        <f>COUNTIF(Employees[Employee Name],Employees[[#This Row],[Employee Name]])&gt;1</f>
        <v>0</v>
      </c>
    </row>
    <row r="447" spans="1:9" ht="30" customHeight="1" x14ac:dyDescent="0.3">
      <c r="A447" s="43">
        <f>IF(ISBLANK(Employees[[#This Row],[Employee Name]]),"",A446+1)</f>
        <v>442</v>
      </c>
      <c r="B447" s="8" t="str">
        <f>CONCATENATE(Employees[[#This Row],[Lastname]]," ",Employees[[#This Row],[Firstname]], " ",LEFT(Employees[[#This Row],[Middlename]],1),IF(ISBLANK(Employees[[#This Row],[Middlename]])," ","."))</f>
        <v>MANALO FERNANDO G.</v>
      </c>
      <c r="C447" s="8" t="s">
        <v>143</v>
      </c>
      <c r="D447" s="8" t="s">
        <v>1037</v>
      </c>
      <c r="E447" s="8" t="s">
        <v>218</v>
      </c>
      <c r="F447" s="8" t="s">
        <v>1289</v>
      </c>
      <c r="G447" s="18" t="s">
        <v>1289</v>
      </c>
      <c r="H447" s="8" t="s">
        <v>97</v>
      </c>
      <c r="I447" s="8" t="b">
        <f>COUNTIF(Employees[Employee Name],Employees[[#This Row],[Employee Name]])&gt;1</f>
        <v>0</v>
      </c>
    </row>
    <row r="448" spans="1:9" ht="30" customHeight="1" x14ac:dyDescent="0.3">
      <c r="A448" s="43">
        <f>IF(ISBLANK(Employees[[#This Row],[Employee Name]]),"",A447+1)</f>
        <v>443</v>
      </c>
      <c r="B448" s="8" t="str">
        <f>CONCATENATE(Employees[[#This Row],[Lastname]]," ",Employees[[#This Row],[Firstname]], " ",LEFT(Employees[[#This Row],[Middlename]],1),IF(ISBLANK(Employees[[#This Row],[Middlename]])," ","."))</f>
        <v>MANALO JENNY R.</v>
      </c>
      <c r="C448" s="18" t="s">
        <v>143</v>
      </c>
      <c r="D448" s="18" t="s">
        <v>2043</v>
      </c>
      <c r="E448" s="18" t="s">
        <v>2044</v>
      </c>
      <c r="F448" s="18" t="s">
        <v>1705</v>
      </c>
      <c r="G448" s="18" t="s">
        <v>2409</v>
      </c>
      <c r="H448" s="18" t="s">
        <v>2045</v>
      </c>
      <c r="I448" s="8" t="b">
        <f>COUNTIF(Employees[Employee Name],Employees[[#This Row],[Employee Name]])&gt;1</f>
        <v>0</v>
      </c>
    </row>
    <row r="449" spans="1:9" ht="30" customHeight="1" x14ac:dyDescent="0.3">
      <c r="A449" s="43">
        <f>IF(ISBLANK(Employees[[#This Row],[Employee Name]]),"",A448+1)</f>
        <v>444</v>
      </c>
      <c r="B449" s="18" t="s">
        <v>2353</v>
      </c>
      <c r="C449" s="18" t="s">
        <v>143</v>
      </c>
      <c r="D449" s="18" t="s">
        <v>2351</v>
      </c>
      <c r="E449" s="18" t="s">
        <v>2352</v>
      </c>
      <c r="F449" s="18" t="s">
        <v>1705</v>
      </c>
      <c r="G449" s="18" t="s">
        <v>2409</v>
      </c>
      <c r="H449" s="18"/>
      <c r="I449" s="8" t="b">
        <f>COUNTIF(Employees[Employee Name],Employees[[#This Row],[Employee Name]])&gt;1</f>
        <v>0</v>
      </c>
    </row>
    <row r="450" spans="1:9" ht="30" customHeight="1" x14ac:dyDescent="0.3">
      <c r="A450" s="43">
        <f>IF(ISBLANK(Employees[[#This Row],[Employee Name]]),"",A449+1)</f>
        <v>445</v>
      </c>
      <c r="B450" s="8" t="str">
        <f>CONCATENATE(Employees[[#This Row],[Lastname]]," ",Employees[[#This Row],[Firstname]], " ",LEFT(Employees[[#This Row],[Middlename]],1),IF(ISBLANK(Employees[[#This Row],[Middlename]])," ","."))</f>
        <v>MANALO STEPHANIE C.</v>
      </c>
      <c r="C450" s="18" t="s">
        <v>143</v>
      </c>
      <c r="D450" s="18" t="s">
        <v>2196</v>
      </c>
      <c r="E450" s="18" t="s">
        <v>134</v>
      </c>
      <c r="F450" s="18" t="s">
        <v>1715</v>
      </c>
      <c r="G450" s="18" t="s">
        <v>2409</v>
      </c>
      <c r="H450" s="18" t="s">
        <v>2040</v>
      </c>
      <c r="I450" s="8" t="b">
        <f>COUNTIF(Employees[Employee Name],Employees[[#This Row],[Employee Name]])&gt;1</f>
        <v>0</v>
      </c>
    </row>
    <row r="451" spans="1:9" ht="30" customHeight="1" x14ac:dyDescent="0.3">
      <c r="A451" s="43">
        <f>IF(ISBLANK(Employees[[#This Row],[Employee Name]]),"",A450+1)</f>
        <v>446</v>
      </c>
      <c r="B451" s="8" t="str">
        <f>CONCATENATE(Employees[[#This Row],[Lastname]]," ",Employees[[#This Row],[Firstname]], " ",LEFT(Employees[[#This Row],[Middlename]],1),IF(ISBLANK(Employees[[#This Row],[Middlename]])," ","."))</f>
        <v xml:space="preserve">MANGUINAO GILBERT  </v>
      </c>
      <c r="C451" s="8" t="s">
        <v>963</v>
      </c>
      <c r="D451" s="8" t="s">
        <v>873</v>
      </c>
      <c r="E451" s="8"/>
      <c r="F451" s="8" t="s">
        <v>964</v>
      </c>
      <c r="G451" s="18" t="s">
        <v>2409</v>
      </c>
      <c r="H451" s="8" t="s">
        <v>209</v>
      </c>
      <c r="I451" s="8" t="b">
        <f>COUNTIF(Employees[Employee Name],Employees[[#This Row],[Employee Name]])&gt;1</f>
        <v>0</v>
      </c>
    </row>
    <row r="452" spans="1:9" ht="30" customHeight="1" x14ac:dyDescent="0.3">
      <c r="A452" s="43">
        <f>IF(ISBLANK(Employees[[#This Row],[Employee Name]]),"",A451+1)</f>
        <v>447</v>
      </c>
      <c r="B452" s="8" t="str">
        <f>CONCATENATE(Employees[[#This Row],[Lastname]]," ",Employees[[#This Row],[Firstname]], " ",LEFT(Employees[[#This Row],[Middlename]],1),IF(ISBLANK(Employees[[#This Row],[Middlename]])," ","."))</f>
        <v>MANGUINAO JOVELYN A.</v>
      </c>
      <c r="C452" s="18" t="s">
        <v>963</v>
      </c>
      <c r="D452" s="18" t="s">
        <v>2494</v>
      </c>
      <c r="E452" s="18" t="s">
        <v>1055</v>
      </c>
      <c r="F452" s="18" t="s">
        <v>766</v>
      </c>
      <c r="G452" s="18" t="s">
        <v>2409</v>
      </c>
      <c r="H452" s="18" t="s">
        <v>2495</v>
      </c>
      <c r="I452" s="8" t="b">
        <f>COUNTIF(Employees[Employee Name],Employees[[#This Row],[Employee Name]])&gt;1</f>
        <v>0</v>
      </c>
    </row>
    <row r="453" spans="1:9" ht="30" customHeight="1" x14ac:dyDescent="0.3">
      <c r="A453" s="43">
        <f>IF(ISBLANK(Employees[[#This Row],[Employee Name]]),"",A452+1)</f>
        <v>448</v>
      </c>
      <c r="B453" s="8" t="str">
        <f>CONCATENATE(Employees[[#This Row],[Lastname]]," ",Employees[[#This Row],[Firstname]], " ",LEFT(Employees[[#This Row],[Middlename]],1),IF(ISBLANK(Employees[[#This Row],[Middlename]])," ","."))</f>
        <v>MANGUINAO NIÑA P.</v>
      </c>
      <c r="C453" s="8" t="s">
        <v>963</v>
      </c>
      <c r="D453" s="18" t="s">
        <v>1548</v>
      </c>
      <c r="E453" s="18" t="s">
        <v>124</v>
      </c>
      <c r="F453" s="18" t="s">
        <v>685</v>
      </c>
      <c r="G453" s="18" t="s">
        <v>2409</v>
      </c>
      <c r="H453" s="18" t="s">
        <v>2040</v>
      </c>
      <c r="I453" s="8" t="b">
        <f>COUNTIF(Employees[Employee Name],Employees[[#This Row],[Employee Name]])&gt;1</f>
        <v>0</v>
      </c>
    </row>
    <row r="454" spans="1:9" ht="30" customHeight="1" x14ac:dyDescent="0.3">
      <c r="A454" s="43">
        <f>IF(ISBLANK(Employees[[#This Row],[Employee Name]]),"",A453+1)</f>
        <v>449</v>
      </c>
      <c r="B454" s="8" t="str">
        <f>CONCATENATE(Employees[[#This Row],[Lastname]]," ",Employees[[#This Row],[Firstname]], " ",LEFT(Employees[[#This Row],[Middlename]],1),IF(ISBLANK(Employees[[#This Row],[Middlename]])," ","."))</f>
        <v>MANIMTIM JOJIT A.</v>
      </c>
      <c r="C454" s="18" t="s">
        <v>1374</v>
      </c>
      <c r="D454" s="18" t="s">
        <v>2004</v>
      </c>
      <c r="E454" s="18" t="s">
        <v>1588</v>
      </c>
      <c r="F454" s="18" t="s">
        <v>2005</v>
      </c>
      <c r="G454" s="18" t="s">
        <v>2409</v>
      </c>
      <c r="H454" s="18" t="s">
        <v>89</v>
      </c>
      <c r="I454" s="8" t="b">
        <f>COUNTIF(Employees[Employee Name],Employees[[#This Row],[Employee Name]])&gt;1</f>
        <v>0</v>
      </c>
    </row>
    <row r="455" spans="1:9" ht="30" customHeight="1" x14ac:dyDescent="0.3">
      <c r="A455" s="43">
        <f>IF(ISBLANK(Employees[[#This Row],[Employee Name]]),"",A454+1)</f>
        <v>450</v>
      </c>
      <c r="B455" s="8" t="str">
        <f>CONCATENATE(Employees[[#This Row],[Lastname]]," ",Employees[[#This Row],[Firstname]], " ",LEFT(Employees[[#This Row],[Middlename]],1),IF(ISBLANK(Employees[[#This Row],[Middlename]])," ","."))</f>
        <v>MANLANGIT LEONILA R.</v>
      </c>
      <c r="C455" s="8" t="s">
        <v>1553</v>
      </c>
      <c r="D455" s="8" t="s">
        <v>1385</v>
      </c>
      <c r="E455" s="8" t="s">
        <v>1554</v>
      </c>
      <c r="F455" s="8" t="s">
        <v>1289</v>
      </c>
      <c r="G455" s="18" t="s">
        <v>1289</v>
      </c>
      <c r="H455" s="8" t="s">
        <v>1699</v>
      </c>
      <c r="I455" s="8" t="b">
        <f>COUNTIF(Employees[Employee Name],Employees[[#This Row],[Employee Name]])&gt;1</f>
        <v>0</v>
      </c>
    </row>
    <row r="456" spans="1:9" ht="30" customHeight="1" x14ac:dyDescent="0.3">
      <c r="A456" s="43">
        <f>IF(ISBLANK(Employees[[#This Row],[Employee Name]]),"",A455+1)</f>
        <v>451</v>
      </c>
      <c r="B456" s="8" t="str">
        <f>CONCATENATE(Employees[[#This Row],[Lastname]]," ",Employees[[#This Row],[Firstname]], " ",LEFT(Employees[[#This Row],[Middlename]],1),IF(ISBLANK(Employees[[#This Row],[Middlename]])," ","."))</f>
        <v>MANLAPAZ ROSALINDA R.</v>
      </c>
      <c r="C456" s="18" t="s">
        <v>2327</v>
      </c>
      <c r="D456" s="18" t="s">
        <v>229</v>
      </c>
      <c r="E456" s="18" t="s">
        <v>817</v>
      </c>
      <c r="F456" s="18" t="s">
        <v>1289</v>
      </c>
      <c r="G456" s="18" t="s">
        <v>1289</v>
      </c>
      <c r="H456" s="18" t="s">
        <v>103</v>
      </c>
      <c r="I456" s="8" t="b">
        <f>COUNTIF(Employees[Employee Name],Employees[[#This Row],[Employee Name]])&gt;1</f>
        <v>0</v>
      </c>
    </row>
    <row r="457" spans="1:9" ht="30" customHeight="1" x14ac:dyDescent="0.3">
      <c r="A457" s="43">
        <f>IF(ISBLANK(Employees[[#This Row],[Employee Name]]),"",A456+1)</f>
        <v>452</v>
      </c>
      <c r="B457" s="8" t="str">
        <f>CONCATENATE(Employees[[#This Row],[Lastname]]," ",Employees[[#This Row],[Firstname]], " ",LEFT(Employees[[#This Row],[Middlename]],1),IF(ISBLANK(Employees[[#This Row],[Middlename]])," ","."))</f>
        <v>MARAÑON AMY LOU T.</v>
      </c>
      <c r="C457" s="18" t="s">
        <v>1555</v>
      </c>
      <c r="D457" s="8" t="s">
        <v>1556</v>
      </c>
      <c r="E457" s="8" t="s">
        <v>1557</v>
      </c>
      <c r="F457" s="8" t="s">
        <v>1289</v>
      </c>
      <c r="G457" s="18" t="s">
        <v>1289</v>
      </c>
      <c r="H457" s="8" t="s">
        <v>1700</v>
      </c>
      <c r="I457" s="8" t="b">
        <f>COUNTIF(Employees[Employee Name],Employees[[#This Row],[Employee Name]])&gt;1</f>
        <v>0</v>
      </c>
    </row>
    <row r="458" spans="1:9" ht="30" customHeight="1" x14ac:dyDescent="0.3">
      <c r="A458" s="43">
        <f>IF(ISBLANK(Employees[[#This Row],[Employee Name]]),"",A457+1)</f>
        <v>453</v>
      </c>
      <c r="B458" s="8" t="str">
        <f>CONCATENATE(Employees[[#This Row],[Lastname]]," ",Employees[[#This Row],[Firstname]], " ",LEFT(Employees[[#This Row],[Middlename]],1),IF(ISBLANK(Employees[[#This Row],[Middlename]])," ","."))</f>
        <v>MARASIGAN  YOLANDA A.</v>
      </c>
      <c r="C458" s="18" t="s">
        <v>2396</v>
      </c>
      <c r="D458" s="18" t="s">
        <v>824</v>
      </c>
      <c r="E458" s="18" t="s">
        <v>1334</v>
      </c>
      <c r="F458" s="18" t="s">
        <v>2345</v>
      </c>
      <c r="G458" s="18" t="s">
        <v>2409</v>
      </c>
      <c r="H458" s="8"/>
      <c r="I458" s="8" t="b">
        <f>COUNTIF(Employees[Employee Name],Employees[[#This Row],[Employee Name]])&gt;1</f>
        <v>0</v>
      </c>
    </row>
    <row r="459" spans="1:9" ht="30" customHeight="1" x14ac:dyDescent="0.3">
      <c r="A459" s="43">
        <f>IF(ISBLANK(Employees[[#This Row],[Employee Name]]),"",A458+1)</f>
        <v>454</v>
      </c>
      <c r="B459" s="8" t="str">
        <f>CONCATENATE(Employees[[#This Row],[Lastname]]," ",Employees[[#This Row],[Firstname]], " ",LEFT(Employees[[#This Row],[Middlename]],1),IF(ISBLANK(Employees[[#This Row],[Middlename]])," ","."))</f>
        <v>MARASIGAN AGUINO D.</v>
      </c>
      <c r="C459" s="8" t="s">
        <v>554</v>
      </c>
      <c r="D459" s="8" t="s">
        <v>1558</v>
      </c>
      <c r="E459" s="8" t="s">
        <v>119</v>
      </c>
      <c r="F459" s="8" t="s">
        <v>1289</v>
      </c>
      <c r="G459" s="18" t="s">
        <v>1289</v>
      </c>
      <c r="H459" s="8" t="s">
        <v>1710</v>
      </c>
      <c r="I459" s="8" t="b">
        <f>COUNTIF(Employees[Employee Name],Employees[[#This Row],[Employee Name]])&gt;1</f>
        <v>0</v>
      </c>
    </row>
    <row r="460" spans="1:9" ht="30" customHeight="1" x14ac:dyDescent="0.3">
      <c r="A460" s="43">
        <f>IF(ISBLANK(Employees[[#This Row],[Employee Name]]),"",A459+1)</f>
        <v>455</v>
      </c>
      <c r="B460" s="8" t="str">
        <f>CONCATENATE(Employees[[#This Row],[Lastname]]," ",Employees[[#This Row],[Firstname]], " ",LEFT(Employees[[#This Row],[Middlename]],1),IF(ISBLANK(Employees[[#This Row],[Middlename]])," ","."))</f>
        <v>MARASIGAN ARIEL M.</v>
      </c>
      <c r="C460" s="18" t="s">
        <v>554</v>
      </c>
      <c r="D460" s="18" t="s">
        <v>400</v>
      </c>
      <c r="E460" s="18" t="s">
        <v>84</v>
      </c>
      <c r="F460" s="18" t="s">
        <v>1289</v>
      </c>
      <c r="G460" s="18" t="s">
        <v>1289</v>
      </c>
      <c r="H460" s="8"/>
      <c r="I460" s="8" t="b">
        <f>COUNTIF(Employees[Employee Name],Employees[[#This Row],[Employee Name]])&gt;1</f>
        <v>0</v>
      </c>
    </row>
    <row r="461" spans="1:9" ht="30" customHeight="1" x14ac:dyDescent="0.3">
      <c r="A461" s="43">
        <f>IF(ISBLANK(Employees[[#This Row],[Employee Name]]),"",A460+1)</f>
        <v>456</v>
      </c>
      <c r="B461" s="8" t="str">
        <f>CONCATENATE(Employees[[#This Row],[Lastname]]," ",Employees[[#This Row],[Firstname]], " ",LEFT(Employees[[#This Row],[Middlename]],1),IF(ISBLANK(Employees[[#This Row],[Middlename]])," ","."))</f>
        <v>MARASIGAN BIENVENIDO E.</v>
      </c>
      <c r="C461" s="8" t="s">
        <v>554</v>
      </c>
      <c r="D461" s="8" t="s">
        <v>1559</v>
      </c>
      <c r="E461" s="8" t="s">
        <v>1521</v>
      </c>
      <c r="F461" s="8" t="s">
        <v>1289</v>
      </c>
      <c r="G461" s="18" t="s">
        <v>1289</v>
      </c>
      <c r="H461" s="8" t="s">
        <v>209</v>
      </c>
      <c r="I461" s="8" t="b">
        <f>COUNTIF(Employees[Employee Name],Employees[[#This Row],[Employee Name]])&gt;1</f>
        <v>0</v>
      </c>
    </row>
    <row r="462" spans="1:9" ht="30" customHeight="1" x14ac:dyDescent="0.3">
      <c r="A462" s="43">
        <f>IF(ISBLANK(Employees[[#This Row],[Employee Name]]),"",A461+1)</f>
        <v>457</v>
      </c>
      <c r="B462" s="8" t="str">
        <f>CONCATENATE(Employees[[#This Row],[Lastname]]," ",Employees[[#This Row],[Firstname]], " ",LEFT(Employees[[#This Row],[Middlename]],1),IF(ISBLANK(Employees[[#This Row],[Middlename]])," ","."))</f>
        <v>MARASIGAN CHRISTIAN M.</v>
      </c>
      <c r="C462" s="8" t="s">
        <v>554</v>
      </c>
      <c r="D462" s="8" t="s">
        <v>1491</v>
      </c>
      <c r="E462" s="8" t="s">
        <v>84</v>
      </c>
      <c r="F462" s="8" t="s">
        <v>1289</v>
      </c>
      <c r="G462" s="18" t="s">
        <v>1289</v>
      </c>
      <c r="H462" s="8" t="s">
        <v>126</v>
      </c>
      <c r="I462" s="8" t="b">
        <f>COUNTIF(Employees[Employee Name],Employees[[#This Row],[Employee Name]])&gt;1</f>
        <v>0</v>
      </c>
    </row>
    <row r="463" spans="1:9" ht="30" customHeight="1" x14ac:dyDescent="0.3">
      <c r="A463" s="43">
        <f>IF(ISBLANK(Employees[[#This Row],[Employee Name]]),"",A462+1)</f>
        <v>458</v>
      </c>
      <c r="B463" s="8" t="str">
        <f>CONCATENATE(Employees[[#This Row],[Lastname]]," ",Employees[[#This Row],[Firstname]], " ",LEFT(Employees[[#This Row],[Middlename]],1),IF(ISBLANK(Employees[[#This Row],[Middlename]])," ","."))</f>
        <v xml:space="preserve">MARASIGAN DANIEL  </v>
      </c>
      <c r="C463" s="8" t="s">
        <v>554</v>
      </c>
      <c r="D463" s="8" t="s">
        <v>555</v>
      </c>
      <c r="E463" s="8"/>
      <c r="F463" s="18" t="s">
        <v>198</v>
      </c>
      <c r="G463" s="18" t="s">
        <v>2409</v>
      </c>
      <c r="H463" s="8" t="s">
        <v>289</v>
      </c>
      <c r="I463" s="8" t="b">
        <f>COUNTIF(Employees[Employee Name],Employees[[#This Row],[Employee Name]])&gt;1</f>
        <v>0</v>
      </c>
    </row>
    <row r="464" spans="1:9" ht="30" customHeight="1" x14ac:dyDescent="0.3">
      <c r="A464" s="43">
        <f>IF(ISBLANK(Employees[[#This Row],[Employee Name]]),"",A463+1)</f>
        <v>459</v>
      </c>
      <c r="B464" s="8" t="str">
        <f>CONCATENATE(Employees[[#This Row],[Lastname]]," ",Employees[[#This Row],[Firstname]], " ",LEFT(Employees[[#This Row],[Middlename]],1),IF(ISBLANK(Employees[[#This Row],[Middlename]])," ","."))</f>
        <v>MARASIGAN GINALYN D.</v>
      </c>
      <c r="C464" s="8" t="s">
        <v>554</v>
      </c>
      <c r="D464" s="8" t="s">
        <v>1081</v>
      </c>
      <c r="E464" s="8" t="s">
        <v>1082</v>
      </c>
      <c r="F464" s="8" t="s">
        <v>125</v>
      </c>
      <c r="G464" s="18" t="s">
        <v>2409</v>
      </c>
      <c r="H464" s="8" t="s">
        <v>439</v>
      </c>
      <c r="I464" s="8" t="b">
        <f>COUNTIF(Employees[Employee Name],Employees[[#This Row],[Employee Name]])&gt;1</f>
        <v>0</v>
      </c>
    </row>
    <row r="465" spans="1:9" ht="30" customHeight="1" x14ac:dyDescent="0.3">
      <c r="A465" s="43">
        <f>IF(ISBLANK(Employees[[#This Row],[Employee Name]]),"",A464+1)</f>
        <v>460</v>
      </c>
      <c r="B465" s="8" t="str">
        <f>CONCATENATE(Employees[[#This Row],[Lastname]]," ",Employees[[#This Row],[Firstname]], " ",LEFT(Employees[[#This Row],[Middlename]],1),IF(ISBLANK(Employees[[#This Row],[Middlename]])," ","."))</f>
        <v>MARASIGAN INOCENCIA P.</v>
      </c>
      <c r="C465" s="8" t="s">
        <v>554</v>
      </c>
      <c r="D465" s="8" t="s">
        <v>1018</v>
      </c>
      <c r="E465" s="8" t="s">
        <v>712</v>
      </c>
      <c r="F465" s="8" t="s">
        <v>212</v>
      </c>
      <c r="G465" s="18" t="s">
        <v>2409</v>
      </c>
      <c r="H465" s="8" t="s">
        <v>213</v>
      </c>
      <c r="I465" s="8" t="b">
        <f>COUNTIF(Employees[Employee Name],Employees[[#This Row],[Employee Name]])&gt;1</f>
        <v>0</v>
      </c>
    </row>
    <row r="466" spans="1:9" ht="30" customHeight="1" x14ac:dyDescent="0.3">
      <c r="A466" s="43">
        <f>IF(ISBLANK(Employees[[#This Row],[Employee Name]]),"",A465+1)</f>
        <v>461</v>
      </c>
      <c r="B466" s="8" t="str">
        <f>CONCATENATE(Employees[[#This Row],[Lastname]]," ",Employees[[#This Row],[Firstname]], " ",LEFT(Employees[[#This Row],[Middlename]],1),IF(ISBLANK(Employees[[#This Row],[Middlename]])," ","."))</f>
        <v>MARASIGAN JANINE C.</v>
      </c>
      <c r="C466" s="8" t="s">
        <v>554</v>
      </c>
      <c r="D466" s="8" t="s">
        <v>1560</v>
      </c>
      <c r="E466" s="8" t="s">
        <v>1561</v>
      </c>
      <c r="F466" s="8" t="s">
        <v>1715</v>
      </c>
      <c r="G466" s="8" t="s">
        <v>2409</v>
      </c>
      <c r="H466" s="8" t="s">
        <v>97</v>
      </c>
      <c r="I466" s="8" t="b">
        <f>COUNTIF(Employees[Employee Name],Employees[[#This Row],[Employee Name]])&gt;1</f>
        <v>0</v>
      </c>
    </row>
    <row r="467" spans="1:9" ht="30" customHeight="1" x14ac:dyDescent="0.3">
      <c r="A467" s="43">
        <f>IF(ISBLANK(Employees[[#This Row],[Employee Name]]),"",A466+1)</f>
        <v>462</v>
      </c>
      <c r="B467" s="8" t="str">
        <f>CONCATENATE(Employees[[#This Row],[Lastname]]," ",Employees[[#This Row],[Firstname]], " ",LEFT(Employees[[#This Row],[Middlename]],1),IF(ISBLANK(Employees[[#This Row],[Middlename]])," ","."))</f>
        <v>MARASIGAN MARIFE C.</v>
      </c>
      <c r="C467" s="18" t="s">
        <v>554</v>
      </c>
      <c r="D467" s="18" t="s">
        <v>2337</v>
      </c>
      <c r="E467" s="18" t="s">
        <v>1514</v>
      </c>
      <c r="F467" s="18" t="s">
        <v>1698</v>
      </c>
      <c r="G467" s="18" t="s">
        <v>1698</v>
      </c>
      <c r="H467" s="18" t="s">
        <v>103</v>
      </c>
      <c r="I467" s="8" t="b">
        <f>COUNTIF(Employees[Employee Name],Employees[[#This Row],[Employee Name]])&gt;1</f>
        <v>0</v>
      </c>
    </row>
    <row r="468" spans="1:9" ht="30" customHeight="1" x14ac:dyDescent="0.3">
      <c r="A468" s="43">
        <f>IF(ISBLANK(Employees[[#This Row],[Employee Name]]),"",A467+1)</f>
        <v>463</v>
      </c>
      <c r="B468" s="8" t="str">
        <f>CONCATENATE(Employees[[#This Row],[Lastname]]," ",Employees[[#This Row],[Firstname]], " ",LEFT(Employees[[#This Row],[Middlename]],1),IF(ISBLANK(Employees[[#This Row],[Middlename]])," ","."))</f>
        <v>MARCIAL RUSTICO B.</v>
      </c>
      <c r="C468" s="8" t="s">
        <v>976</v>
      </c>
      <c r="D468" s="8" t="s">
        <v>977</v>
      </c>
      <c r="E468" s="8" t="s">
        <v>145</v>
      </c>
      <c r="F468" s="8" t="s">
        <v>969</v>
      </c>
      <c r="G468" s="8" t="s">
        <v>2409</v>
      </c>
      <c r="H468" s="8" t="s">
        <v>296</v>
      </c>
      <c r="I468" s="8" t="b">
        <f>COUNTIF(Employees[Employee Name],Employees[[#This Row],[Employee Name]])&gt;1</f>
        <v>0</v>
      </c>
    </row>
    <row r="469" spans="1:9" ht="30" customHeight="1" x14ac:dyDescent="0.3">
      <c r="A469" s="43">
        <f>IF(ISBLANK(Employees[[#This Row],[Employee Name]]),"",A468+1)</f>
        <v>464</v>
      </c>
      <c r="B469" s="8" t="str">
        <f>CONCATENATE(Employees[[#This Row],[Lastname]]," ",Employees[[#This Row],[Firstname]], " ",LEFT(Employees[[#This Row],[Middlename]],1),IF(ISBLANK(Employees[[#This Row],[Middlename]])," ","."))</f>
        <v>MARDO MELINDA E.</v>
      </c>
      <c r="C469" s="18" t="s">
        <v>1562</v>
      </c>
      <c r="D469" s="18" t="s">
        <v>503</v>
      </c>
      <c r="E469" s="18" t="s">
        <v>378</v>
      </c>
      <c r="F469" s="18" t="s">
        <v>1289</v>
      </c>
      <c r="G469" s="18" t="s">
        <v>1289</v>
      </c>
      <c r="H469" s="18" t="s">
        <v>289</v>
      </c>
      <c r="I469" s="8" t="b">
        <f>COUNTIF(Employees[Employee Name],Employees[[#This Row],[Employee Name]])&gt;1</f>
        <v>0</v>
      </c>
    </row>
    <row r="470" spans="1:9" ht="30" customHeight="1" x14ac:dyDescent="0.3">
      <c r="A470" s="43">
        <f>IF(ISBLANK(Employees[[#This Row],[Employee Name]]),"",A469+1)</f>
        <v>465</v>
      </c>
      <c r="B470" s="8" t="str">
        <f>CONCATENATE(Employees[[#This Row],[Lastname]]," ",Employees[[#This Row],[Firstname]], " ",LEFT(Employees[[#This Row],[Middlename]],1),IF(ISBLANK(Employees[[#This Row],[Middlename]])," ","."))</f>
        <v>MARINDUQUE ANNE RENELYN P.</v>
      </c>
      <c r="C470" s="8" t="s">
        <v>132</v>
      </c>
      <c r="D470" s="8" t="s">
        <v>356</v>
      </c>
      <c r="E470" s="8" t="s">
        <v>124</v>
      </c>
      <c r="F470" s="8" t="s">
        <v>125</v>
      </c>
      <c r="G470" s="18" t="s">
        <v>2409</v>
      </c>
      <c r="H470" s="8" t="s">
        <v>357</v>
      </c>
      <c r="I470" s="8" t="b">
        <f>COUNTIF(Employees[Employee Name],Employees[[#This Row],[Employee Name]])&gt;1</f>
        <v>0</v>
      </c>
    </row>
    <row r="471" spans="1:9" ht="30" customHeight="1" x14ac:dyDescent="0.3">
      <c r="A471" s="43">
        <f>IF(ISBLANK(Employees[[#This Row],[Employee Name]]),"",A470+1)</f>
        <v>466</v>
      </c>
      <c r="B471" s="8" t="str">
        <f>CONCATENATE(Employees[[#This Row],[Lastname]]," ",Employees[[#This Row],[Firstname]], " ",LEFT(Employees[[#This Row],[Middlename]],1),IF(ISBLANK(Employees[[#This Row],[Middlename]])," ","."))</f>
        <v>MARINDUQUE AURORA A.</v>
      </c>
      <c r="C471" s="8" t="s">
        <v>132</v>
      </c>
      <c r="D471" s="8" t="s">
        <v>1093</v>
      </c>
      <c r="E471" s="8" t="s">
        <v>903</v>
      </c>
      <c r="F471" s="8" t="s">
        <v>1094</v>
      </c>
      <c r="G471" s="8" t="s">
        <v>2409</v>
      </c>
      <c r="H471" s="8" t="s">
        <v>357</v>
      </c>
      <c r="I471" s="8" t="b">
        <f>COUNTIF(Employees[Employee Name],Employees[[#This Row],[Employee Name]])&gt;1</f>
        <v>0</v>
      </c>
    </row>
    <row r="472" spans="1:9" ht="30" customHeight="1" x14ac:dyDescent="0.3">
      <c r="A472" s="43">
        <f>IF(ISBLANK(Employees[[#This Row],[Employee Name]]),"",A471+1)</f>
        <v>467</v>
      </c>
      <c r="B472" s="8" t="str">
        <f>CONCATENATE(Employees[[#This Row],[Lastname]]," ",Employees[[#This Row],[Firstname]], " ",LEFT(Employees[[#This Row],[Middlename]],1),IF(ISBLANK(Employees[[#This Row],[Middlename]])," ","."))</f>
        <v>MARINDUQUE ERNESTO P.</v>
      </c>
      <c r="C472" s="8" t="s">
        <v>132</v>
      </c>
      <c r="D472" s="8" t="s">
        <v>905</v>
      </c>
      <c r="E472" s="8" t="s">
        <v>866</v>
      </c>
      <c r="F472" s="8" t="s">
        <v>198</v>
      </c>
      <c r="G472" s="18" t="s">
        <v>2409</v>
      </c>
      <c r="H472" s="8" t="s">
        <v>271</v>
      </c>
      <c r="I472" s="8" t="b">
        <f>COUNTIF(Employees[Employee Name],Employees[[#This Row],[Employee Name]])&gt;1</f>
        <v>0</v>
      </c>
    </row>
    <row r="473" spans="1:9" ht="30" customHeight="1" x14ac:dyDescent="0.3">
      <c r="A473" s="43">
        <f>IF(ISBLANK(Employees[[#This Row],[Employee Name]]),"",A472+1)</f>
        <v>468</v>
      </c>
      <c r="B473" s="8" t="str">
        <f>CONCATENATE(Employees[[#This Row],[Lastname]]," ",Employees[[#This Row],[Firstname]], " ",LEFT(Employees[[#This Row],[Middlename]],1),IF(ISBLANK(Employees[[#This Row],[Middlename]])," ","."))</f>
        <v>MARINDUQUE GERRY C.</v>
      </c>
      <c r="C473" s="8" t="s">
        <v>132</v>
      </c>
      <c r="D473" s="8" t="s">
        <v>133</v>
      </c>
      <c r="E473" s="8" t="s">
        <v>134</v>
      </c>
      <c r="F473" s="8" t="s">
        <v>198</v>
      </c>
      <c r="G473" s="18" t="s">
        <v>2409</v>
      </c>
      <c r="H473" s="8" t="s">
        <v>135</v>
      </c>
      <c r="I473" s="8" t="b">
        <f>COUNTIF(Employees[Employee Name],Employees[[#This Row],[Employee Name]])&gt;1</f>
        <v>0</v>
      </c>
    </row>
    <row r="474" spans="1:9" ht="30" customHeight="1" x14ac:dyDescent="0.3">
      <c r="A474" s="43">
        <f>IF(ISBLANK(Employees[[#This Row],[Employee Name]]),"",A473+1)</f>
        <v>469</v>
      </c>
      <c r="B474" s="8" t="str">
        <f>CONCATENATE(Employees[[#This Row],[Lastname]]," ",Employees[[#This Row],[Firstname]], " ",LEFT(Employees[[#This Row],[Middlename]],1),IF(ISBLANK(Employees[[#This Row],[Middlename]])," ","."))</f>
        <v>MARINDUQUE MARISSA M.</v>
      </c>
      <c r="C474" s="8" t="s">
        <v>132</v>
      </c>
      <c r="D474" s="8" t="s">
        <v>185</v>
      </c>
      <c r="E474" s="8" t="s">
        <v>84</v>
      </c>
      <c r="F474" s="8" t="s">
        <v>465</v>
      </c>
      <c r="G474" s="18" t="s">
        <v>2409</v>
      </c>
      <c r="H474" s="8" t="s">
        <v>463</v>
      </c>
      <c r="I474" s="8" t="b">
        <f>COUNTIF(Employees[Employee Name],Employees[[#This Row],[Employee Name]])&gt;1</f>
        <v>0</v>
      </c>
    </row>
    <row r="475" spans="1:9" ht="30" customHeight="1" x14ac:dyDescent="0.3">
      <c r="A475" s="43">
        <f>IF(ISBLANK(Employees[[#This Row],[Employee Name]]),"",A474+1)</f>
        <v>470</v>
      </c>
      <c r="B475" s="8" t="str">
        <f>CONCATENATE(Employees[[#This Row],[Lastname]]," ",Employees[[#This Row],[Firstname]], " ",LEFT(Employees[[#This Row],[Middlename]],1),IF(ISBLANK(Employees[[#This Row],[Middlename]])," ","."))</f>
        <v>MARINDUQUE ROWENA G.</v>
      </c>
      <c r="C475" s="8" t="s">
        <v>132</v>
      </c>
      <c r="D475" s="8" t="s">
        <v>628</v>
      </c>
      <c r="E475" s="8" t="s">
        <v>166</v>
      </c>
      <c r="F475" s="8" t="s">
        <v>1289</v>
      </c>
      <c r="G475" s="18" t="s">
        <v>1289</v>
      </c>
      <c r="H475" s="8" t="s">
        <v>361</v>
      </c>
      <c r="I475" s="8" t="b">
        <f>COUNTIF(Employees[Employee Name],Employees[[#This Row],[Employee Name]])&gt;1</f>
        <v>0</v>
      </c>
    </row>
    <row r="476" spans="1:9" ht="30" customHeight="1" x14ac:dyDescent="0.3">
      <c r="A476" s="43">
        <f>IF(ISBLANK(Employees[[#This Row],[Employee Name]]),"",A475+1)</f>
        <v>471</v>
      </c>
      <c r="B476" s="8" t="str">
        <f>CONCATENATE(Employees[[#This Row],[Lastname]]," ",Employees[[#This Row],[Firstname]], " ",LEFT(Employees[[#This Row],[Middlename]],1),IF(ISBLANK(Employees[[#This Row],[Middlename]])," ","."))</f>
        <v>MARQUEZ HENSLEY B.</v>
      </c>
      <c r="C476" s="18" t="s">
        <v>328</v>
      </c>
      <c r="D476" s="18" t="s">
        <v>2228</v>
      </c>
      <c r="E476" s="18" t="s">
        <v>187</v>
      </c>
      <c r="F476" s="18" t="s">
        <v>1287</v>
      </c>
      <c r="G476" s="18" t="s">
        <v>2409</v>
      </c>
      <c r="H476" s="18" t="s">
        <v>2229</v>
      </c>
      <c r="I476" s="8" t="b">
        <f>COUNTIF(Employees[Employee Name],Employees[[#This Row],[Employee Name]])&gt;1</f>
        <v>0</v>
      </c>
    </row>
    <row r="477" spans="1:9" ht="30" customHeight="1" x14ac:dyDescent="0.3">
      <c r="A477" s="43">
        <f>IF(ISBLANK(Employees[[#This Row],[Employee Name]]),"",A476+1)</f>
        <v>472</v>
      </c>
      <c r="B477" s="8" t="str">
        <f>CONCATENATE(Employees[[#This Row],[Lastname]]," ",Employees[[#This Row],[Firstname]], " ",LEFT(Employees[[#This Row],[Middlename]],1),IF(ISBLANK(Employees[[#This Row],[Middlename]])," ","."))</f>
        <v>MARQUEZ LOLITA R.</v>
      </c>
      <c r="C477" s="8" t="s">
        <v>328</v>
      </c>
      <c r="D477" s="8" t="s">
        <v>329</v>
      </c>
      <c r="E477" s="8" t="s">
        <v>330</v>
      </c>
      <c r="F477" s="8" t="s">
        <v>125</v>
      </c>
      <c r="G477" s="18" t="s">
        <v>2409</v>
      </c>
      <c r="H477" s="8" t="s">
        <v>331</v>
      </c>
      <c r="I477" s="8" t="b">
        <f>COUNTIF(Employees[Employee Name],Employees[[#This Row],[Employee Name]])&gt;1</f>
        <v>0</v>
      </c>
    </row>
    <row r="478" spans="1:9" ht="30" customHeight="1" x14ac:dyDescent="0.3">
      <c r="A478" s="43">
        <f>IF(ISBLANK(Employees[[#This Row],[Employee Name]]),"",A477+1)</f>
        <v>473</v>
      </c>
      <c r="B478" s="8" t="str">
        <f>CONCATENATE(Employees[[#This Row],[Lastname]]," ",Employees[[#This Row],[Firstname]], " ",LEFT(Employees[[#This Row],[Middlename]],1),IF(ISBLANK(Employees[[#This Row],[Middlename]])," ","."))</f>
        <v>MARTINEZ BELEN B.</v>
      </c>
      <c r="C478" s="8" t="s">
        <v>148</v>
      </c>
      <c r="D478" s="8" t="s">
        <v>706</v>
      </c>
      <c r="E478" s="8" t="s">
        <v>187</v>
      </c>
      <c r="F478" s="8" t="s">
        <v>707</v>
      </c>
      <c r="G478" s="18" t="s">
        <v>2409</v>
      </c>
      <c r="H478" s="8" t="s">
        <v>182</v>
      </c>
      <c r="I478" s="8" t="b">
        <f>COUNTIF(Employees[Employee Name],Employees[[#This Row],[Employee Name]])&gt;1</f>
        <v>0</v>
      </c>
    </row>
    <row r="479" spans="1:9" ht="30" customHeight="1" x14ac:dyDescent="0.3">
      <c r="A479" s="43">
        <f>IF(ISBLANK(Employees[[#This Row],[Employee Name]]),"",A478+1)</f>
        <v>474</v>
      </c>
      <c r="B479" s="8" t="str">
        <f>CONCATENATE(Employees[[#This Row],[Lastname]]," ",Employees[[#This Row],[Firstname]], " ",LEFT(Employees[[#This Row],[Middlename]],1),IF(ISBLANK(Employees[[#This Row],[Middlename]])," ","."))</f>
        <v>MARTINEZ EMER V.</v>
      </c>
      <c r="C479" s="8" t="s">
        <v>148</v>
      </c>
      <c r="D479" s="8" t="s">
        <v>149</v>
      </c>
      <c r="E479" s="8" t="s">
        <v>150</v>
      </c>
      <c r="F479" s="8" t="s">
        <v>151</v>
      </c>
      <c r="G479" s="18" t="s">
        <v>2409</v>
      </c>
      <c r="H479" s="8" t="s">
        <v>152</v>
      </c>
      <c r="I479" s="8" t="b">
        <f>COUNTIF(Employees[Employee Name],Employees[[#This Row],[Employee Name]])&gt;1</f>
        <v>0</v>
      </c>
    </row>
    <row r="480" spans="1:9" ht="30" customHeight="1" x14ac:dyDescent="0.3">
      <c r="A480" s="43">
        <f>IF(ISBLANK(Employees[[#This Row],[Employee Name]]),"",A479+1)</f>
        <v>475</v>
      </c>
      <c r="B480" s="8" t="str">
        <f>CONCATENATE(Employees[[#This Row],[Lastname]]," ",Employees[[#This Row],[Firstname]], " ",LEFT(Employees[[#This Row],[Middlename]],1),IF(ISBLANK(Employees[[#This Row],[Middlename]])," ","."))</f>
        <v>MARUNDAN MARIA FLOR M.</v>
      </c>
      <c r="C480" s="8" t="s">
        <v>94</v>
      </c>
      <c r="D480" s="8" t="s">
        <v>95</v>
      </c>
      <c r="E480" s="8" t="s">
        <v>84</v>
      </c>
      <c r="F480" s="8" t="s">
        <v>96</v>
      </c>
      <c r="G480" s="8" t="s">
        <v>2409</v>
      </c>
      <c r="H480" s="8" t="s">
        <v>97</v>
      </c>
      <c r="I480" s="8" t="b">
        <f>COUNTIF(Employees[Employee Name],Employees[[#This Row],[Employee Name]])&gt;1</f>
        <v>0</v>
      </c>
    </row>
    <row r="481" spans="1:9" ht="30" customHeight="1" x14ac:dyDescent="0.3">
      <c r="A481" s="43">
        <f>A479+1</f>
        <v>475</v>
      </c>
      <c r="B481" s="8" t="str">
        <f>CONCATENATE(Employees[[#This Row],[Lastname]]," ",Employees[[#This Row],[Firstname]], " ",LEFT(Employees[[#This Row],[Middlename]],1),IF(ISBLANK(Employees[[#This Row],[Middlename]])," ","."))</f>
        <v xml:space="preserve">MATIBAG EDISON  </v>
      </c>
      <c r="C481" s="18" t="s">
        <v>2585</v>
      </c>
      <c r="D481" s="18" t="s">
        <v>2586</v>
      </c>
      <c r="E481" s="8"/>
      <c r="F481" s="18" t="s">
        <v>1289</v>
      </c>
      <c r="G481" s="18" t="s">
        <v>1289</v>
      </c>
      <c r="H481" s="18" t="s">
        <v>289</v>
      </c>
      <c r="I481" s="8" t="b">
        <f>COUNTIF(Employees[Employee Name],Employees[[#This Row],[Employee Name]])&gt;1</f>
        <v>0</v>
      </c>
    </row>
    <row r="482" spans="1:9" ht="30" customHeight="1" x14ac:dyDescent="0.3">
      <c r="A482" s="43">
        <f>IF(ISBLANK(Employees[[#This Row],[Employee Name]]),"",A480+1)</f>
        <v>476</v>
      </c>
      <c r="B482" s="8" t="str">
        <f>CONCATENATE(Employees[[#This Row],[Lastname]]," ",Employees[[#This Row],[Firstname]], " ",LEFT(Employees[[#This Row],[Middlename]],1),IF(ISBLANK(Employees[[#This Row],[Middlename]])," ","."))</f>
        <v>MATIENZO NORMITA S.</v>
      </c>
      <c r="C482" s="8" t="s">
        <v>718</v>
      </c>
      <c r="D482" s="8" t="s">
        <v>719</v>
      </c>
      <c r="E482" s="8" t="s">
        <v>951</v>
      </c>
      <c r="F482" s="8" t="s">
        <v>125</v>
      </c>
      <c r="G482" s="18" t="s">
        <v>2409</v>
      </c>
      <c r="H482" s="8" t="s">
        <v>537</v>
      </c>
      <c r="I482" s="8" t="b">
        <f>COUNTIF(Employees[Employee Name],Employees[[#This Row],[Employee Name]])&gt;1</f>
        <v>0</v>
      </c>
    </row>
    <row r="483" spans="1:9" ht="30" customHeight="1" x14ac:dyDescent="0.3">
      <c r="A483" s="43">
        <f>IF(ISBLANK(Employees[[#This Row],[Employee Name]]),"",A482+1)</f>
        <v>477</v>
      </c>
      <c r="B483" s="8" t="str">
        <f>CONCATENATE(Employees[[#This Row],[Lastname]]," ",Employees[[#This Row],[Firstname]], " ",LEFT(Employees[[#This Row],[Middlename]],1),IF(ISBLANK(Employees[[#This Row],[Middlename]])," ","."))</f>
        <v>MAULLON JAENA F.</v>
      </c>
      <c r="C483" s="8" t="s">
        <v>1563</v>
      </c>
      <c r="D483" s="8" t="s">
        <v>1564</v>
      </c>
      <c r="E483" s="8" t="s">
        <v>237</v>
      </c>
      <c r="F483" s="8" t="s">
        <v>1289</v>
      </c>
      <c r="G483" s="18" t="s">
        <v>1289</v>
      </c>
      <c r="H483" s="8" t="s">
        <v>361</v>
      </c>
      <c r="I483" s="8" t="b">
        <f>COUNTIF(Employees[Employee Name],Employees[[#This Row],[Employee Name]])&gt;1</f>
        <v>0</v>
      </c>
    </row>
    <row r="484" spans="1:9" ht="30" customHeight="1" x14ac:dyDescent="0.3">
      <c r="A484" s="43">
        <f>IF(ISBLANK(Employees[[#This Row],[Employee Name]]),"",A483+1)</f>
        <v>478</v>
      </c>
      <c r="B484" s="8" t="str">
        <f>CONCATENATE(Employees[[#This Row],[Lastname]]," ",Employees[[#This Row],[Firstname]], " ",LEFT(Employees[[#This Row],[Middlename]],1),IF(ISBLANK(Employees[[#This Row],[Middlename]])," ","."))</f>
        <v>MAURICIO MARIZIEL M.</v>
      </c>
      <c r="C484" s="8" t="s">
        <v>1290</v>
      </c>
      <c r="D484" s="8" t="s">
        <v>1291</v>
      </c>
      <c r="E484" s="8" t="s">
        <v>84</v>
      </c>
      <c r="F484" s="8" t="s">
        <v>1289</v>
      </c>
      <c r="G484" s="18" t="s">
        <v>1289</v>
      </c>
      <c r="H484" s="8" t="s">
        <v>361</v>
      </c>
      <c r="I484" s="8" t="b">
        <f>COUNTIF(Employees[Employee Name],Employees[[#This Row],[Employee Name]])&gt;1</f>
        <v>0</v>
      </c>
    </row>
    <row r="485" spans="1:9" ht="30" customHeight="1" x14ac:dyDescent="0.3">
      <c r="A485" s="43">
        <f>IF(ISBLANK(Employees[[#This Row],[Employee Name]]),"",A484+1)</f>
        <v>479</v>
      </c>
      <c r="B485" s="8" t="str">
        <f>CONCATENATE(Employees[[#This Row],[Lastname]]," ",Employees[[#This Row],[Firstname]], " ",LEFT(Employees[[#This Row],[Middlename]],1),IF(ISBLANK(Employees[[#This Row],[Middlename]])," ","."))</f>
        <v>MAWAK MIA PAULEEN B.</v>
      </c>
      <c r="C485" s="8" t="s">
        <v>1005</v>
      </c>
      <c r="D485" s="8" t="s">
        <v>1006</v>
      </c>
      <c r="E485" s="8" t="s">
        <v>1007</v>
      </c>
      <c r="F485" s="8" t="s">
        <v>120</v>
      </c>
      <c r="G485" s="18" t="s">
        <v>2409</v>
      </c>
      <c r="H485" s="8" t="s">
        <v>439</v>
      </c>
      <c r="I485" s="8" t="b">
        <f>COUNTIF(Employees[Employee Name],Employees[[#This Row],[Employee Name]])&gt;1</f>
        <v>0</v>
      </c>
    </row>
    <row r="486" spans="1:9" ht="30" customHeight="1" x14ac:dyDescent="0.3">
      <c r="A486" s="43">
        <f>IF(ISBLANK(Employees[[#This Row],[Employee Name]]),"",A485+1)</f>
        <v>480</v>
      </c>
      <c r="B486" s="8" t="str">
        <f>CONCATENATE(Employees[[#This Row],[Lastname]]," ",Employees[[#This Row],[Firstname]], " ",LEFT(Employees[[#This Row],[Middlename]],1),IF(ISBLANK(Employees[[#This Row],[Middlename]])," ","."))</f>
        <v>MEJIA MENERIZA M.</v>
      </c>
      <c r="C486" s="18" t="s">
        <v>2412</v>
      </c>
      <c r="D486" s="18" t="s">
        <v>2413</v>
      </c>
      <c r="E486" s="18" t="s">
        <v>84</v>
      </c>
      <c r="F486" s="18" t="s">
        <v>212</v>
      </c>
      <c r="G486" s="18" t="s">
        <v>2409</v>
      </c>
      <c r="H486" s="18" t="s">
        <v>213</v>
      </c>
      <c r="I486" s="8" t="b">
        <f>COUNTIF(Employees[Employee Name],Employees[[#This Row],[Employee Name]])&gt;1</f>
        <v>0</v>
      </c>
    </row>
    <row r="487" spans="1:9" ht="30" customHeight="1" x14ac:dyDescent="0.3">
      <c r="A487" s="43">
        <f>IF(ISBLANK(Employees[[#This Row],[Employee Name]]),"",A486+1)</f>
        <v>481</v>
      </c>
      <c r="B487" s="8" t="str">
        <f>CONCATENATE(Employees[[#This Row],[Lastname]]," ",Employees[[#This Row],[Firstname]], " ",LEFT(Employees[[#This Row],[Middlename]],1),IF(ISBLANK(Employees[[#This Row],[Middlename]])," ","."))</f>
        <v xml:space="preserve">MINGI JAYVEE  </v>
      </c>
      <c r="C487" s="18" t="s">
        <v>2562</v>
      </c>
      <c r="D487" s="18" t="s">
        <v>2008</v>
      </c>
      <c r="E487" s="8"/>
      <c r="F487" s="18" t="s">
        <v>1289</v>
      </c>
      <c r="G487" s="18" t="s">
        <v>1289</v>
      </c>
      <c r="H487" s="18" t="s">
        <v>1699</v>
      </c>
      <c r="I487" s="8" t="b">
        <f>COUNTIF(Employees[Employee Name],Employees[[#This Row],[Employee Name]])&gt;1</f>
        <v>0</v>
      </c>
    </row>
    <row r="488" spans="1:9" ht="30" customHeight="1" x14ac:dyDescent="0.3">
      <c r="A488" s="43">
        <f>IF(ISBLANK(Employees[[#This Row],[Employee Name]]),"",A487+1)</f>
        <v>482</v>
      </c>
      <c r="B488" s="8" t="str">
        <f>CONCATENATE(Employees[[#This Row],[Lastname]]," ",Employees[[#This Row],[Firstname]], " ",LEFT(Employees[[#This Row],[Middlename]],1),IF(ISBLANK(Employees[[#This Row],[Middlename]])," ","."))</f>
        <v>ROBLES JOHN JAYSON ISRAEL P.</v>
      </c>
      <c r="C488" s="18" t="s">
        <v>2546</v>
      </c>
      <c r="D488" s="18" t="s">
        <v>2547</v>
      </c>
      <c r="E488" s="18" t="s">
        <v>2548</v>
      </c>
      <c r="F488" s="18" t="s">
        <v>2549</v>
      </c>
      <c r="G488" s="18" t="s">
        <v>1698</v>
      </c>
      <c r="H488" s="18" t="s">
        <v>97</v>
      </c>
      <c r="I488" s="8" t="b">
        <f>COUNTIF(Employees[Employee Name],Employees[[#This Row],[Employee Name]])&gt;1</f>
        <v>0</v>
      </c>
    </row>
    <row r="489" spans="1:9" ht="30" customHeight="1" x14ac:dyDescent="0.3">
      <c r="A489" s="43">
        <f>IF(ISBLANK(Employees[[#This Row],[Employee Name]]),"",A488+1)</f>
        <v>483</v>
      </c>
      <c r="B489" s="8" t="str">
        <f>CONCATENATE(Employees[[#This Row],[Lastname]]," ",Employees[[#This Row],[Firstname]], " ",LEFT(Employees[[#This Row],[Middlename]],1),IF(ISBLANK(Employees[[#This Row],[Middlename]])," ","."))</f>
        <v>MELADO LEONILO JR. P.</v>
      </c>
      <c r="C489" s="18" t="s">
        <v>1565</v>
      </c>
      <c r="D489" s="18" t="s">
        <v>2297</v>
      </c>
      <c r="E489" s="18" t="s">
        <v>1566</v>
      </c>
      <c r="F489" s="18" t="s">
        <v>1289</v>
      </c>
      <c r="G489" s="18" t="s">
        <v>1289</v>
      </c>
      <c r="H489" s="18" t="s">
        <v>1699</v>
      </c>
      <c r="I489" s="8" t="b">
        <f>COUNTIF(Employees[Employee Name],Employees[[#This Row],[Employee Name]])&gt;1</f>
        <v>0</v>
      </c>
    </row>
    <row r="490" spans="1:9" ht="30" customHeight="1" x14ac:dyDescent="0.3">
      <c r="A490" s="43">
        <f>IF(ISBLANK(Employees[[#This Row],[Employee Name]]),"",A489+1)</f>
        <v>484</v>
      </c>
      <c r="B490" s="8" t="str">
        <f>CONCATENATE(Employees[[#This Row],[Lastname]]," ",Employees[[#This Row],[Firstname]], " ",LEFT(Employees[[#This Row],[Middlename]],1),IF(ISBLANK(Employees[[#This Row],[Middlename]])," ","."))</f>
        <v>MENDOZA ANALUS A.</v>
      </c>
      <c r="C490" s="18" t="s">
        <v>320</v>
      </c>
      <c r="D490" s="18" t="s">
        <v>2433</v>
      </c>
      <c r="E490" s="18" t="s">
        <v>284</v>
      </c>
      <c r="F490" s="18" t="s">
        <v>2161</v>
      </c>
      <c r="G490" s="18" t="s">
        <v>2409</v>
      </c>
      <c r="H490" s="18" t="s">
        <v>2434</v>
      </c>
      <c r="I490" s="8" t="b">
        <f>COUNTIF(Employees[Employee Name],Employees[[#This Row],[Employee Name]])&gt;1</f>
        <v>0</v>
      </c>
    </row>
    <row r="491" spans="1:9" ht="30" customHeight="1" x14ac:dyDescent="0.3">
      <c r="A491" s="43">
        <f>IF(ISBLANK(Employees[[#This Row],[Employee Name]]),"",A490+1)</f>
        <v>485</v>
      </c>
      <c r="B491" s="8" t="str">
        <f>CONCATENATE(Employees[[#This Row],[Lastname]]," ",Employees[[#This Row],[Firstname]], " ",LEFT(Employees[[#This Row],[Middlename]],1),IF(ISBLANK(Employees[[#This Row],[Middlename]])," ","."))</f>
        <v>MENDOZA ARRIES N.</v>
      </c>
      <c r="C491" s="8" t="s">
        <v>320</v>
      </c>
      <c r="D491" s="8" t="s">
        <v>333</v>
      </c>
      <c r="E491" s="8" t="s">
        <v>334</v>
      </c>
      <c r="F491" s="8" t="s">
        <v>125</v>
      </c>
      <c r="G491" s="18" t="s">
        <v>2409</v>
      </c>
      <c r="H491" s="8" t="s">
        <v>335</v>
      </c>
      <c r="I491" s="8" t="b">
        <f>COUNTIF(Employees[Employee Name],Employees[[#This Row],[Employee Name]])&gt;1</f>
        <v>0</v>
      </c>
    </row>
    <row r="492" spans="1:9" ht="30" customHeight="1" x14ac:dyDescent="0.3">
      <c r="A492" s="43">
        <f>IF(ISBLANK(Employees[[#This Row],[Employee Name]]),"",A491+1)</f>
        <v>486</v>
      </c>
      <c r="B492" s="8" t="str">
        <f>CONCATENATE(Employees[[#This Row],[Lastname]]," ",Employees[[#This Row],[Firstname]], " ",LEFT(Employees[[#This Row],[Middlename]],1),IF(ISBLANK(Employees[[#This Row],[Middlename]])," ","."))</f>
        <v>MENDOZA ARTHUR D.</v>
      </c>
      <c r="C492" s="18" t="s">
        <v>320</v>
      </c>
      <c r="D492" s="18" t="s">
        <v>1469</v>
      </c>
      <c r="E492" s="18" t="s">
        <v>119</v>
      </c>
      <c r="F492" s="18" t="s">
        <v>1289</v>
      </c>
      <c r="G492" s="18" t="s">
        <v>1289</v>
      </c>
      <c r="H492" s="18" t="s">
        <v>199</v>
      </c>
      <c r="I492" s="8" t="b">
        <f>COUNTIF(Employees[Employee Name],Employees[[#This Row],[Employee Name]])&gt;1</f>
        <v>0</v>
      </c>
    </row>
    <row r="493" spans="1:9" ht="30" customHeight="1" x14ac:dyDescent="0.3">
      <c r="A493" s="43">
        <f>IF(ISBLANK(Employees[[#This Row],[Employee Name]]),"",A492+1)</f>
        <v>487</v>
      </c>
      <c r="B493" s="8" t="str">
        <f>CONCATENATE(Employees[[#This Row],[Lastname]]," ",Employees[[#This Row],[Firstname]], " ",LEFT(Employees[[#This Row],[Middlename]],1),IF(ISBLANK(Employees[[#This Row],[Middlename]])," ","."))</f>
        <v>MENDOZA ERNESTO JR R.</v>
      </c>
      <c r="C493" s="18" t="s">
        <v>320</v>
      </c>
      <c r="D493" s="18" t="s">
        <v>2060</v>
      </c>
      <c r="E493" s="18" t="s">
        <v>330</v>
      </c>
      <c r="F493" s="18" t="s">
        <v>1289</v>
      </c>
      <c r="G493" s="18" t="s">
        <v>1289</v>
      </c>
      <c r="H493" s="18" t="s">
        <v>2061</v>
      </c>
      <c r="I493" s="8" t="b">
        <f>COUNTIF(Employees[Employee Name],Employees[[#This Row],[Employee Name]])&gt;1</f>
        <v>0</v>
      </c>
    </row>
    <row r="494" spans="1:9" ht="30" customHeight="1" x14ac:dyDescent="0.3">
      <c r="A494" s="43">
        <f>IF(ISBLANK(Employees[[#This Row],[Employee Name]]),"",A493+1)</f>
        <v>488</v>
      </c>
      <c r="B494" s="8" t="str">
        <f>CONCATENATE(Employees[[#This Row],[Lastname]]," ",Employees[[#This Row],[Firstname]], " ",LEFT(Employees[[#This Row],[Middlename]],1),IF(ISBLANK(Employees[[#This Row],[Middlename]])," ","."))</f>
        <v>MENDOZA JUANITO N.</v>
      </c>
      <c r="C494" s="8" t="s">
        <v>320</v>
      </c>
      <c r="D494" s="8" t="s">
        <v>548</v>
      </c>
      <c r="E494" s="8" t="s">
        <v>334</v>
      </c>
      <c r="F494" s="8" t="s">
        <v>198</v>
      </c>
      <c r="G494" s="18" t="s">
        <v>2409</v>
      </c>
      <c r="H494" s="8" t="s">
        <v>199</v>
      </c>
      <c r="I494" s="8" t="b">
        <f>COUNTIF(Employees[Employee Name],Employees[[#This Row],[Employee Name]])&gt;1</f>
        <v>0</v>
      </c>
    </row>
    <row r="495" spans="1:9" ht="30" customHeight="1" x14ac:dyDescent="0.3">
      <c r="A495" s="43">
        <f>IF(ISBLANK(Employees[[#This Row],[Employee Name]]),"",A494+1)</f>
        <v>489</v>
      </c>
      <c r="B495" s="8" t="str">
        <f>CONCATENATE(Employees[[#This Row],[Lastname]]," ",Employees[[#This Row],[Firstname]], " ",LEFT(Employees[[#This Row],[Middlename]],1),IF(ISBLANK(Employees[[#This Row],[Middlename]])," ","."))</f>
        <v>MENDOZA LELISA L.</v>
      </c>
      <c r="C495" s="8" t="s">
        <v>320</v>
      </c>
      <c r="D495" s="8" t="s">
        <v>1336</v>
      </c>
      <c r="E495" s="8" t="s">
        <v>544</v>
      </c>
      <c r="F495" s="8" t="s">
        <v>476</v>
      </c>
      <c r="G495" s="18" t="s">
        <v>2409</v>
      </c>
      <c r="H495" s="8" t="s">
        <v>361</v>
      </c>
      <c r="I495" s="8" t="b">
        <f>COUNTIF(Employees[Employee Name],Employees[[#This Row],[Employee Name]])&gt;1</f>
        <v>0</v>
      </c>
    </row>
    <row r="496" spans="1:9" ht="30" customHeight="1" x14ac:dyDescent="0.3">
      <c r="A496" s="43">
        <f>IF(ISBLANK(Employees[[#This Row],[Employee Name]]),"",A495+1)</f>
        <v>490</v>
      </c>
      <c r="B496" s="8" t="str">
        <f>CONCATENATE(Employees[[#This Row],[Lastname]]," ",Employees[[#This Row],[Firstname]], " ",LEFT(Employees[[#This Row],[Middlename]],1),IF(ISBLANK(Employees[[#This Row],[Middlename]])," ","."))</f>
        <v>MENDOZA LOURDES G.</v>
      </c>
      <c r="C496" s="8" t="s">
        <v>320</v>
      </c>
      <c r="D496" s="8" t="s">
        <v>276</v>
      </c>
      <c r="E496" s="8" t="s">
        <v>166</v>
      </c>
      <c r="F496" s="8" t="s">
        <v>125</v>
      </c>
      <c r="G496" s="18" t="s">
        <v>2409</v>
      </c>
      <c r="H496" s="8" t="s">
        <v>156</v>
      </c>
      <c r="I496" s="8" t="b">
        <f>COUNTIF(Employees[Employee Name],Employees[[#This Row],[Employee Name]])&gt;1</f>
        <v>0</v>
      </c>
    </row>
    <row r="497" spans="1:9" ht="30" customHeight="1" x14ac:dyDescent="0.3">
      <c r="A497" s="43">
        <f>IF(ISBLANK(Employees[[#This Row],[Employee Name]]),"",A496+1)</f>
        <v>491</v>
      </c>
      <c r="B497" s="8" t="str">
        <f>CONCATENATE(Employees[[#This Row],[Lastname]]," ",Employees[[#This Row],[Firstname]], " ",LEFT(Employees[[#This Row],[Middlename]],1),IF(ISBLANK(Employees[[#This Row],[Middlename]])," ","."))</f>
        <v>MENDOZA MARIA ABIGAIL A.</v>
      </c>
      <c r="C497" s="8" t="s">
        <v>320</v>
      </c>
      <c r="D497" s="8" t="s">
        <v>1567</v>
      </c>
      <c r="E497" s="8" t="s">
        <v>1040</v>
      </c>
      <c r="F497" s="8" t="s">
        <v>685</v>
      </c>
      <c r="G497" s="8" t="s">
        <v>2409</v>
      </c>
      <c r="H497" s="8" t="s">
        <v>135</v>
      </c>
      <c r="I497" s="8" t="b">
        <f>COUNTIF(Employees[Employee Name],Employees[[#This Row],[Employee Name]])&gt;1</f>
        <v>0</v>
      </c>
    </row>
    <row r="498" spans="1:9" ht="30" customHeight="1" x14ac:dyDescent="0.3">
      <c r="A498" s="43">
        <f>IF(ISBLANK(Employees[[#This Row],[Employee Name]]),"",A497+1)</f>
        <v>492</v>
      </c>
      <c r="B498" s="8" t="str">
        <f>CONCATENATE(Employees[[#This Row],[Lastname]]," ",Employees[[#This Row],[Firstname]], " ",LEFT(Employees[[#This Row],[Middlename]],1),IF(ISBLANK(Employees[[#This Row],[Middlename]])," ","."))</f>
        <v>MENDOZA MARICEL C.</v>
      </c>
      <c r="C498" s="8" t="s">
        <v>320</v>
      </c>
      <c r="D498" s="8" t="s">
        <v>1568</v>
      </c>
      <c r="E498" s="8" t="s">
        <v>1569</v>
      </c>
      <c r="F498" s="8" t="s">
        <v>1289</v>
      </c>
      <c r="G498" s="18" t="s">
        <v>1289</v>
      </c>
      <c r="H498" s="8" t="s">
        <v>97</v>
      </c>
      <c r="I498" s="8" t="b">
        <f>COUNTIF(Employees[Employee Name],Employees[[#This Row],[Employee Name]])&gt;1</f>
        <v>0</v>
      </c>
    </row>
    <row r="499" spans="1:9" ht="30" customHeight="1" x14ac:dyDescent="0.3">
      <c r="A499" s="43">
        <f>IF(ISBLANK(Employees[[#This Row],[Employee Name]]),"",A498+1)</f>
        <v>493</v>
      </c>
      <c r="B499" s="8" t="str">
        <f>CONCATENATE(Employees[[#This Row],[Lastname]]," ",Employees[[#This Row],[Firstname]], " ",LEFT(Employees[[#This Row],[Middlename]],1),IF(ISBLANK(Employees[[#This Row],[Middlename]])," ","."))</f>
        <v>MENDOZA MARVIC M.</v>
      </c>
      <c r="C499" s="8" t="s">
        <v>320</v>
      </c>
      <c r="D499" s="8" t="s">
        <v>1570</v>
      </c>
      <c r="E499" s="8" t="s">
        <v>1571</v>
      </c>
      <c r="F499" s="8" t="s">
        <v>685</v>
      </c>
      <c r="G499" s="8" t="s">
        <v>2409</v>
      </c>
      <c r="H499" s="8" t="s">
        <v>97</v>
      </c>
      <c r="I499" s="8" t="b">
        <f>COUNTIF(Employees[Employee Name],Employees[[#This Row],[Employee Name]])&gt;1</f>
        <v>0</v>
      </c>
    </row>
    <row r="500" spans="1:9" ht="30" customHeight="1" x14ac:dyDescent="0.3">
      <c r="A500" s="43">
        <f>IF(ISBLANK(Employees[[#This Row],[Employee Name]]),"",A499+1)</f>
        <v>494</v>
      </c>
      <c r="B500" s="8" t="str">
        <f>CONCATENATE(Employees[[#This Row],[Lastname]]," ",Employees[[#This Row],[Firstname]], " ",LEFT(Employees[[#This Row],[Middlename]],1),IF(ISBLANK(Employees[[#This Row],[Middlename]])," ","."))</f>
        <v>MENDOZA NORA A.</v>
      </c>
      <c r="C500" s="8" t="s">
        <v>320</v>
      </c>
      <c r="D500" s="8" t="s">
        <v>505</v>
      </c>
      <c r="E500" s="8" t="s">
        <v>221</v>
      </c>
      <c r="F500" s="8" t="s">
        <v>125</v>
      </c>
      <c r="G500" s="18" t="s">
        <v>2409</v>
      </c>
      <c r="H500" s="8" t="s">
        <v>439</v>
      </c>
      <c r="I500" s="8" t="b">
        <f>COUNTIF(Employees[Employee Name],Employees[[#This Row],[Employee Name]])&gt;1</f>
        <v>0</v>
      </c>
    </row>
    <row r="501" spans="1:9" ht="30" customHeight="1" x14ac:dyDescent="0.3">
      <c r="A501" s="43">
        <f>IF(ISBLANK(Employees[[#This Row],[Employee Name]]),"",A500+1)</f>
        <v>495</v>
      </c>
      <c r="B501" s="8" t="str">
        <f>CONCATENATE(Employees[[#This Row],[Lastname]]," ",Employees[[#This Row],[Firstname]], " ",LEFT(Employees[[#This Row],[Middlename]],1),IF(ISBLANK(Employees[[#This Row],[Middlename]])," ","."))</f>
        <v>MENDOZA PATRICK O.</v>
      </c>
      <c r="C501" s="8" t="s">
        <v>320</v>
      </c>
      <c r="D501" s="8" t="s">
        <v>1572</v>
      </c>
      <c r="E501" s="8" t="s">
        <v>1573</v>
      </c>
      <c r="F501" s="8" t="s">
        <v>1698</v>
      </c>
      <c r="G501" s="18" t="s">
        <v>1698</v>
      </c>
      <c r="H501" s="8" t="s">
        <v>1699</v>
      </c>
      <c r="I501" s="8" t="b">
        <f>COUNTIF(Employees[Employee Name],Employees[[#This Row],[Employee Name]])&gt;1</f>
        <v>0</v>
      </c>
    </row>
    <row r="502" spans="1:9" ht="30" customHeight="1" x14ac:dyDescent="0.3">
      <c r="A502" s="43">
        <f>IF(ISBLANK(Employees[[#This Row],[Employee Name]]),"",A501+1)</f>
        <v>496</v>
      </c>
      <c r="B502" s="8" t="str">
        <f>CONCATENATE(Employees[[#This Row],[Lastname]]," ",Employees[[#This Row],[Firstname]], " ",LEFT(Employees[[#This Row],[Middlename]],1),IF(ISBLANK(Employees[[#This Row],[Middlename]])," ","."))</f>
        <v>MENDOZA PRESCILA S.</v>
      </c>
      <c r="C502" s="8" t="s">
        <v>320</v>
      </c>
      <c r="D502" s="8" t="s">
        <v>321</v>
      </c>
      <c r="E502" s="8" t="s">
        <v>161</v>
      </c>
      <c r="F502" s="8" t="s">
        <v>322</v>
      </c>
      <c r="G502" s="18" t="s">
        <v>2409</v>
      </c>
      <c r="H502" s="8" t="s">
        <v>271</v>
      </c>
      <c r="I502" s="8" t="b">
        <f>COUNTIF(Employees[Employee Name],Employees[[#This Row],[Employee Name]])&gt;1</f>
        <v>0</v>
      </c>
    </row>
    <row r="503" spans="1:9" ht="30" customHeight="1" x14ac:dyDescent="0.3">
      <c r="A503" s="43">
        <f>IF(ISBLANK(Employees[[#This Row],[Employee Name]]),"",A502+1)</f>
        <v>497</v>
      </c>
      <c r="B503" s="8" t="str">
        <f>CONCATENATE(Employees[[#This Row],[Lastname]]," ",Employees[[#This Row],[Firstname]], " ",LEFT(Employees[[#This Row],[Middlename]],1),IF(ISBLANK(Employees[[#This Row],[Middlename]])," ","."))</f>
        <v>MENDOZA ROMEO B.</v>
      </c>
      <c r="C503" s="8" t="s">
        <v>320</v>
      </c>
      <c r="D503" s="8" t="s">
        <v>792</v>
      </c>
      <c r="E503" s="8" t="s">
        <v>98</v>
      </c>
      <c r="F503" s="8" t="s">
        <v>850</v>
      </c>
      <c r="G503" s="8" t="s">
        <v>2409</v>
      </c>
      <c r="H503" s="8" t="s">
        <v>286</v>
      </c>
      <c r="I503" s="8" t="b">
        <f>COUNTIF(Employees[Employee Name],Employees[[#This Row],[Employee Name]])&gt;1</f>
        <v>0</v>
      </c>
    </row>
    <row r="504" spans="1:9" ht="30" customHeight="1" x14ac:dyDescent="0.3">
      <c r="A504" s="43">
        <f>IF(ISBLANK(Employees[[#This Row],[Employee Name]]),"",A503+1)</f>
        <v>498</v>
      </c>
      <c r="B504" s="8" t="str">
        <f>CONCATENATE(Employees[[#This Row],[Lastname]]," ",Employees[[#This Row],[Firstname]], " ",LEFT(Employees[[#This Row],[Middlename]],1),IF(ISBLANK(Employees[[#This Row],[Middlename]])," ","."))</f>
        <v>MERCADO ARLENNIE D.</v>
      </c>
      <c r="C504" s="8" t="s">
        <v>560</v>
      </c>
      <c r="D504" s="8" t="s">
        <v>1574</v>
      </c>
      <c r="E504" s="8" t="s">
        <v>1575</v>
      </c>
      <c r="F504" s="8" t="s">
        <v>1289</v>
      </c>
      <c r="G504" s="18" t="s">
        <v>1289</v>
      </c>
      <c r="H504" s="8" t="s">
        <v>152</v>
      </c>
      <c r="I504" s="8" t="b">
        <f>COUNTIF(Employees[Employee Name],Employees[[#This Row],[Employee Name]])&gt;1</f>
        <v>0</v>
      </c>
    </row>
    <row r="505" spans="1:9" ht="30" customHeight="1" x14ac:dyDescent="0.3">
      <c r="A505" s="43">
        <f>IF(ISBLANK(Employees[[#This Row],[Employee Name]]),"",A504+1)</f>
        <v>499</v>
      </c>
      <c r="B505" s="8" t="str">
        <f>CONCATENATE(Employees[[#This Row],[Lastname]]," ",Employees[[#This Row],[Firstname]], " ",LEFT(Employees[[#This Row],[Middlename]],1),IF(ISBLANK(Employees[[#This Row],[Middlename]])," ","."))</f>
        <v xml:space="preserve">MERCADO NAZARIO  </v>
      </c>
      <c r="C505" s="8" t="s">
        <v>560</v>
      </c>
      <c r="D505" s="8" t="s">
        <v>561</v>
      </c>
      <c r="E505" s="8"/>
      <c r="F505" s="18" t="s">
        <v>198</v>
      </c>
      <c r="G505" s="18" t="s">
        <v>2409</v>
      </c>
      <c r="H505" s="8" t="s">
        <v>289</v>
      </c>
      <c r="I505" s="8" t="b">
        <f>COUNTIF(Employees[Employee Name],Employees[[#This Row],[Employee Name]])&gt;1</f>
        <v>0</v>
      </c>
    </row>
    <row r="506" spans="1:9" ht="30" customHeight="1" x14ac:dyDescent="0.3">
      <c r="A506" s="43">
        <f>IF(ISBLANK(Employees[[#This Row],[Employee Name]]),"",A505+1)</f>
        <v>500</v>
      </c>
      <c r="B506" s="8" t="str">
        <f>CONCATENATE(Employees[[#This Row],[Lastname]]," ",Employees[[#This Row],[Firstname]], " ",LEFT(Employees[[#This Row],[Middlename]],1),IF(ISBLANK(Employees[[#This Row],[Middlename]])," ","."))</f>
        <v>MERCADO RENGIE M.</v>
      </c>
      <c r="C506" s="18" t="s">
        <v>560</v>
      </c>
      <c r="D506" s="18" t="s">
        <v>1577</v>
      </c>
      <c r="E506" s="18" t="s">
        <v>320</v>
      </c>
      <c r="F506" s="18" t="s">
        <v>1289</v>
      </c>
      <c r="G506" s="18" t="s">
        <v>1289</v>
      </c>
      <c r="H506" s="18" t="s">
        <v>537</v>
      </c>
      <c r="I506" s="8" t="b">
        <f>COUNTIF(Employees[Employee Name],Employees[[#This Row],[Employee Name]])&gt;1</f>
        <v>0</v>
      </c>
    </row>
    <row r="507" spans="1:9" ht="30" customHeight="1" x14ac:dyDescent="0.3">
      <c r="A507" s="43">
        <f>IF(ISBLANK(Employees[[#This Row],[Employee Name]]),"",A506+1)</f>
        <v>501</v>
      </c>
      <c r="B507" s="8" t="str">
        <f>CONCATENATE(Employees[[#This Row],[Lastname]]," ",Employees[[#This Row],[Firstname]], " ",LEFT(Employees[[#This Row],[Middlename]],1),IF(ISBLANK(Employees[[#This Row],[Middlename]])," ","."))</f>
        <v>MERCARDO RENGIE M.</v>
      </c>
      <c r="C507" s="8" t="s">
        <v>1576</v>
      </c>
      <c r="D507" s="8" t="s">
        <v>1577</v>
      </c>
      <c r="E507" s="8" t="s">
        <v>320</v>
      </c>
      <c r="F507" s="8" t="s">
        <v>1289</v>
      </c>
      <c r="G507" s="18" t="s">
        <v>1289</v>
      </c>
      <c r="H507" s="8" t="s">
        <v>537</v>
      </c>
      <c r="I507" s="8" t="b">
        <f>COUNTIF(Employees[Employee Name],Employees[[#This Row],[Employee Name]])&gt;1</f>
        <v>0</v>
      </c>
    </row>
    <row r="508" spans="1:9" ht="30" customHeight="1" x14ac:dyDescent="0.3">
      <c r="A508" s="43">
        <f>IF(ISBLANK(Employees[[#This Row],[Employee Name]]),"",A507+1)</f>
        <v>502</v>
      </c>
      <c r="B508" s="8" t="str">
        <f>CONCATENATE(Employees[[#This Row],[Lastname]]," ",Employees[[#This Row],[Firstname]], " ",LEFT(Employees[[#This Row],[Middlename]],1),IF(ISBLANK(Employees[[#This Row],[Middlename]])," ","."))</f>
        <v xml:space="preserve">MERHAN FRANCISCO  </v>
      </c>
      <c r="C508" s="8" t="s">
        <v>1578</v>
      </c>
      <c r="D508" s="8" t="s">
        <v>1579</v>
      </c>
      <c r="E508" s="8"/>
      <c r="F508" s="8" t="s">
        <v>1289</v>
      </c>
      <c r="G508" s="18" t="s">
        <v>1289</v>
      </c>
      <c r="H508" s="8" t="s">
        <v>289</v>
      </c>
      <c r="I508" s="8" t="b">
        <f>COUNTIF(Employees[Employee Name],Employees[[#This Row],[Employee Name]])&gt;1</f>
        <v>0</v>
      </c>
    </row>
    <row r="509" spans="1:9" ht="30" customHeight="1" x14ac:dyDescent="0.3">
      <c r="A509" s="43">
        <f>IF(ISBLANK(Employees[[#This Row],[Employee Name]]),"",A508+1)</f>
        <v>503</v>
      </c>
      <c r="B509" s="8" t="str">
        <f>CONCATENATE(Employees[[#This Row],[Lastname]]," ",Employees[[#This Row],[Firstname]], " ",LEFT(Employees[[#This Row],[Middlename]],1),IF(ISBLANK(Employees[[#This Row],[Middlename]])," ","."))</f>
        <v>MERJILLA JEANETTE B.</v>
      </c>
      <c r="C509" s="8" t="s">
        <v>1580</v>
      </c>
      <c r="D509" s="8" t="s">
        <v>1581</v>
      </c>
      <c r="E509" s="8" t="s">
        <v>187</v>
      </c>
      <c r="F509" s="8" t="s">
        <v>1289</v>
      </c>
      <c r="G509" s="18" t="s">
        <v>1289</v>
      </c>
      <c r="H509" s="8" t="s">
        <v>1699</v>
      </c>
      <c r="I509" s="8" t="b">
        <f>COUNTIF(Employees[Employee Name],Employees[[#This Row],[Employee Name]])&gt;1</f>
        <v>0</v>
      </c>
    </row>
    <row r="510" spans="1:9" ht="30" customHeight="1" x14ac:dyDescent="0.3">
      <c r="A510" s="43">
        <f>A508+1</f>
        <v>503</v>
      </c>
      <c r="B510" s="8" t="str">
        <f>CONCATENATE(Employees[[#This Row],[Lastname]]," ",Employees[[#This Row],[Firstname]], " ",LEFT(Employees[[#This Row],[Middlename]],1),IF(ISBLANK(Employees[[#This Row],[Middlename]])," ","."))</f>
        <v>MIRANDA DAVY JOHN U.</v>
      </c>
      <c r="C510" s="18" t="s">
        <v>689</v>
      </c>
      <c r="D510" s="18" t="s">
        <v>2579</v>
      </c>
      <c r="E510" s="18" t="s">
        <v>2580</v>
      </c>
      <c r="F510" s="18" t="s">
        <v>125</v>
      </c>
      <c r="G510" s="18" t="s">
        <v>1289</v>
      </c>
      <c r="H510" s="18" t="s">
        <v>2137</v>
      </c>
      <c r="I510" s="8" t="b">
        <f>COUNTIF(Employees[Employee Name],Employees[[#This Row],[Employee Name]])&gt;1</f>
        <v>0</v>
      </c>
    </row>
    <row r="511" spans="1:9" ht="30" customHeight="1" x14ac:dyDescent="0.3">
      <c r="A511" s="43">
        <f>IF(ISBLANK(Employees[[#This Row],[Employee Name]]),"",A509+1)</f>
        <v>504</v>
      </c>
      <c r="B511" s="8" t="str">
        <f>CONCATENATE(Employees[[#This Row],[Lastname]]," ",Employees[[#This Row],[Firstname]], " ",LEFT(Employees[[#This Row],[Middlename]],1),IF(ISBLANK(Employees[[#This Row],[Middlename]])," ","."))</f>
        <v>MIRANDA BIENVENIDO D.</v>
      </c>
      <c r="C511" s="8" t="s">
        <v>689</v>
      </c>
      <c r="D511" s="8" t="s">
        <v>1559</v>
      </c>
      <c r="E511" s="8" t="s">
        <v>119</v>
      </c>
      <c r="F511" s="8" t="s">
        <v>125</v>
      </c>
      <c r="G511" s="18" t="s">
        <v>2409</v>
      </c>
      <c r="H511" s="8" t="s">
        <v>209</v>
      </c>
      <c r="I511" s="8" t="b">
        <f>COUNTIF(Employees[Employee Name],Employees[[#This Row],[Employee Name]])&gt;1</f>
        <v>0</v>
      </c>
    </row>
    <row r="512" spans="1:9" ht="30" customHeight="1" x14ac:dyDescent="0.3">
      <c r="A512" s="43">
        <f>IF(ISBLANK(Employees[[#This Row],[Employee Name]]),"",A511+1)</f>
        <v>505</v>
      </c>
      <c r="B512" s="8" t="str">
        <f>CONCATENATE(Employees[[#This Row],[Lastname]]," ",Employees[[#This Row],[Firstname]], " ",LEFT(Employees[[#This Row],[Middlename]],1),IF(ISBLANK(Employees[[#This Row],[Middlename]])," ","."))</f>
        <v>MIRANDA MARIA LOIDA M.</v>
      </c>
      <c r="C512" s="8" t="s">
        <v>689</v>
      </c>
      <c r="D512" s="8" t="s">
        <v>869</v>
      </c>
      <c r="E512" s="8" t="s">
        <v>320</v>
      </c>
      <c r="F512" s="8" t="s">
        <v>870</v>
      </c>
      <c r="G512" s="18" t="s">
        <v>2409</v>
      </c>
      <c r="H512" s="8" t="s">
        <v>439</v>
      </c>
      <c r="I512" s="8" t="b">
        <f>COUNTIF(Employees[Employee Name],Employees[[#This Row],[Employee Name]])&gt;1</f>
        <v>0</v>
      </c>
    </row>
    <row r="513" spans="1:9" ht="30" customHeight="1" x14ac:dyDescent="0.3">
      <c r="A513" s="43">
        <f>IF(ISBLANK(Employees[[#This Row],[Employee Name]]),"",A512+1)</f>
        <v>506</v>
      </c>
      <c r="B513" s="8" t="str">
        <f>CONCATENATE(Employees[[#This Row],[Lastname]]," ",Employees[[#This Row],[Firstname]], " ",LEFT(Employees[[#This Row],[Middlename]],1),IF(ISBLANK(Employees[[#This Row],[Middlename]])," ","."))</f>
        <v>MIRANDA NICOLE MAY B.</v>
      </c>
      <c r="C513" s="8" t="s">
        <v>689</v>
      </c>
      <c r="D513" s="8" t="s">
        <v>1295</v>
      </c>
      <c r="E513" s="8" t="s">
        <v>145</v>
      </c>
      <c r="F513" s="8" t="s">
        <v>125</v>
      </c>
      <c r="G513" s="18" t="s">
        <v>2409</v>
      </c>
      <c r="H513" s="8" t="s">
        <v>103</v>
      </c>
      <c r="I513" s="8" t="b">
        <f>COUNTIF(Employees[Employee Name],Employees[[#This Row],[Employee Name]])&gt;1</f>
        <v>0</v>
      </c>
    </row>
    <row r="514" spans="1:9" ht="30" customHeight="1" x14ac:dyDescent="0.3">
      <c r="A514" s="43">
        <f>IF(ISBLANK(Employees[[#This Row],[Employee Name]]),"",A513+1)</f>
        <v>507</v>
      </c>
      <c r="B514" s="8" t="str">
        <f>CONCATENATE(Employees[[#This Row],[Lastname]]," ",Employees[[#This Row],[Firstname]], " ",LEFT(Employees[[#This Row],[Middlename]],1),IF(ISBLANK(Employees[[#This Row],[Middlename]])," ","."))</f>
        <v>MIRANDA ROBERTO D.</v>
      </c>
      <c r="C514" s="8" t="s">
        <v>689</v>
      </c>
      <c r="D514" s="8" t="s">
        <v>129</v>
      </c>
      <c r="E514" s="8" t="s">
        <v>119</v>
      </c>
      <c r="F514" s="8" t="s">
        <v>198</v>
      </c>
      <c r="G514" s="18" t="s">
        <v>2409</v>
      </c>
      <c r="H514" s="8" t="s">
        <v>135</v>
      </c>
      <c r="I514" s="8" t="b">
        <f>COUNTIF(Employees[Employee Name],Employees[[#This Row],[Employee Name]])&gt;1</f>
        <v>0</v>
      </c>
    </row>
    <row r="515" spans="1:9" ht="30" customHeight="1" x14ac:dyDescent="0.3">
      <c r="A515" s="43">
        <f>IF(ISBLANK(Employees[[#This Row],[Employee Name]]),"",A514+1)</f>
        <v>508</v>
      </c>
      <c r="B515" s="8" t="str">
        <f>CONCATENATE(Employees[[#This Row],[Lastname]]," ",Employees[[#This Row],[Firstname]], " ",LEFT(Employees[[#This Row],[Middlename]],1),IF(ISBLANK(Employees[[#This Row],[Middlename]])," ","."))</f>
        <v>MIRANDO EDITH B.</v>
      </c>
      <c r="C515" s="18" t="s">
        <v>687</v>
      </c>
      <c r="D515" s="18" t="s">
        <v>155</v>
      </c>
      <c r="E515" s="18" t="s">
        <v>815</v>
      </c>
      <c r="F515" s="18" t="s">
        <v>192</v>
      </c>
      <c r="G515" s="18" t="s">
        <v>2409</v>
      </c>
      <c r="H515" s="18" t="s">
        <v>2461</v>
      </c>
      <c r="I515" s="8" t="b">
        <f>COUNTIF(Employees[Employee Name],Employees[[#This Row],[Employee Name]])&gt;1</f>
        <v>0</v>
      </c>
    </row>
    <row r="516" spans="1:9" ht="30" customHeight="1" x14ac:dyDescent="0.3">
      <c r="A516" s="43">
        <f>IF(ISBLANK(Employees[[#This Row],[Employee Name]]),"",A515+1)</f>
        <v>509</v>
      </c>
      <c r="B516" s="8" t="str">
        <f>CONCATENATE(Employees[[#This Row],[Lastname]]," ",Employees[[#This Row],[Firstname]], " ",LEFT(Employees[[#This Row],[Middlename]],1),IF(ISBLANK(Employees[[#This Row],[Middlename]])," ","."))</f>
        <v>MOLOD EMMA D.</v>
      </c>
      <c r="C516" s="8" t="s">
        <v>483</v>
      </c>
      <c r="D516" s="8" t="s">
        <v>484</v>
      </c>
      <c r="E516" s="8" t="s">
        <v>485</v>
      </c>
      <c r="F516" s="18" t="s">
        <v>1991</v>
      </c>
      <c r="G516" s="18" t="s">
        <v>2409</v>
      </c>
      <c r="H516" s="8" t="s">
        <v>135</v>
      </c>
      <c r="I516" s="8" t="b">
        <f>COUNTIF(Employees[Employee Name],Employees[[#This Row],[Employee Name]])&gt;1</f>
        <v>0</v>
      </c>
    </row>
    <row r="517" spans="1:9" ht="30" customHeight="1" x14ac:dyDescent="0.3">
      <c r="A517" s="43">
        <f>IF(ISBLANK(Employees[[#This Row],[Employee Name]]),"",A516+1)</f>
        <v>510</v>
      </c>
      <c r="B517" s="8" t="str">
        <f>CONCATENATE(Employees[[#This Row],[Lastname]]," ",Employees[[#This Row],[Firstname]], " ",LEFT(Employees[[#This Row],[Middlename]],1),IF(ISBLANK(Employees[[#This Row],[Middlename]])," ","."))</f>
        <v>MONREAL GREGORIO M.</v>
      </c>
      <c r="C517" s="8" t="s">
        <v>2159</v>
      </c>
      <c r="D517" s="8" t="s">
        <v>558</v>
      </c>
      <c r="E517" s="18" t="s">
        <v>2160</v>
      </c>
      <c r="F517" s="8" t="s">
        <v>2161</v>
      </c>
      <c r="G517" s="18" t="s">
        <v>2346</v>
      </c>
      <c r="H517" s="8" t="s">
        <v>126</v>
      </c>
      <c r="I517" s="8" t="b">
        <f>COUNTIF(Employees[Employee Name],Employees[[#This Row],[Employee Name]])&gt;1</f>
        <v>0</v>
      </c>
    </row>
    <row r="518" spans="1:9" ht="30" customHeight="1" x14ac:dyDescent="0.3">
      <c r="A518" s="43">
        <f>IF(ISBLANK(Employees[[#This Row],[Employee Name]]),"",A517+1)</f>
        <v>511</v>
      </c>
      <c r="B518" s="8" t="str">
        <f>CONCATENATE(Employees[[#This Row],[Lastname]]," ",Employees[[#This Row],[Firstname]], " ",LEFT(Employees[[#This Row],[Middlename]],1),IF(ISBLANK(Employees[[#This Row],[Middlename]])," ","."))</f>
        <v>CONSUELO ANDRES C.</v>
      </c>
      <c r="C518" s="18" t="s">
        <v>2537</v>
      </c>
      <c r="D518" s="18" t="s">
        <v>2538</v>
      </c>
      <c r="E518" s="18" t="s">
        <v>2539</v>
      </c>
      <c r="F518" s="18" t="s">
        <v>1289</v>
      </c>
      <c r="G518" s="18" t="s">
        <v>1289</v>
      </c>
      <c r="H518" s="18" t="s">
        <v>2540</v>
      </c>
      <c r="I518" s="8" t="b">
        <f>COUNTIF(Employees[Employee Name],Employees[[#This Row],[Employee Name]])&gt;1</f>
        <v>0</v>
      </c>
    </row>
    <row r="519" spans="1:9" ht="30" customHeight="1" x14ac:dyDescent="0.3">
      <c r="A519" s="43">
        <f>IF(ISBLANK(Employees[[#This Row],[Employee Name]]),"",A518+1)</f>
        <v>512</v>
      </c>
      <c r="B519" s="8" t="str">
        <f>CONCATENATE(Employees[[#This Row],[Lastname]]," ",Employees[[#This Row],[Firstname]], " ",LEFT(Employees[[#This Row],[Middlename]],1),IF(ISBLANK(Employees[[#This Row],[Middlename]])," ","."))</f>
        <v>LONDONIO CORINA A.</v>
      </c>
      <c r="C519" s="18" t="s">
        <v>2534</v>
      </c>
      <c r="D519" s="18" t="s">
        <v>2535</v>
      </c>
      <c r="E519" s="18" t="s">
        <v>883</v>
      </c>
      <c r="F519" s="18" t="s">
        <v>96</v>
      </c>
      <c r="G519" s="18" t="s">
        <v>2409</v>
      </c>
      <c r="H519" s="18" t="s">
        <v>2461</v>
      </c>
      <c r="I519" s="8" t="b">
        <f>COUNTIF(Employees[Employee Name],Employees[[#This Row],[Employee Name]])&gt;1</f>
        <v>0</v>
      </c>
    </row>
    <row r="520" spans="1:9" ht="30" customHeight="1" x14ac:dyDescent="0.3">
      <c r="A520" s="43">
        <f>IF(ISBLANK(Employees[[#This Row],[Employee Name]]),"",A519+1)</f>
        <v>513</v>
      </c>
      <c r="B520" s="8" t="str">
        <f>CONCATENATE(Employees[[#This Row],[Lastname]]," ",Employees[[#This Row],[Firstname]], " ",LEFT(Employees[[#This Row],[Middlename]],1),IF(ISBLANK(Employees[[#This Row],[Middlename]])," ","."))</f>
        <v>MONTEALEGRE CHARLIE JR. O.</v>
      </c>
      <c r="C520" s="8" t="s">
        <v>930</v>
      </c>
      <c r="D520" s="8" t="s">
        <v>931</v>
      </c>
      <c r="E520" s="8" t="s">
        <v>581</v>
      </c>
      <c r="F520" s="8" t="s">
        <v>96</v>
      </c>
      <c r="G520" s="8" t="s">
        <v>2409</v>
      </c>
      <c r="H520" s="8" t="s">
        <v>97</v>
      </c>
      <c r="I520" s="8" t="b">
        <f>COUNTIF(Employees[Employee Name],Employees[[#This Row],[Employee Name]])&gt;1</f>
        <v>0</v>
      </c>
    </row>
    <row r="521" spans="1:9" ht="30" customHeight="1" x14ac:dyDescent="0.3">
      <c r="A521" s="43">
        <f>IF(ISBLANK(Employees[[#This Row],[Employee Name]]),"",A520+1)</f>
        <v>514</v>
      </c>
      <c r="B521" s="8" t="str">
        <f>CONCATENATE(Employees[[#This Row],[Lastname]]," ",Employees[[#This Row],[Firstname]], " ",LEFT(Employees[[#This Row],[Middlename]],1),IF(ISBLANK(Employees[[#This Row],[Middlename]])," ","."))</f>
        <v>MONTEALEGRE GRETEL MAE T.</v>
      </c>
      <c r="C521" s="18" t="s">
        <v>930</v>
      </c>
      <c r="D521" s="18" t="s">
        <v>2497</v>
      </c>
      <c r="E521" s="18" t="s">
        <v>2498</v>
      </c>
      <c r="F521" s="18" t="s">
        <v>685</v>
      </c>
      <c r="G521" s="18" t="s">
        <v>2409</v>
      </c>
      <c r="H521" s="18" t="s">
        <v>2461</v>
      </c>
      <c r="I521" s="8" t="b">
        <f>COUNTIF(Employees[Employee Name],Employees[[#This Row],[Employee Name]])&gt;1</f>
        <v>0</v>
      </c>
    </row>
    <row r="522" spans="1:9" ht="30" customHeight="1" x14ac:dyDescent="0.3">
      <c r="A522" s="43">
        <f>IF(ISBLANK(Employees[[#This Row],[Employee Name]]),"",A521+1)</f>
        <v>515</v>
      </c>
      <c r="B522" s="8" t="str">
        <f>CONCATENATE(Employees[[#This Row],[Lastname]]," ",Employees[[#This Row],[Firstname]], " ",LEFT(Employees[[#This Row],[Middlename]],1),IF(ISBLANK(Employees[[#This Row],[Middlename]])," ","."))</f>
        <v>MONTENEGRO EDWIN D.</v>
      </c>
      <c r="C522" s="8" t="s">
        <v>184</v>
      </c>
      <c r="D522" s="8" t="s">
        <v>250</v>
      </c>
      <c r="E522" s="8" t="s">
        <v>247</v>
      </c>
      <c r="F522" s="18" t="s">
        <v>870</v>
      </c>
      <c r="G522" s="18" t="s">
        <v>2409</v>
      </c>
      <c r="H522" s="8" t="s">
        <v>271</v>
      </c>
      <c r="I522" s="8" t="b">
        <f>COUNTIF(Employees[Employee Name],Employees[[#This Row],[Employee Name]])&gt;1</f>
        <v>0</v>
      </c>
    </row>
    <row r="523" spans="1:9" ht="30" customHeight="1" x14ac:dyDescent="0.3">
      <c r="A523" s="43">
        <f>IF(ISBLANK(Employees[[#This Row],[Employee Name]]),"",A522+1)</f>
        <v>516</v>
      </c>
      <c r="B523" s="8" t="str">
        <f>CONCATENATE(Employees[[#This Row],[Lastname]]," ",Employees[[#This Row],[Firstname]], " ",LEFT(Employees[[#This Row],[Middlename]],1),IF(ISBLANK(Employees[[#This Row],[Middlename]])," ","."))</f>
        <v>MONTENEGRO HELEN L.</v>
      </c>
      <c r="C523" s="8" t="s">
        <v>184</v>
      </c>
      <c r="D523" s="8" t="s">
        <v>303</v>
      </c>
      <c r="E523" s="8" t="s">
        <v>227</v>
      </c>
      <c r="F523" s="8" t="s">
        <v>198</v>
      </c>
      <c r="G523" s="18" t="s">
        <v>2409</v>
      </c>
      <c r="H523" s="8" t="s">
        <v>296</v>
      </c>
      <c r="I523" s="8" t="b">
        <f>COUNTIF(Employees[Employee Name],Employees[[#This Row],[Employee Name]])&gt;1</f>
        <v>0</v>
      </c>
    </row>
    <row r="524" spans="1:9" ht="30" customHeight="1" x14ac:dyDescent="0.3">
      <c r="A524" s="43">
        <f>IF(ISBLANK(Employees[[#This Row],[Employee Name]]),"",A523+1)</f>
        <v>517</v>
      </c>
      <c r="B524" s="8" t="str">
        <f>CONCATENATE(Employees[[#This Row],[Lastname]]," ",Employees[[#This Row],[Firstname]], " ",LEFT(Employees[[#This Row],[Middlename]],1),IF(ISBLANK(Employees[[#This Row],[Middlename]])," ","."))</f>
        <v>MONTENEGRO HENRY S.</v>
      </c>
      <c r="C524" s="8" t="s">
        <v>184</v>
      </c>
      <c r="D524" s="8" t="s">
        <v>725</v>
      </c>
      <c r="E524" s="8" t="s">
        <v>161</v>
      </c>
      <c r="F524" s="8" t="s">
        <v>125</v>
      </c>
      <c r="G524" s="18" t="s">
        <v>2409</v>
      </c>
      <c r="H524" s="8" t="s">
        <v>361</v>
      </c>
      <c r="I524" s="8" t="b">
        <f>COUNTIF(Employees[Employee Name],Employees[[#This Row],[Employee Name]])&gt;1</f>
        <v>0</v>
      </c>
    </row>
    <row r="525" spans="1:9" ht="30" customHeight="1" x14ac:dyDescent="0.3">
      <c r="A525" s="43">
        <f>IF(ISBLANK(Employees[[#This Row],[Employee Name]]),"",A524+1)</f>
        <v>518</v>
      </c>
      <c r="B525" s="8" t="str">
        <f>CONCATENATE(Employees[[#This Row],[Lastname]]," ",Employees[[#This Row],[Firstname]], " ",LEFT(Employees[[#This Row],[Middlename]],1),IF(ISBLANK(Employees[[#This Row],[Middlename]])," ","."))</f>
        <v>MONTENEGRO MARISSA P.</v>
      </c>
      <c r="C525" s="8" t="s">
        <v>184</v>
      </c>
      <c r="D525" s="8" t="s">
        <v>185</v>
      </c>
      <c r="E525" s="8" t="s">
        <v>124</v>
      </c>
      <c r="F525" s="18" t="s">
        <v>870</v>
      </c>
      <c r="G525" s="18" t="s">
        <v>2409</v>
      </c>
      <c r="H525" s="8" t="s">
        <v>182</v>
      </c>
      <c r="I525" s="8" t="b">
        <f>COUNTIF(Employees[Employee Name],Employees[[#This Row],[Employee Name]])&gt;1</f>
        <v>0</v>
      </c>
    </row>
    <row r="526" spans="1:9" ht="30" customHeight="1" x14ac:dyDescent="0.3">
      <c r="A526" s="43">
        <f>IF(ISBLANK(Employees[[#This Row],[Employee Name]]),"",A525+1)</f>
        <v>519</v>
      </c>
      <c r="B526" s="8" t="str">
        <f>CONCATENATE(Employees[[#This Row],[Lastname]]," ",Employees[[#This Row],[Firstname]], " ",LEFT(Employees[[#This Row],[Middlename]],1),IF(ISBLANK(Employees[[#This Row],[Middlename]])," ","."))</f>
        <v>MONTENEGRO RODELIO A.</v>
      </c>
      <c r="C526" s="8" t="s">
        <v>184</v>
      </c>
      <c r="D526" s="8" t="s">
        <v>698</v>
      </c>
      <c r="E526" s="8" t="s">
        <v>88</v>
      </c>
      <c r="F526" s="8" t="s">
        <v>198</v>
      </c>
      <c r="G526" s="18" t="s">
        <v>2409</v>
      </c>
      <c r="H526" s="8" t="s">
        <v>271</v>
      </c>
      <c r="I526" s="8" t="b">
        <f>COUNTIF(Employees[Employee Name],Employees[[#This Row],[Employee Name]])&gt;1</f>
        <v>0</v>
      </c>
    </row>
    <row r="527" spans="1:9" ht="30" customHeight="1" x14ac:dyDescent="0.3">
      <c r="A527" s="43">
        <f>A525+1</f>
        <v>519</v>
      </c>
      <c r="B527" s="8" t="str">
        <f>CONCATENATE(Employees[[#This Row],[Lastname]]," ",Employees[[#This Row],[Firstname]], " ",LEFT(Employees[[#This Row],[Middlename]],1),IF(ISBLANK(Employees[[#This Row],[Middlename]])," ","."))</f>
        <v>MORAL MAURA C.</v>
      </c>
      <c r="C527" s="18" t="s">
        <v>2599</v>
      </c>
      <c r="D527" s="18" t="s">
        <v>2600</v>
      </c>
      <c r="E527" s="18" t="s">
        <v>134</v>
      </c>
      <c r="F527" s="18" t="s">
        <v>1289</v>
      </c>
      <c r="G527" s="18" t="s">
        <v>1289</v>
      </c>
      <c r="H527" s="18" t="s">
        <v>199</v>
      </c>
      <c r="I527" s="8" t="b">
        <f>COUNTIF(Employees[Employee Name],Employees[[#This Row],[Employee Name]])&gt;1</f>
        <v>0</v>
      </c>
    </row>
    <row r="528" spans="1:9" ht="30" customHeight="1" x14ac:dyDescent="0.3">
      <c r="A528" s="43">
        <f>IF(ISBLANK(Employees[[#This Row],[Employee Name]]),"",A526+1)</f>
        <v>520</v>
      </c>
      <c r="B528" s="8" t="str">
        <f>CONCATENATE(Employees[[#This Row],[Lastname]]," ",Employees[[#This Row],[Firstname]], " ",LEFT(Employees[[#This Row],[Middlename]],1),IF(ISBLANK(Employees[[#This Row],[Middlename]])," ","."))</f>
        <v>MULINGTAPANG GUILLERMA O.</v>
      </c>
      <c r="C528" s="8" t="s">
        <v>1582</v>
      </c>
      <c r="D528" s="8" t="s">
        <v>713</v>
      </c>
      <c r="E528" s="8" t="s">
        <v>1583</v>
      </c>
      <c r="F528" s="8" t="s">
        <v>1289</v>
      </c>
      <c r="G528" s="18" t="s">
        <v>1289</v>
      </c>
      <c r="H528" s="8" t="s">
        <v>209</v>
      </c>
      <c r="I528" s="8" t="b">
        <f>COUNTIF(Employees[Employee Name],Employees[[#This Row],[Employee Name]])&gt;1</f>
        <v>0</v>
      </c>
    </row>
    <row r="529" spans="1:9" ht="30" customHeight="1" x14ac:dyDescent="0.3">
      <c r="A529" s="43">
        <f>IF(ISBLANK(Employees[[#This Row],[Employee Name]]),"",A528+1)</f>
        <v>521</v>
      </c>
      <c r="B529" s="8" t="str">
        <f>CONCATENATE(Employees[[#This Row],[Lastname]]," ",Employees[[#This Row],[Firstname]], " ",LEFT(Employees[[#This Row],[Middlename]],1),IF(ISBLANK(Employees[[#This Row],[Middlename]])," ","."))</f>
        <v>NACARIO GLENN B.</v>
      </c>
      <c r="C529" s="8" t="s">
        <v>1584</v>
      </c>
      <c r="D529" s="8" t="s">
        <v>1585</v>
      </c>
      <c r="E529" s="8" t="s">
        <v>342</v>
      </c>
      <c r="F529" s="8" t="s">
        <v>1289</v>
      </c>
      <c r="G529" s="18" t="s">
        <v>1289</v>
      </c>
      <c r="H529" s="8" t="s">
        <v>1301</v>
      </c>
      <c r="I529" s="8" t="b">
        <f>COUNTIF(Employees[Employee Name],Employees[[#This Row],[Employee Name]])&gt;1</f>
        <v>0</v>
      </c>
    </row>
    <row r="530" spans="1:9" ht="30" customHeight="1" x14ac:dyDescent="0.3">
      <c r="A530" s="43">
        <f>IF(ISBLANK(Employees[[#This Row],[Employee Name]]),"",A529+1)</f>
        <v>522</v>
      </c>
      <c r="B530" s="8" t="str">
        <f>CONCATENATE(Employees[[#This Row],[Lastname]]," ",Employees[[#This Row],[Firstname]], " ",LEFT(Employees[[#This Row],[Middlename]],1),IF(ISBLANK(Employees[[#This Row],[Middlename]])," ","."))</f>
        <v>NATANAUAN GILBERTO A.</v>
      </c>
      <c r="C530" s="18" t="s">
        <v>1586</v>
      </c>
      <c r="D530" s="18" t="s">
        <v>2283</v>
      </c>
      <c r="E530" s="18" t="s">
        <v>88</v>
      </c>
      <c r="F530" s="18" t="s">
        <v>198</v>
      </c>
      <c r="G530" s="18" t="s">
        <v>2409</v>
      </c>
      <c r="H530" s="18" t="s">
        <v>2278</v>
      </c>
      <c r="I530" s="8" t="b">
        <f>COUNTIF(Employees[Employee Name],Employees[[#This Row],[Employee Name]])&gt;1</f>
        <v>0</v>
      </c>
    </row>
    <row r="531" spans="1:9" ht="30" customHeight="1" x14ac:dyDescent="0.3">
      <c r="A531" s="43">
        <f>IF(ISBLANK(Employees[[#This Row],[Employee Name]]),"",A530+1)</f>
        <v>523</v>
      </c>
      <c r="B531" s="8" t="str">
        <f>CONCATENATE(Employees[[#This Row],[Lastname]]," ",Employees[[#This Row],[Firstname]], " ",LEFT(Employees[[#This Row],[Middlename]],1),IF(ISBLANK(Employees[[#This Row],[Middlename]])," ","."))</f>
        <v>NATANAUAN MARY JANE G.</v>
      </c>
      <c r="C531" s="8" t="s">
        <v>1586</v>
      </c>
      <c r="D531" s="8" t="s">
        <v>1494</v>
      </c>
      <c r="E531" s="8" t="s">
        <v>1587</v>
      </c>
      <c r="F531" s="8" t="s">
        <v>1289</v>
      </c>
      <c r="G531" s="18" t="s">
        <v>1289</v>
      </c>
      <c r="H531" s="8" t="s">
        <v>199</v>
      </c>
      <c r="I531" s="8" t="b">
        <f>COUNTIF(Employees[Employee Name],Employees[[#This Row],[Employee Name]])&gt;1</f>
        <v>0</v>
      </c>
    </row>
    <row r="532" spans="1:9" ht="30" customHeight="1" x14ac:dyDescent="0.3">
      <c r="A532" s="43">
        <f>IF(ISBLANK(Employees[[#This Row],[Employee Name]]),"",A531+1)</f>
        <v>524</v>
      </c>
      <c r="B532" s="8" t="str">
        <f>CONCATENATE(Employees[[#This Row],[Lastname]]," ",Employees[[#This Row],[Firstname]], " ",LEFT(Employees[[#This Row],[Middlename]],1),IF(ISBLANK(Employees[[#This Row],[Middlename]])," ","."))</f>
        <v>NATANAUAN SENANDO C.</v>
      </c>
      <c r="C532" s="18" t="s">
        <v>1586</v>
      </c>
      <c r="D532" s="18" t="s">
        <v>2271</v>
      </c>
      <c r="E532" s="18" t="s">
        <v>134</v>
      </c>
      <c r="F532" s="18" t="s">
        <v>1289</v>
      </c>
      <c r="G532" s="18" t="s">
        <v>1289</v>
      </c>
      <c r="H532" s="18" t="s">
        <v>199</v>
      </c>
      <c r="I532" s="8" t="b">
        <f>COUNTIF(Employees[Employee Name],Employees[[#This Row],[Employee Name]])&gt;1</f>
        <v>0</v>
      </c>
    </row>
    <row r="533" spans="1:9" ht="30" customHeight="1" x14ac:dyDescent="0.3">
      <c r="A533" s="43">
        <f>IF(ISBLANK(Employees[[#This Row],[Employee Name]]),"",A532+1)</f>
        <v>525</v>
      </c>
      <c r="B533" s="8" t="str">
        <f>CONCATENATE(Employees[[#This Row],[Lastname]]," ",Employees[[#This Row],[Firstname]], " ",LEFT(Employees[[#This Row],[Middlename]],1),IF(ISBLANK(Employees[[#This Row],[Middlename]])," ","."))</f>
        <v>NAVARRO JOHNA F.</v>
      </c>
      <c r="C533" s="18" t="s">
        <v>253</v>
      </c>
      <c r="D533" s="18" t="s">
        <v>2179</v>
      </c>
      <c r="E533" s="18" t="s">
        <v>237</v>
      </c>
      <c r="F533" s="18" t="s">
        <v>1698</v>
      </c>
      <c r="G533" s="18" t="s">
        <v>1698</v>
      </c>
      <c r="H533" s="18" t="s">
        <v>2180</v>
      </c>
      <c r="I533" s="8" t="b">
        <f>COUNTIF(Employees[Employee Name],Employees[[#This Row],[Employee Name]])&gt;1</f>
        <v>0</v>
      </c>
    </row>
    <row r="534" spans="1:9" ht="30" customHeight="1" x14ac:dyDescent="0.3">
      <c r="A534" s="43">
        <f>IF(ISBLANK(Employees[[#This Row],[Employee Name]]),"",A533+1)</f>
        <v>526</v>
      </c>
      <c r="B534" s="8" t="s">
        <v>255</v>
      </c>
      <c r="C534" s="8" t="s">
        <v>253</v>
      </c>
      <c r="D534" s="8" t="s">
        <v>254</v>
      </c>
      <c r="E534" s="8" t="s">
        <v>1588</v>
      </c>
      <c r="F534" s="8" t="s">
        <v>198</v>
      </c>
      <c r="G534" s="18" t="s">
        <v>2409</v>
      </c>
      <c r="H534" s="8" t="s">
        <v>1065</v>
      </c>
      <c r="I534" s="8" t="b">
        <f>COUNTIF(Employees[Employee Name],Employees[[#This Row],[Employee Name]])&gt;1</f>
        <v>0</v>
      </c>
    </row>
    <row r="535" spans="1:9" ht="30" customHeight="1" x14ac:dyDescent="0.3">
      <c r="A535" s="43">
        <f>IF(ISBLANK(Employees[[#This Row],[Employee Name]]),"",A534+1)</f>
        <v>527</v>
      </c>
      <c r="B535" s="8" t="str">
        <f>CONCATENATE(Employees[[#This Row],[Lastname]]," ",Employees[[#This Row],[Firstname]], " ",LEFT(Employees[[#This Row],[Middlename]],1),IF(ISBLANK(Employees[[#This Row],[Middlename]])," ","."))</f>
        <v>NELSON CATHERINE L.</v>
      </c>
      <c r="C535" s="8" t="s">
        <v>1330</v>
      </c>
      <c r="D535" s="8" t="s">
        <v>1163</v>
      </c>
      <c r="E535" s="8" t="s">
        <v>234</v>
      </c>
      <c r="F535" s="8" t="s">
        <v>1331</v>
      </c>
      <c r="G535" s="18" t="s">
        <v>2409</v>
      </c>
      <c r="H535" s="8" t="s">
        <v>135</v>
      </c>
      <c r="I535" s="8" t="b">
        <f>COUNTIF(Employees[Employee Name],Employees[[#This Row],[Employee Name]])&gt;1</f>
        <v>0</v>
      </c>
    </row>
    <row r="536" spans="1:9" ht="30" customHeight="1" x14ac:dyDescent="0.3">
      <c r="A536" s="43">
        <f>IF(ISBLANK(Employees[[#This Row],[Employee Name]]),"",A535+1)</f>
        <v>528</v>
      </c>
      <c r="B536" s="8" t="str">
        <f>CONCATENATE(Employees[[#This Row],[Lastname]]," ",Employees[[#This Row],[Firstname]], " ",LEFT(Employees[[#This Row],[Middlename]],1),IF(ISBLANK(Employees[[#This Row],[Middlename]])," ","."))</f>
        <v>NIBAY ELEONOR E.</v>
      </c>
      <c r="C536" s="8" t="s">
        <v>1535</v>
      </c>
      <c r="D536" s="8" t="s">
        <v>1589</v>
      </c>
      <c r="E536" s="8" t="s">
        <v>1590</v>
      </c>
      <c r="F536" s="8" t="s">
        <v>1289</v>
      </c>
      <c r="G536" s="18" t="s">
        <v>1289</v>
      </c>
      <c r="H536" s="8" t="s">
        <v>135</v>
      </c>
      <c r="I536" s="8" t="b">
        <f>COUNTIF(Employees[Employee Name],Employees[[#This Row],[Employee Name]])&gt;1</f>
        <v>0</v>
      </c>
    </row>
    <row r="537" spans="1:9" ht="30" customHeight="1" x14ac:dyDescent="0.3">
      <c r="A537" s="43">
        <f>IF(ISBLANK(Employees[[#This Row],[Employee Name]]),"",A536+1)</f>
        <v>529</v>
      </c>
      <c r="B537" s="8" t="str">
        <f>CONCATENATE(Employees[[#This Row],[Lastname]]," ",Employees[[#This Row],[Firstname]], " ",LEFT(Employees[[#This Row],[Middlename]],1),IF(ISBLANK(Employees[[#This Row],[Middlename]])," ","."))</f>
        <v>NOVICIO PERLITA G.</v>
      </c>
      <c r="C537" s="8" t="s">
        <v>324</v>
      </c>
      <c r="D537" s="8" t="s">
        <v>325</v>
      </c>
      <c r="E537" s="8" t="s">
        <v>166</v>
      </c>
      <c r="F537" s="8" t="s">
        <v>170</v>
      </c>
      <c r="G537" s="18" t="s">
        <v>2409</v>
      </c>
      <c r="H537" s="8" t="s">
        <v>326</v>
      </c>
      <c r="I537" s="8" t="b">
        <f>COUNTIF(Employees[Employee Name],Employees[[#This Row],[Employee Name]])&gt;1</f>
        <v>0</v>
      </c>
    </row>
    <row r="538" spans="1:9" ht="30" customHeight="1" x14ac:dyDescent="0.3">
      <c r="A538" s="43">
        <f>IF(ISBLANK(Employees[[#This Row],[Employee Name]]),"",A537+1)</f>
        <v>530</v>
      </c>
      <c r="B538" s="8" t="str">
        <f>CONCATENATE(Employees[[#This Row],[Lastname]]," ",Employees[[#This Row],[Firstname]], " ",LEFT(Employees[[#This Row],[Middlename]],1),IF(ISBLANK(Employees[[#This Row],[Middlename]])," ","."))</f>
        <v>NUESTRO RICA MAY G.</v>
      </c>
      <c r="C538" s="8" t="s">
        <v>1591</v>
      </c>
      <c r="D538" s="8" t="s">
        <v>1592</v>
      </c>
      <c r="E538" s="8" t="s">
        <v>166</v>
      </c>
      <c r="F538" s="8" t="s">
        <v>1289</v>
      </c>
      <c r="G538" s="18" t="s">
        <v>1289</v>
      </c>
      <c r="H538" s="8" t="s">
        <v>1716</v>
      </c>
      <c r="I538" s="8" t="b">
        <f>COUNTIF(Employees[Employee Name],Employees[[#This Row],[Employee Name]])&gt;1</f>
        <v>0</v>
      </c>
    </row>
    <row r="539" spans="1:9" ht="30" customHeight="1" x14ac:dyDescent="0.3">
      <c r="A539" s="43">
        <f>IF(ISBLANK(Employees[[#This Row],[Employee Name]]),"",A538+1)</f>
        <v>531</v>
      </c>
      <c r="B539" s="8" t="str">
        <f>CONCATENATE(Employees[[#This Row],[Lastname]]," ",Employees[[#This Row],[Firstname]], " ",LEFT(Employees[[#This Row],[Middlename]],1),IF(ISBLANK(Employees[[#This Row],[Middlename]])," ","."))</f>
        <v>NUÑEZ RUBEN JR J.</v>
      </c>
      <c r="C539" s="8" t="s">
        <v>1593</v>
      </c>
      <c r="D539" s="8" t="s">
        <v>1594</v>
      </c>
      <c r="E539" s="8" t="s">
        <v>1595</v>
      </c>
      <c r="F539" s="8" t="s">
        <v>1698</v>
      </c>
      <c r="G539" s="18" t="s">
        <v>1698</v>
      </c>
      <c r="H539" s="8" t="s">
        <v>1699</v>
      </c>
      <c r="I539" s="8" t="b">
        <f>COUNTIF(Employees[Employee Name],Employees[[#This Row],[Employee Name]])&gt;1</f>
        <v>0</v>
      </c>
    </row>
    <row r="540" spans="1:9" ht="30" customHeight="1" x14ac:dyDescent="0.3">
      <c r="A540" s="43">
        <f>IF(ISBLANK(Employees[[#This Row],[Employee Name]]),"",A539+1)</f>
        <v>532</v>
      </c>
      <c r="B540" s="8" t="str">
        <f>CONCATENATE(Employees[[#This Row],[Lastname]]," ",Employees[[#This Row],[Firstname]], " ",LEFT(Employees[[#This Row],[Middlename]],1),IF(ISBLANK(Employees[[#This Row],[Middlename]])," ","."))</f>
        <v>OBINA APOLINARIO B.</v>
      </c>
      <c r="C540" s="8" t="s">
        <v>1596</v>
      </c>
      <c r="D540" s="8" t="s">
        <v>1597</v>
      </c>
      <c r="E540" s="8" t="s">
        <v>1598</v>
      </c>
      <c r="F540" s="8" t="s">
        <v>1289</v>
      </c>
      <c r="G540" s="18" t="s">
        <v>1289</v>
      </c>
      <c r="H540" s="8" t="s">
        <v>289</v>
      </c>
      <c r="I540" s="8" t="b">
        <f>COUNTIF(Employees[Employee Name],Employees[[#This Row],[Employee Name]])&gt;1</f>
        <v>0</v>
      </c>
    </row>
    <row r="541" spans="1:9" ht="30" customHeight="1" x14ac:dyDescent="0.3">
      <c r="A541" s="43">
        <f>IF(ISBLANK(Employees[[#This Row],[Employee Name]]),"",A540+1)</f>
        <v>533</v>
      </c>
      <c r="B541" s="8" t="str">
        <f>CONCATENATE(Employees[[#This Row],[Lastname]]," ",Employees[[#This Row],[Firstname]], " ",LEFT(Employees[[#This Row],[Middlename]],1),IF(ISBLANK(Employees[[#This Row],[Middlename]])," ","."))</f>
        <v xml:space="preserve">OBINA JAIME  </v>
      </c>
      <c r="C541" s="8" t="s">
        <v>1596</v>
      </c>
      <c r="D541" s="8" t="s">
        <v>1367</v>
      </c>
      <c r="E541" s="8"/>
      <c r="F541" s="8" t="s">
        <v>1289</v>
      </c>
      <c r="G541" s="18" t="s">
        <v>1289</v>
      </c>
      <c r="H541" s="8" t="s">
        <v>289</v>
      </c>
      <c r="I541" s="8" t="b">
        <f>COUNTIF(Employees[Employee Name],Employees[[#This Row],[Employee Name]])&gt;1</f>
        <v>0</v>
      </c>
    </row>
    <row r="542" spans="1:9" ht="30" customHeight="1" x14ac:dyDescent="0.3">
      <c r="A542" s="43">
        <f>IF(ISBLANK(Employees[[#This Row],[Employee Name]]),"",A541+1)</f>
        <v>534</v>
      </c>
      <c r="B542" s="8" t="str">
        <f>CONCATENATE(Employees[[#This Row],[Lastname]]," ",Employees[[#This Row],[Firstname]], " ",LEFT(Employees[[#This Row],[Middlename]],1),IF(ISBLANK(Employees[[#This Row],[Middlename]])," ","."))</f>
        <v>OCAMPO EDRALYN B.</v>
      </c>
      <c r="C542" s="18" t="s">
        <v>838</v>
      </c>
      <c r="D542" s="18" t="s">
        <v>2001</v>
      </c>
      <c r="E542" s="18" t="s">
        <v>2002</v>
      </c>
      <c r="F542" s="18" t="s">
        <v>312</v>
      </c>
      <c r="G542" s="18" t="s">
        <v>2409</v>
      </c>
      <c r="H542" s="18" t="s">
        <v>89</v>
      </c>
      <c r="I542" s="8" t="b">
        <f>COUNTIF(Employees[Employee Name],Employees[[#This Row],[Employee Name]])&gt;1</f>
        <v>0</v>
      </c>
    </row>
    <row r="543" spans="1:9" ht="30" customHeight="1" x14ac:dyDescent="0.3">
      <c r="A543" s="43">
        <f>IF(ISBLANK(Employees[[#This Row],[Employee Name]]),"",A542+1)</f>
        <v>535</v>
      </c>
      <c r="B543" s="8" t="str">
        <f>CONCATENATE(Employees[[#This Row],[Lastname]]," ",Employees[[#This Row],[Firstname]], " ",LEFT(Employees[[#This Row],[Middlename]],1),IF(ISBLANK(Employees[[#This Row],[Middlename]])," ","."))</f>
        <v>OCAMPO MERLINDA R.</v>
      </c>
      <c r="C543" s="8" t="s">
        <v>838</v>
      </c>
      <c r="D543" s="8" t="s">
        <v>1599</v>
      </c>
      <c r="E543" s="8" t="s">
        <v>154</v>
      </c>
      <c r="F543" s="8" t="s">
        <v>1289</v>
      </c>
      <c r="G543" s="18" t="s">
        <v>1289</v>
      </c>
      <c r="H543" s="8" t="s">
        <v>97</v>
      </c>
      <c r="I543" s="8" t="b">
        <f>COUNTIF(Employees[Employee Name],Employees[[#This Row],[Employee Name]])&gt;1</f>
        <v>0</v>
      </c>
    </row>
    <row r="544" spans="1:9" ht="30" customHeight="1" x14ac:dyDescent="0.3">
      <c r="A544" s="43">
        <f>IF(ISBLANK(Employees[[#This Row],[Employee Name]]),"",A543+1)</f>
        <v>536</v>
      </c>
      <c r="B544" s="8" t="str">
        <f>CONCATENATE(Employees[[#This Row],[Lastname]]," ",Employees[[#This Row],[Firstname]], " ",LEFT(Employees[[#This Row],[Middlename]],1),IF(ISBLANK(Employees[[#This Row],[Middlename]])," ","."))</f>
        <v>OCAMPO NOVELYN U.</v>
      </c>
      <c r="C544" s="8" t="s">
        <v>838</v>
      </c>
      <c r="D544" s="8" t="s">
        <v>1600</v>
      </c>
      <c r="E544" s="8" t="s">
        <v>1601</v>
      </c>
      <c r="F544" s="8" t="s">
        <v>1289</v>
      </c>
      <c r="G544" s="18" t="s">
        <v>1289</v>
      </c>
      <c r="H544" s="8" t="s">
        <v>213</v>
      </c>
      <c r="I544" s="8" t="b">
        <f>COUNTIF(Employees[Employee Name],Employees[[#This Row],[Employee Name]])&gt;1</f>
        <v>0</v>
      </c>
    </row>
    <row r="545" spans="1:9" ht="30" customHeight="1" x14ac:dyDescent="0.3">
      <c r="A545" s="43">
        <f>IF(ISBLANK(Employees[[#This Row],[Employee Name]]),"",A544+1)</f>
        <v>537</v>
      </c>
      <c r="B545" s="8" t="str">
        <f>CONCATENATE(Employees[[#This Row],[Lastname]]," ",Employees[[#This Row],[Firstname]], " ",LEFT(Employees[[#This Row],[Middlename]],1),IF(ISBLANK(Employees[[#This Row],[Middlename]])," ","."))</f>
        <v>OCAMPO ORLANDO R.</v>
      </c>
      <c r="C545" s="8" t="s">
        <v>838</v>
      </c>
      <c r="D545" s="8" t="s">
        <v>839</v>
      </c>
      <c r="E545" s="8" t="s">
        <v>330</v>
      </c>
      <c r="F545" s="8" t="s">
        <v>198</v>
      </c>
      <c r="G545" s="18" t="s">
        <v>2409</v>
      </c>
      <c r="H545" s="8" t="s">
        <v>271</v>
      </c>
      <c r="I545" s="8" t="b">
        <f>COUNTIF(Employees[Employee Name],Employees[[#This Row],[Employee Name]])&gt;1</f>
        <v>0</v>
      </c>
    </row>
    <row r="546" spans="1:9" ht="30" customHeight="1" x14ac:dyDescent="0.3">
      <c r="A546" s="43">
        <f>IF(ISBLANK(Employees[[#This Row],[Employee Name]]),"",A545+1)</f>
        <v>538</v>
      </c>
      <c r="B546" s="8" t="str">
        <f>CONCATENATE(Employees[[#This Row],[Lastname]]," ",Employees[[#This Row],[Firstname]], " ",LEFT(Employees[[#This Row],[Middlename]],1),IF(ISBLANK(Employees[[#This Row],[Middlename]])," ","."))</f>
        <v>OLARTE GREATCHEL B.</v>
      </c>
      <c r="C546" s="8" t="s">
        <v>437</v>
      </c>
      <c r="D546" s="8" t="s">
        <v>438</v>
      </c>
      <c r="E546" s="8" t="s">
        <v>145</v>
      </c>
      <c r="F546" s="8" t="s">
        <v>174</v>
      </c>
      <c r="G546" s="18" t="s">
        <v>2409</v>
      </c>
      <c r="H546" s="8" t="s">
        <v>439</v>
      </c>
      <c r="I546" s="8" t="b">
        <f>COUNTIF(Employees[Employee Name],Employees[[#This Row],[Employee Name]])&gt;1</f>
        <v>0</v>
      </c>
    </row>
    <row r="547" spans="1:9" ht="30" customHeight="1" x14ac:dyDescent="0.3">
      <c r="A547" s="43">
        <f>IF(ISBLANK(Employees[[#This Row],[Employee Name]]),"",A546+1)</f>
        <v>539</v>
      </c>
      <c r="B547" s="8" t="str">
        <f>CONCATENATE(Employees[[#This Row],[Lastname]]," ",Employees[[#This Row],[Firstname]], " ",LEFT(Employees[[#This Row],[Middlename]],1),IF(ISBLANK(Employees[[#This Row],[Middlename]])," ","."))</f>
        <v>OLAZO LIZA E.</v>
      </c>
      <c r="C547" s="8" t="s">
        <v>1602</v>
      </c>
      <c r="D547" s="8" t="s">
        <v>1603</v>
      </c>
      <c r="E547" s="8" t="s">
        <v>378</v>
      </c>
      <c r="F547" s="8" t="s">
        <v>1698</v>
      </c>
      <c r="G547" s="18" t="s">
        <v>1698</v>
      </c>
      <c r="H547" s="8" t="s">
        <v>436</v>
      </c>
      <c r="I547" s="8" t="b">
        <f>COUNTIF(Employees[Employee Name],Employees[[#This Row],[Employee Name]])&gt;1</f>
        <v>0</v>
      </c>
    </row>
    <row r="548" spans="1:9" ht="30" customHeight="1" x14ac:dyDescent="0.3">
      <c r="A548" s="43">
        <f>IF(ISBLANK(Employees[[#This Row],[Employee Name]]),"",A547+1)</f>
        <v>540</v>
      </c>
      <c r="B548" s="8" t="str">
        <f>CONCATENATE(Employees[[#This Row],[Lastname]]," ",Employees[[#This Row],[Firstname]], " ",LEFT(Employees[[#This Row],[Middlename]],1),IF(ISBLANK(Employees[[#This Row],[Middlename]])," ","."))</f>
        <v>OLEGARIO LEONARD ERIC B.</v>
      </c>
      <c r="C548" s="8" t="s">
        <v>370</v>
      </c>
      <c r="D548" s="8" t="s">
        <v>1000</v>
      </c>
      <c r="E548" s="8" t="s">
        <v>145</v>
      </c>
      <c r="F548" s="8" t="s">
        <v>1001</v>
      </c>
      <c r="G548" s="18" t="s">
        <v>2409</v>
      </c>
      <c r="H548" s="8" t="s">
        <v>271</v>
      </c>
      <c r="I548" s="8" t="b">
        <f>COUNTIF(Employees[Employee Name],Employees[[#This Row],[Employee Name]])&gt;1</f>
        <v>0</v>
      </c>
    </row>
    <row r="549" spans="1:9" ht="30" customHeight="1" x14ac:dyDescent="0.3">
      <c r="A549" s="43">
        <f>IF(ISBLANK(Employees[[#This Row],[Employee Name]]),"",A548+1)</f>
        <v>541</v>
      </c>
      <c r="B549" s="8" t="str">
        <f>CONCATENATE(Employees[[#This Row],[Lastname]]," ",Employees[[#This Row],[Firstname]], " ",LEFT(Employees[[#This Row],[Middlename]],1),IF(ISBLANK(Employees[[#This Row],[Middlename]])," ","."))</f>
        <v>OLEGARIO NENITA A.</v>
      </c>
      <c r="C549" s="8" t="s">
        <v>370</v>
      </c>
      <c r="D549" s="8" t="s">
        <v>368</v>
      </c>
      <c r="E549" s="8" t="s">
        <v>88</v>
      </c>
      <c r="F549" s="8" t="s">
        <v>125</v>
      </c>
      <c r="G549" s="18" t="s">
        <v>2409</v>
      </c>
      <c r="H549" s="8" t="s">
        <v>369</v>
      </c>
      <c r="I549" s="8" t="b">
        <f>COUNTIF(Employees[Employee Name],Employees[[#This Row],[Employee Name]])&gt;1</f>
        <v>0</v>
      </c>
    </row>
    <row r="550" spans="1:9" ht="30" customHeight="1" x14ac:dyDescent="0.3">
      <c r="A550" s="43">
        <f>IF(ISBLANK(Employees[[#This Row],[Employee Name]]),"",A549+1)</f>
        <v>542</v>
      </c>
      <c r="B550" s="8" t="str">
        <f>CONCATENATE(Employees[[#This Row],[Lastname]]," ",Employees[[#This Row],[Firstname]], " ",LEFT(Employees[[#This Row],[Middlename]],1),IF(ISBLANK(Employees[[#This Row],[Middlename]])," ","."))</f>
        <v>OLEGARIO TEOFISTA B.</v>
      </c>
      <c r="C550" s="8" t="s">
        <v>370</v>
      </c>
      <c r="D550" s="8" t="s">
        <v>1079</v>
      </c>
      <c r="E550" s="8" t="s">
        <v>342</v>
      </c>
      <c r="F550" s="8" t="s">
        <v>414</v>
      </c>
      <c r="G550" s="8" t="s">
        <v>2409</v>
      </c>
      <c r="H550" s="8" t="s">
        <v>103</v>
      </c>
      <c r="I550" s="8" t="b">
        <f>COUNTIF(Employees[Employee Name],Employees[[#This Row],[Employee Name]])&gt;1</f>
        <v>0</v>
      </c>
    </row>
    <row r="551" spans="1:9" ht="30" customHeight="1" x14ac:dyDescent="0.3">
      <c r="A551" s="43">
        <f>IF(ISBLANK(Employees[[#This Row],[Employee Name]]),"",A550+1)</f>
        <v>543</v>
      </c>
      <c r="B551" s="8" t="str">
        <f>CONCATENATE(Employees[[#This Row],[Lastname]]," ",Employees[[#This Row],[Firstname]], " ",LEFT(Employees[[#This Row],[Middlename]],1),IF(ISBLANK(Employees[[#This Row],[Middlename]])," ","."))</f>
        <v>OLIGARIO ARLYN MAE C.</v>
      </c>
      <c r="C551" s="18" t="s">
        <v>2391</v>
      </c>
      <c r="D551" s="18" t="s">
        <v>2392</v>
      </c>
      <c r="E551" s="18" t="s">
        <v>2393</v>
      </c>
      <c r="F551" s="18" t="s">
        <v>2394</v>
      </c>
      <c r="G551" s="18" t="s">
        <v>2409</v>
      </c>
      <c r="H551" s="18" t="s">
        <v>2260</v>
      </c>
      <c r="I551" s="8" t="b">
        <f>COUNTIF(Employees[Employee Name],Employees[[#This Row],[Employee Name]])&gt;1</f>
        <v>0</v>
      </c>
    </row>
    <row r="552" spans="1:9" ht="30" customHeight="1" x14ac:dyDescent="0.3">
      <c r="A552" s="43">
        <f>IF(ISBLANK(Employees[[#This Row],[Employee Name]]),"",A551+1)</f>
        <v>544</v>
      </c>
      <c r="B552" s="8" t="str">
        <f>CONCATENATE(Employees[[#This Row],[Lastname]]," ",Employees[[#This Row],[Firstname]], " ",LEFT(Employees[[#This Row],[Middlename]],1),IF(ISBLANK(Employees[[#This Row],[Middlename]])," ","."))</f>
        <v>OLIMPO SHARIE MAE M.</v>
      </c>
      <c r="C552" s="18" t="s">
        <v>2051</v>
      </c>
      <c r="D552" s="18" t="s">
        <v>2052</v>
      </c>
      <c r="E552" s="18" t="s">
        <v>84</v>
      </c>
      <c r="F552" s="18" t="s">
        <v>1041</v>
      </c>
      <c r="G552" s="18" t="s">
        <v>2409</v>
      </c>
      <c r="H552" s="18" t="s">
        <v>2040</v>
      </c>
      <c r="I552" s="8" t="b">
        <f>COUNTIF(Employees[Employee Name],Employees[[#This Row],[Employee Name]])&gt;1</f>
        <v>0</v>
      </c>
    </row>
    <row r="553" spans="1:9" ht="30" customHeight="1" x14ac:dyDescent="0.3">
      <c r="A553" s="43">
        <f>IF(ISBLANK(Employees[[#This Row],[Employee Name]]),"",A552+1)</f>
        <v>545</v>
      </c>
      <c r="B553" s="8" t="str">
        <f>CONCATENATE(Employees[[#This Row],[Lastname]]," ",Employees[[#This Row],[Firstname]], " ",LEFT(Employees[[#This Row],[Middlename]],1),IF(ISBLANK(Employees[[#This Row],[Middlename]])," ","."))</f>
        <v>OLINO PRECIOSA A.</v>
      </c>
      <c r="C553" s="8" t="s">
        <v>992</v>
      </c>
      <c r="D553" s="8" t="s">
        <v>993</v>
      </c>
      <c r="E553" s="8" t="s">
        <v>994</v>
      </c>
      <c r="F553" s="8" t="s">
        <v>198</v>
      </c>
      <c r="G553" s="18" t="s">
        <v>2409</v>
      </c>
      <c r="H553" s="8" t="s">
        <v>209</v>
      </c>
      <c r="I553" s="8" t="b">
        <f>COUNTIF(Employees[Employee Name],Employees[[#This Row],[Employee Name]])&gt;1</f>
        <v>0</v>
      </c>
    </row>
    <row r="554" spans="1:9" ht="30" customHeight="1" x14ac:dyDescent="0.3">
      <c r="A554" s="43">
        <f>IF(ISBLANK(Employees[[#This Row],[Employee Name]]),"",A553+1)</f>
        <v>546</v>
      </c>
      <c r="B554" s="8" t="str">
        <f>CONCATENATE(Employees[[#This Row],[Lastname]]," ",Employees[[#This Row],[Firstname]], " ",LEFT(Employees[[#This Row],[Middlename]],1),IF(ISBLANK(Employees[[#This Row],[Middlename]])," ","."))</f>
        <v>DESINGANO OLIVA M.</v>
      </c>
      <c r="C554" s="18" t="s">
        <v>2532</v>
      </c>
      <c r="D554" s="18" t="s">
        <v>2530</v>
      </c>
      <c r="E554" s="18" t="s">
        <v>2531</v>
      </c>
      <c r="F554" s="18" t="s">
        <v>212</v>
      </c>
      <c r="G554" s="18" t="s">
        <v>2409</v>
      </c>
      <c r="H554" s="18" t="s">
        <v>213</v>
      </c>
      <c r="I554" s="8" t="b">
        <f>COUNTIF(Employees[Employee Name],Employees[[#This Row],[Employee Name]])&gt;1</f>
        <v>0</v>
      </c>
    </row>
    <row r="555" spans="1:9" ht="30" customHeight="1" x14ac:dyDescent="0.3">
      <c r="A555" s="43">
        <f>IF(ISBLANK(Employees[[#This Row],[Employee Name]]),"",A554+1)</f>
        <v>547</v>
      </c>
      <c r="B555" s="8" t="str">
        <f>CONCATENATE(Employees[[#This Row],[Lastname]]," ",Employees[[#This Row],[Firstname]], " ",LEFT(Employees[[#This Row],[Middlename]],1),IF(ISBLANK(Employees[[#This Row],[Middlename]])," ","."))</f>
        <v>OLIVAR MARINA B.</v>
      </c>
      <c r="C555" s="8" t="s">
        <v>492</v>
      </c>
      <c r="D555" s="8" t="s">
        <v>493</v>
      </c>
      <c r="E555" s="8" t="s">
        <v>145</v>
      </c>
      <c r="F555" s="8" t="s">
        <v>125</v>
      </c>
      <c r="G555" s="18" t="s">
        <v>2409</v>
      </c>
      <c r="H555" s="8" t="s">
        <v>481</v>
      </c>
      <c r="I555" s="8" t="b">
        <f>COUNTIF(Employees[Employee Name],Employees[[#This Row],[Employee Name]])&gt;1</f>
        <v>0</v>
      </c>
    </row>
    <row r="556" spans="1:9" ht="30" customHeight="1" x14ac:dyDescent="0.3">
      <c r="A556" s="43">
        <f>IF(ISBLANK(Employees[[#This Row],[Employee Name]]),"",A555+1)</f>
        <v>548</v>
      </c>
      <c r="B556" s="8" t="str">
        <f>CONCATENATE(Employees[[#This Row],[Lastname]]," ",Employees[[#This Row],[Firstname]], " ",LEFT(Employees[[#This Row],[Middlename]],1),IF(ISBLANK(Employees[[#This Row],[Middlename]])," ","."))</f>
        <v>ANCIRO DANILO T.</v>
      </c>
      <c r="C556" s="8" t="s">
        <v>2514</v>
      </c>
      <c r="D556" s="8" t="s">
        <v>306</v>
      </c>
      <c r="E556" s="8" t="s">
        <v>2515</v>
      </c>
      <c r="F556" s="8" t="s">
        <v>198</v>
      </c>
      <c r="G556" s="8" t="s">
        <v>2409</v>
      </c>
      <c r="H556" s="8" t="s">
        <v>974</v>
      </c>
      <c r="I556" s="8" t="b">
        <f>COUNTIF(Employees[Employee Name],Employees[[#This Row],[Employee Name]])&gt;1</f>
        <v>0</v>
      </c>
    </row>
    <row r="557" spans="1:9" ht="30" customHeight="1" x14ac:dyDescent="0.3">
      <c r="A557" s="43">
        <f>IF(ISBLANK(Employees[[#This Row],[Employee Name]]),"",A556+1)</f>
        <v>549</v>
      </c>
      <c r="B557" s="8" t="str">
        <f>CONCATENATE(Employees[[#This Row],[Lastname]]," ",Employees[[#This Row],[Firstname]], " ",LEFT(Employees[[#This Row],[Middlename]],1),IF(ISBLANK(Employees[[#This Row],[Middlename]])," ","."))</f>
        <v>OPO CONEY V.</v>
      </c>
      <c r="C557" s="8" t="s">
        <v>1583</v>
      </c>
      <c r="D557" s="8" t="s">
        <v>1604</v>
      </c>
      <c r="E557" s="8" t="s">
        <v>723</v>
      </c>
      <c r="F557" s="8" t="s">
        <v>1289</v>
      </c>
      <c r="G557" s="18" t="s">
        <v>1289</v>
      </c>
      <c r="H557" s="8" t="s">
        <v>1717</v>
      </c>
      <c r="I557" s="8" t="b">
        <f>COUNTIF(Employees[Employee Name],Employees[[#This Row],[Employee Name]])&gt;1</f>
        <v>0</v>
      </c>
    </row>
    <row r="558" spans="1:9" ht="30" customHeight="1" x14ac:dyDescent="0.3">
      <c r="A558" s="43">
        <f>IF(ISBLANK(Employees[[#This Row],[Employee Name]]),"",A557+1)</f>
        <v>550</v>
      </c>
      <c r="B558" s="8" t="str">
        <f>CONCATENATE(Employees[[#This Row],[Lastname]]," ",Employees[[#This Row],[Firstname]], " ",LEFT(Employees[[#This Row],[Middlename]],1),IF(ISBLANK(Employees[[#This Row],[Middlename]])," ","."))</f>
        <v>OPO CORAZON R.</v>
      </c>
      <c r="C558" s="18" t="s">
        <v>1583</v>
      </c>
      <c r="D558" s="18" t="s">
        <v>1439</v>
      </c>
      <c r="E558" s="18" t="s">
        <v>330</v>
      </c>
      <c r="F558" s="18" t="s">
        <v>1289</v>
      </c>
      <c r="G558" s="18" t="s">
        <v>1289</v>
      </c>
      <c r="H558" s="18" t="s">
        <v>199</v>
      </c>
      <c r="I558" s="8" t="b">
        <f>COUNTIF(Employees[Employee Name],Employees[[#This Row],[Employee Name]])&gt;1</f>
        <v>0</v>
      </c>
    </row>
    <row r="559" spans="1:9" ht="30" customHeight="1" x14ac:dyDescent="0.3">
      <c r="A559" s="43">
        <f>IF(ISBLANK(Employees[[#This Row],[Employee Name]]),"",A558+1)</f>
        <v>551</v>
      </c>
      <c r="B559" s="8" t="str">
        <f>CONCATENATE(Employees[[#This Row],[Lastname]]," ",Employees[[#This Row],[Firstname]], " ",LEFT(Employees[[#This Row],[Middlename]],1),IF(ISBLANK(Employees[[#This Row],[Middlename]])," ","."))</f>
        <v>ORSAL MARK LESTER B.</v>
      </c>
      <c r="C559" s="8" t="s">
        <v>1101</v>
      </c>
      <c r="D559" s="8" t="s">
        <v>1102</v>
      </c>
      <c r="E559" s="8" t="s">
        <v>815</v>
      </c>
      <c r="F559" s="8" t="s">
        <v>198</v>
      </c>
      <c r="G559" s="18" t="s">
        <v>2409</v>
      </c>
      <c r="H559" s="8" t="s">
        <v>141</v>
      </c>
      <c r="I559" s="8" t="b">
        <f>COUNTIF(Employees[Employee Name],Employees[[#This Row],[Employee Name]])&gt;1</f>
        <v>0</v>
      </c>
    </row>
    <row r="560" spans="1:9" ht="30" customHeight="1" x14ac:dyDescent="0.3">
      <c r="A560" s="43">
        <f>IF(ISBLANK(Employees[[#This Row],[Employee Name]]),"",A559+1)</f>
        <v>552</v>
      </c>
      <c r="B560" s="8" t="str">
        <f>CONCATENATE(Employees[[#This Row],[Lastname]]," ",Employees[[#This Row],[Firstname]], " ",LEFT(Employees[[#This Row],[Middlename]],1),IF(ISBLANK(Employees[[#This Row],[Middlename]])," ","."))</f>
        <v>ORTEGA RODEL R.</v>
      </c>
      <c r="C560" s="18" t="s">
        <v>1495</v>
      </c>
      <c r="D560" s="18" t="s">
        <v>2280</v>
      </c>
      <c r="E560" s="18" t="s">
        <v>330</v>
      </c>
      <c r="F560" s="18" t="s">
        <v>2203</v>
      </c>
      <c r="G560" s="18" t="s">
        <v>2409</v>
      </c>
      <c r="H560" s="18" t="s">
        <v>2061</v>
      </c>
      <c r="I560" s="8" t="b">
        <f>COUNTIF(Employees[Employee Name],Employees[[#This Row],[Employee Name]])&gt;1</f>
        <v>0</v>
      </c>
    </row>
    <row r="561" spans="1:9" ht="30" customHeight="1" x14ac:dyDescent="0.3">
      <c r="A561" s="43">
        <f>IF(ISBLANK(Employees[[#This Row],[Employee Name]]),"",A560+1)</f>
        <v>553</v>
      </c>
      <c r="B561" s="8" t="str">
        <f>CONCATENATE(Employees[[#This Row],[Lastname]]," ",Employees[[#This Row],[Firstname]], " ",LEFT(Employees[[#This Row],[Middlename]],1),IF(ISBLANK(Employees[[#This Row],[Middlename]])," ","."))</f>
        <v>ORTIZ TRINIDAD D.</v>
      </c>
      <c r="C561" s="8" t="s">
        <v>531</v>
      </c>
      <c r="D561" s="8" t="s">
        <v>532</v>
      </c>
      <c r="E561" s="8" t="s">
        <v>533</v>
      </c>
      <c r="F561" s="8" t="s">
        <v>125</v>
      </c>
      <c r="G561" s="18" t="s">
        <v>2409</v>
      </c>
      <c r="H561" s="8" t="s">
        <v>209</v>
      </c>
      <c r="I561" s="8" t="b">
        <f>COUNTIF(Employees[Employee Name],Employees[[#This Row],[Employee Name]])&gt;1</f>
        <v>0</v>
      </c>
    </row>
    <row r="562" spans="1:9" ht="30" customHeight="1" x14ac:dyDescent="0.3">
      <c r="A562" s="43">
        <f>IF(ISBLANK(Employees[[#This Row],[Employee Name]]),"",A561+1)</f>
        <v>554</v>
      </c>
      <c r="B562" s="8" t="str">
        <f>CONCATENATE(Employees[[#This Row],[Lastname]]," ",Employees[[#This Row],[Firstname]], " ",LEFT(Employees[[#This Row],[Middlename]],1),IF(ISBLANK(Employees[[#This Row],[Middlename]])," ","."))</f>
        <v>OSTONAL IVY S.</v>
      </c>
      <c r="C562" s="8" t="s">
        <v>1024</v>
      </c>
      <c r="D562" s="8" t="s">
        <v>774</v>
      </c>
      <c r="E562" s="8" t="s">
        <v>773</v>
      </c>
      <c r="F562" s="8" t="s">
        <v>96</v>
      </c>
      <c r="G562" s="8" t="s">
        <v>2409</v>
      </c>
      <c r="H562" s="8" t="s">
        <v>97</v>
      </c>
      <c r="I562" s="8" t="b">
        <f>COUNTIF(Employees[Employee Name],Employees[[#This Row],[Employee Name]])&gt;1</f>
        <v>0</v>
      </c>
    </row>
    <row r="563" spans="1:9" ht="30" customHeight="1" x14ac:dyDescent="0.3">
      <c r="A563" s="43">
        <f>IF(ISBLANK(Employees[[#This Row],[Employee Name]]),"",A562+1)</f>
        <v>555</v>
      </c>
      <c r="B563" s="8" t="str">
        <f>CONCATENATE(Employees[[#This Row],[Lastname]]," ",Employees[[#This Row],[Firstname]], " ",LEFT(Employees[[#This Row],[Middlename]],1),IF(ISBLANK(Employees[[#This Row],[Middlename]])," ","."))</f>
        <v xml:space="preserve">OTACAN JAY  </v>
      </c>
      <c r="C563" s="8" t="s">
        <v>1605</v>
      </c>
      <c r="D563" s="8" t="s">
        <v>1606</v>
      </c>
      <c r="E563" s="8"/>
      <c r="F563" s="8" t="s">
        <v>1289</v>
      </c>
      <c r="G563" s="18" t="s">
        <v>1289</v>
      </c>
      <c r="H563" s="8" t="s">
        <v>289</v>
      </c>
      <c r="I563" s="8" t="b">
        <f>COUNTIF(Employees[Employee Name],Employees[[#This Row],[Employee Name]])&gt;1</f>
        <v>0</v>
      </c>
    </row>
    <row r="564" spans="1:9" ht="30" customHeight="1" x14ac:dyDescent="0.3">
      <c r="A564" s="43">
        <f>IF(ISBLANK(Employees[[#This Row],[Employee Name]]),"",A563+1)</f>
        <v>556</v>
      </c>
      <c r="B564" s="8" t="str">
        <f>CONCATENATE(Employees[[#This Row],[Lastname]]," ",Employees[[#This Row],[Firstname]], " ",LEFT(Employees[[#This Row],[Middlename]],1),IF(ISBLANK(Employees[[#This Row],[Middlename]])," ","."))</f>
        <v>PADILLA JANE Z.</v>
      </c>
      <c r="C564" s="8" t="s">
        <v>1607</v>
      </c>
      <c r="D564" s="8" t="s">
        <v>911</v>
      </c>
      <c r="E564" s="8" t="s">
        <v>1608</v>
      </c>
      <c r="F564" s="8" t="s">
        <v>1718</v>
      </c>
      <c r="G564" s="18" t="s">
        <v>2409</v>
      </c>
      <c r="H564" s="8" t="s">
        <v>141</v>
      </c>
      <c r="I564" s="8" t="b">
        <f>COUNTIF(Employees[Employee Name],Employees[[#This Row],[Employee Name]])&gt;1</f>
        <v>0</v>
      </c>
    </row>
    <row r="565" spans="1:9" ht="30" customHeight="1" x14ac:dyDescent="0.3">
      <c r="A565" s="43">
        <f>IF(ISBLANK(Employees[[#This Row],[Employee Name]]),"",A564+1)</f>
        <v>557</v>
      </c>
      <c r="B565" s="8" t="str">
        <f>CONCATENATE(Employees[[#This Row],[Lastname]]," ",Employees[[#This Row],[Firstname]], " ",LEFT(Employees[[#This Row],[Middlename]],1),IF(ISBLANK(Employees[[#This Row],[Middlename]])," ","."))</f>
        <v>PAGLINAWAN JESSIE M.</v>
      </c>
      <c r="C565" s="8" t="s">
        <v>1609</v>
      </c>
      <c r="D565" s="8" t="s">
        <v>1610</v>
      </c>
      <c r="E565" s="8" t="s">
        <v>84</v>
      </c>
      <c r="F565" s="8" t="s">
        <v>1289</v>
      </c>
      <c r="G565" s="18" t="s">
        <v>1289</v>
      </c>
      <c r="H565" s="8" t="s">
        <v>289</v>
      </c>
      <c r="I565" s="8" t="b">
        <f>COUNTIF(Employees[Employee Name],Employees[[#This Row],[Employee Name]])&gt;1</f>
        <v>0</v>
      </c>
    </row>
    <row r="566" spans="1:9" ht="30" customHeight="1" x14ac:dyDescent="0.3">
      <c r="A566" s="43">
        <f>IF(ISBLANK(Employees[[#This Row],[Employee Name]]),"",A565+1)</f>
        <v>558</v>
      </c>
      <c r="B566" s="8" t="str">
        <f>CONCATENATE(Employees[[#This Row],[Lastname]]," ",Employees[[#This Row],[Firstname]], " ",LEFT(Employees[[#This Row],[Middlename]],1),IF(ISBLANK(Employees[[#This Row],[Middlename]])," ","."))</f>
        <v>PAITON MARY ANN M.</v>
      </c>
      <c r="C566" s="8" t="s">
        <v>113</v>
      </c>
      <c r="D566" s="8" t="s">
        <v>114</v>
      </c>
      <c r="E566" s="8" t="s">
        <v>84</v>
      </c>
      <c r="F566" s="18" t="s">
        <v>870</v>
      </c>
      <c r="G566" s="18" t="s">
        <v>2409</v>
      </c>
      <c r="H566" s="8" t="s">
        <v>115</v>
      </c>
      <c r="I566" s="8" t="b">
        <f>COUNTIF(Employees[Employee Name],Employees[[#This Row],[Employee Name]])&gt;1</f>
        <v>0</v>
      </c>
    </row>
    <row r="567" spans="1:9" ht="30" customHeight="1" x14ac:dyDescent="0.3">
      <c r="A567" s="43">
        <f>IF(ISBLANK(Employees[[#This Row],[Employee Name]]),"",A566+1)</f>
        <v>559</v>
      </c>
      <c r="B567" s="8" t="str">
        <f>CONCATENATE(Employees[[#This Row],[Lastname]]," ",Employees[[#This Row],[Firstname]], " ",LEFT(Employees[[#This Row],[Middlename]],1),IF(ISBLANK(Employees[[#This Row],[Middlename]])," ","."))</f>
        <v>PAJENAGO FRANCIS B.</v>
      </c>
      <c r="C567" s="8" t="s">
        <v>1026</v>
      </c>
      <c r="D567" s="8" t="s">
        <v>600</v>
      </c>
      <c r="E567" s="8" t="s">
        <v>145</v>
      </c>
      <c r="F567" s="8" t="s">
        <v>1289</v>
      </c>
      <c r="G567" s="18" t="s">
        <v>1289</v>
      </c>
      <c r="H567" s="8" t="s">
        <v>213</v>
      </c>
      <c r="I567" s="8" t="b">
        <f>COUNTIF(Employees[Employee Name],Employees[[#This Row],[Employee Name]])&gt;1</f>
        <v>0</v>
      </c>
    </row>
    <row r="568" spans="1:9" ht="30" customHeight="1" x14ac:dyDescent="0.3">
      <c r="A568" s="43">
        <f>IF(ISBLANK(Employees[[#This Row],[Employee Name]]),"",A567+1)</f>
        <v>560</v>
      </c>
      <c r="B568" s="8" t="str">
        <f>CONCATENATE(Employees[[#This Row],[Lastname]]," ",Employees[[#This Row],[Firstname]], " ",LEFT(Employees[[#This Row],[Middlename]],1),IF(ISBLANK(Employees[[#This Row],[Middlename]])," ","."))</f>
        <v>PAJENAGO MAIDEN A.</v>
      </c>
      <c r="C568" s="8" t="s">
        <v>1026</v>
      </c>
      <c r="D568" s="8" t="s">
        <v>1027</v>
      </c>
      <c r="E568" s="8" t="s">
        <v>1028</v>
      </c>
      <c r="F568" s="8" t="s">
        <v>1029</v>
      </c>
      <c r="G568" s="18" t="s">
        <v>1289</v>
      </c>
      <c r="H568" s="8" t="s">
        <v>135</v>
      </c>
      <c r="I568" s="8" t="b">
        <f>COUNTIF(Employees[Employee Name],Employees[[#This Row],[Employee Name]])&gt;1</f>
        <v>0</v>
      </c>
    </row>
    <row r="569" spans="1:9" ht="30" customHeight="1" x14ac:dyDescent="0.3">
      <c r="A569" s="43">
        <f>IF(ISBLANK(Employees[[#This Row],[Employee Name]]),"",A568+1)</f>
        <v>561</v>
      </c>
      <c r="B569" s="8" t="str">
        <f>CONCATENATE(Employees[[#This Row],[Lastname]]," ",Employees[[#This Row],[Firstname]], " ",LEFT(Employees[[#This Row],[Middlename]],1),IF(ISBLANK(Employees[[#This Row],[Middlename]])," ","."))</f>
        <v>PALAD EMERSON U.</v>
      </c>
      <c r="C569" s="18" t="s">
        <v>2029</v>
      </c>
      <c r="D569" s="18" t="s">
        <v>2030</v>
      </c>
      <c r="E569" s="18" t="s">
        <v>2031</v>
      </c>
      <c r="F569" s="18" t="s">
        <v>2032</v>
      </c>
      <c r="G569" s="18" t="s">
        <v>2346</v>
      </c>
      <c r="H569" s="18" t="s">
        <v>537</v>
      </c>
      <c r="I569" s="8" t="b">
        <f>COUNTIF(Employees[Employee Name],Employees[[#This Row],[Employee Name]])&gt;1</f>
        <v>0</v>
      </c>
    </row>
    <row r="570" spans="1:9" ht="30" customHeight="1" x14ac:dyDescent="0.3">
      <c r="A570" s="43">
        <f>IF(ISBLANK(Employees[[#This Row],[Employee Name]]),"",A569+1)</f>
        <v>562</v>
      </c>
      <c r="B570" s="8" t="str">
        <f>CONCATENATE(Employees[[#This Row],[Lastname]]," ",Employees[[#This Row],[Firstname]], " ",LEFT(Employees[[#This Row],[Middlename]],1),IF(ISBLANK(Employees[[#This Row],[Middlename]])," ","."))</f>
        <v>PALADAN EMERSON M.</v>
      </c>
      <c r="C570" s="18" t="s">
        <v>551</v>
      </c>
      <c r="D570" s="18" t="s">
        <v>2030</v>
      </c>
      <c r="E570" s="18" t="s">
        <v>84</v>
      </c>
      <c r="F570" s="18" t="s">
        <v>1289</v>
      </c>
      <c r="G570" s="8" t="s">
        <v>2409</v>
      </c>
      <c r="H570" s="18" t="s">
        <v>156</v>
      </c>
      <c r="I570" s="8" t="b">
        <f>COUNTIF(Employees[Employee Name],Employees[[#This Row],[Employee Name]])&gt;1</f>
        <v>0</v>
      </c>
    </row>
    <row r="571" spans="1:9" ht="30" customHeight="1" x14ac:dyDescent="0.3">
      <c r="A571" s="43">
        <f>IF(ISBLANK(Employees[[#This Row],[Employee Name]]),"",A570+1)</f>
        <v>563</v>
      </c>
      <c r="B571" s="8" t="str">
        <f>CONCATENATE(Employees[[#This Row],[Lastname]]," ",Employees[[#This Row],[Firstname]], " ",LEFT(Employees[[#This Row],[Middlename]],1),IF(ISBLANK(Employees[[#This Row],[Middlename]])," ","."))</f>
        <v xml:space="preserve">PALADAN VICENTE  </v>
      </c>
      <c r="C571" s="8" t="s">
        <v>551</v>
      </c>
      <c r="D571" s="8" t="s">
        <v>552</v>
      </c>
      <c r="E571" s="8"/>
      <c r="F571" s="18" t="s">
        <v>870</v>
      </c>
      <c r="G571" s="18" t="s">
        <v>2409</v>
      </c>
      <c r="H571" s="8" t="s">
        <v>289</v>
      </c>
      <c r="I571" s="8" t="b">
        <f>COUNTIF(Employees[Employee Name],Employees[[#This Row],[Employee Name]])&gt;1</f>
        <v>0</v>
      </c>
    </row>
    <row r="572" spans="1:9" ht="30" customHeight="1" x14ac:dyDescent="0.3">
      <c r="A572" s="43">
        <f>IF(ISBLANK(Employees[[#This Row],[Employee Name]]),"",A571+1)</f>
        <v>564</v>
      </c>
      <c r="B572" s="8" t="str">
        <f>CONCATENATE(Employees[[#This Row],[Lastname]]," ",Employees[[#This Row],[Firstname]], " ",LEFT(Employees[[#This Row],[Middlename]],1),IF(ISBLANK(Employees[[#This Row],[Middlename]])," ","."))</f>
        <v>PALOMA ERICKA SHAYNE E.</v>
      </c>
      <c r="C572" s="8" t="s">
        <v>1611</v>
      </c>
      <c r="D572" s="8" t="s">
        <v>1612</v>
      </c>
      <c r="E572" s="8" t="s">
        <v>378</v>
      </c>
      <c r="F572" s="8" t="s">
        <v>1289</v>
      </c>
      <c r="G572" s="18" t="s">
        <v>1289</v>
      </c>
      <c r="H572" s="8" t="s">
        <v>1699</v>
      </c>
      <c r="I572" s="8" t="b">
        <f>COUNTIF(Employees[Employee Name],Employees[[#This Row],[Employee Name]])&gt;1</f>
        <v>0</v>
      </c>
    </row>
    <row r="573" spans="1:9" ht="30" customHeight="1" x14ac:dyDescent="0.3">
      <c r="A573" s="43">
        <f>IF(ISBLANK(Employees[[#This Row],[Employee Name]]),"",A572+1)</f>
        <v>565</v>
      </c>
      <c r="B573" s="8" t="str">
        <f>CONCATENATE(Employees[[#This Row],[Lastname]]," ",Employees[[#This Row],[Firstname]], " ",LEFT(Employees[[#This Row],[Middlename]],1),IF(ISBLANK(Employees[[#This Row],[Middlename]])," ","."))</f>
        <v>PAMAT CELESTINA R.</v>
      </c>
      <c r="C573" s="18" t="s">
        <v>2066</v>
      </c>
      <c r="D573" s="18" t="s">
        <v>2067</v>
      </c>
      <c r="E573" s="18" t="s">
        <v>330</v>
      </c>
      <c r="F573" s="18" t="s">
        <v>1289</v>
      </c>
      <c r="G573" s="18" t="s">
        <v>1289</v>
      </c>
      <c r="H573" s="18" t="s">
        <v>209</v>
      </c>
      <c r="I573" s="8" t="b">
        <f>COUNTIF(Employees[Employee Name],Employees[[#This Row],[Employee Name]])&gt;1</f>
        <v>0</v>
      </c>
    </row>
    <row r="574" spans="1:9" ht="30" customHeight="1" x14ac:dyDescent="0.3">
      <c r="A574" s="43">
        <f>IF(ISBLANK(Employees[[#This Row],[Employee Name]]),"",A573+1)</f>
        <v>566</v>
      </c>
      <c r="B574" s="8" t="str">
        <f>CONCATENATE(Employees[[#This Row],[Lastname]]," ",Employees[[#This Row],[Firstname]], " ",LEFT(Employees[[#This Row],[Middlename]],1),IF(ISBLANK(Employees[[#This Row],[Middlename]])," ","."))</f>
        <v>PANALIGAN ERICSON R.</v>
      </c>
      <c r="C574" s="8" t="s">
        <v>667</v>
      </c>
      <c r="D574" s="8" t="s">
        <v>1613</v>
      </c>
      <c r="E574" s="8" t="s">
        <v>330</v>
      </c>
      <c r="F574" s="8" t="s">
        <v>1289</v>
      </c>
      <c r="G574" s="18" t="s">
        <v>1289</v>
      </c>
      <c r="H574" s="8" t="s">
        <v>199</v>
      </c>
      <c r="I574" s="8" t="b">
        <f>COUNTIF(Employees[Employee Name],Employees[[#This Row],[Employee Name]])&gt;1</f>
        <v>0</v>
      </c>
    </row>
    <row r="575" spans="1:9" ht="30" customHeight="1" x14ac:dyDescent="0.3">
      <c r="A575" s="43">
        <f>IF(ISBLANK(Employees[[#This Row],[Employee Name]]),"",A574+1)</f>
        <v>567</v>
      </c>
      <c r="B575" s="8" t="str">
        <f>CONCATENATE(Employees[[#This Row],[Lastname]]," ",Employees[[#This Row],[Firstname]], " ",LEFT(Employees[[#This Row],[Middlename]],1),IF(ISBLANK(Employees[[#This Row],[Middlename]])," ","."))</f>
        <v>PANALIGAN GIL L.</v>
      </c>
      <c r="C575" s="8" t="s">
        <v>667</v>
      </c>
      <c r="D575" s="8" t="s">
        <v>668</v>
      </c>
      <c r="E575" s="8" t="s">
        <v>669</v>
      </c>
      <c r="F575" s="8" t="s">
        <v>198</v>
      </c>
      <c r="G575" s="18" t="s">
        <v>2409</v>
      </c>
      <c r="H575" s="8" t="s">
        <v>642</v>
      </c>
      <c r="I575" s="8" t="b">
        <f>COUNTIF(Employees[Employee Name],Employees[[#This Row],[Employee Name]])&gt;1</f>
        <v>0</v>
      </c>
    </row>
    <row r="576" spans="1:9" ht="30" customHeight="1" x14ac:dyDescent="0.3">
      <c r="A576" s="43">
        <f>IF(ISBLANK(Employees[[#This Row],[Employee Name]]),"",A575+1)</f>
        <v>568</v>
      </c>
      <c r="B576" s="8" t="str">
        <f>CONCATENATE(Employees[[#This Row],[Lastname]]," ",Employees[[#This Row],[Firstname]], " ",LEFT(Employees[[#This Row],[Middlename]],1),IF(ISBLANK(Employees[[#This Row],[Middlename]])," ","."))</f>
        <v>PANGANIBAN CAROLINA L.</v>
      </c>
      <c r="C576" s="8" t="s">
        <v>176</v>
      </c>
      <c r="D576" s="8" t="s">
        <v>542</v>
      </c>
      <c r="E576" s="8" t="s">
        <v>227</v>
      </c>
      <c r="F576" s="8" t="s">
        <v>1289</v>
      </c>
      <c r="G576" s="18" t="s">
        <v>1289</v>
      </c>
      <c r="H576" s="8" t="s">
        <v>1699</v>
      </c>
      <c r="I576" s="8" t="b">
        <f>COUNTIF(Employees[Employee Name],Employees[[#This Row],[Employee Name]])&gt;1</f>
        <v>0</v>
      </c>
    </row>
    <row r="577" spans="1:9" ht="30" customHeight="1" x14ac:dyDescent="0.3">
      <c r="A577" s="43">
        <f>IF(ISBLANK(Employees[[#This Row],[Employee Name]]),"",A576+1)</f>
        <v>569</v>
      </c>
      <c r="B577" s="8" t="str">
        <f>CONCATENATE(Employees[[#This Row],[Lastname]]," ",Employees[[#This Row],[Firstname]], " ",LEFT(Employees[[#This Row],[Middlename]],1),IF(ISBLANK(Employees[[#This Row],[Middlename]])," ","."))</f>
        <v>PANGANIBAN CRISTETA M.</v>
      </c>
      <c r="C577" s="8" t="s">
        <v>176</v>
      </c>
      <c r="D577" s="8" t="s">
        <v>177</v>
      </c>
      <c r="E577" s="8" t="s">
        <v>786</v>
      </c>
      <c r="F577" s="8" t="s">
        <v>125</v>
      </c>
      <c r="G577" s="18" t="s">
        <v>2409</v>
      </c>
      <c r="H577" s="8" t="s">
        <v>178</v>
      </c>
      <c r="I577" s="8" t="b">
        <f>COUNTIF(Employees[Employee Name],Employees[[#This Row],[Employee Name]])&gt;1</f>
        <v>0</v>
      </c>
    </row>
    <row r="578" spans="1:9" ht="30" customHeight="1" x14ac:dyDescent="0.3">
      <c r="A578" s="43">
        <f>A576+1</f>
        <v>569</v>
      </c>
      <c r="B578" s="8" t="str">
        <f>CONCATENATE(Employees[[#This Row],[Lastname]]," ",Employees[[#This Row],[Firstname]], " ",LEFT(Employees[[#This Row],[Middlename]],1),IF(ISBLANK(Employees[[#This Row],[Middlename]])," ","."))</f>
        <v>PANGHULAN NELSON P.</v>
      </c>
      <c r="C578" s="8" t="s">
        <v>2127</v>
      </c>
      <c r="D578" s="8" t="s">
        <v>1330</v>
      </c>
      <c r="E578" s="8" t="s">
        <v>124</v>
      </c>
      <c r="F578" s="8" t="s">
        <v>1289</v>
      </c>
      <c r="G578" s="8" t="s">
        <v>1289</v>
      </c>
      <c r="H578" s="8" t="s">
        <v>974</v>
      </c>
      <c r="I578" s="8" t="b">
        <f>COUNTIF(Employees[Employee Name],Employees[[#This Row],[Employee Name]])&gt;1</f>
        <v>0</v>
      </c>
    </row>
    <row r="579" spans="1:9" ht="30" customHeight="1" x14ac:dyDescent="0.3">
      <c r="A579" s="43">
        <f>IF(ISBLANK(Employees[[#This Row],[Employee Name]]),"",A577+1)</f>
        <v>570</v>
      </c>
      <c r="B579" s="8" t="str">
        <f>CONCATENATE(Employees[[#This Row],[Lastname]]," ",Employees[[#This Row],[Firstname]], " ",LEFT(Employees[[#This Row],[Middlename]],1),IF(ISBLANK(Employees[[#This Row],[Middlename]])," ","."))</f>
        <v>PANGHULAN CONRADO C.</v>
      </c>
      <c r="C579" s="8" t="s">
        <v>2127</v>
      </c>
      <c r="D579" s="8" t="s">
        <v>2128</v>
      </c>
      <c r="E579" s="8" t="s">
        <v>652</v>
      </c>
      <c r="F579" s="18" t="s">
        <v>1289</v>
      </c>
      <c r="G579" s="18" t="s">
        <v>1289</v>
      </c>
      <c r="H579" s="8" t="s">
        <v>156</v>
      </c>
      <c r="I579" s="8" t="b">
        <f>COUNTIF(Employees[Employee Name],Employees[[#This Row],[Employee Name]])&gt;1</f>
        <v>0</v>
      </c>
    </row>
    <row r="580" spans="1:9" ht="30" customHeight="1" x14ac:dyDescent="0.3">
      <c r="A580" s="43">
        <f>IF(ISBLANK(Employees[[#This Row],[Employee Name]]),"",A579+1)</f>
        <v>571</v>
      </c>
      <c r="B580" s="8" t="str">
        <f>CONCATENATE(Employees[[#This Row],[Lastname]]," ",Employees[[#This Row],[Firstname]], " ",LEFT(Employees[[#This Row],[Middlename]],1),IF(ISBLANK(Employees[[#This Row],[Middlename]])," ","."))</f>
        <v>PARAISO MARIA LORENA D.</v>
      </c>
      <c r="C580" s="8" t="s">
        <v>1614</v>
      </c>
      <c r="D580" s="8" t="s">
        <v>1615</v>
      </c>
      <c r="E580" s="8" t="s">
        <v>1616</v>
      </c>
      <c r="F580" s="8" t="s">
        <v>1289</v>
      </c>
      <c r="G580" s="18" t="s">
        <v>1289</v>
      </c>
      <c r="H580" s="8" t="s">
        <v>1701</v>
      </c>
      <c r="I580" s="8" t="b">
        <f>COUNTIF(Employees[Employee Name],Employees[[#This Row],[Employee Name]])&gt;1</f>
        <v>0</v>
      </c>
    </row>
    <row r="581" spans="1:9" ht="30" customHeight="1" x14ac:dyDescent="0.3">
      <c r="A581" s="43">
        <f>IF(ISBLANK(Employees[[#This Row],[Employee Name]]),"",A580+1)</f>
        <v>572</v>
      </c>
      <c r="B581" s="8" t="str">
        <f>CONCATENATE(Employees[[#This Row],[Lastname]]," ",Employees[[#This Row],[Firstname]], " ",LEFT(Employees[[#This Row],[Middlename]],1),IF(ISBLANK(Employees[[#This Row],[Middlename]])," ","."))</f>
        <v>PARAS TEOFILA A.</v>
      </c>
      <c r="C581" s="8" t="s">
        <v>310</v>
      </c>
      <c r="D581" s="8" t="s">
        <v>311</v>
      </c>
      <c r="E581" s="8" t="s">
        <v>88</v>
      </c>
      <c r="F581" s="8" t="s">
        <v>312</v>
      </c>
      <c r="G581" s="18" t="s">
        <v>2409</v>
      </c>
      <c r="H581" s="8" t="s">
        <v>271</v>
      </c>
      <c r="I581" s="8" t="b">
        <f>COUNTIF(Employees[Employee Name],Employees[[#This Row],[Employee Name]])&gt;1</f>
        <v>0</v>
      </c>
    </row>
    <row r="582" spans="1:9" ht="30" customHeight="1" x14ac:dyDescent="0.3">
      <c r="A582" s="43">
        <f>IF(ISBLANK(Employees[[#This Row],[Employee Name]]),"",A581+1)</f>
        <v>573</v>
      </c>
      <c r="B582" s="8" t="str">
        <f>CONCATENATE(Employees[[#This Row],[Lastname]]," ",Employees[[#This Row],[Firstname]], " ",LEFT(Employees[[#This Row],[Middlename]],1),IF(ISBLANK(Employees[[#This Row],[Middlename]])," ","."))</f>
        <v>PARASDAS OFELIA C.</v>
      </c>
      <c r="C582" s="8" t="s">
        <v>1098</v>
      </c>
      <c r="D582" s="8" t="s">
        <v>197</v>
      </c>
      <c r="E582" s="8" t="s">
        <v>1317</v>
      </c>
      <c r="F582" s="8" t="s">
        <v>198</v>
      </c>
      <c r="G582" s="18" t="s">
        <v>2409</v>
      </c>
      <c r="H582" s="18" t="s">
        <v>366</v>
      </c>
      <c r="I582" s="8" t="b">
        <f>COUNTIF(Employees[Employee Name],Employees[[#This Row],[Employee Name]])&gt;1</f>
        <v>0</v>
      </c>
    </row>
    <row r="583" spans="1:9" ht="30" customHeight="1" x14ac:dyDescent="0.3">
      <c r="A583" s="43">
        <f>IF(ISBLANK(Employees[[#This Row],[Employee Name]]),"",A582+1)</f>
        <v>574</v>
      </c>
      <c r="B583" s="8" t="str">
        <f>CONCATENATE(Employees[[#This Row],[Lastname]]," ",Employees[[#This Row],[Firstname]], " ",LEFT(Employees[[#This Row],[Middlename]],1),IF(ISBLANK(Employees[[#This Row],[Middlename]])," ","."))</f>
        <v>PARRA ANABELLE P.</v>
      </c>
      <c r="C583" s="18" t="s">
        <v>225</v>
      </c>
      <c r="D583" s="18" t="s">
        <v>2267</v>
      </c>
      <c r="E583" s="18" t="s">
        <v>2268</v>
      </c>
      <c r="F583" s="18" t="s">
        <v>198</v>
      </c>
      <c r="G583" s="18" t="s">
        <v>2409</v>
      </c>
      <c r="H583" s="18" t="s">
        <v>2269</v>
      </c>
      <c r="I583" s="8" t="b">
        <f>COUNTIF(Employees[Employee Name],Employees[[#This Row],[Employee Name]])&gt;1</f>
        <v>0</v>
      </c>
    </row>
    <row r="584" spans="1:9" ht="30" customHeight="1" x14ac:dyDescent="0.3">
      <c r="A584" s="43">
        <f>IF(ISBLANK(Employees[[#This Row],[Employee Name]]),"",A583+1)</f>
        <v>575</v>
      </c>
      <c r="B584" s="8" t="str">
        <f>CONCATENATE(Employees[[#This Row],[Lastname]]," ",Employees[[#This Row],[Firstname]], " ",LEFT(Employees[[#This Row],[Middlename]],1),IF(ISBLANK(Employees[[#This Row],[Middlename]])," ","."))</f>
        <v>PARRA LORNA A.</v>
      </c>
      <c r="C584" s="8" t="s">
        <v>225</v>
      </c>
      <c r="D584" s="8" t="s">
        <v>1348</v>
      </c>
      <c r="E584" s="8" t="s">
        <v>88</v>
      </c>
      <c r="F584" s="8" t="s">
        <v>1343</v>
      </c>
      <c r="G584" s="18" t="s">
        <v>2409</v>
      </c>
      <c r="H584" s="8" t="s">
        <v>361</v>
      </c>
      <c r="I584" s="8" t="b">
        <f>COUNTIF(Employees[Employee Name],Employees[[#This Row],[Employee Name]])&gt;1</f>
        <v>0</v>
      </c>
    </row>
    <row r="585" spans="1:9" ht="30" customHeight="1" x14ac:dyDescent="0.3">
      <c r="A585" s="43">
        <f>IF(ISBLANK(Employees[[#This Row],[Employee Name]]),"",A584+1)</f>
        <v>576</v>
      </c>
      <c r="B585" s="8" t="str">
        <f>CONCATENATE(Employees[[#This Row],[Lastname]]," ",Employees[[#This Row],[Firstname]], " ",LEFT(Employees[[#This Row],[Middlename]],1),IF(ISBLANK(Employees[[#This Row],[Middlename]])," ","."))</f>
        <v>PARRA MARCIANA L.</v>
      </c>
      <c r="C585" s="8" t="s">
        <v>225</v>
      </c>
      <c r="D585" s="8" t="s">
        <v>226</v>
      </c>
      <c r="E585" s="8" t="s">
        <v>227</v>
      </c>
      <c r="F585" s="8" t="s">
        <v>223</v>
      </c>
      <c r="G585" s="8" t="s">
        <v>2409</v>
      </c>
      <c r="H585" s="8" t="s">
        <v>213</v>
      </c>
      <c r="I585" s="8" t="b">
        <f>COUNTIF(Employees[Employee Name],Employees[[#This Row],[Employee Name]])&gt;1</f>
        <v>0</v>
      </c>
    </row>
    <row r="586" spans="1:9" ht="30" customHeight="1" x14ac:dyDescent="0.3">
      <c r="A586" s="43">
        <f>IF(ISBLANK(Employees[[#This Row],[Employee Name]]),"",A585+1)</f>
        <v>577</v>
      </c>
      <c r="B586" s="8" t="str">
        <f>CONCATENATE(Employees[[#This Row],[Lastname]]," ",Employees[[#This Row],[Firstname]], " ",LEFT(Employees[[#This Row],[Middlename]],1),IF(ISBLANK(Employees[[#This Row],[Middlename]])," ","."))</f>
        <v>PARRA VICTORIA S.</v>
      </c>
      <c r="C586" s="8" t="s">
        <v>225</v>
      </c>
      <c r="D586" s="8" t="s">
        <v>625</v>
      </c>
      <c r="E586" s="8" t="s">
        <v>161</v>
      </c>
      <c r="F586" s="8" t="s">
        <v>198</v>
      </c>
      <c r="G586" s="18" t="s">
        <v>2409</v>
      </c>
      <c r="H586" s="8" t="s">
        <v>286</v>
      </c>
      <c r="I586" s="8" t="b">
        <f>COUNTIF(Employees[Employee Name],Employees[[#This Row],[Employee Name]])&gt;1</f>
        <v>0</v>
      </c>
    </row>
    <row r="587" spans="1:9" ht="30" customHeight="1" x14ac:dyDescent="0.3">
      <c r="A587" s="43">
        <f>IF(ISBLANK(Employees[[#This Row],[Employee Name]]),"",A586+1)</f>
        <v>578</v>
      </c>
      <c r="B587" s="8" t="str">
        <f>CONCATENATE(Employees[[#This Row],[Lastname]]," ",Employees[[#This Row],[Firstname]], " ",LEFT(Employees[[#This Row],[Middlename]],1),IF(ISBLANK(Employees[[#This Row],[Middlename]])," ","."))</f>
        <v>PARRA VIOLETA C.</v>
      </c>
      <c r="C587" s="8" t="s">
        <v>225</v>
      </c>
      <c r="D587" s="8" t="s">
        <v>99</v>
      </c>
      <c r="E587" s="8" t="s">
        <v>134</v>
      </c>
      <c r="F587" s="8" t="s">
        <v>897</v>
      </c>
      <c r="G587" s="8" t="s">
        <v>2409</v>
      </c>
      <c r="H587" s="8" t="s">
        <v>156</v>
      </c>
      <c r="I587" s="8" t="b">
        <f>COUNTIF(Employees[Employee Name],Employees[[#This Row],[Employee Name]])&gt;1</f>
        <v>0</v>
      </c>
    </row>
    <row r="588" spans="1:9" ht="30" customHeight="1" x14ac:dyDescent="0.3">
      <c r="A588" s="43">
        <f>IF(ISBLANK(Employees[[#This Row],[Employee Name]]),"",A587+1)</f>
        <v>579</v>
      </c>
      <c r="B588" s="8" t="str">
        <f>CONCATENATE(Employees[[#This Row],[Lastname]]," ",Employees[[#This Row],[Firstname]], " ",LEFT(Employees[[#This Row],[Middlename]],1),IF(ISBLANK(Employees[[#This Row],[Middlename]])," ","."))</f>
        <v>PASCUA LORENA D.</v>
      </c>
      <c r="C588" s="8" t="s">
        <v>190</v>
      </c>
      <c r="D588" s="8" t="s">
        <v>191</v>
      </c>
      <c r="E588" s="8" t="s">
        <v>447</v>
      </c>
      <c r="F588" s="8" t="s">
        <v>192</v>
      </c>
      <c r="G588" s="8" t="s">
        <v>2409</v>
      </c>
      <c r="H588" s="8" t="s">
        <v>97</v>
      </c>
      <c r="I588" s="8" t="b">
        <f>COUNTIF(Employees[Employee Name],Employees[[#This Row],[Employee Name]])&gt;1</f>
        <v>0</v>
      </c>
    </row>
    <row r="589" spans="1:9" ht="30" customHeight="1" x14ac:dyDescent="0.3">
      <c r="A589" s="43">
        <f>IF(ISBLANK(Employees[[#This Row],[Employee Name]]),"",A588+1)</f>
        <v>580</v>
      </c>
      <c r="B589" s="8" t="str">
        <f>CONCATENATE(Employees[[#This Row],[Lastname]]," ",Employees[[#This Row],[Firstname]], " ",LEFT(Employees[[#This Row],[Middlename]],1),IF(ISBLANK(Employees[[#This Row],[Middlename]])," ","."))</f>
        <v>PASENAGO MAIDEN A.</v>
      </c>
      <c r="C589" s="18" t="s">
        <v>2041</v>
      </c>
      <c r="D589" s="18" t="s">
        <v>1027</v>
      </c>
      <c r="E589" s="18" t="s">
        <v>1028</v>
      </c>
      <c r="F589" s="18" t="s">
        <v>1289</v>
      </c>
      <c r="G589" s="18" t="s">
        <v>1289</v>
      </c>
      <c r="H589" s="8"/>
      <c r="I589" s="8" t="b">
        <f>COUNTIF(Employees[Employee Name],Employees[[#This Row],[Employee Name]])&gt;1</f>
        <v>0</v>
      </c>
    </row>
    <row r="590" spans="1:9" ht="30" customHeight="1" x14ac:dyDescent="0.3">
      <c r="A590" s="43">
        <f>IF(ISBLANK(Employees[[#This Row],[Employee Name]]),"",A589+1)</f>
        <v>581</v>
      </c>
      <c r="B590" s="8" t="str">
        <f>CONCATENATE(Employees[[#This Row],[Lastname]]," ",Employees[[#This Row],[Firstname]], " ",LEFT(Employees[[#This Row],[Middlename]],1),IF(ISBLANK(Employees[[#This Row],[Middlename]])," ","."))</f>
        <v>PATAWE ELMA M.</v>
      </c>
      <c r="C590" s="8" t="s">
        <v>1228</v>
      </c>
      <c r="D590" s="8" t="s">
        <v>1229</v>
      </c>
      <c r="E590" s="8" t="s">
        <v>84</v>
      </c>
      <c r="F590" s="18" t="s">
        <v>1992</v>
      </c>
      <c r="G590" s="18" t="s">
        <v>2409</v>
      </c>
      <c r="H590" s="18" t="s">
        <v>1230</v>
      </c>
      <c r="I590" s="8" t="b">
        <f>COUNTIF(Employees[Employee Name],Employees[[#This Row],[Employee Name]])&gt;1</f>
        <v>0</v>
      </c>
    </row>
    <row r="591" spans="1:9" ht="30" customHeight="1" x14ac:dyDescent="0.3">
      <c r="A591" s="43">
        <f>IF(ISBLANK(Employees[[#This Row],[Employee Name]]),"",A590+1)</f>
        <v>582</v>
      </c>
      <c r="B591" s="8" t="str">
        <f>CONCATENATE(Employees[[#This Row],[Lastname]]," ",Employees[[#This Row],[Firstname]], " ",LEFT(Employees[[#This Row],[Middlename]],1),IF(ISBLANK(Employees[[#This Row],[Middlename]])," ","."))</f>
        <v>PATERNO MARIA LOURDES P.</v>
      </c>
      <c r="C591" s="8" t="s">
        <v>633</v>
      </c>
      <c r="D591" s="18" t="s">
        <v>2593</v>
      </c>
      <c r="E591" s="8" t="s">
        <v>124</v>
      </c>
      <c r="F591" s="8" t="s">
        <v>1289</v>
      </c>
      <c r="G591" s="18" t="s">
        <v>1289</v>
      </c>
      <c r="H591" s="8" t="s">
        <v>366</v>
      </c>
      <c r="I591" s="8" t="b">
        <f>COUNTIF(Employees[Employee Name],Employees[[#This Row],[Employee Name]])&gt;1</f>
        <v>0</v>
      </c>
    </row>
    <row r="592" spans="1:9" ht="30" customHeight="1" x14ac:dyDescent="0.3">
      <c r="A592" s="43">
        <f>IF(ISBLANK(Employees[[#This Row],[Employee Name]]),"",A591+1)</f>
        <v>583</v>
      </c>
      <c r="B592" s="8" t="str">
        <f>CONCATENATE(Employees[[#This Row],[Lastname]]," ",Employees[[#This Row],[Firstname]], " ",LEFT(Employees[[#This Row],[Middlename]],1),IF(ISBLANK(Employees[[#This Row],[Middlename]])," ","."))</f>
        <v>PATERNO PAULINO P.</v>
      </c>
      <c r="C592" s="8" t="s">
        <v>633</v>
      </c>
      <c r="D592" s="8" t="s">
        <v>634</v>
      </c>
      <c r="E592" s="8" t="s">
        <v>124</v>
      </c>
      <c r="F592" s="8" t="s">
        <v>198</v>
      </c>
      <c r="G592" s="18" t="s">
        <v>2409</v>
      </c>
      <c r="H592" s="8" t="s">
        <v>286</v>
      </c>
      <c r="I592" s="8" t="b">
        <f>COUNTIF(Employees[Employee Name],Employees[[#This Row],[Employee Name]])&gt;1</f>
        <v>0</v>
      </c>
    </row>
    <row r="593" spans="1:9" ht="30" customHeight="1" x14ac:dyDescent="0.3">
      <c r="A593" s="43">
        <f>IF(ISBLANK(Employees[[#This Row],[Employee Name]]),"",A592+1)</f>
        <v>584</v>
      </c>
      <c r="B593" s="8" t="str">
        <f>CONCATENATE(Employees[[#This Row],[Lastname]]," ",Employees[[#This Row],[Firstname]], " ",LEFT(Employees[[#This Row],[Middlename]],1),IF(ISBLANK(Employees[[#This Row],[Middlename]])," ","."))</f>
        <v>PATRICIO APRIL V.</v>
      </c>
      <c r="C593" s="8" t="s">
        <v>1224</v>
      </c>
      <c r="D593" s="8" t="s">
        <v>1225</v>
      </c>
      <c r="E593" s="8" t="s">
        <v>345</v>
      </c>
      <c r="F593" s="18" t="s">
        <v>212</v>
      </c>
      <c r="G593" s="18" t="s">
        <v>2409</v>
      </c>
      <c r="H593" s="8"/>
      <c r="I593" s="8" t="b">
        <f>COUNTIF(Employees[Employee Name],Employees[[#This Row],[Employee Name]])&gt;1</f>
        <v>0</v>
      </c>
    </row>
    <row r="594" spans="1:9" ht="30" customHeight="1" x14ac:dyDescent="0.3">
      <c r="A594" s="43">
        <f>IF(ISBLANK(Employees[[#This Row],[Employee Name]]),"",A593+1)</f>
        <v>585</v>
      </c>
      <c r="B594" s="8" t="str">
        <f>CONCATENATE(Employees[[#This Row],[Lastname]]," ",Employees[[#This Row],[Firstname]], " ",LEFT(Employees[[#This Row],[Middlename]],1),IF(ISBLANK(Employees[[#This Row],[Middlename]])," ","."))</f>
        <v xml:space="preserve">PAYAD ALEXANDER  </v>
      </c>
      <c r="C594" s="8" t="s">
        <v>457</v>
      </c>
      <c r="D594" s="8" t="s">
        <v>565</v>
      </c>
      <c r="E594" s="8"/>
      <c r="F594" s="18" t="s">
        <v>198</v>
      </c>
      <c r="G594" s="18" t="s">
        <v>2409</v>
      </c>
      <c r="H594" s="8" t="s">
        <v>289</v>
      </c>
      <c r="I594" s="8" t="b">
        <f>COUNTIF(Employees[Employee Name],Employees[[#This Row],[Employee Name]])&gt;1</f>
        <v>0</v>
      </c>
    </row>
    <row r="595" spans="1:9" ht="30" customHeight="1" x14ac:dyDescent="0.3">
      <c r="A595" s="43">
        <f>IF(ISBLANK(Employees[[#This Row],[Employee Name]]),"",A594+1)</f>
        <v>586</v>
      </c>
      <c r="B595" s="8" t="str">
        <f>CONCATENATE(Employees[[#This Row],[Lastname]]," ",Employees[[#This Row],[Firstname]], " ",LEFT(Employees[[#This Row],[Middlename]],1),IF(ISBLANK(Employees[[#This Row],[Middlename]])," ","."))</f>
        <v>PAYAD EDGARDO F.</v>
      </c>
      <c r="C595" s="8" t="s">
        <v>457</v>
      </c>
      <c r="D595" s="8" t="s">
        <v>1108</v>
      </c>
      <c r="E595" s="8" t="s">
        <v>237</v>
      </c>
      <c r="F595" s="18" t="s">
        <v>125</v>
      </c>
      <c r="G595" s="18" t="s">
        <v>2409</v>
      </c>
      <c r="H595" s="8" t="s">
        <v>289</v>
      </c>
      <c r="I595" s="8" t="b">
        <f>COUNTIF(Employees[Employee Name],Employees[[#This Row],[Employee Name]])&gt;1</f>
        <v>0</v>
      </c>
    </row>
    <row r="596" spans="1:9" ht="30" customHeight="1" x14ac:dyDescent="0.3">
      <c r="A596" s="43">
        <f>IF(ISBLANK(Employees[[#This Row],[Employee Name]]),"",A595+1)</f>
        <v>587</v>
      </c>
      <c r="B596" s="8" t="str">
        <f>CONCATENATE(Employees[[#This Row],[Lastname]]," ",Employees[[#This Row],[Firstname]], " ",LEFT(Employees[[#This Row],[Middlename]],1),IF(ISBLANK(Employees[[#This Row],[Middlename]])," ","."))</f>
        <v>PAYAD MARICEL  Q.</v>
      </c>
      <c r="C596" s="8" t="s">
        <v>457</v>
      </c>
      <c r="D596" s="8" t="s">
        <v>458</v>
      </c>
      <c r="E596" s="8" t="s">
        <v>1107</v>
      </c>
      <c r="F596" s="18" t="s">
        <v>198</v>
      </c>
      <c r="G596" s="18" t="s">
        <v>2409</v>
      </c>
      <c r="H596" s="8" t="s">
        <v>89</v>
      </c>
      <c r="I596" s="8" t="b">
        <f>COUNTIF(Employees[Employee Name],Employees[[#This Row],[Employee Name]])&gt;1</f>
        <v>0</v>
      </c>
    </row>
    <row r="597" spans="1:9" ht="30" customHeight="1" x14ac:dyDescent="0.3">
      <c r="A597" s="43">
        <f>IF(ISBLANK(Employees[[#This Row],[Employee Name]]),"",A596+1)</f>
        <v>588</v>
      </c>
      <c r="B597" s="8" t="str">
        <f>CONCATENATE(Employees[[#This Row],[Lastname]]," ",Employees[[#This Row],[Firstname]], " ",LEFT(Employees[[#This Row],[Middlename]],1),IF(ISBLANK(Employees[[#This Row],[Middlename]])," ","."))</f>
        <v xml:space="preserve">PAYAD RONALDO  </v>
      </c>
      <c r="C597" s="8" t="s">
        <v>457</v>
      </c>
      <c r="D597" s="8" t="s">
        <v>1617</v>
      </c>
      <c r="E597" s="8"/>
      <c r="F597" s="8" t="s">
        <v>1289</v>
      </c>
      <c r="G597" s="18" t="s">
        <v>1289</v>
      </c>
      <c r="H597" s="8" t="s">
        <v>289</v>
      </c>
      <c r="I597" s="8" t="b">
        <f>COUNTIF(Employees[Employee Name],Employees[[#This Row],[Employee Name]])&gt;1</f>
        <v>0</v>
      </c>
    </row>
    <row r="598" spans="1:9" ht="30" customHeight="1" x14ac:dyDescent="0.3">
      <c r="A598" s="43">
        <f>IF(ISBLANK(Employees[[#This Row],[Employee Name]]),"",A597+1)</f>
        <v>589</v>
      </c>
      <c r="B598" s="8" t="str">
        <f>CONCATENATE(Employees[[#This Row],[Lastname]]," ",Employees[[#This Row],[Firstname]], " ",LEFT(Employees[[#This Row],[Middlename]],1),IF(ISBLANK(Employees[[#This Row],[Middlename]])," ","."))</f>
        <v>PAZ JOSUE O.</v>
      </c>
      <c r="C598" s="8" t="s">
        <v>1618</v>
      </c>
      <c r="D598" s="8" t="s">
        <v>1619</v>
      </c>
      <c r="E598" s="8" t="s">
        <v>1620</v>
      </c>
      <c r="F598" s="8" t="s">
        <v>1289</v>
      </c>
      <c r="G598" s="18" t="s">
        <v>1289</v>
      </c>
      <c r="H598" s="8" t="s">
        <v>289</v>
      </c>
      <c r="I598" s="8" t="b">
        <f>COUNTIF(Employees[Employee Name],Employees[[#This Row],[Employee Name]])&gt;1</f>
        <v>0</v>
      </c>
    </row>
    <row r="599" spans="1:9" ht="30" customHeight="1" x14ac:dyDescent="0.3">
      <c r="A599" s="43">
        <f>IF(ISBLANK(Employees[[#This Row],[Employee Name]]),"",A598+1)</f>
        <v>590</v>
      </c>
      <c r="B599" s="8" t="str">
        <f>CONCATENATE(Employees[[#This Row],[Lastname]]," ",Employees[[#This Row],[Firstname]], " ",LEFT(Employees[[#This Row],[Middlename]],1),IF(ISBLANK(Employees[[#This Row],[Middlename]])," ","."))</f>
        <v>PEJI NARCISO V.</v>
      </c>
      <c r="C599" s="8" t="s">
        <v>866</v>
      </c>
      <c r="D599" s="8" t="s">
        <v>1621</v>
      </c>
      <c r="E599" s="8" t="s">
        <v>861</v>
      </c>
      <c r="F599" s="8" t="s">
        <v>1698</v>
      </c>
      <c r="G599" s="18" t="s">
        <v>1698</v>
      </c>
      <c r="H599" s="8" t="s">
        <v>1703</v>
      </c>
      <c r="I599" s="8" t="b">
        <f>COUNTIF(Employees[Employee Name],Employees[[#This Row],[Employee Name]])&gt;1</f>
        <v>0</v>
      </c>
    </row>
    <row r="600" spans="1:9" ht="30" customHeight="1" x14ac:dyDescent="0.3">
      <c r="A600" s="43">
        <f>IF(ISBLANK(Employees[[#This Row],[Employee Name]]),"",A599+1)</f>
        <v>591</v>
      </c>
      <c r="B600" s="8" t="str">
        <f>CONCATENATE(Employees[[#This Row],[Lastname]]," ",Employees[[#This Row],[Firstname]], " ",LEFT(Employees[[#This Row],[Middlename]],1),IF(ISBLANK(Employees[[#This Row],[Middlename]])," ","."))</f>
        <v>PEJI REGINE B.</v>
      </c>
      <c r="C600" s="8" t="s">
        <v>866</v>
      </c>
      <c r="D600" s="8" t="s">
        <v>1622</v>
      </c>
      <c r="E600" s="8" t="s">
        <v>1623</v>
      </c>
      <c r="F600" s="8" t="s">
        <v>1289</v>
      </c>
      <c r="G600" s="18" t="s">
        <v>1289</v>
      </c>
      <c r="H600" s="8" t="s">
        <v>126</v>
      </c>
      <c r="I600" s="8" t="b">
        <f>COUNTIF(Employees[Employee Name],Employees[[#This Row],[Employee Name]])&gt;1</f>
        <v>0</v>
      </c>
    </row>
    <row r="601" spans="1:9" ht="30" customHeight="1" x14ac:dyDescent="0.3">
      <c r="A601" s="43">
        <f>IF(ISBLANK(Employees[[#This Row],[Employee Name]]),"",A600+1)</f>
        <v>592</v>
      </c>
      <c r="B601" s="8" t="str">
        <f>CONCATENATE(Employees[[#This Row],[Lastname]]," ",Employees[[#This Row],[Firstname]], " ",LEFT(Employees[[#This Row],[Middlename]],1),IF(ISBLANK(Employees[[#This Row],[Middlename]])," ","."))</f>
        <v>PELIMBERGO MICHELLE A.</v>
      </c>
      <c r="C601" s="8" t="s">
        <v>1011</v>
      </c>
      <c r="D601" s="8" t="s">
        <v>1012</v>
      </c>
      <c r="E601" s="8" t="s">
        <v>1013</v>
      </c>
      <c r="F601" s="8" t="s">
        <v>212</v>
      </c>
      <c r="G601" s="18" t="s">
        <v>2409</v>
      </c>
      <c r="H601" s="8" t="s">
        <v>213</v>
      </c>
      <c r="I601" s="8" t="b">
        <f>COUNTIF(Employees[Employee Name],Employees[[#This Row],[Employee Name]])&gt;1</f>
        <v>0</v>
      </c>
    </row>
    <row r="602" spans="1:9" ht="30" customHeight="1" x14ac:dyDescent="0.3">
      <c r="A602" s="43">
        <f>IF(ISBLANK(Employees[[#This Row],[Employee Name]]),"",A601+1)</f>
        <v>593</v>
      </c>
      <c r="B602" s="8" t="str">
        <f>CONCATENATE(Employees[[#This Row],[Lastname]]," ",Employees[[#This Row],[Firstname]], " ",LEFT(Employees[[#This Row],[Middlename]],1),IF(ISBLANK(Employees[[#This Row],[Middlename]])," ","."))</f>
        <v>PELLO BIANCA CAMILLE U.</v>
      </c>
      <c r="C602" s="8" t="s">
        <v>2339</v>
      </c>
      <c r="D602" s="8" t="s">
        <v>2344</v>
      </c>
      <c r="E602" s="8" t="s">
        <v>2341</v>
      </c>
      <c r="F602" s="8" t="s">
        <v>2345</v>
      </c>
      <c r="G602" s="8" t="s">
        <v>2346</v>
      </c>
      <c r="H602" s="8" t="s">
        <v>361</v>
      </c>
      <c r="I602" s="8" t="b">
        <f>COUNTIF(Employees[Employee Name],Employees[[#This Row],[Employee Name]])&gt;1</f>
        <v>0</v>
      </c>
    </row>
    <row r="603" spans="1:9" ht="30" customHeight="1" x14ac:dyDescent="0.3">
      <c r="A603" s="43">
        <f>IF(ISBLANK(Employees[[#This Row],[Employee Name]]),"",A602+1)</f>
        <v>594</v>
      </c>
      <c r="B603" s="8" t="str">
        <f>CONCATENATE(Employees[[#This Row],[Lastname]]," ",Employees[[#This Row],[Firstname]], " ",LEFT(Employees[[#This Row],[Middlename]],1),IF(ISBLANK(Employees[[#This Row],[Middlename]])," ","."))</f>
        <v>PELLO EMILMA U.</v>
      </c>
      <c r="C603" s="18" t="s">
        <v>2339</v>
      </c>
      <c r="D603" s="18" t="s">
        <v>2340</v>
      </c>
      <c r="E603" s="18" t="s">
        <v>2341</v>
      </c>
      <c r="F603" s="18" t="s">
        <v>2342</v>
      </c>
      <c r="G603" s="18" t="s">
        <v>2409</v>
      </c>
      <c r="H603" s="18" t="s">
        <v>141</v>
      </c>
      <c r="I603" s="8" t="b">
        <f>COUNTIF(Employees[Employee Name],Employees[[#This Row],[Employee Name]])&gt;1</f>
        <v>0</v>
      </c>
    </row>
    <row r="604" spans="1:9" ht="30" customHeight="1" x14ac:dyDescent="0.3">
      <c r="A604" s="43">
        <f>IF(ISBLANK(Employees[[#This Row],[Employee Name]]),"",A603+1)</f>
        <v>595</v>
      </c>
      <c r="B604" s="8" t="str">
        <f>CONCATENATE(Employees[[#This Row],[Lastname]]," ",Employees[[#This Row],[Firstname]], " ",LEFT(Employees[[#This Row],[Middlename]],1),IF(ISBLANK(Employees[[#This Row],[Middlename]])," ","."))</f>
        <v>PEÑAFIEL MELISSA Q.</v>
      </c>
      <c r="C604" s="8" t="s">
        <v>613</v>
      </c>
      <c r="D604" s="8" t="s">
        <v>614</v>
      </c>
      <c r="E604" s="8" t="s">
        <v>1107</v>
      </c>
      <c r="F604" s="8" t="s">
        <v>125</v>
      </c>
      <c r="G604" s="18" t="s">
        <v>2409</v>
      </c>
      <c r="H604" s="8" t="s">
        <v>182</v>
      </c>
      <c r="I604" s="8" t="b">
        <f>COUNTIF(Employees[Employee Name],Employees[[#This Row],[Employee Name]])&gt;1</f>
        <v>0</v>
      </c>
    </row>
    <row r="605" spans="1:9" ht="30" customHeight="1" x14ac:dyDescent="0.3">
      <c r="A605" s="43">
        <f>IF(ISBLANK(Employees[[#This Row],[Employee Name]]),"",A604+1)</f>
        <v>596</v>
      </c>
      <c r="B605" s="8" t="str">
        <f>CONCATENATE(Employees[[#This Row],[Lastname]]," ",Employees[[#This Row],[Firstname]], " ",LEFT(Employees[[#This Row],[Middlename]],1),IF(ISBLANK(Employees[[#This Row],[Middlename]])," ","."))</f>
        <v>PEÑAFLORIDA LORYN B.</v>
      </c>
      <c r="C605" s="8" t="s">
        <v>738</v>
      </c>
      <c r="D605" s="8" t="s">
        <v>739</v>
      </c>
      <c r="E605" s="8" t="s">
        <v>145</v>
      </c>
      <c r="F605" s="8" t="s">
        <v>212</v>
      </c>
      <c r="G605" s="18" t="s">
        <v>2409</v>
      </c>
      <c r="H605" s="8" t="s">
        <v>213</v>
      </c>
      <c r="I605" s="8" t="b">
        <f>COUNTIF(Employees[Employee Name],Employees[[#This Row],[Employee Name]])&gt;1</f>
        <v>0</v>
      </c>
    </row>
    <row r="606" spans="1:9" ht="30" customHeight="1" x14ac:dyDescent="0.3">
      <c r="A606" s="43">
        <f>IF(ISBLANK(Employees[[#This Row],[Employee Name]]),"",A605+1)</f>
        <v>597</v>
      </c>
      <c r="B606" s="8" t="str">
        <f>CONCATENATE(Employees[[#This Row],[Lastname]]," ",Employees[[#This Row],[Firstname]], " ",LEFT(Employees[[#This Row],[Middlename]],1),IF(ISBLANK(Employees[[#This Row],[Middlename]])," ","."))</f>
        <v>PENALES GLORIA P.</v>
      </c>
      <c r="C606" s="8" t="s">
        <v>712</v>
      </c>
      <c r="D606" s="8" t="s">
        <v>661</v>
      </c>
      <c r="E606" s="8" t="s">
        <v>124</v>
      </c>
      <c r="F606" s="8" t="s">
        <v>756</v>
      </c>
      <c r="G606" s="8" t="s">
        <v>2409</v>
      </c>
      <c r="H606" s="8" t="s">
        <v>463</v>
      </c>
      <c r="I606" s="8" t="b">
        <f>COUNTIF(Employees[Employee Name],Employees[[#This Row],[Employee Name]])&gt;1</f>
        <v>0</v>
      </c>
    </row>
    <row r="607" spans="1:9" ht="30" customHeight="1" x14ac:dyDescent="0.3">
      <c r="A607" s="43">
        <f>IF(ISBLANK(Employees[[#This Row],[Employee Name]]),"",A606+1)</f>
        <v>598</v>
      </c>
      <c r="B607" s="8" t="str">
        <f>CONCATENATE(Employees[[#This Row],[Lastname]]," ",Employees[[#This Row],[Firstname]], " ",LEFT(Employees[[#This Row],[Middlename]],1),IF(ISBLANK(Employees[[#This Row],[Middlename]])," ","."))</f>
        <v>PENALES GUILLERMA B.</v>
      </c>
      <c r="C607" s="8" t="s">
        <v>712</v>
      </c>
      <c r="D607" s="8" t="s">
        <v>713</v>
      </c>
      <c r="E607" s="8" t="s">
        <v>145</v>
      </c>
      <c r="F607" s="8" t="s">
        <v>312</v>
      </c>
      <c r="G607" s="18" t="s">
        <v>2409</v>
      </c>
      <c r="H607" s="8" t="s">
        <v>182</v>
      </c>
      <c r="I607" s="8" t="b">
        <f>COUNTIF(Employees[Employee Name],Employees[[#This Row],[Employee Name]])&gt;1</f>
        <v>0</v>
      </c>
    </row>
    <row r="608" spans="1:9" ht="30" customHeight="1" x14ac:dyDescent="0.3">
      <c r="A608" s="43">
        <f>IF(ISBLANK(Employees[[#This Row],[Employee Name]]),"",A607+1)</f>
        <v>599</v>
      </c>
      <c r="B608" s="8" t="str">
        <f>CONCATENATE(Employees[[#This Row],[Lastname]]," ",Employees[[#This Row],[Firstname]], " ",LEFT(Employees[[#This Row],[Middlename]],1),IF(ISBLANK(Employees[[#This Row],[Middlename]])," ","."))</f>
        <v>PEÑANO DARYL BAMBI B.</v>
      </c>
      <c r="C608" s="8" t="s">
        <v>1312</v>
      </c>
      <c r="D608" s="8" t="s">
        <v>1032</v>
      </c>
      <c r="E608" s="8" t="s">
        <v>1033</v>
      </c>
      <c r="F608" s="8" t="s">
        <v>96</v>
      </c>
      <c r="G608" s="8" t="s">
        <v>2409</v>
      </c>
      <c r="H608" s="8" t="s">
        <v>97</v>
      </c>
      <c r="I608" s="8" t="b">
        <f>COUNTIF(Employees[Employee Name],Employees[[#This Row],[Employee Name]])&gt;1</f>
        <v>0</v>
      </c>
    </row>
    <row r="609" spans="1:9" ht="30" customHeight="1" x14ac:dyDescent="0.3">
      <c r="A609" s="43">
        <f>IF(ISBLANK(Employees[[#This Row],[Employee Name]]),"",A608+1)</f>
        <v>600</v>
      </c>
      <c r="B609" s="8" t="str">
        <f>CONCATENATE(Employees[[#This Row],[Lastname]]," ",Employees[[#This Row],[Firstname]], " ",LEFT(Employees[[#This Row],[Middlename]],1),IF(ISBLANK(Employees[[#This Row],[Middlename]])," ","."))</f>
        <v>PEÑARANDA MARIA KEREN N.</v>
      </c>
      <c r="C609" s="8" t="s">
        <v>1275</v>
      </c>
      <c r="D609" s="8" t="s">
        <v>1276</v>
      </c>
      <c r="E609" s="8" t="s">
        <v>334</v>
      </c>
      <c r="F609" s="8" t="s">
        <v>1277</v>
      </c>
      <c r="G609" s="8" t="s">
        <v>2409</v>
      </c>
      <c r="H609" s="8"/>
      <c r="I609" s="8" t="b">
        <f>COUNTIF(Employees[Employee Name],Employees[[#This Row],[Employee Name]])&gt;1</f>
        <v>0</v>
      </c>
    </row>
    <row r="610" spans="1:9" ht="30" customHeight="1" x14ac:dyDescent="0.3">
      <c r="A610" s="43">
        <f>IF(ISBLANK(Employees[[#This Row],[Employee Name]]),"",A609+1)</f>
        <v>601</v>
      </c>
      <c r="B610" s="8" t="str">
        <f>CONCATENATE(Employees[[#This Row],[Lastname]]," ",Employees[[#This Row],[Firstname]], " ",LEFT(Employees[[#This Row],[Middlename]],1),IF(ISBLANK(Employees[[#This Row],[Middlename]])," ","."))</f>
        <v>PEÑERO LILIBETH B.</v>
      </c>
      <c r="C610" s="8" t="s">
        <v>215</v>
      </c>
      <c r="D610" s="8" t="s">
        <v>216</v>
      </c>
      <c r="E610" s="8" t="s">
        <v>145</v>
      </c>
      <c r="F610" s="8" t="s">
        <v>212</v>
      </c>
      <c r="G610" s="18" t="s">
        <v>2409</v>
      </c>
      <c r="H610" s="8" t="s">
        <v>213</v>
      </c>
      <c r="I610" s="8" t="b">
        <f>COUNTIF(Employees[Employee Name],Employees[[#This Row],[Employee Name]])&gt;1</f>
        <v>0</v>
      </c>
    </row>
    <row r="611" spans="1:9" ht="30" customHeight="1" x14ac:dyDescent="0.3">
      <c r="A611" s="43">
        <f>IF(ISBLANK(Employees[[#This Row],[Employee Name]]),"",A610+1)</f>
        <v>602</v>
      </c>
      <c r="B611" s="8" t="str">
        <f>CONCATENATE(Employees[[#This Row],[Lastname]]," ",Employees[[#This Row],[Firstname]], " ",LEFT(Employees[[#This Row],[Middlename]],1),IF(ISBLANK(Employees[[#This Row],[Middlename]])," ","."))</f>
        <v>PEPA ARIEL N.</v>
      </c>
      <c r="C611" s="8" t="s">
        <v>1624</v>
      </c>
      <c r="D611" s="8" t="s">
        <v>400</v>
      </c>
      <c r="E611" s="8" t="s">
        <v>1586</v>
      </c>
      <c r="F611" s="8" t="s">
        <v>1289</v>
      </c>
      <c r="G611" s="18" t="s">
        <v>1289</v>
      </c>
      <c r="H611" s="8" t="s">
        <v>135</v>
      </c>
      <c r="I611" s="8" t="b">
        <f>COUNTIF(Employees[Employee Name],Employees[[#This Row],[Employee Name]])&gt;1</f>
        <v>0</v>
      </c>
    </row>
    <row r="612" spans="1:9" ht="30" customHeight="1" x14ac:dyDescent="0.3">
      <c r="A612" s="43">
        <f>IF(ISBLANK(Employees[[#This Row],[Employee Name]]),"",A611+1)</f>
        <v>603</v>
      </c>
      <c r="B612" s="8" t="str">
        <f>CONCATENATE(Employees[[#This Row],[Lastname]]," ",Employees[[#This Row],[Firstname]], " ",LEFT(Employees[[#This Row],[Middlename]],1),IF(ISBLANK(Employees[[#This Row],[Middlename]])," ","."))</f>
        <v>PEREA BABEL G.</v>
      </c>
      <c r="C612" s="8" t="s">
        <v>1625</v>
      </c>
      <c r="D612" s="8" t="s">
        <v>1626</v>
      </c>
      <c r="E612" s="8" t="s">
        <v>166</v>
      </c>
      <c r="F612" s="8" t="s">
        <v>1289</v>
      </c>
      <c r="G612" s="18" t="s">
        <v>1289</v>
      </c>
      <c r="H612" s="8" t="s">
        <v>1717</v>
      </c>
      <c r="I612" s="8" t="b">
        <f>COUNTIF(Employees[Employee Name],Employees[[#This Row],[Employee Name]])&gt;1</f>
        <v>0</v>
      </c>
    </row>
    <row r="613" spans="1:9" ht="30" customHeight="1" x14ac:dyDescent="0.3">
      <c r="A613" s="43">
        <f>IF(ISBLANK(Employees[[#This Row],[Employee Name]]),"",A612+1)</f>
        <v>604</v>
      </c>
      <c r="B613" s="8" t="str">
        <f>CONCATENATE(Employees[[#This Row],[Lastname]]," ",Employees[[#This Row],[Firstname]], " ",LEFT(Employees[[#This Row],[Middlename]],1),IF(ISBLANK(Employees[[#This Row],[Middlename]])," ","."))</f>
        <v>PERENA RUBILINDA C.</v>
      </c>
      <c r="C613" s="8" t="s">
        <v>696</v>
      </c>
      <c r="D613" s="8" t="s">
        <v>697</v>
      </c>
      <c r="E613" s="8" t="s">
        <v>847</v>
      </c>
      <c r="F613" s="8" t="s">
        <v>848</v>
      </c>
      <c r="G613" s="8" t="s">
        <v>2409</v>
      </c>
      <c r="H613" s="8" t="s">
        <v>126</v>
      </c>
      <c r="I613" s="8" t="b">
        <f>COUNTIF(Employees[Employee Name],Employees[[#This Row],[Employee Name]])&gt;1</f>
        <v>0</v>
      </c>
    </row>
    <row r="614" spans="1:9" ht="30" customHeight="1" x14ac:dyDescent="0.3">
      <c r="A614" s="43">
        <f>IF(ISBLANK(Employees[[#This Row],[Employee Name]]),"",A613+1)</f>
        <v>605</v>
      </c>
      <c r="B614" s="8" t="str">
        <f>CONCATENATE(Employees[[#This Row],[Lastname]]," ",Employees[[#This Row],[Firstname]], " ",LEFT(Employees[[#This Row],[Middlename]],1),IF(ISBLANK(Employees[[#This Row],[Middlename]])," ","."))</f>
        <v>PEREÑA VERGILIO R.</v>
      </c>
      <c r="C614" s="8" t="s">
        <v>836</v>
      </c>
      <c r="D614" s="8" t="s">
        <v>1627</v>
      </c>
      <c r="E614" s="8" t="s">
        <v>330</v>
      </c>
      <c r="F614" s="8" t="s">
        <v>1289</v>
      </c>
      <c r="G614" s="18" t="s">
        <v>1289</v>
      </c>
      <c r="H614" s="8" t="s">
        <v>1699</v>
      </c>
      <c r="I614" s="8" t="b">
        <f>COUNTIF(Employees[Employee Name],Employees[[#This Row],[Employee Name]])&gt;1</f>
        <v>0</v>
      </c>
    </row>
    <row r="615" spans="1:9" ht="30" customHeight="1" x14ac:dyDescent="0.3">
      <c r="A615" s="43">
        <f>IF(ISBLANK(Employees[[#This Row],[Employee Name]]),"",A614+1)</f>
        <v>606</v>
      </c>
      <c r="B615" s="8" t="str">
        <f>CONCATENATE(Employees[[#This Row],[Lastname]]," ",Employees[[#This Row],[Firstname]], " ",LEFT(Employees[[#This Row],[Middlename]],1),IF(ISBLANK(Employees[[#This Row],[Middlename]])," ","."))</f>
        <v>PEREY AIRENE O.</v>
      </c>
      <c r="C615" s="8" t="s">
        <v>579</v>
      </c>
      <c r="D615" s="8" t="s">
        <v>580</v>
      </c>
      <c r="E615" s="8" t="s">
        <v>2313</v>
      </c>
      <c r="F615" s="8" t="s">
        <v>582</v>
      </c>
      <c r="G615" s="18" t="s">
        <v>2409</v>
      </c>
      <c r="H615" s="8" t="s">
        <v>366</v>
      </c>
      <c r="I615" s="8" t="b">
        <f>COUNTIF(Employees[Employee Name],Employees[[#This Row],[Employee Name]])&gt;1</f>
        <v>0</v>
      </c>
    </row>
    <row r="616" spans="1:9" ht="30" customHeight="1" x14ac:dyDescent="0.3">
      <c r="A616" s="43">
        <f>IF(ISBLANK(Employees[[#This Row],[Employee Name]]),"",A615+1)</f>
        <v>607</v>
      </c>
      <c r="B616" s="8" t="str">
        <f>CONCATENATE(Employees[[#This Row],[Lastname]]," ",Employees[[#This Row],[Firstname]], " ",LEFT(Employees[[#This Row],[Middlename]],1),IF(ISBLANK(Employees[[#This Row],[Middlename]])," ","."))</f>
        <v>PEREY EDWIN M.</v>
      </c>
      <c r="C616" s="8" t="s">
        <v>579</v>
      </c>
      <c r="D616" s="8" t="s">
        <v>250</v>
      </c>
      <c r="E616" s="8" t="s">
        <v>84</v>
      </c>
      <c r="F616" s="8" t="s">
        <v>1289</v>
      </c>
      <c r="G616" s="18" t="s">
        <v>1289</v>
      </c>
      <c r="H616" s="8" t="s">
        <v>1703</v>
      </c>
      <c r="I616" s="8" t="b">
        <f>COUNTIF(Employees[Employee Name],Employees[[#This Row],[Employee Name]])&gt;1</f>
        <v>0</v>
      </c>
    </row>
    <row r="617" spans="1:9" ht="30" customHeight="1" x14ac:dyDescent="0.3">
      <c r="A617" s="43">
        <f>IF(ISBLANK(Employees[[#This Row],[Employee Name]]),"",A616+1)</f>
        <v>608</v>
      </c>
      <c r="B617" s="8" t="str">
        <f>CONCATENATE(Employees[[#This Row],[Lastname]]," ",Employees[[#This Row],[Firstname]], " ",LEFT(Employees[[#This Row],[Middlename]],1),IF(ISBLANK(Employees[[#This Row],[Middlename]])," ","."))</f>
        <v>PEREY GENNILYN M.</v>
      </c>
      <c r="C617" s="8" t="s">
        <v>579</v>
      </c>
      <c r="D617" s="8" t="s">
        <v>843</v>
      </c>
      <c r="E617" s="8" t="s">
        <v>148</v>
      </c>
      <c r="F617" s="8" t="s">
        <v>1289</v>
      </c>
      <c r="G617" s="18" t="s">
        <v>1289</v>
      </c>
      <c r="H617" s="8" t="s">
        <v>366</v>
      </c>
      <c r="I617" s="8" t="b">
        <f>COUNTIF(Employees[Employee Name],Employees[[#This Row],[Employee Name]])&gt;1</f>
        <v>0</v>
      </c>
    </row>
    <row r="618" spans="1:9" ht="30" customHeight="1" x14ac:dyDescent="0.3">
      <c r="A618" s="43">
        <f>IF(ISBLANK(Employees[[#This Row],[Employee Name]]),"",A617+1)</f>
        <v>609</v>
      </c>
      <c r="B618" s="8" t="str">
        <f>CONCATENATE(Employees[[#This Row],[Lastname]]," ",Employees[[#This Row],[Firstname]], " ",LEFT(Employees[[#This Row],[Middlename]],1),IF(ISBLANK(Employees[[#This Row],[Middlename]])," ","."))</f>
        <v>PEREY LUCIANA B.</v>
      </c>
      <c r="C618" s="18" t="s">
        <v>579</v>
      </c>
      <c r="D618" s="18" t="s">
        <v>1630</v>
      </c>
      <c r="E618" s="18" t="s">
        <v>877</v>
      </c>
      <c r="F618" s="18" t="s">
        <v>2075</v>
      </c>
      <c r="G618" s="18" t="s">
        <v>2409</v>
      </c>
      <c r="H618" s="18" t="s">
        <v>2040</v>
      </c>
      <c r="I618" s="8" t="b">
        <f>COUNTIF(Employees[Employee Name],Employees[[#This Row],[Employee Name]])&gt;1</f>
        <v>0</v>
      </c>
    </row>
    <row r="619" spans="1:9" ht="30" customHeight="1" x14ac:dyDescent="0.3">
      <c r="A619" s="43">
        <f>IF(ISBLANK(Employees[[#This Row],[Employee Name]]),"",A618+1)</f>
        <v>610</v>
      </c>
      <c r="B619" s="8" t="str">
        <f>CONCATENATE(Employees[[#This Row],[Lastname]]," ",Employees[[#This Row],[Firstname]], " ",LEFT(Employees[[#This Row],[Middlename]],1),IF(ISBLANK(Employees[[#This Row],[Middlename]])," ","."))</f>
        <v>PERIDO BEVERLY T.</v>
      </c>
      <c r="C619" s="8" t="s">
        <v>243</v>
      </c>
      <c r="D619" s="8" t="s">
        <v>1306</v>
      </c>
      <c r="E619" s="8" t="s">
        <v>107</v>
      </c>
      <c r="F619" s="8" t="s">
        <v>198</v>
      </c>
      <c r="G619" s="18" t="s">
        <v>2409</v>
      </c>
      <c r="H619" s="8" t="s">
        <v>103</v>
      </c>
      <c r="I619" s="8" t="b">
        <f>COUNTIF(Employees[Employee Name],Employees[[#This Row],[Employee Name]])&gt;1</f>
        <v>0</v>
      </c>
    </row>
    <row r="620" spans="1:9" ht="30" customHeight="1" x14ac:dyDescent="0.3">
      <c r="A620" s="43">
        <f>IF(ISBLANK(Employees[[#This Row],[Employee Name]]),"",A619+1)</f>
        <v>611</v>
      </c>
      <c r="B620" s="8" t="str">
        <f>CONCATENATE(Employees[[#This Row],[Lastname]]," ",Employees[[#This Row],[Firstname]], " ",LEFT(Employees[[#This Row],[Middlename]],1),IF(ISBLANK(Employees[[#This Row],[Middlename]])," ","."))</f>
        <v>PERIDO EDWIN A.</v>
      </c>
      <c r="C620" s="8" t="s">
        <v>243</v>
      </c>
      <c r="D620" s="8" t="s">
        <v>250</v>
      </c>
      <c r="E620" s="8" t="s">
        <v>88</v>
      </c>
      <c r="F620" s="8" t="s">
        <v>198</v>
      </c>
      <c r="G620" s="18" t="s">
        <v>2409</v>
      </c>
      <c r="H620" s="8" t="s">
        <v>209</v>
      </c>
      <c r="I620" s="8" t="b">
        <f>COUNTIF(Employees[Employee Name],Employees[[#This Row],[Employee Name]])&gt;1</f>
        <v>0</v>
      </c>
    </row>
    <row r="621" spans="1:9" ht="30" customHeight="1" x14ac:dyDescent="0.3">
      <c r="A621" s="43">
        <f>IF(ISBLANK(Employees[[#This Row],[Employee Name]]),"",A620+1)</f>
        <v>612</v>
      </c>
      <c r="B621" s="8" t="str">
        <f>CONCATENATE(Employees[[#This Row],[Lastname]]," ",Employees[[#This Row],[Firstname]], " ",LEFT(Employees[[#This Row],[Middlename]],1),IF(ISBLANK(Employees[[#This Row],[Middlename]])," ","."))</f>
        <v>PERIDO MARITES V.</v>
      </c>
      <c r="C621" s="8" t="s">
        <v>243</v>
      </c>
      <c r="D621" s="8" t="s">
        <v>244</v>
      </c>
      <c r="E621" s="8" t="s">
        <v>861</v>
      </c>
      <c r="F621" s="8" t="s">
        <v>245</v>
      </c>
      <c r="G621" s="18" t="s">
        <v>2409</v>
      </c>
      <c r="H621" s="8" t="s">
        <v>241</v>
      </c>
      <c r="I621" s="8" t="b">
        <f>COUNTIF(Employees[Employee Name],Employees[[#This Row],[Employee Name]])&gt;1</f>
        <v>0</v>
      </c>
    </row>
    <row r="622" spans="1:9" ht="30" customHeight="1" x14ac:dyDescent="0.3">
      <c r="A622" s="43">
        <f>IF(ISBLANK(Employees[[#This Row],[Employee Name]]),"",A621+1)</f>
        <v>613</v>
      </c>
      <c r="B622" s="8" t="str">
        <f>CONCATENATE(Employees[[#This Row],[Lastname]]," ",Employees[[#This Row],[Firstname]], " ",LEFT(Employees[[#This Row],[Middlename]],1),IF(ISBLANK(Employees[[#This Row],[Middlename]])," ","."))</f>
        <v xml:space="preserve">PESIGAN EDUARDO  </v>
      </c>
      <c r="C622" s="18" t="s">
        <v>2361</v>
      </c>
      <c r="D622" s="18" t="s">
        <v>2362</v>
      </c>
      <c r="E622" s="8"/>
      <c r="F622" s="18" t="s">
        <v>1289</v>
      </c>
      <c r="G622" s="18" t="s">
        <v>1289</v>
      </c>
      <c r="H622" s="18" t="s">
        <v>1710</v>
      </c>
      <c r="I622" s="8" t="b">
        <f>COUNTIF(Employees[Employee Name],Employees[[#This Row],[Employee Name]])&gt;1</f>
        <v>0</v>
      </c>
    </row>
    <row r="623" spans="1:9" ht="30" customHeight="1" x14ac:dyDescent="0.3">
      <c r="A623" s="43">
        <f>IF(ISBLANK(Employees[[#This Row],[Employee Name]]),"",A622+1)</f>
        <v>614</v>
      </c>
      <c r="B623" s="8" t="str">
        <f>CONCATENATE(Employees[[#This Row],[Lastname]]," ",Employees[[#This Row],[Firstname]], " ",LEFT(Employees[[#This Row],[Middlename]],1),IF(ISBLANK(Employees[[#This Row],[Middlename]])," ","."))</f>
        <v>PETIL GLENDA D.</v>
      </c>
      <c r="C623" s="8" t="s">
        <v>575</v>
      </c>
      <c r="D623" s="8" t="s">
        <v>576</v>
      </c>
      <c r="E623" s="8" t="s">
        <v>337</v>
      </c>
      <c r="F623" s="8" t="s">
        <v>577</v>
      </c>
      <c r="G623" s="18" t="s">
        <v>2409</v>
      </c>
      <c r="H623" s="8" t="s">
        <v>366</v>
      </c>
      <c r="I623" s="8" t="b">
        <f>COUNTIF(Employees[Employee Name],Employees[[#This Row],[Employee Name]])&gt;1</f>
        <v>0</v>
      </c>
    </row>
    <row r="624" spans="1:9" ht="30" customHeight="1" x14ac:dyDescent="0.3">
      <c r="A624" s="43">
        <f>IF(ISBLANK(Employees[[#This Row],[Employee Name]]),"",A623+1)</f>
        <v>615</v>
      </c>
      <c r="B624" s="8" t="str">
        <f>CONCATENATE(Employees[[#This Row],[Lastname]]," ",Employees[[#This Row],[Firstname]], " ",LEFT(Employees[[#This Row],[Middlename]],1),IF(ISBLANK(Employees[[#This Row],[Middlename]])," ","."))</f>
        <v>PINEDA DANICCA NOELLE V.</v>
      </c>
      <c r="C624" s="18" t="s">
        <v>2299</v>
      </c>
      <c r="D624" s="18" t="s">
        <v>2300</v>
      </c>
      <c r="E624" s="18" t="s">
        <v>150</v>
      </c>
      <c r="F624" s="18" t="s">
        <v>1993</v>
      </c>
      <c r="G624" s="18" t="s">
        <v>2409</v>
      </c>
      <c r="H624" s="18" t="s">
        <v>97</v>
      </c>
      <c r="I624" s="8" t="b">
        <f>COUNTIF(Employees[Employee Name],Employees[[#This Row],[Employee Name]])&gt;1</f>
        <v>0</v>
      </c>
    </row>
    <row r="625" spans="1:9" ht="30" customHeight="1" x14ac:dyDescent="0.3">
      <c r="A625" s="43">
        <f>IF(ISBLANK(Employees[[#This Row],[Employee Name]]),"",A624+1)</f>
        <v>616</v>
      </c>
      <c r="B625" s="8" t="str">
        <f>CONCATENATE(Employees[[#This Row],[Lastname]]," ",Employees[[#This Row],[Firstname]], " ",LEFT(Employees[[#This Row],[Middlename]],1),IF(ISBLANK(Employees[[#This Row],[Middlename]])," ","."))</f>
        <v>PRIMO GRACE M.</v>
      </c>
      <c r="C625" s="8" t="s">
        <v>1628</v>
      </c>
      <c r="D625" s="8" t="s">
        <v>1459</v>
      </c>
      <c r="E625" s="8" t="s">
        <v>84</v>
      </c>
      <c r="F625" s="8" t="s">
        <v>1289</v>
      </c>
      <c r="G625" s="18" t="s">
        <v>1289</v>
      </c>
      <c r="H625" s="8" t="s">
        <v>1701</v>
      </c>
      <c r="I625" s="8" t="b">
        <f>COUNTIF(Employees[Employee Name],Employees[[#This Row],[Employee Name]])&gt;1</f>
        <v>0</v>
      </c>
    </row>
    <row r="626" spans="1:9" ht="30" customHeight="1" x14ac:dyDescent="0.3">
      <c r="A626" s="43">
        <f>IF(ISBLANK(Employees[[#This Row],[Employee Name]]),"",A625+1)</f>
        <v>617</v>
      </c>
      <c r="B626" s="8" t="str">
        <f>CONCATENATE(Employees[[#This Row],[Lastname]]," ",Employees[[#This Row],[Firstname]], " ",LEFT(Employees[[#This Row],[Middlename]],1),IF(ISBLANK(Employees[[#This Row],[Middlename]])," ","."))</f>
        <v>PUNZALAN LUCIANA A.</v>
      </c>
      <c r="C626" s="8" t="s">
        <v>1629</v>
      </c>
      <c r="D626" s="8" t="s">
        <v>1630</v>
      </c>
      <c r="E626" s="8" t="s">
        <v>88</v>
      </c>
      <c r="F626" s="8" t="s">
        <v>1289</v>
      </c>
      <c r="G626" s="18" t="s">
        <v>1289</v>
      </c>
      <c r="H626" s="8" t="s">
        <v>1301</v>
      </c>
      <c r="I626" s="8" t="b">
        <f>COUNTIF(Employees[Employee Name],Employees[[#This Row],[Employee Name]])&gt;1</f>
        <v>0</v>
      </c>
    </row>
    <row r="627" spans="1:9" ht="30" customHeight="1" x14ac:dyDescent="0.3">
      <c r="A627" s="43">
        <f>IF(ISBLANK(Employees[[#This Row],[Employee Name]]),"",A626+1)</f>
        <v>618</v>
      </c>
      <c r="B627" s="8" t="str">
        <f>CONCATENATE(Employees[[#This Row],[Lastname]]," ",Employees[[#This Row],[Firstname]], " ",LEFT(Employees[[#This Row],[Middlename]],1),IF(ISBLANK(Employees[[#This Row],[Middlename]])," ","."))</f>
        <v>QUIAMBAO ERICSON B.</v>
      </c>
      <c r="C627" s="8" t="s">
        <v>1631</v>
      </c>
      <c r="D627" s="8" t="s">
        <v>1613</v>
      </c>
      <c r="E627" s="8" t="s">
        <v>98</v>
      </c>
      <c r="F627" s="8" t="s">
        <v>1698</v>
      </c>
      <c r="G627" s="18" t="s">
        <v>1698</v>
      </c>
      <c r="H627" s="8" t="s">
        <v>1699</v>
      </c>
      <c r="I627" s="8" t="b">
        <f>COUNTIF(Employees[Employee Name],Employees[[#This Row],[Employee Name]])&gt;1</f>
        <v>0</v>
      </c>
    </row>
    <row r="628" spans="1:9" ht="30" customHeight="1" x14ac:dyDescent="0.3">
      <c r="A628" s="43">
        <f>IF(ISBLANK(Employees[[#This Row],[Employee Name]]),"",A627+1)</f>
        <v>619</v>
      </c>
      <c r="B628" s="8" t="str">
        <f>CONCATENATE(Employees[[#This Row],[Lastname]]," ",Employees[[#This Row],[Firstname]], " ",LEFT(Employees[[#This Row],[Middlename]],1),IF(ISBLANK(Employees[[#This Row],[Middlename]])," ","."))</f>
        <v>QUIAN JHON RAYMOND P.</v>
      </c>
      <c r="C628" s="18" t="s">
        <v>2245</v>
      </c>
      <c r="D628" s="18" t="s">
        <v>2246</v>
      </c>
      <c r="E628" s="18" t="s">
        <v>2247</v>
      </c>
      <c r="F628" s="18" t="s">
        <v>1705</v>
      </c>
      <c r="G628" s="18" t="s">
        <v>2409</v>
      </c>
      <c r="H628" s="18" t="s">
        <v>1301</v>
      </c>
      <c r="I628" s="8" t="b">
        <f>COUNTIF(Employees[Employee Name],Employees[[#This Row],[Employee Name]])&gt;1</f>
        <v>0</v>
      </c>
    </row>
    <row r="629" spans="1:9" ht="30" customHeight="1" x14ac:dyDescent="0.3">
      <c r="A629" s="43">
        <f>IF(ISBLANK(Employees[[#This Row],[Employee Name]]),"",A628+1)</f>
        <v>620</v>
      </c>
      <c r="B629" s="8" t="str">
        <f>CONCATENATE(Employees[[#This Row],[Lastname]]," ",Employees[[#This Row],[Firstname]], " ",LEFT(Employees[[#This Row],[Middlename]],1),IF(ISBLANK(Employees[[#This Row],[Middlename]])," ","."))</f>
        <v>QUILAO REYVI E.</v>
      </c>
      <c r="C629" s="8" t="s">
        <v>1107</v>
      </c>
      <c r="D629" s="8" t="s">
        <v>1341</v>
      </c>
      <c r="E629" s="8" t="s">
        <v>1342</v>
      </c>
      <c r="F629" s="8" t="s">
        <v>1343</v>
      </c>
      <c r="G629" s="18" t="s">
        <v>2409</v>
      </c>
      <c r="H629" s="8" t="s">
        <v>361</v>
      </c>
      <c r="I629" s="8" t="b">
        <f>COUNTIF(Employees[Employee Name],Employees[[#This Row],[Employee Name]])&gt;1</f>
        <v>0</v>
      </c>
    </row>
    <row r="630" spans="1:9" ht="30" customHeight="1" x14ac:dyDescent="0.3">
      <c r="A630" s="43">
        <f>IF(ISBLANK(Employees[[#This Row],[Employee Name]]),"",A629+1)</f>
        <v>621</v>
      </c>
      <c r="B630" s="8" t="str">
        <f>CONCATENATE(Employees[[#This Row],[Lastname]]," ",Employees[[#This Row],[Firstname]], " ",LEFT(Employees[[#This Row],[Middlename]],1),IF(ISBLANK(Employees[[#This Row],[Middlename]])," ","."))</f>
        <v>RAMA RAQUEL J.</v>
      </c>
      <c r="C630" s="8" t="s">
        <v>1632</v>
      </c>
      <c r="D630" s="8" t="s">
        <v>1633</v>
      </c>
      <c r="E630" s="8" t="s">
        <v>139</v>
      </c>
      <c r="F630" s="8" t="s">
        <v>1289</v>
      </c>
      <c r="G630" s="18" t="s">
        <v>1289</v>
      </c>
      <c r="H630" s="8" t="s">
        <v>331</v>
      </c>
      <c r="I630" s="8" t="b">
        <f>COUNTIF(Employees[Employee Name],Employees[[#This Row],[Employee Name]])&gt;1</f>
        <v>0</v>
      </c>
    </row>
    <row r="631" spans="1:9" ht="30" customHeight="1" x14ac:dyDescent="0.3">
      <c r="A631" s="43">
        <f>IF(ISBLANK(Employees[[#This Row],[Employee Name]]),"",A630+1)</f>
        <v>622</v>
      </c>
      <c r="B631" s="8" t="str">
        <f>CONCATENATE(Employees[[#This Row],[Lastname]]," ",Employees[[#This Row],[Firstname]], " ",LEFT(Employees[[#This Row],[Middlename]],1),IF(ISBLANK(Employees[[#This Row],[Middlename]])," ","."))</f>
        <v>RAMOS EULOGIA A.</v>
      </c>
      <c r="C631" s="18" t="s">
        <v>817</v>
      </c>
      <c r="D631" s="18" t="s">
        <v>2191</v>
      </c>
      <c r="E631" s="18" t="s">
        <v>994</v>
      </c>
      <c r="F631" s="18" t="s">
        <v>1289</v>
      </c>
      <c r="G631" s="18" t="s">
        <v>1289</v>
      </c>
      <c r="H631" s="18" t="s">
        <v>1699</v>
      </c>
      <c r="I631" s="8" t="b">
        <f>COUNTIF(Employees[Employee Name],Employees[[#This Row],[Employee Name]])&gt;1</f>
        <v>0</v>
      </c>
    </row>
    <row r="632" spans="1:9" ht="30" customHeight="1" x14ac:dyDescent="0.3">
      <c r="A632" s="43">
        <f>IF(ISBLANK(Employees[[#This Row],[Employee Name]]),"",A631+1)</f>
        <v>623</v>
      </c>
      <c r="B632" s="8" t="str">
        <f>CONCATENATE(Employees[[#This Row],[Lastname]]," ",Employees[[#This Row],[Firstname]], " ",LEFT(Employees[[#This Row],[Middlename]],1),IF(ISBLANK(Employees[[#This Row],[Middlename]])," ","."))</f>
        <v>RAMOS NANCY P.</v>
      </c>
      <c r="C632" s="18" t="s">
        <v>817</v>
      </c>
      <c r="D632" s="18" t="s">
        <v>1463</v>
      </c>
      <c r="E632" s="18" t="s">
        <v>457</v>
      </c>
      <c r="F632" s="18" t="s">
        <v>2277</v>
      </c>
      <c r="G632" s="18" t="s">
        <v>1289</v>
      </c>
      <c r="H632" s="18" t="s">
        <v>2278</v>
      </c>
      <c r="I632" s="8" t="b">
        <f>COUNTIF(Employees[Employee Name],Employees[[#This Row],[Employee Name]])&gt;1</f>
        <v>0</v>
      </c>
    </row>
    <row r="633" spans="1:9" ht="30" customHeight="1" x14ac:dyDescent="0.3">
      <c r="A633" s="43">
        <f>IF(ISBLANK(Employees[[#This Row],[Employee Name]]),"",A632+1)</f>
        <v>624</v>
      </c>
      <c r="B633" s="8" t="str">
        <f>CONCATENATE(Employees[[#This Row],[Lastname]]," ",Employees[[#This Row],[Firstname]], " ",LEFT(Employees[[#This Row],[Middlename]],1),IF(ISBLANK(Employees[[#This Row],[Middlename]])," ","."))</f>
        <v>RAMOS REMELYN A.</v>
      </c>
      <c r="C633" s="18" t="s">
        <v>817</v>
      </c>
      <c r="D633" s="18" t="s">
        <v>2276</v>
      </c>
      <c r="E633" s="18" t="s">
        <v>994</v>
      </c>
      <c r="F633" s="18" t="s">
        <v>2277</v>
      </c>
      <c r="G633" s="18" t="s">
        <v>2409</v>
      </c>
      <c r="H633" s="18" t="s">
        <v>2278</v>
      </c>
      <c r="I633" s="8" t="b">
        <f>COUNTIF(Employees[Employee Name],Employees[[#This Row],[Employee Name]])&gt;1</f>
        <v>0</v>
      </c>
    </row>
    <row r="634" spans="1:9" ht="30" customHeight="1" x14ac:dyDescent="0.3">
      <c r="A634" s="43">
        <f>IF(ISBLANK(Employees[[#This Row],[Employee Name]]),"",A633+1)</f>
        <v>625</v>
      </c>
      <c r="B634" s="8" t="str">
        <f>CONCATENATE(Employees[[#This Row],[Lastname]]," ",Employees[[#This Row],[Firstname]], " ",LEFT(Employees[[#This Row],[Middlename]],1),IF(ISBLANK(Employees[[#This Row],[Middlename]])," ","."))</f>
        <v>REGINALDO MARISSA C.</v>
      </c>
      <c r="C634" s="8" t="s">
        <v>1634</v>
      </c>
      <c r="D634" s="8" t="s">
        <v>185</v>
      </c>
      <c r="E634" s="8" t="s">
        <v>134</v>
      </c>
      <c r="F634" s="8" t="s">
        <v>1705</v>
      </c>
      <c r="G634" s="8" t="s">
        <v>1698</v>
      </c>
      <c r="H634" s="8" t="s">
        <v>1703</v>
      </c>
      <c r="I634" s="8" t="b">
        <f>COUNTIF(Employees[Employee Name],Employees[[#This Row],[Employee Name]])&gt;1</f>
        <v>0</v>
      </c>
    </row>
    <row r="635" spans="1:9" ht="30" customHeight="1" x14ac:dyDescent="0.3">
      <c r="A635" s="43">
        <f>IF(ISBLANK(Employees[[#This Row],[Employee Name]]),"",A634+1)</f>
        <v>626</v>
      </c>
      <c r="B635" s="8" t="str">
        <f>CONCATENATE(Employees[[#This Row],[Lastname]]," ",Employees[[#This Row],[Firstname]], " ",LEFT(Employees[[#This Row],[Middlename]],1),IF(ISBLANK(Employees[[#This Row],[Middlename]])," ","."))</f>
        <v>REMOLLENO MICHELLE U.</v>
      </c>
      <c r="C635" s="8" t="s">
        <v>1318</v>
      </c>
      <c r="D635" s="8" t="s">
        <v>1012</v>
      </c>
      <c r="E635" s="8" t="s">
        <v>1319</v>
      </c>
      <c r="F635" s="8" t="s">
        <v>96</v>
      </c>
      <c r="G635" s="8" t="s">
        <v>2409</v>
      </c>
      <c r="H635" s="8" t="s">
        <v>135</v>
      </c>
      <c r="I635" s="8" t="b">
        <f>COUNTIF(Employees[Employee Name],Employees[[#This Row],[Employee Name]])&gt;1</f>
        <v>0</v>
      </c>
    </row>
    <row r="636" spans="1:9" ht="30" customHeight="1" x14ac:dyDescent="0.3">
      <c r="A636" s="43">
        <f>IF(ISBLANK(Employees[[#This Row],[Employee Name]]),"",A635+1)</f>
        <v>627</v>
      </c>
      <c r="B636" s="8" t="str">
        <f>CONCATENATE(Employees[[#This Row],[Lastname]]," ",Employees[[#This Row],[Firstname]], " ",LEFT(Employees[[#This Row],[Middlename]],1),IF(ISBLANK(Employees[[#This Row],[Middlename]])," ","."))</f>
        <v>RENDORA RAFFY G.</v>
      </c>
      <c r="C636" s="18" t="s">
        <v>2456</v>
      </c>
      <c r="D636" s="18" t="s">
        <v>2457</v>
      </c>
      <c r="E636" s="18" t="s">
        <v>2458</v>
      </c>
      <c r="F636" s="18" t="s">
        <v>1705</v>
      </c>
      <c r="G636" s="18" t="s">
        <v>1289</v>
      </c>
      <c r="H636" s="18" t="s">
        <v>2450</v>
      </c>
      <c r="I636" s="8" t="b">
        <f>COUNTIF(Employees[Employee Name],Employees[[#This Row],[Employee Name]])&gt;1</f>
        <v>0</v>
      </c>
    </row>
    <row r="637" spans="1:9" ht="30" customHeight="1" x14ac:dyDescent="0.3">
      <c r="A637" s="43">
        <f>IF(ISBLANK(Employees[[#This Row],[Employee Name]]),"",A636+1)</f>
        <v>628</v>
      </c>
      <c r="B637" s="8" t="str">
        <f>CONCATENATE(Employees[[#This Row],[Lastname]]," ",Employees[[#This Row],[Firstname]], " ",LEFT(Employees[[#This Row],[Middlename]],1),IF(ISBLANK(Employees[[#This Row],[Middlename]])," ","."))</f>
        <v>REOSA CECILIA A.</v>
      </c>
      <c r="C637" s="8" t="s">
        <v>728</v>
      </c>
      <c r="D637" s="8" t="s">
        <v>729</v>
      </c>
      <c r="E637" s="8" t="s">
        <v>88</v>
      </c>
      <c r="F637" s="8" t="s">
        <v>125</v>
      </c>
      <c r="G637" s="18" t="s">
        <v>2409</v>
      </c>
      <c r="H637" s="8" t="s">
        <v>361</v>
      </c>
      <c r="I637" s="8" t="b">
        <f>COUNTIF(Employees[Employee Name],Employees[[#This Row],[Employee Name]])&gt;1</f>
        <v>0</v>
      </c>
    </row>
    <row r="638" spans="1:9" ht="30" customHeight="1" x14ac:dyDescent="0.3">
      <c r="A638" s="43">
        <f>IF(ISBLANK(Employees[[#This Row],[Employee Name]]),"",A637+1)</f>
        <v>629</v>
      </c>
      <c r="B638" s="8" t="str">
        <f>CONCATENATE(Employees[[#This Row],[Lastname]]," ",Employees[[#This Row],[Firstname]], " ",LEFT(Employees[[#This Row],[Middlename]],1),IF(ISBLANK(Employees[[#This Row],[Middlename]])," ","."))</f>
        <v>REPILLO AMMY LOU M.</v>
      </c>
      <c r="C638" s="8" t="s">
        <v>403</v>
      </c>
      <c r="D638" s="8" t="s">
        <v>404</v>
      </c>
      <c r="E638" s="8" t="s">
        <v>84</v>
      </c>
      <c r="F638" s="8" t="s">
        <v>125</v>
      </c>
      <c r="G638" s="18" t="s">
        <v>2409</v>
      </c>
      <c r="H638" s="8" t="s">
        <v>103</v>
      </c>
      <c r="I638" s="8" t="b">
        <f>COUNTIF(Employees[Employee Name],Employees[[#This Row],[Employee Name]])&gt;1</f>
        <v>0</v>
      </c>
    </row>
    <row r="639" spans="1:9" ht="30" customHeight="1" x14ac:dyDescent="0.3">
      <c r="A639" s="43">
        <f>IF(ISBLANK(Employees[[#This Row],[Employee Name]]),"",A638+1)</f>
        <v>630</v>
      </c>
      <c r="B639" s="8" t="str">
        <f>CONCATENATE(Employees[[#This Row],[Lastname]]," ",Employees[[#This Row],[Firstname]], " ",LEFT(Employees[[#This Row],[Middlename]],1),IF(ISBLANK(Employees[[#This Row],[Middlename]])," ","."))</f>
        <v>REYES ELSA T.</v>
      </c>
      <c r="C639" s="8" t="s">
        <v>672</v>
      </c>
      <c r="D639" s="8" t="s">
        <v>673</v>
      </c>
      <c r="E639" s="8" t="s">
        <v>674</v>
      </c>
      <c r="F639" s="8" t="s">
        <v>120</v>
      </c>
      <c r="G639" s="18" t="s">
        <v>2409</v>
      </c>
      <c r="H639" s="8" t="s">
        <v>361</v>
      </c>
      <c r="I639" s="8" t="b">
        <f>COUNTIF(Employees[Employee Name],Employees[[#This Row],[Employee Name]])&gt;1</f>
        <v>0</v>
      </c>
    </row>
    <row r="640" spans="1:9" ht="30" customHeight="1" x14ac:dyDescent="0.3">
      <c r="A640" s="43">
        <f>IF(ISBLANK(Employees[[#This Row],[Employee Name]]),"",A639+1)</f>
        <v>631</v>
      </c>
      <c r="B640" s="8" t="str">
        <f>CONCATENATE(Employees[[#This Row],[Lastname]]," ",Employees[[#This Row],[Firstname]], " ",LEFT(Employees[[#This Row],[Middlename]],1),IF(ISBLANK(Employees[[#This Row],[Middlename]])," ","."))</f>
        <v>REYES GERARDO GABRIEL C.</v>
      </c>
      <c r="C640" s="18" t="s">
        <v>672</v>
      </c>
      <c r="D640" s="18" t="s">
        <v>2152</v>
      </c>
      <c r="E640" s="18" t="s">
        <v>134</v>
      </c>
      <c r="F640" s="18" t="s">
        <v>2500</v>
      </c>
      <c r="G640" s="18" t="s">
        <v>2409</v>
      </c>
      <c r="H640" s="18" t="s">
        <v>2153</v>
      </c>
      <c r="I640" s="8" t="b">
        <f>COUNTIF(Employees[Employee Name],Employees[[#This Row],[Employee Name]])&gt;1</f>
        <v>0</v>
      </c>
    </row>
    <row r="641" spans="1:9" ht="30" customHeight="1" x14ac:dyDescent="0.3">
      <c r="A641" s="43">
        <f>IF(ISBLANK(Employees[[#This Row],[Employee Name]]),"",A640+1)</f>
        <v>632</v>
      </c>
      <c r="B641" s="8" t="str">
        <f>CONCATENATE(Employees[[#This Row],[Lastname]]," ",Employees[[#This Row],[Firstname]], " ",LEFT(Employees[[#This Row],[Middlename]],1),IF(ISBLANK(Employees[[#This Row],[Middlename]])," ","."))</f>
        <v>REYES JOSEPHINE J.</v>
      </c>
      <c r="C641" s="8" t="s">
        <v>672</v>
      </c>
      <c r="D641" s="8" t="s">
        <v>406</v>
      </c>
      <c r="E641" s="8" t="s">
        <v>139</v>
      </c>
      <c r="F641" s="8" t="s">
        <v>1289</v>
      </c>
      <c r="G641" s="18" t="s">
        <v>1289</v>
      </c>
      <c r="H641" s="8" t="s">
        <v>361</v>
      </c>
      <c r="I641" s="8" t="b">
        <f>COUNTIF(Employees[Employee Name],Employees[[#This Row],[Employee Name]])&gt;1</f>
        <v>0</v>
      </c>
    </row>
    <row r="642" spans="1:9" ht="30" customHeight="1" x14ac:dyDescent="0.3">
      <c r="A642" s="43">
        <f>IF(ISBLANK(Employees[[#This Row],[Employee Name]]),"",A641+1)</f>
        <v>633</v>
      </c>
      <c r="B642" s="8" t="str">
        <f>CONCATENATE(Employees[[#This Row],[Lastname]]," ",Employees[[#This Row],[Firstname]], " ",LEFT(Employees[[#This Row],[Middlename]],1),IF(ISBLANK(Employees[[#This Row],[Middlename]])," ","."))</f>
        <v>REYES JUANITO P.</v>
      </c>
      <c r="C642" s="8" t="s">
        <v>672</v>
      </c>
      <c r="D642" s="8" t="s">
        <v>548</v>
      </c>
      <c r="E642" s="8" t="s">
        <v>124</v>
      </c>
      <c r="F642" s="8" t="s">
        <v>880</v>
      </c>
      <c r="G642" s="8" t="s">
        <v>2409</v>
      </c>
      <c r="H642" s="8" t="s">
        <v>881</v>
      </c>
      <c r="I642" s="8" t="b">
        <f>COUNTIF(Employees[Employee Name],Employees[[#This Row],[Employee Name]])&gt;1</f>
        <v>0</v>
      </c>
    </row>
    <row r="643" spans="1:9" ht="30" customHeight="1" x14ac:dyDescent="0.3">
      <c r="A643" s="43">
        <f>IF(ISBLANK(Employees[[#This Row],[Employee Name]]),"",A642+1)</f>
        <v>634</v>
      </c>
      <c r="B643" s="8" t="str">
        <f>CONCATENATE(Employees[[#This Row],[Lastname]]," ",Employees[[#This Row],[Firstname]], " ",LEFT(Employees[[#This Row],[Middlename]],1),IF(ISBLANK(Employees[[#This Row],[Middlename]])," ","."))</f>
        <v>REYES NORALYN B.</v>
      </c>
      <c r="C643" s="8" t="s">
        <v>672</v>
      </c>
      <c r="D643" s="8" t="s">
        <v>733</v>
      </c>
      <c r="E643" s="8" t="s">
        <v>1635</v>
      </c>
      <c r="F643" s="8" t="s">
        <v>734</v>
      </c>
      <c r="G643" s="18" t="s">
        <v>2409</v>
      </c>
      <c r="H643" s="8" t="s">
        <v>361</v>
      </c>
      <c r="I643" s="8" t="b">
        <f>COUNTIF(Employees[Employee Name],Employees[[#This Row],[Employee Name]])&gt;1</f>
        <v>0</v>
      </c>
    </row>
    <row r="644" spans="1:9" ht="30" customHeight="1" x14ac:dyDescent="0.3">
      <c r="A644" s="43">
        <f>IF(ISBLANK(Employees[[#This Row],[Employee Name]]),"",A643+1)</f>
        <v>635</v>
      </c>
      <c r="B644" s="8" t="str">
        <f>CONCATENATE(Employees[[#This Row],[Lastname]]," ",Employees[[#This Row],[Firstname]], " ",LEFT(Employees[[#This Row],[Middlename]],1),IF(ISBLANK(Employees[[#This Row],[Middlename]])," ","."))</f>
        <v>ROBINO OFELIA M.</v>
      </c>
      <c r="C644" s="8" t="s">
        <v>196</v>
      </c>
      <c r="D644" s="8" t="s">
        <v>197</v>
      </c>
      <c r="E644" s="8" t="s">
        <v>84</v>
      </c>
      <c r="F644" s="8" t="s">
        <v>198</v>
      </c>
      <c r="G644" s="18" t="s">
        <v>2409</v>
      </c>
      <c r="H644" s="8" t="s">
        <v>199</v>
      </c>
      <c r="I644" s="8" t="b">
        <f>COUNTIF(Employees[Employee Name],Employees[[#This Row],[Employee Name]])&gt;1</f>
        <v>0</v>
      </c>
    </row>
    <row r="645" spans="1:9" ht="30" customHeight="1" x14ac:dyDescent="0.3">
      <c r="A645" s="43">
        <f>IF(ISBLANK(Employees[[#This Row],[Employee Name]]),"",A644+1)</f>
        <v>636</v>
      </c>
      <c r="B645" s="8" t="str">
        <f>CONCATENATE(Employees[[#This Row],[Lastname]]," ",Employees[[#This Row],[Firstname]], " ",LEFT(Employees[[#This Row],[Middlename]],1),IF(ISBLANK(Employees[[#This Row],[Middlename]])," ","."))</f>
        <v>ROCILLO CECILLA A.</v>
      </c>
      <c r="C645" s="8" t="s">
        <v>514</v>
      </c>
      <c r="D645" s="8" t="s">
        <v>515</v>
      </c>
      <c r="E645" s="8" t="s">
        <v>472</v>
      </c>
      <c r="F645" s="8" t="s">
        <v>120</v>
      </c>
      <c r="G645" s="18" t="s">
        <v>2409</v>
      </c>
      <c r="H645" s="8" t="s">
        <v>439</v>
      </c>
      <c r="I645" s="8" t="b">
        <f>COUNTIF(Employees[Employee Name],Employees[[#This Row],[Employee Name]])&gt;1</f>
        <v>0</v>
      </c>
    </row>
    <row r="646" spans="1:9" ht="30" customHeight="1" x14ac:dyDescent="0.3">
      <c r="A646" s="43">
        <f>IF(ISBLANK(Employees[[#This Row],[Employee Name]]),"",A645+1)</f>
        <v>637</v>
      </c>
      <c r="B646" s="8" t="str">
        <f>CONCATENATE(Employees[[#This Row],[Lastname]]," ",Employees[[#This Row],[Firstname]], " ",LEFT(Employees[[#This Row],[Middlename]],1),IF(ISBLANK(Employees[[#This Row],[Middlename]])," ","."))</f>
        <v xml:space="preserve">ROCILLO JUNE BYRONN  </v>
      </c>
      <c r="C646" s="8" t="s">
        <v>514</v>
      </c>
      <c r="D646" s="8" t="s">
        <v>1636</v>
      </c>
      <c r="E646" s="8"/>
      <c r="F646" s="8" t="s">
        <v>1698</v>
      </c>
      <c r="G646" s="18" t="s">
        <v>1698</v>
      </c>
      <c r="H646" s="8" t="s">
        <v>1699</v>
      </c>
      <c r="I646" s="8" t="b">
        <f>COUNTIF(Employees[Employee Name],Employees[[#This Row],[Employee Name]])&gt;1</f>
        <v>0</v>
      </c>
    </row>
    <row r="647" spans="1:9" ht="30" customHeight="1" x14ac:dyDescent="0.3">
      <c r="A647" s="43">
        <f>IF(ISBLANK(Employees[[#This Row],[Employee Name]]),"",A646+1)</f>
        <v>638</v>
      </c>
      <c r="B647" s="8" t="str">
        <f>CONCATENATE(Employees[[#This Row],[Lastname]]," ",Employees[[#This Row],[Firstname]], " ",LEFT(Employees[[#This Row],[Middlename]],1),IF(ISBLANK(Employees[[#This Row],[Middlename]])," ","."))</f>
        <v xml:space="preserve">RODENAS ALBERT RAPHAEL  </v>
      </c>
      <c r="C647" s="8" t="s">
        <v>1637</v>
      </c>
      <c r="D647" s="8" t="s">
        <v>1638</v>
      </c>
      <c r="E647" s="8"/>
      <c r="F647" s="8" t="s">
        <v>1289</v>
      </c>
      <c r="G647" s="18" t="s">
        <v>1289</v>
      </c>
      <c r="H647" s="8" t="s">
        <v>289</v>
      </c>
      <c r="I647" s="8" t="b">
        <f>COUNTIF(Employees[Employee Name],Employees[[#This Row],[Employee Name]])&gt;1</f>
        <v>0</v>
      </c>
    </row>
    <row r="648" spans="1:9" ht="30" customHeight="1" x14ac:dyDescent="0.3">
      <c r="A648" s="43">
        <f>IF(ISBLANK(Employees[[#This Row],[Employee Name]]),"",A647+1)</f>
        <v>639</v>
      </c>
      <c r="B648" s="8" t="str">
        <f>CONCATENATE(Employees[[#This Row],[Lastname]]," ",Employees[[#This Row],[Firstname]], " ",LEFT(Employees[[#This Row],[Middlename]],1),IF(ISBLANK(Employees[[#This Row],[Middlename]])," ","."))</f>
        <v>RODRIGO ROWENA B.</v>
      </c>
      <c r="C648" s="18" t="s">
        <v>2477</v>
      </c>
      <c r="D648" s="18" t="s">
        <v>628</v>
      </c>
      <c r="E648" s="18" t="s">
        <v>145</v>
      </c>
      <c r="F648" s="18" t="s">
        <v>2478</v>
      </c>
      <c r="G648" s="18" t="s">
        <v>2409</v>
      </c>
      <c r="H648" s="18" t="s">
        <v>213</v>
      </c>
      <c r="I648" s="8" t="b">
        <f>COUNTIF(Employees[Employee Name],Employees[[#This Row],[Employee Name]])&gt;1</f>
        <v>0</v>
      </c>
    </row>
    <row r="649" spans="1:9" ht="30" customHeight="1" x14ac:dyDescent="0.3">
      <c r="A649" s="43">
        <f>IF(ISBLANK(Employees[[#This Row],[Employee Name]]),"",A648+1)</f>
        <v>640</v>
      </c>
      <c r="B649" s="8" t="str">
        <f>CONCATENATE(Employees[[#This Row],[Lastname]]," ",Employees[[#This Row],[Firstname]], " ",LEFT(Employees[[#This Row],[Middlename]],1),IF(ISBLANK(Employees[[#This Row],[Middlename]])," ","."))</f>
        <v xml:space="preserve">RODRIGUEZ ARNEL  </v>
      </c>
      <c r="C649" s="8" t="s">
        <v>557</v>
      </c>
      <c r="D649" s="8" t="s">
        <v>1639</v>
      </c>
      <c r="E649" s="8"/>
      <c r="F649" s="8" t="s">
        <v>1289</v>
      </c>
      <c r="G649" s="18" t="s">
        <v>1289</v>
      </c>
      <c r="H649" s="8" t="s">
        <v>289</v>
      </c>
      <c r="I649" s="8" t="b">
        <f>COUNTIF(Employees[Employee Name],Employees[[#This Row],[Employee Name]])&gt;1</f>
        <v>0</v>
      </c>
    </row>
    <row r="650" spans="1:9" ht="30" customHeight="1" x14ac:dyDescent="0.3">
      <c r="A650" s="43">
        <f>IF(ISBLANK(Employees[[#This Row],[Employee Name]]),"",A649+1)</f>
        <v>641</v>
      </c>
      <c r="B650" s="8" t="str">
        <f>CONCATENATE(Employees[[#This Row],[Lastname]]," ",Employees[[#This Row],[Firstname]], " ",LEFT(Employees[[#This Row],[Middlename]],1),IF(ISBLANK(Employees[[#This Row],[Middlename]])," ","."))</f>
        <v xml:space="preserve">RODRIGUEZ GREGORIO  </v>
      </c>
      <c r="C650" s="8" t="s">
        <v>557</v>
      </c>
      <c r="D650" s="8" t="s">
        <v>558</v>
      </c>
      <c r="E650" s="8"/>
      <c r="F650" s="18" t="s">
        <v>198</v>
      </c>
      <c r="G650" s="18" t="s">
        <v>2409</v>
      </c>
      <c r="H650" s="8" t="s">
        <v>289</v>
      </c>
      <c r="I650" s="8" t="b">
        <f>COUNTIF(Employees[Employee Name],Employees[[#This Row],[Employee Name]])&gt;1</f>
        <v>0</v>
      </c>
    </row>
    <row r="651" spans="1:9" ht="30" customHeight="1" x14ac:dyDescent="0.3">
      <c r="A651" s="43">
        <f>IF(ISBLANK(Employees[[#This Row],[Employee Name]]),"",A650+1)</f>
        <v>642</v>
      </c>
      <c r="B651" s="8" t="str">
        <f>CONCATENATE(Employees[[#This Row],[Lastname]]," ",Employees[[#This Row],[Firstname]], " ",LEFT(Employees[[#This Row],[Middlename]],1),IF(ISBLANK(Employees[[#This Row],[Middlename]])," ","."))</f>
        <v xml:space="preserve">RODRIGUEZ IGNACIO  </v>
      </c>
      <c r="C651" s="8" t="s">
        <v>557</v>
      </c>
      <c r="D651" s="8" t="s">
        <v>563</v>
      </c>
      <c r="E651" s="8"/>
      <c r="F651" s="18" t="s">
        <v>198</v>
      </c>
      <c r="G651" s="18" t="s">
        <v>2409</v>
      </c>
      <c r="H651" s="8" t="s">
        <v>289</v>
      </c>
      <c r="I651" s="8" t="b">
        <f>COUNTIF(Employees[Employee Name],Employees[[#This Row],[Employee Name]])&gt;1</f>
        <v>0</v>
      </c>
    </row>
    <row r="652" spans="1:9" ht="30" customHeight="1" x14ac:dyDescent="0.3">
      <c r="A652" s="43">
        <f>IF(ISBLANK(Employees[[#This Row],[Employee Name]]),"",A651+1)</f>
        <v>643</v>
      </c>
      <c r="B652" s="8" t="str">
        <f>CONCATENATE(Employees[[#This Row],[Lastname]]," ",Employees[[#This Row],[Firstname]], " ",LEFT(Employees[[#This Row],[Middlename]],1),IF(ISBLANK(Employees[[#This Row],[Middlename]])," ","."))</f>
        <v xml:space="preserve">RODRIGUEZ JERALD  </v>
      </c>
      <c r="C652" s="8" t="s">
        <v>557</v>
      </c>
      <c r="D652" s="8" t="s">
        <v>1640</v>
      </c>
      <c r="E652" s="8"/>
      <c r="F652" s="8" t="s">
        <v>1289</v>
      </c>
      <c r="G652" s="18" t="s">
        <v>1289</v>
      </c>
      <c r="H652" s="8" t="s">
        <v>289</v>
      </c>
      <c r="I652" s="8" t="b">
        <f>COUNTIF(Employees[Employee Name],Employees[[#This Row],[Employee Name]])&gt;1</f>
        <v>0</v>
      </c>
    </row>
    <row r="653" spans="1:9" ht="30" customHeight="1" x14ac:dyDescent="0.3">
      <c r="A653" s="43">
        <f>IF(ISBLANK(Employees[[#This Row],[Employee Name]]),"",A652+1)</f>
        <v>644</v>
      </c>
      <c r="B653" s="8" t="str">
        <f>CONCATENATE(Employees[[#This Row],[Lastname]]," ",Employees[[#This Row],[Firstname]], " ",LEFT(Employees[[#This Row],[Middlename]],1),IF(ISBLANK(Employees[[#This Row],[Middlename]])," ","."))</f>
        <v xml:space="preserve">RODRIGUEZ JOEL  </v>
      </c>
      <c r="C653" s="8" t="s">
        <v>557</v>
      </c>
      <c r="D653" s="8" t="s">
        <v>790</v>
      </c>
      <c r="E653" s="8"/>
      <c r="F653" s="18" t="s">
        <v>198</v>
      </c>
      <c r="G653" s="18" t="s">
        <v>2409</v>
      </c>
      <c r="H653" s="8" t="s">
        <v>289</v>
      </c>
      <c r="I653" s="8" t="b">
        <f>COUNTIF(Employees[Employee Name],Employees[[#This Row],[Employee Name]])&gt;1</f>
        <v>0</v>
      </c>
    </row>
    <row r="654" spans="1:9" ht="30" customHeight="1" x14ac:dyDescent="0.3">
      <c r="A654" s="43">
        <f>IF(ISBLANK(Employees[[#This Row],[Employee Name]]),"",A653+1)</f>
        <v>645</v>
      </c>
      <c r="B654" s="8" t="str">
        <f>CONCATENATE(Employees[[#This Row],[Lastname]]," ",Employees[[#This Row],[Firstname]], " ",LEFT(Employees[[#This Row],[Middlename]],1),IF(ISBLANK(Employees[[#This Row],[Middlename]])," ","."))</f>
        <v>RODRIGUEZ JOSEPHINE R.</v>
      </c>
      <c r="C654" s="8" t="s">
        <v>557</v>
      </c>
      <c r="D654" s="8" t="s">
        <v>406</v>
      </c>
      <c r="E654" s="8" t="s">
        <v>330</v>
      </c>
      <c r="F654" s="8" t="s">
        <v>1289</v>
      </c>
      <c r="G654" s="18" t="s">
        <v>1289</v>
      </c>
      <c r="H654" s="8" t="s">
        <v>1699</v>
      </c>
      <c r="I654" s="8" t="b">
        <f>COUNTIF(Employees[Employee Name],Employees[[#This Row],[Employee Name]])&gt;1</f>
        <v>0</v>
      </c>
    </row>
    <row r="655" spans="1:9" ht="30" customHeight="1" x14ac:dyDescent="0.3">
      <c r="A655" s="43">
        <f>IF(ISBLANK(Employees[[#This Row],[Employee Name]]),"",A654+1)</f>
        <v>646</v>
      </c>
      <c r="B655" s="8" t="str">
        <f>CONCATENATE(Employees[[#This Row],[Lastname]]," ",Employees[[#This Row],[Firstname]], " ",LEFT(Employees[[#This Row],[Middlename]],1),IF(ISBLANK(Employees[[#This Row],[Middlename]])," ","."))</f>
        <v xml:space="preserve">RODRIGUEZ MANNY  </v>
      </c>
      <c r="C655" s="8" t="s">
        <v>557</v>
      </c>
      <c r="D655" s="8" t="s">
        <v>1641</v>
      </c>
      <c r="E655" s="8"/>
      <c r="F655" s="8" t="s">
        <v>1289</v>
      </c>
      <c r="G655" s="18" t="s">
        <v>1289</v>
      </c>
      <c r="H655" s="8" t="s">
        <v>289</v>
      </c>
      <c r="I655" s="8" t="b">
        <f>COUNTIF(Employees[Employee Name],Employees[[#This Row],[Employee Name]])&gt;1</f>
        <v>0</v>
      </c>
    </row>
    <row r="656" spans="1:9" ht="30" customHeight="1" x14ac:dyDescent="0.3">
      <c r="A656" s="43">
        <f>IF(ISBLANK(Employees[[#This Row],[Employee Name]]),"",A655+1)</f>
        <v>647</v>
      </c>
      <c r="B656" s="8" t="str">
        <f>CONCATENATE(Employees[[#This Row],[Lastname]]," ",Employees[[#This Row],[Firstname]], " ",LEFT(Employees[[#This Row],[Middlename]],1),IF(ISBLANK(Employees[[#This Row],[Middlename]])," ","."))</f>
        <v>RODRIGUEZ NARCISCO E.</v>
      </c>
      <c r="C656" s="8" t="s">
        <v>557</v>
      </c>
      <c r="D656" s="8" t="s">
        <v>1642</v>
      </c>
      <c r="E656" s="8" t="s">
        <v>122</v>
      </c>
      <c r="F656" s="8" t="s">
        <v>1289</v>
      </c>
      <c r="G656" s="18" t="s">
        <v>1289</v>
      </c>
      <c r="H656" s="8" t="s">
        <v>1701</v>
      </c>
      <c r="I656" s="8" t="b">
        <f>COUNTIF(Employees[Employee Name],Employees[[#This Row],[Employee Name]])&gt;1</f>
        <v>0</v>
      </c>
    </row>
    <row r="657" spans="1:9" ht="30" customHeight="1" x14ac:dyDescent="0.3">
      <c r="A657" s="43">
        <f>IF(ISBLANK(Employees[[#This Row],[Employee Name]]),"",A656+1)</f>
        <v>648</v>
      </c>
      <c r="B657" s="8" t="str">
        <f>CONCATENATE(Employees[[#This Row],[Lastname]]," ",Employees[[#This Row],[Firstname]], " ",LEFT(Employees[[#This Row],[Middlename]],1),IF(ISBLANK(Employees[[#This Row],[Middlename]])," ","."))</f>
        <v xml:space="preserve">RODRIGUEZ RAYMUNDO  </v>
      </c>
      <c r="C657" s="8" t="s">
        <v>557</v>
      </c>
      <c r="D657" s="8" t="s">
        <v>1643</v>
      </c>
      <c r="E657" s="8"/>
      <c r="F657" s="8" t="s">
        <v>1289</v>
      </c>
      <c r="G657" s="18" t="s">
        <v>1289</v>
      </c>
      <c r="H657" s="8" t="s">
        <v>289</v>
      </c>
      <c r="I657" s="8" t="b">
        <f>COUNTIF(Employees[Employee Name],Employees[[#This Row],[Employee Name]])&gt;1</f>
        <v>0</v>
      </c>
    </row>
    <row r="658" spans="1:9" ht="30" customHeight="1" x14ac:dyDescent="0.3">
      <c r="A658" s="43">
        <f>IF(ISBLANK(Employees[[#This Row],[Employee Name]]),"",A657+1)</f>
        <v>649</v>
      </c>
      <c r="B658" s="8" t="str">
        <f>CONCATENATE(Employees[[#This Row],[Lastname]]," ",Employees[[#This Row],[Firstname]], " ",LEFT(Employees[[#This Row],[Middlename]],1),IF(ISBLANK(Employees[[#This Row],[Middlename]])," ","."))</f>
        <v>RODRIGUEZ REIMART L.</v>
      </c>
      <c r="C658" s="8" t="s">
        <v>557</v>
      </c>
      <c r="D658" s="8" t="s">
        <v>1644</v>
      </c>
      <c r="E658" s="8" t="s">
        <v>1536</v>
      </c>
      <c r="F658" s="8" t="s">
        <v>1289</v>
      </c>
      <c r="G658" s="18" t="s">
        <v>1289</v>
      </c>
      <c r="H658" s="8" t="s">
        <v>1065</v>
      </c>
      <c r="I658" s="8" t="b">
        <f>COUNTIF(Employees[Employee Name],Employees[[#This Row],[Employee Name]])&gt;1</f>
        <v>0</v>
      </c>
    </row>
    <row r="659" spans="1:9" ht="30" customHeight="1" x14ac:dyDescent="0.3">
      <c r="A659" s="43">
        <f>IF(ISBLANK(Employees[[#This Row],[Employee Name]]),"",A658+1)</f>
        <v>650</v>
      </c>
      <c r="B659" s="8" t="str">
        <f>CONCATENATE(Employees[[#This Row],[Lastname]]," ",Employees[[#This Row],[Firstname]], " ",LEFT(Employees[[#This Row],[Middlename]],1),IF(ISBLANK(Employees[[#This Row],[Middlename]])," ","."))</f>
        <v xml:space="preserve">RODRIGUEZ RIZALDE  </v>
      </c>
      <c r="C659" s="18" t="s">
        <v>557</v>
      </c>
      <c r="D659" s="18" t="s">
        <v>2215</v>
      </c>
      <c r="E659" s="8"/>
      <c r="F659" s="18" t="s">
        <v>1289</v>
      </c>
      <c r="G659" s="18" t="s">
        <v>1289</v>
      </c>
      <c r="H659" s="18" t="s">
        <v>289</v>
      </c>
      <c r="I659" s="8" t="b">
        <f>COUNTIF(Employees[Employee Name],Employees[[#This Row],[Employee Name]])&gt;1</f>
        <v>0</v>
      </c>
    </row>
    <row r="660" spans="1:9" ht="30" customHeight="1" x14ac:dyDescent="0.3">
      <c r="A660" s="43">
        <f>IF(ISBLANK(Employees[[#This Row],[Employee Name]]),"",A659+1)</f>
        <v>651</v>
      </c>
      <c r="B660" s="8" t="str">
        <f>CONCATENATE(Employees[[#This Row],[Lastname]]," ",Employees[[#This Row],[Firstname]], " ",LEFT(Employees[[#This Row],[Middlename]],1),IF(ISBLANK(Employees[[#This Row],[Middlename]])," ","."))</f>
        <v xml:space="preserve">RODRIGUEZ RUEL  </v>
      </c>
      <c r="C660" s="8" t="s">
        <v>557</v>
      </c>
      <c r="D660" s="8" t="s">
        <v>1045</v>
      </c>
      <c r="E660" s="8"/>
      <c r="F660" s="8" t="s">
        <v>198</v>
      </c>
      <c r="G660" s="18" t="s">
        <v>2409</v>
      </c>
      <c r="H660" s="8" t="s">
        <v>289</v>
      </c>
      <c r="I660" s="8" t="b">
        <f>COUNTIF(Employees[Employee Name],Employees[[#This Row],[Employee Name]])&gt;1</f>
        <v>0</v>
      </c>
    </row>
    <row r="661" spans="1:9" ht="30" customHeight="1" x14ac:dyDescent="0.3">
      <c r="A661" s="43">
        <f>IF(ISBLANK(Employees[[#This Row],[Employee Name]]),"",A660+1)</f>
        <v>652</v>
      </c>
      <c r="B661" s="8" t="str">
        <f>CONCATENATE(Employees[[#This Row],[Lastname]]," ",Employees[[#This Row],[Firstname]], " ",LEFT(Employees[[#This Row],[Middlename]],1),IF(ISBLANK(Employees[[#This Row],[Middlename]])," ","."))</f>
        <v>ROLLE CARIZA P.</v>
      </c>
      <c r="C661" s="8" t="s">
        <v>1645</v>
      </c>
      <c r="D661" s="8" t="s">
        <v>1646</v>
      </c>
      <c r="E661" s="8" t="s">
        <v>1312</v>
      </c>
      <c r="F661" s="8" t="s">
        <v>1289</v>
      </c>
      <c r="G661" s="18" t="s">
        <v>1289</v>
      </c>
      <c r="H661" s="8" t="s">
        <v>135</v>
      </c>
      <c r="I661" s="8" t="b">
        <f>COUNTIF(Employees[Employee Name],Employees[[#This Row],[Employee Name]])&gt;1</f>
        <v>0</v>
      </c>
    </row>
    <row r="662" spans="1:9" ht="30" customHeight="1" x14ac:dyDescent="0.3">
      <c r="A662" s="43">
        <f>IF(ISBLANK(Employees[[#This Row],[Employee Name]]),"",A661+1)</f>
        <v>653</v>
      </c>
      <c r="B662" s="8" t="str">
        <f>CONCATENATE(Employees[[#This Row],[Lastname]]," ",Employees[[#This Row],[Firstname]], " ",LEFT(Employees[[#This Row],[Middlename]],1),IF(ISBLANK(Employees[[#This Row],[Middlename]])," ","."))</f>
        <v>ROLLE MICHELLYN G.</v>
      </c>
      <c r="C662" s="8" t="s">
        <v>1645</v>
      </c>
      <c r="D662" s="8" t="s">
        <v>1647</v>
      </c>
      <c r="E662" s="8" t="s">
        <v>1648</v>
      </c>
      <c r="F662" s="8" t="s">
        <v>1289</v>
      </c>
      <c r="G662" s="18" t="s">
        <v>1289</v>
      </c>
      <c r="H662" s="8" t="s">
        <v>97</v>
      </c>
      <c r="I662" s="8" t="b">
        <f>COUNTIF(Employees[Employee Name],Employees[[#This Row],[Employee Name]])&gt;1</f>
        <v>0</v>
      </c>
    </row>
    <row r="663" spans="1:9" ht="30" customHeight="1" x14ac:dyDescent="0.3">
      <c r="A663" s="43">
        <f>IF(ISBLANK(Employees[[#This Row],[Employee Name]]),"",A662+1)</f>
        <v>654</v>
      </c>
      <c r="B663" s="8" t="str">
        <f>CONCATENATE(Employees[[#This Row],[Lastname]]," ",Employees[[#This Row],[Firstname]], " ",LEFT(Employees[[#This Row],[Middlename]],1),IF(ISBLANK(Employees[[#This Row],[Middlename]])," ","."))</f>
        <v>ROMILLA EDITH D.</v>
      </c>
      <c r="C663" s="8" t="s">
        <v>154</v>
      </c>
      <c r="D663" s="8" t="s">
        <v>155</v>
      </c>
      <c r="E663" s="8" t="s">
        <v>119</v>
      </c>
      <c r="F663" s="8" t="s">
        <v>120</v>
      </c>
      <c r="G663" s="18" t="s">
        <v>2409</v>
      </c>
      <c r="H663" s="8" t="s">
        <v>156</v>
      </c>
      <c r="I663" s="8" t="b">
        <f>COUNTIF(Employees[Employee Name],Employees[[#This Row],[Employee Name]])&gt;1</f>
        <v>0</v>
      </c>
    </row>
    <row r="664" spans="1:9" ht="30" customHeight="1" x14ac:dyDescent="0.3">
      <c r="A664" s="43">
        <f>IF(ISBLANK(Employees[[#This Row],[Employee Name]]),"",A663+1)</f>
        <v>655</v>
      </c>
      <c r="B664" s="8" t="str">
        <f>CONCATENATE(Employees[[#This Row],[Lastname]]," ",Employees[[#This Row],[Firstname]], " ",LEFT(Employees[[#This Row],[Middlename]],1),IF(ISBLANK(Employees[[#This Row],[Middlename]])," ","."))</f>
        <v>ROMILLA MARIBEL P.</v>
      </c>
      <c r="C664" s="8" t="s">
        <v>154</v>
      </c>
      <c r="D664" s="8" t="s">
        <v>1649</v>
      </c>
      <c r="E664" s="8" t="s">
        <v>1650</v>
      </c>
      <c r="F664" s="8" t="s">
        <v>1289</v>
      </c>
      <c r="G664" s="18" t="s">
        <v>1289</v>
      </c>
      <c r="H664" s="8" t="s">
        <v>439</v>
      </c>
      <c r="I664" s="8" t="b">
        <f>COUNTIF(Employees[Employee Name],Employees[[#This Row],[Employee Name]])&gt;1</f>
        <v>0</v>
      </c>
    </row>
    <row r="665" spans="1:9" ht="30" customHeight="1" x14ac:dyDescent="0.3">
      <c r="A665" s="43">
        <f>IF(ISBLANK(Employees[[#This Row],[Employee Name]]),"",A664+1)</f>
        <v>656</v>
      </c>
      <c r="B665" s="8" t="s">
        <v>2472</v>
      </c>
      <c r="C665" s="8" t="s">
        <v>1651</v>
      </c>
      <c r="D665" s="18" t="s">
        <v>2471</v>
      </c>
      <c r="E665" s="8" t="s">
        <v>227</v>
      </c>
      <c r="F665" s="8" t="s">
        <v>1289</v>
      </c>
      <c r="G665" s="18" t="s">
        <v>1289</v>
      </c>
      <c r="H665" s="8" t="s">
        <v>366</v>
      </c>
      <c r="I665" s="8" t="b">
        <f>COUNTIF(Employees[Employee Name],Employees[[#This Row],[Employee Name]])&gt;1</f>
        <v>0</v>
      </c>
    </row>
    <row r="666" spans="1:9" ht="30" customHeight="1" x14ac:dyDescent="0.3">
      <c r="A666" s="43">
        <f>IF(ISBLANK(Employees[[#This Row],[Employee Name]]),"",A665+1)</f>
        <v>657</v>
      </c>
      <c r="B666" s="8" t="str">
        <f>CONCATENATE(Employees[[#This Row],[Lastname]]," ",Employees[[#This Row],[Firstname]], " ",LEFT(Employees[[#This Row],[Middlename]],1),IF(ISBLANK(Employees[[#This Row],[Middlename]])," ","."))</f>
        <v>ROXAS ZHANINE R.</v>
      </c>
      <c r="C666" s="18" t="s">
        <v>2254</v>
      </c>
      <c r="D666" s="18" t="s">
        <v>2255</v>
      </c>
      <c r="E666" s="18" t="s">
        <v>330</v>
      </c>
      <c r="F666" s="18" t="s">
        <v>2256</v>
      </c>
      <c r="G666" s="18" t="s">
        <v>2409</v>
      </c>
      <c r="H666" s="8"/>
      <c r="I666" s="8" t="b">
        <f>COUNTIF(Employees[Employee Name],Employees[[#This Row],[Employee Name]])&gt;1</f>
        <v>0</v>
      </c>
    </row>
    <row r="667" spans="1:9" ht="30" customHeight="1" x14ac:dyDescent="0.3">
      <c r="A667" s="43">
        <f>IF(ISBLANK(Employees[[#This Row],[Employee Name]]),"",A666+1)</f>
        <v>658</v>
      </c>
      <c r="B667" s="8" t="str">
        <f>CONCATENATE(Employees[[#This Row],[Lastname]]," ",Employees[[#This Row],[Firstname]], " ",LEFT(Employees[[#This Row],[Middlename]],1),IF(ISBLANK(Employees[[#This Row],[Middlename]])," ","."))</f>
        <v>ROZUL FLORENCIA M.</v>
      </c>
      <c r="C667" s="8" t="s">
        <v>745</v>
      </c>
      <c r="D667" s="8" t="s">
        <v>746</v>
      </c>
      <c r="E667" s="8" t="s">
        <v>84</v>
      </c>
      <c r="F667" s="8" t="s">
        <v>747</v>
      </c>
      <c r="G667" s="8" t="s">
        <v>2409</v>
      </c>
      <c r="H667" s="8" t="s">
        <v>213</v>
      </c>
      <c r="I667" s="8" t="b">
        <f>COUNTIF(Employees[Employee Name],Employees[[#This Row],[Employee Name]])&gt;1</f>
        <v>0</v>
      </c>
    </row>
    <row r="668" spans="1:9" ht="30" customHeight="1" x14ac:dyDescent="0.3">
      <c r="A668" s="43">
        <f>IF(ISBLANK(Employees[[#This Row],[Employee Name]]),"",A667+1)</f>
        <v>659</v>
      </c>
      <c r="B668" s="8" t="str">
        <f>CONCATENATE(Employees[[#This Row],[Lastname]]," ",Employees[[#This Row],[Firstname]], " ",LEFT(Employees[[#This Row],[Middlename]],1),IF(ISBLANK(Employees[[#This Row],[Middlename]])," ","."))</f>
        <v>SABULAAN MARIA LEAH M.</v>
      </c>
      <c r="C668" s="8" t="s">
        <v>1652</v>
      </c>
      <c r="D668" s="8" t="s">
        <v>1653</v>
      </c>
      <c r="E668" s="8" t="s">
        <v>554</v>
      </c>
      <c r="F668" s="8" t="s">
        <v>1289</v>
      </c>
      <c r="G668" s="18" t="s">
        <v>1289</v>
      </c>
      <c r="H668" s="8" t="s">
        <v>141</v>
      </c>
      <c r="I668" s="8" t="b">
        <f>COUNTIF(Employees[Employee Name],Employees[[#This Row],[Employee Name]])&gt;1</f>
        <v>0</v>
      </c>
    </row>
    <row r="669" spans="1:9" ht="30" customHeight="1" x14ac:dyDescent="0.3">
      <c r="A669" s="43">
        <f>IF(ISBLANK(Employees[[#This Row],[Employee Name]]),"",A668+1)</f>
        <v>660</v>
      </c>
      <c r="B669" s="8" t="str">
        <f>CONCATENATE(Employees[[#This Row],[Lastname]]," ",Employees[[#This Row],[Firstname]], " ",LEFT(Employees[[#This Row],[Middlename]],1),IF(ISBLANK(Employees[[#This Row],[Middlename]])," ","."))</f>
        <v>SALAZAR FRANCIS D.</v>
      </c>
      <c r="C669" s="8" t="s">
        <v>951</v>
      </c>
      <c r="D669" s="8" t="s">
        <v>600</v>
      </c>
      <c r="E669" s="8" t="s">
        <v>119</v>
      </c>
      <c r="F669" s="8" t="s">
        <v>1289</v>
      </c>
      <c r="G669" s="18" t="s">
        <v>1289</v>
      </c>
      <c r="H669" s="8" t="s">
        <v>289</v>
      </c>
      <c r="I669" s="8" t="b">
        <f>COUNTIF(Employees[Employee Name],Employees[[#This Row],[Employee Name]])&gt;1</f>
        <v>0</v>
      </c>
    </row>
    <row r="670" spans="1:9" ht="30" customHeight="1" x14ac:dyDescent="0.3">
      <c r="A670" s="43">
        <f>IF(ISBLANK(Employees[[#This Row],[Employee Name]]),"",A669+1)</f>
        <v>661</v>
      </c>
      <c r="B670" s="8" t="str">
        <f>CONCATENATE(Employees[[#This Row],[Lastname]]," ",Employees[[#This Row],[Firstname]], " ",LEFT(Employees[[#This Row],[Middlename]],1),IF(ISBLANK(Employees[[#This Row],[Middlename]])," ","."))</f>
        <v>SALAZAR JOSIELYN G.</v>
      </c>
      <c r="C670" s="18" t="s">
        <v>951</v>
      </c>
      <c r="D670" s="18" t="s">
        <v>2295</v>
      </c>
      <c r="E670" s="18" t="s">
        <v>166</v>
      </c>
      <c r="F670" s="18" t="s">
        <v>1289</v>
      </c>
      <c r="G670" s="18" t="s">
        <v>1289</v>
      </c>
      <c r="H670" s="18" t="s">
        <v>199</v>
      </c>
      <c r="I670" s="8" t="b">
        <f>COUNTIF(Employees[Employee Name],Employees[[#This Row],[Employee Name]])&gt;1</f>
        <v>0</v>
      </c>
    </row>
    <row r="671" spans="1:9" ht="30" customHeight="1" x14ac:dyDescent="0.3">
      <c r="A671" s="43">
        <f>IF(ISBLANK(Employees[[#This Row],[Employee Name]]),"",A670+1)</f>
        <v>662</v>
      </c>
      <c r="B671" s="8" t="str">
        <f>CONCATENATE(Employees[[#This Row],[Lastname]]," ",Employees[[#This Row],[Firstname]], " ",LEFT(Employees[[#This Row],[Middlename]],1),IF(ISBLANK(Employees[[#This Row],[Middlename]])," ","."))</f>
        <v>SALONGA LUCY M.</v>
      </c>
      <c r="C671" s="8" t="s">
        <v>419</v>
      </c>
      <c r="D671" s="8" t="s">
        <v>945</v>
      </c>
      <c r="E671" s="8" t="s">
        <v>84</v>
      </c>
      <c r="F671" s="8" t="s">
        <v>349</v>
      </c>
      <c r="G671" s="8" t="s">
        <v>2409</v>
      </c>
      <c r="H671" s="8" t="s">
        <v>286</v>
      </c>
      <c r="I671" s="8" t="b">
        <f>COUNTIF(Employees[Employee Name],Employees[[#This Row],[Employee Name]])&gt;1</f>
        <v>0</v>
      </c>
    </row>
    <row r="672" spans="1:9" ht="30" customHeight="1" x14ac:dyDescent="0.3">
      <c r="A672" s="43">
        <f>IF(ISBLANK(Employees[[#This Row],[Employee Name]]),"",A671+1)</f>
        <v>663</v>
      </c>
      <c r="B672" s="8" t="str">
        <f>CONCATENATE(Employees[[#This Row],[Lastname]]," ",Employees[[#This Row],[Firstname]], " ",LEFT(Employees[[#This Row],[Middlename]],1),IF(ISBLANK(Employees[[#This Row],[Middlename]])," ","."))</f>
        <v>SAN JUAN EVA RUTH M.</v>
      </c>
      <c r="C672" s="8" t="s">
        <v>1654</v>
      </c>
      <c r="D672" s="8" t="s">
        <v>1655</v>
      </c>
      <c r="E672" s="8" t="s">
        <v>1656</v>
      </c>
      <c r="F672" s="8" t="s">
        <v>1289</v>
      </c>
      <c r="G672" s="18" t="s">
        <v>1289</v>
      </c>
      <c r="H672" s="8" t="s">
        <v>199</v>
      </c>
      <c r="I672" s="8" t="b">
        <f>COUNTIF(Employees[Employee Name],Employees[[#This Row],[Employee Name]])&gt;1</f>
        <v>0</v>
      </c>
    </row>
    <row r="673" spans="1:9" ht="30" customHeight="1" x14ac:dyDescent="0.3">
      <c r="A673" s="43">
        <f>IF(ISBLANK(Employees[[#This Row],[Employee Name]]),"",A672+1)</f>
        <v>664</v>
      </c>
      <c r="B673" s="8" t="str">
        <f>CONCATENATE(Employees[[#This Row],[Lastname]]," ",Employees[[#This Row],[Firstname]], " ",LEFT(Employees[[#This Row],[Middlename]],1),IF(ISBLANK(Employees[[#This Row],[Middlename]])," ","."))</f>
        <v>SANARES DAN T.</v>
      </c>
      <c r="C673" s="8" t="s">
        <v>1258</v>
      </c>
      <c r="D673" s="8" t="s">
        <v>1259</v>
      </c>
      <c r="E673" s="8" t="s">
        <v>460</v>
      </c>
      <c r="F673" s="8" t="s">
        <v>679</v>
      </c>
      <c r="G673" s="8" t="s">
        <v>2409</v>
      </c>
      <c r="H673" s="8" t="s">
        <v>135</v>
      </c>
      <c r="I673" s="8" t="b">
        <f>COUNTIF(Employees[Employee Name],Employees[[#This Row],[Employee Name]])&gt;1</f>
        <v>0</v>
      </c>
    </row>
    <row r="674" spans="1:9" ht="30" customHeight="1" x14ac:dyDescent="0.3">
      <c r="A674" s="43">
        <f>IF(ISBLANK(Employees[[#This Row],[Employee Name]]),"",A673+1)</f>
        <v>665</v>
      </c>
      <c r="B674" s="8" t="str">
        <f>CONCATENATE(Employees[[#This Row],[Lastname]]," ",Employees[[#This Row],[Firstname]], " ",LEFT(Employees[[#This Row],[Middlename]],1),IF(ISBLANK(Employees[[#This Row],[Middlename]])," ","."))</f>
        <v>SANGALANG RUPERTA N.</v>
      </c>
      <c r="C674" s="18" t="s">
        <v>773</v>
      </c>
      <c r="D674" s="18" t="s">
        <v>2480</v>
      </c>
      <c r="E674" s="18" t="s">
        <v>2474</v>
      </c>
      <c r="F674" s="18" t="s">
        <v>2481</v>
      </c>
      <c r="G674" s="18" t="s">
        <v>1289</v>
      </c>
      <c r="H674" s="18" t="s">
        <v>213</v>
      </c>
      <c r="I674" s="8" t="b">
        <f>COUNTIF(Employees[Employee Name],Employees[[#This Row],[Employee Name]])&gt;1</f>
        <v>0</v>
      </c>
    </row>
    <row r="675" spans="1:9" ht="30" customHeight="1" x14ac:dyDescent="0.3">
      <c r="A675" s="43">
        <f>IF(ISBLANK(Employees[[#This Row],[Employee Name]]),"",A674+1)</f>
        <v>666</v>
      </c>
      <c r="B675" s="8" t="str">
        <f>CONCATENATE(Employees[[#This Row],[Lastname]]," ",Employees[[#This Row],[Firstname]], " ",LEFT(Employees[[#This Row],[Middlename]],1),IF(ISBLANK(Employees[[#This Row],[Middlename]])," ","."))</f>
        <v>SANTERA MARICRIS S.</v>
      </c>
      <c r="C675" s="8" t="s">
        <v>204</v>
      </c>
      <c r="D675" s="8" t="s">
        <v>205</v>
      </c>
      <c r="E675" s="8" t="s">
        <v>161</v>
      </c>
      <c r="F675" s="8" t="s">
        <v>96</v>
      </c>
      <c r="G675" s="8" t="s">
        <v>2409</v>
      </c>
      <c r="H675" s="8" t="s">
        <v>97</v>
      </c>
      <c r="I675" s="8" t="b">
        <f>COUNTIF(Employees[Employee Name],Employees[[#This Row],[Employee Name]])&gt;1</f>
        <v>0</v>
      </c>
    </row>
    <row r="676" spans="1:9" ht="30" customHeight="1" x14ac:dyDescent="0.3">
      <c r="A676" s="43">
        <f>IF(ISBLANK(Employees[[#This Row],[Employee Name]]),"",A675+1)</f>
        <v>667</v>
      </c>
      <c r="B676" s="8" t="str">
        <f>CONCATENATE(Employees[[#This Row],[Lastname]]," ",Employees[[#This Row],[Firstname]], " ",LEFT(Employees[[#This Row],[Middlename]],1),IF(ISBLANK(Employees[[#This Row],[Middlename]])," ","."))</f>
        <v>SARDINOLA  GINABLETH J.</v>
      </c>
      <c r="C676" s="8" t="s">
        <v>978</v>
      </c>
      <c r="D676" s="8" t="s">
        <v>979</v>
      </c>
      <c r="E676" s="8" t="s">
        <v>139</v>
      </c>
      <c r="F676" s="8" t="s">
        <v>125</v>
      </c>
      <c r="G676" s="18" t="s">
        <v>2409</v>
      </c>
      <c r="H676" s="8" t="s">
        <v>126</v>
      </c>
      <c r="I676" s="8" t="b">
        <f>COUNTIF(Employees[Employee Name],Employees[[#This Row],[Employee Name]])&gt;1</f>
        <v>0</v>
      </c>
    </row>
    <row r="677" spans="1:9" ht="30" customHeight="1" x14ac:dyDescent="0.3">
      <c r="A677" s="43">
        <f>IF(ISBLANK(Employees[[#This Row],[Employee Name]]),"",A676+1)</f>
        <v>668</v>
      </c>
      <c r="B677" s="8" t="str">
        <f>CONCATENATE(Employees[[#This Row],[Lastname]]," ",Employees[[#This Row],[Firstname]], " ",LEFT(Employees[[#This Row],[Middlename]],1),IF(ISBLANK(Employees[[#This Row],[Middlename]])," ","."))</f>
        <v>SARDIÑOLA REBECCA C.</v>
      </c>
      <c r="C677" s="8" t="s">
        <v>1657</v>
      </c>
      <c r="D677" s="8" t="s">
        <v>1658</v>
      </c>
      <c r="E677" s="8" t="s">
        <v>1659</v>
      </c>
      <c r="F677" s="8" t="s">
        <v>1289</v>
      </c>
      <c r="G677" s="18" t="s">
        <v>1289</v>
      </c>
      <c r="H677" s="8" t="s">
        <v>361</v>
      </c>
      <c r="I677" s="8" t="b">
        <f>COUNTIF(Employees[Employee Name],Employees[[#This Row],[Employee Name]])&gt;1</f>
        <v>0</v>
      </c>
    </row>
    <row r="678" spans="1:9" ht="30" customHeight="1" x14ac:dyDescent="0.3">
      <c r="A678" s="43">
        <f>IF(ISBLANK(Employees[[#This Row],[Employee Name]]),"",A677+1)</f>
        <v>669</v>
      </c>
      <c r="B678" s="8" t="str">
        <f>CONCATENATE(Employees[[#This Row],[Lastname]]," ",Employees[[#This Row],[Firstname]], " ",LEFT(Employees[[#This Row],[Middlename]],1),IF(ISBLANK(Employees[[#This Row],[Middlename]])," ","."))</f>
        <v>SARMIENTO MARIA TERESA E.</v>
      </c>
      <c r="C678" s="8" t="s">
        <v>1660</v>
      </c>
      <c r="D678" s="18" t="s">
        <v>2431</v>
      </c>
      <c r="E678" s="8" t="s">
        <v>1661</v>
      </c>
      <c r="F678" s="8" t="s">
        <v>1719</v>
      </c>
      <c r="G678" s="18" t="s">
        <v>1289</v>
      </c>
      <c r="H678" s="8" t="s">
        <v>97</v>
      </c>
      <c r="I678" s="8" t="b">
        <f>COUNTIF(Employees[Employee Name],Employees[[#This Row],[Employee Name]])&gt;1</f>
        <v>0</v>
      </c>
    </row>
    <row r="679" spans="1:9" ht="30" customHeight="1" x14ac:dyDescent="0.3">
      <c r="A679" s="43">
        <f>IF(ISBLANK(Employees[[#This Row],[Employee Name]]),"",A678+1)</f>
        <v>670</v>
      </c>
      <c r="B679" s="8" t="str">
        <f>CONCATENATE(Employees[[#This Row],[Lastname]]," ",Employees[[#This Row],[Firstname]], " ",LEFT(Employees[[#This Row],[Middlename]],1),IF(ISBLANK(Employees[[#This Row],[Middlename]])," ","."))</f>
        <v>SARMIENTO MELQUIADES JR. F.</v>
      </c>
      <c r="C679" s="18" t="s">
        <v>1660</v>
      </c>
      <c r="D679" s="18" t="s">
        <v>2415</v>
      </c>
      <c r="E679" s="18" t="s">
        <v>430</v>
      </c>
      <c r="F679" s="18" t="s">
        <v>1289</v>
      </c>
      <c r="G679" s="18" t="s">
        <v>1289</v>
      </c>
      <c r="H679" s="18" t="s">
        <v>2416</v>
      </c>
      <c r="I679" s="8" t="b">
        <f>COUNTIF(Employees[Employee Name],Employees[[#This Row],[Employee Name]])&gt;1</f>
        <v>0</v>
      </c>
    </row>
    <row r="680" spans="1:9" ht="30" customHeight="1" x14ac:dyDescent="0.3">
      <c r="A680" s="43">
        <f>IF(ISBLANK(Employees[[#This Row],[Employee Name]]),"",A679+1)</f>
        <v>671</v>
      </c>
      <c r="B680" s="8" t="str">
        <f>CONCATENATE(Employees[[#This Row],[Lastname]]," ",Employees[[#This Row],[Firstname]], " ",LEFT(Employees[[#This Row],[Middlename]],1),IF(ISBLANK(Employees[[#This Row],[Middlename]])," ","."))</f>
        <v>SEDUCON ESTELITO D.</v>
      </c>
      <c r="C680" s="18" t="s">
        <v>489</v>
      </c>
      <c r="D680" s="18" t="s">
        <v>2149</v>
      </c>
      <c r="E680" s="18" t="s">
        <v>119</v>
      </c>
      <c r="F680" s="18" t="s">
        <v>2150</v>
      </c>
      <c r="G680" s="18" t="s">
        <v>2409</v>
      </c>
      <c r="H680" s="18" t="s">
        <v>2040</v>
      </c>
      <c r="I680" s="8" t="b">
        <f>COUNTIF(Employees[Employee Name],Employees[[#This Row],[Employee Name]])&gt;1</f>
        <v>0</v>
      </c>
    </row>
    <row r="681" spans="1:9" ht="30" customHeight="1" x14ac:dyDescent="0.3">
      <c r="A681" s="43">
        <f>IF(ISBLANK(Employees[[#This Row],[Employee Name]]),"",A680+1)</f>
        <v>672</v>
      </c>
      <c r="B681" s="8" t="str">
        <f>CONCATENATE(Employees[[#This Row],[Lastname]]," ",Employees[[#This Row],[Firstname]], " ",LEFT(Employees[[#This Row],[Middlename]],1),IF(ISBLANK(Employees[[#This Row],[Middlename]])," ","."))</f>
        <v>SEDUCON LUCIO F.</v>
      </c>
      <c r="C681" s="8" t="s">
        <v>489</v>
      </c>
      <c r="D681" s="8" t="s">
        <v>490</v>
      </c>
      <c r="E681" s="8" t="s">
        <v>784</v>
      </c>
      <c r="F681" s="18" t="s">
        <v>120</v>
      </c>
      <c r="G681" s="18" t="s">
        <v>2409</v>
      </c>
      <c r="H681" s="8" t="s">
        <v>481</v>
      </c>
      <c r="I681" s="8" t="b">
        <f>COUNTIF(Employees[Employee Name],Employees[[#This Row],[Employee Name]])&gt;1</f>
        <v>0</v>
      </c>
    </row>
    <row r="682" spans="1:9" ht="30" customHeight="1" x14ac:dyDescent="0.3">
      <c r="A682" s="43">
        <f>IF(ISBLANK(Employees[[#This Row],[Employee Name]]),"",A681+1)</f>
        <v>673</v>
      </c>
      <c r="B682" s="8" t="str">
        <f>CONCATENATE(Employees[[#This Row],[Lastname]]," ",Employees[[#This Row],[Firstname]], " ",LEFT(Employees[[#This Row],[Middlename]],1),IF(ISBLANK(Employees[[#This Row],[Middlename]])," ","."))</f>
        <v>SEMBRANA JENNIE S.</v>
      </c>
      <c r="C682" s="8" t="s">
        <v>1662</v>
      </c>
      <c r="D682" s="8" t="s">
        <v>1663</v>
      </c>
      <c r="E682" s="8" t="s">
        <v>1664</v>
      </c>
      <c r="F682" s="8" t="s">
        <v>1698</v>
      </c>
      <c r="G682" s="18" t="s">
        <v>1698</v>
      </c>
      <c r="H682" s="8" t="s">
        <v>135</v>
      </c>
      <c r="I682" s="8" t="b">
        <f>COUNTIF(Employees[Employee Name],Employees[[#This Row],[Employee Name]])&gt;1</f>
        <v>0</v>
      </c>
    </row>
    <row r="683" spans="1:9" ht="30" customHeight="1" x14ac:dyDescent="0.3">
      <c r="A683" s="43">
        <f>IF(ISBLANK(Employees[[#This Row],[Employee Name]]),"",A682+1)</f>
        <v>674</v>
      </c>
      <c r="B683" s="8" t="str">
        <f>CONCATENATE(Employees[[#This Row],[Lastname]]," ",Employees[[#This Row],[Firstname]], " ",LEFT(Employees[[#This Row],[Middlename]],1),IF(ISBLANK(Employees[[#This Row],[Middlename]])," ","."))</f>
        <v>SEÑA MARILYN B.</v>
      </c>
      <c r="C683" s="8" t="s">
        <v>752</v>
      </c>
      <c r="D683" s="8" t="s">
        <v>753</v>
      </c>
      <c r="E683" s="8" t="s">
        <v>145</v>
      </c>
      <c r="F683" s="8" t="s">
        <v>198</v>
      </c>
      <c r="G683" s="18" t="s">
        <v>2409</v>
      </c>
      <c r="H683" s="8" t="s">
        <v>260</v>
      </c>
      <c r="I683" s="8" t="b">
        <f>COUNTIF(Employees[Employee Name],Employees[[#This Row],[Employee Name]])&gt;1</f>
        <v>0</v>
      </c>
    </row>
    <row r="684" spans="1:9" ht="30" customHeight="1" x14ac:dyDescent="0.3">
      <c r="A684" s="43">
        <f>IF(ISBLANK(Employees[[#This Row],[Employee Name]]),"",A683+1)</f>
        <v>675</v>
      </c>
      <c r="B684" s="8" t="str">
        <f>CONCATENATE(Employees[[#This Row],[Lastname]]," ",Employees[[#This Row],[Firstname]], " ",LEFT(Employees[[#This Row],[Middlename]],1),IF(ISBLANK(Employees[[#This Row],[Middlename]])," ","."))</f>
        <v>SEPINO BRIGIDA M.</v>
      </c>
      <c r="C684" s="8" t="s">
        <v>1071</v>
      </c>
      <c r="D684" s="8" t="s">
        <v>749</v>
      </c>
      <c r="E684" s="8" t="s">
        <v>689</v>
      </c>
      <c r="F684" s="8" t="s">
        <v>212</v>
      </c>
      <c r="G684" s="18" t="s">
        <v>2409</v>
      </c>
      <c r="H684" s="8" t="s">
        <v>213</v>
      </c>
      <c r="I684" s="8" t="b">
        <f>COUNTIF(Employees[Employee Name],Employees[[#This Row],[Employee Name]])&gt;1</f>
        <v>0</v>
      </c>
    </row>
    <row r="685" spans="1:9" ht="30" customHeight="1" x14ac:dyDescent="0.3">
      <c r="A685" s="43">
        <f>IF(ISBLANK(Employees[[#This Row],[Employee Name]]),"",A684+1)</f>
        <v>676</v>
      </c>
      <c r="B685" s="8" t="str">
        <f>CONCATENATE(Employees[[#This Row],[Lastname]]," ",Employees[[#This Row],[Firstname]], " ",LEFT(Employees[[#This Row],[Middlename]],1),IF(ISBLANK(Employees[[#This Row],[Middlename]])," ","."))</f>
        <v>SEPINO MARIE CHIARRE M.</v>
      </c>
      <c r="C685" s="18" t="s">
        <v>1071</v>
      </c>
      <c r="D685" s="18" t="s">
        <v>2365</v>
      </c>
      <c r="E685" s="18" t="s">
        <v>962</v>
      </c>
      <c r="F685" s="18" t="s">
        <v>2366</v>
      </c>
      <c r="G685" s="18" t="s">
        <v>2409</v>
      </c>
      <c r="H685" s="18" t="s">
        <v>213</v>
      </c>
      <c r="I685" s="8" t="b">
        <f>COUNTIF(Employees[Employee Name],Employees[[#This Row],[Employee Name]])&gt;1</f>
        <v>0</v>
      </c>
    </row>
    <row r="686" spans="1:9" ht="30" customHeight="1" x14ac:dyDescent="0.3">
      <c r="A686" s="43">
        <f>IF(ISBLANK(Employees[[#This Row],[Employee Name]]),"",A685+1)</f>
        <v>677</v>
      </c>
      <c r="B686" s="8" t="str">
        <f>CONCATENATE(Employees[[#This Row],[Lastname]]," ",Employees[[#This Row],[Firstname]], " ",LEFT(Employees[[#This Row],[Middlename]],1),IF(ISBLANK(Employees[[#This Row],[Middlename]])," ","."))</f>
        <v>SESMA LAZARO C.</v>
      </c>
      <c r="C686" s="8" t="s">
        <v>1339</v>
      </c>
      <c r="D686" s="8" t="s">
        <v>1665</v>
      </c>
      <c r="E686" s="8" t="s">
        <v>134</v>
      </c>
      <c r="F686" s="8" t="s">
        <v>1289</v>
      </c>
      <c r="G686" s="18" t="s">
        <v>1289</v>
      </c>
      <c r="H686" s="8" t="s">
        <v>199</v>
      </c>
      <c r="I686" s="8" t="b">
        <f>COUNTIF(Employees[Employee Name],Employees[[#This Row],[Employee Name]])&gt;1</f>
        <v>0</v>
      </c>
    </row>
    <row r="687" spans="1:9" ht="30" customHeight="1" x14ac:dyDescent="0.3">
      <c r="A687" s="43">
        <f>IF(ISBLANK(Employees[[#This Row],[Employee Name]]),"",A686+1)</f>
        <v>678</v>
      </c>
      <c r="B687" s="8" t="str">
        <f>CONCATENATE(Employees[[#This Row],[Lastname]]," ",Employees[[#This Row],[Firstname]], " ",LEFT(Employees[[#This Row],[Middlename]],1),IF(ISBLANK(Employees[[#This Row],[Middlename]])," ","."))</f>
        <v xml:space="preserve">SIERRA SALVADOR  </v>
      </c>
      <c r="C687" s="8" t="s">
        <v>1666</v>
      </c>
      <c r="D687" s="8" t="s">
        <v>1667</v>
      </c>
      <c r="E687" s="8"/>
      <c r="F687" s="8" t="s">
        <v>1289</v>
      </c>
      <c r="G687" s="18" t="s">
        <v>1289</v>
      </c>
      <c r="H687" s="8" t="s">
        <v>199</v>
      </c>
      <c r="I687" s="8" t="b">
        <f>COUNTIF(Employees[Employee Name],Employees[[#This Row],[Employee Name]])&gt;1</f>
        <v>0</v>
      </c>
    </row>
    <row r="688" spans="1:9" ht="30" customHeight="1" x14ac:dyDescent="0.3">
      <c r="A688" s="43">
        <f>IF(ISBLANK(Employees[[#This Row],[Employee Name]]),"",A687+1)</f>
        <v>679</v>
      </c>
      <c r="B688" s="8" t="str">
        <f>CONCATENATE(Employees[[#This Row],[Lastname]]," ",Employees[[#This Row],[Firstname]], " ",LEFT(Employees[[#This Row],[Middlename]],1),IF(ISBLANK(Employees[[#This Row],[Middlename]])," ","."))</f>
        <v>SIM JO RITZELLE C.</v>
      </c>
      <c r="C688" s="8" t="s">
        <v>1050</v>
      </c>
      <c r="D688" s="8" t="s">
        <v>1051</v>
      </c>
      <c r="E688" s="8" t="s">
        <v>584</v>
      </c>
      <c r="F688" s="8" t="s">
        <v>1704</v>
      </c>
      <c r="G688" s="18" t="s">
        <v>1289</v>
      </c>
      <c r="H688" s="8" t="s">
        <v>135</v>
      </c>
      <c r="I688" s="8" t="b">
        <f>COUNTIF(Employees[Employee Name],Employees[[#This Row],[Employee Name]])&gt;1</f>
        <v>0</v>
      </c>
    </row>
    <row r="689" spans="1:9" ht="30" customHeight="1" x14ac:dyDescent="0.3">
      <c r="A689" s="43">
        <f>IF(ISBLANK(Employees[[#This Row],[Employee Name]]),"",A688+1)</f>
        <v>680</v>
      </c>
      <c r="B689" s="8" t="str">
        <f>CONCATENATE(Employees[[#This Row],[Lastname]]," ",Employees[[#This Row],[Firstname]], " ",LEFT(Employees[[#This Row],[Middlename]],1),IF(ISBLANK(Employees[[#This Row],[Middlename]])," ","."))</f>
        <v xml:space="preserve">SOLANOY KARENE  </v>
      </c>
      <c r="C689" s="8" t="s">
        <v>702</v>
      </c>
      <c r="D689" s="8" t="s">
        <v>703</v>
      </c>
      <c r="E689" s="8"/>
      <c r="F689" s="18" t="s">
        <v>1993</v>
      </c>
      <c r="G689" s="18" t="s">
        <v>2409</v>
      </c>
      <c r="H689" s="8" t="s">
        <v>97</v>
      </c>
      <c r="I689" s="8" t="b">
        <f>COUNTIF(Employees[Employee Name],Employees[[#This Row],[Employee Name]])&gt;1</f>
        <v>0</v>
      </c>
    </row>
    <row r="690" spans="1:9" ht="30" customHeight="1" x14ac:dyDescent="0.3">
      <c r="A690" s="43">
        <f>IF(ISBLANK(Employees[[#This Row],[Employee Name]]),"",A689+1)</f>
        <v>681</v>
      </c>
      <c r="B690" s="8" t="str">
        <f>CONCATENATE(Employees[[#This Row],[Lastname]]," ",Employees[[#This Row],[Firstname]], " ",LEFT(Employees[[#This Row],[Middlename]],1),IF(ISBLANK(Employees[[#This Row],[Middlename]])," ","."))</f>
        <v>SOLIS ANGELA MARI M.</v>
      </c>
      <c r="C690" s="18" t="s">
        <v>2155</v>
      </c>
      <c r="D690" s="18" t="s">
        <v>2156</v>
      </c>
      <c r="E690" s="18" t="s">
        <v>84</v>
      </c>
      <c r="F690" s="18" t="s">
        <v>892</v>
      </c>
      <c r="G690" s="18" t="s">
        <v>2409</v>
      </c>
      <c r="H690" s="18" t="s">
        <v>2040</v>
      </c>
      <c r="I690" s="8" t="b">
        <f>COUNTIF(Employees[Employee Name],Employees[[#This Row],[Employee Name]])&gt;1</f>
        <v>0</v>
      </c>
    </row>
    <row r="691" spans="1:9" ht="30" customHeight="1" x14ac:dyDescent="0.3">
      <c r="A691" s="43">
        <f>IF(ISBLANK(Employees[[#This Row],[Employee Name]]),"",A690+1)</f>
        <v>682</v>
      </c>
      <c r="B691" s="8" t="str">
        <f>CONCATENATE(Employees[[#This Row],[Lastname]]," ",Employees[[#This Row],[Firstname]], " ",LEFT(Employees[[#This Row],[Middlename]],1),IF(ISBLANK(Employees[[#This Row],[Middlename]])," ","."))</f>
        <v>SORIANO FRANCISCO O.</v>
      </c>
      <c r="C691" s="8" t="s">
        <v>1668</v>
      </c>
      <c r="D691" s="8" t="s">
        <v>1579</v>
      </c>
      <c r="E691" s="8" t="s">
        <v>531</v>
      </c>
      <c r="F691" s="8" t="s">
        <v>1289</v>
      </c>
      <c r="G691" s="18" t="s">
        <v>1289</v>
      </c>
      <c r="H691" s="8" t="s">
        <v>1699</v>
      </c>
      <c r="I691" s="8" t="b">
        <f>COUNTIF(Employees[Employee Name],Employees[[#This Row],[Employee Name]])&gt;1</f>
        <v>0</v>
      </c>
    </row>
    <row r="692" spans="1:9" ht="30" customHeight="1" x14ac:dyDescent="0.3">
      <c r="A692" s="43">
        <f>IF(ISBLANK(Employees[[#This Row],[Employee Name]]),"",A691+1)</f>
        <v>683</v>
      </c>
      <c r="B692" s="8" t="str">
        <f>CONCATENATE(Employees[[#This Row],[Lastname]]," ",Employees[[#This Row],[Firstname]], " ",LEFT(Employees[[#This Row],[Middlename]],1),IF(ISBLANK(Employees[[#This Row],[Middlename]])," ","."))</f>
        <v>SUMAGUI DESZERIE ANN A.</v>
      </c>
      <c r="C692" s="8" t="s">
        <v>314</v>
      </c>
      <c r="D692" s="8" t="s">
        <v>1669</v>
      </c>
      <c r="E692" s="8" t="s">
        <v>1372</v>
      </c>
      <c r="F692" s="8" t="s">
        <v>1715</v>
      </c>
      <c r="G692" s="8" t="s">
        <v>2409</v>
      </c>
      <c r="H692" s="8" t="s">
        <v>97</v>
      </c>
      <c r="I692" s="8" t="b">
        <f>COUNTIF(Employees[Employee Name],Employees[[#This Row],[Employee Name]])&gt;1</f>
        <v>0</v>
      </c>
    </row>
    <row r="693" spans="1:9" ht="30" customHeight="1" x14ac:dyDescent="0.3">
      <c r="A693" s="43">
        <f>IF(ISBLANK(Employees[[#This Row],[Employee Name]]),"",A692+1)</f>
        <v>684</v>
      </c>
      <c r="B693" s="8" t="str">
        <f>CONCATENATE(Employees[[#This Row],[Lastname]]," ",Employees[[#This Row],[Firstname]], " ",LEFT(Employees[[#This Row],[Middlename]],1),IF(ISBLANK(Employees[[#This Row],[Middlename]])," ","."))</f>
        <v>SUMAGUI FELICITAS M.</v>
      </c>
      <c r="C693" s="8" t="s">
        <v>314</v>
      </c>
      <c r="D693" s="8" t="s">
        <v>1670</v>
      </c>
      <c r="E693" s="8" t="s">
        <v>84</v>
      </c>
      <c r="F693" s="8" t="s">
        <v>1289</v>
      </c>
      <c r="G693" s="18" t="s">
        <v>1289</v>
      </c>
      <c r="H693" s="8" t="s">
        <v>213</v>
      </c>
      <c r="I693" s="8" t="b">
        <f>COUNTIF(Employees[Employee Name],Employees[[#This Row],[Employee Name]])&gt;1</f>
        <v>0</v>
      </c>
    </row>
    <row r="694" spans="1:9" ht="30" customHeight="1" x14ac:dyDescent="0.3">
      <c r="A694" s="43">
        <f>IF(ISBLANK(Employees[[#This Row],[Employee Name]]),"",A693+1)</f>
        <v>685</v>
      </c>
      <c r="B694" s="8" t="str">
        <f>CONCATENATE(Employees[[#This Row],[Lastname]]," ",Employees[[#This Row],[Firstname]], " ",LEFT(Employees[[#This Row],[Middlename]],1),IF(ISBLANK(Employees[[#This Row],[Middlename]])," ","."))</f>
        <v>SUMAGUI GEDRICK M.</v>
      </c>
      <c r="C694" s="18" t="s">
        <v>314</v>
      </c>
      <c r="D694" s="18" t="s">
        <v>2467</v>
      </c>
      <c r="E694" s="18" t="s">
        <v>2468</v>
      </c>
      <c r="F694" s="18" t="s">
        <v>1698</v>
      </c>
      <c r="G694" s="18" t="s">
        <v>1698</v>
      </c>
      <c r="H694" s="18" t="s">
        <v>2469</v>
      </c>
      <c r="I694" s="8" t="b">
        <f>COUNTIF(Employees[Employee Name],Employees[[#This Row],[Employee Name]])&gt;1</f>
        <v>0</v>
      </c>
    </row>
    <row r="695" spans="1:9" ht="30" customHeight="1" x14ac:dyDescent="0.3">
      <c r="A695" s="43">
        <f>IF(ISBLANK(Employees[[#This Row],[Employee Name]]),"",A694+1)</f>
        <v>686</v>
      </c>
      <c r="B695" s="8" t="str">
        <f>CONCATENATE(Employees[[#This Row],[Lastname]]," ",Employees[[#This Row],[Firstname]], " ",LEFT(Employees[[#This Row],[Middlename]],1),IF(ISBLANK(Employees[[#This Row],[Middlename]])," ","."))</f>
        <v>SUMAGUI LORENA P.</v>
      </c>
      <c r="C695" s="8" t="s">
        <v>314</v>
      </c>
      <c r="D695" s="8" t="s">
        <v>191</v>
      </c>
      <c r="E695" s="8" t="s">
        <v>1671</v>
      </c>
      <c r="F695" s="8" t="s">
        <v>1289</v>
      </c>
      <c r="G695" s="18" t="s">
        <v>1289</v>
      </c>
      <c r="H695" s="8" t="s">
        <v>1720</v>
      </c>
      <c r="I695" s="8" t="b">
        <f>COUNTIF(Employees[Employee Name],Employees[[#This Row],[Employee Name]])&gt;1</f>
        <v>0</v>
      </c>
    </row>
    <row r="696" spans="1:9" ht="30" customHeight="1" x14ac:dyDescent="0.3">
      <c r="A696" s="43">
        <f>IF(ISBLANK(Employees[[#This Row],[Employee Name]]),"",A695+1)</f>
        <v>687</v>
      </c>
      <c r="B696" s="8" t="str">
        <f>CONCATENATE(Employees[[#This Row],[Lastname]]," ",Employees[[#This Row],[Firstname]], " ",LEFT(Employees[[#This Row],[Middlename]],1),IF(ISBLANK(Employees[[#This Row],[Middlename]])," ","."))</f>
        <v>SUMAGUI MARISSA D.</v>
      </c>
      <c r="C696" s="8" t="s">
        <v>314</v>
      </c>
      <c r="D696" s="8" t="s">
        <v>185</v>
      </c>
      <c r="E696" s="8" t="s">
        <v>100</v>
      </c>
      <c r="F696" s="8" t="s">
        <v>198</v>
      </c>
      <c r="G696" s="18" t="s">
        <v>2409</v>
      </c>
      <c r="H696" s="8" t="s">
        <v>271</v>
      </c>
      <c r="I696" s="8" t="b">
        <f>COUNTIF(Employees[Employee Name],Employees[[#This Row],[Employee Name]])&gt;1</f>
        <v>0</v>
      </c>
    </row>
    <row r="697" spans="1:9" ht="30" customHeight="1" x14ac:dyDescent="0.3">
      <c r="A697" s="43">
        <f>IF(ISBLANK(Employees[[#This Row],[Employee Name]]),"",A696+1)</f>
        <v>688</v>
      </c>
      <c r="B697" s="8" t="str">
        <f>CONCATENATE(Employees[[#This Row],[Lastname]]," ",Employees[[#This Row],[Firstname]], " ",LEFT(Employees[[#This Row],[Middlename]],1),IF(ISBLANK(Employees[[#This Row],[Middlename]])," ","."))</f>
        <v xml:space="preserve">SUMAONG DANILO  </v>
      </c>
      <c r="C697" s="8" t="s">
        <v>305</v>
      </c>
      <c r="D697" s="8" t="s">
        <v>306</v>
      </c>
      <c r="E697" s="8"/>
      <c r="F697" s="8" t="s">
        <v>307</v>
      </c>
      <c r="G697" s="18" t="s">
        <v>2409</v>
      </c>
      <c r="H697" s="8" t="s">
        <v>308</v>
      </c>
      <c r="I697" s="8" t="b">
        <f>COUNTIF(Employees[Employee Name],Employees[[#This Row],[Employee Name]])&gt;1</f>
        <v>0</v>
      </c>
    </row>
    <row r="698" spans="1:9" ht="30" customHeight="1" x14ac:dyDescent="0.3">
      <c r="A698" s="43">
        <f>IF(ISBLANK(Employees[[#This Row],[Employee Name]]),"",A697+1)</f>
        <v>689</v>
      </c>
      <c r="B698" s="8" t="str">
        <f>CONCATENATE(Employees[[#This Row],[Lastname]]," ",Employees[[#This Row],[Firstname]], " ",LEFT(Employees[[#This Row],[Middlename]],1),IF(ISBLANK(Employees[[#This Row],[Middlename]])," ","."))</f>
        <v>SUÑIGA CARLOS J.</v>
      </c>
      <c r="C698" s="8" t="s">
        <v>137</v>
      </c>
      <c r="D698" s="8" t="s">
        <v>138</v>
      </c>
      <c r="E698" s="8" t="s">
        <v>193</v>
      </c>
      <c r="F698" s="8" t="s">
        <v>140</v>
      </c>
      <c r="G698" s="8" t="s">
        <v>2409</v>
      </c>
      <c r="H698" s="8" t="s">
        <v>141</v>
      </c>
      <c r="I698" s="8" t="b">
        <f>COUNTIF(Employees[Employee Name],Employees[[#This Row],[Employee Name]])&gt;1</f>
        <v>0</v>
      </c>
    </row>
    <row r="699" spans="1:9" ht="30" customHeight="1" x14ac:dyDescent="0.3">
      <c r="A699" s="43">
        <f>IF(ISBLANK(Employees[[#This Row],[Employee Name]]),"",A698+1)</f>
        <v>690</v>
      </c>
      <c r="B699" s="8" t="str">
        <f>CONCATENATE(Employees[[#This Row],[Lastname]]," ",Employees[[#This Row],[Firstname]], " ",LEFT(Employees[[#This Row],[Middlename]],1),IF(ISBLANK(Employees[[#This Row],[Middlename]])," ","."))</f>
        <v>SUSA NANETE B.</v>
      </c>
      <c r="C699" s="8" t="s">
        <v>795</v>
      </c>
      <c r="D699" s="8" t="s">
        <v>796</v>
      </c>
      <c r="E699" s="8" t="s">
        <v>145</v>
      </c>
      <c r="F699" s="8" t="s">
        <v>797</v>
      </c>
      <c r="G699" s="18" t="s">
        <v>2409</v>
      </c>
      <c r="H699" s="8" t="s">
        <v>97</v>
      </c>
      <c r="I699" s="8" t="b">
        <f>COUNTIF(Employees[Employee Name],Employees[[#This Row],[Employee Name]])&gt;1</f>
        <v>0</v>
      </c>
    </row>
    <row r="700" spans="1:9" ht="30" customHeight="1" x14ac:dyDescent="0.3">
      <c r="A700" s="43">
        <f>IF(ISBLANK(Employees[[#This Row],[Employee Name]]),"",A699+1)</f>
        <v>691</v>
      </c>
      <c r="B700" s="8" t="str">
        <f>CONCATENATE(Employees[[#This Row],[Lastname]]," ",Employees[[#This Row],[Firstname]], " ",LEFT(Employees[[#This Row],[Middlename]],1),IF(ISBLANK(Employees[[#This Row],[Middlename]])," ","."))</f>
        <v>TAMAYO MARIA ELLAINE III B.</v>
      </c>
      <c r="C700" s="8" t="s">
        <v>1057</v>
      </c>
      <c r="D700" s="8" t="s">
        <v>1058</v>
      </c>
      <c r="E700" s="8" t="s">
        <v>877</v>
      </c>
      <c r="F700" s="8" t="s">
        <v>198</v>
      </c>
      <c r="G700" s="18" t="s">
        <v>2409</v>
      </c>
      <c r="H700" s="18" t="s">
        <v>103</v>
      </c>
      <c r="I700" s="8" t="b">
        <f>COUNTIF(Employees[Employee Name],Employees[[#This Row],[Employee Name]])&gt;1</f>
        <v>0</v>
      </c>
    </row>
    <row r="701" spans="1:9" ht="30" customHeight="1" x14ac:dyDescent="0.3">
      <c r="A701" s="43">
        <f>IF(ISBLANK(Employees[[#This Row],[Employee Name]]),"",A700+1)</f>
        <v>692</v>
      </c>
      <c r="B701" s="8" t="str">
        <f>CONCATENATE(Employees[[#This Row],[Lastname]]," ",Employees[[#This Row],[Firstname]], " ",LEFT(Employees[[#This Row],[Middlename]],1),IF(ISBLANK(Employees[[#This Row],[Middlename]])," ","."))</f>
        <v>TAÑEDO MARIA EVELYN C.</v>
      </c>
      <c r="C701" s="8" t="s">
        <v>610</v>
      </c>
      <c r="D701" s="8" t="s">
        <v>611</v>
      </c>
      <c r="E701" s="8" t="s">
        <v>1326</v>
      </c>
      <c r="F701" s="8" t="s">
        <v>125</v>
      </c>
      <c r="G701" s="18" t="s">
        <v>2409</v>
      </c>
      <c r="H701" s="18" t="s">
        <v>182</v>
      </c>
      <c r="I701" s="8" t="b">
        <f>COUNTIF(Employees[Employee Name],Employees[[#This Row],[Employee Name]])&gt;1</f>
        <v>0</v>
      </c>
    </row>
    <row r="702" spans="1:9" ht="30" customHeight="1" x14ac:dyDescent="0.3">
      <c r="A702" s="43">
        <f>IF(ISBLANK(Employees[[#This Row],[Employee Name]]),"",A701+1)</f>
        <v>693</v>
      </c>
      <c r="B702" s="8" t="str">
        <f>CONCATENATE(Employees[[#This Row],[Lastname]]," ",Employees[[#This Row],[Firstname]], " ",LEFT(Employees[[#This Row],[Middlename]],1),IF(ISBLANK(Employees[[#This Row],[Middlename]])," ","."))</f>
        <v xml:space="preserve">TAPAY EDWARD  </v>
      </c>
      <c r="C702" s="8" t="s">
        <v>1672</v>
      </c>
      <c r="D702" s="8" t="s">
        <v>1673</v>
      </c>
      <c r="E702" s="8"/>
      <c r="F702" s="8" t="s">
        <v>1289</v>
      </c>
      <c r="G702" s="18" t="s">
        <v>1289</v>
      </c>
      <c r="H702" s="18" t="s">
        <v>289</v>
      </c>
      <c r="I702" s="8" t="b">
        <f>COUNTIF(Employees[Employee Name],Employees[[#This Row],[Employee Name]])&gt;1</f>
        <v>0</v>
      </c>
    </row>
    <row r="703" spans="1:9" ht="30" customHeight="1" x14ac:dyDescent="0.3">
      <c r="A703" s="43">
        <f>IF(ISBLANK(Employees[[#This Row],[Employee Name]]),"",A702+1)</f>
        <v>694</v>
      </c>
      <c r="B703" s="8" t="str">
        <f>CONCATENATE(Employees[[#This Row],[Lastname]]," ",Employees[[#This Row],[Firstname]], " ",LEFT(Employees[[#This Row],[Middlename]],1),IF(ISBLANK(Employees[[#This Row],[Middlename]])," ","."))</f>
        <v>TEAÑO ALEX V.</v>
      </c>
      <c r="C703" s="18" t="s">
        <v>2383</v>
      </c>
      <c r="D703" s="18" t="s">
        <v>1377</v>
      </c>
      <c r="E703" s="18" t="s">
        <v>2384</v>
      </c>
      <c r="F703" s="18" t="s">
        <v>1698</v>
      </c>
      <c r="G703" s="18" t="s">
        <v>1698</v>
      </c>
      <c r="H703" s="18" t="s">
        <v>135</v>
      </c>
      <c r="I703" s="8" t="b">
        <f>COUNTIF(Employees[Employee Name],Employees[[#This Row],[Employee Name]])&gt;1</f>
        <v>0</v>
      </c>
    </row>
    <row r="704" spans="1:9" ht="30" customHeight="1" x14ac:dyDescent="0.3">
      <c r="A704" s="43">
        <f>IF(ISBLANK(Employees[[#This Row],[Employee Name]]),"",A703+1)</f>
        <v>695</v>
      </c>
      <c r="B704" s="8" t="str">
        <f>CONCATENATE(Employees[[#This Row],[Lastname]]," ",Employees[[#This Row],[Firstname]], " ",LEFT(Employees[[#This Row],[Middlename]],1),IF(ISBLANK(Employees[[#This Row],[Middlename]])," ","."))</f>
        <v>TIBAYAN ANA MALEN R.</v>
      </c>
      <c r="C704" s="18" t="s">
        <v>952</v>
      </c>
      <c r="D704" s="18" t="s">
        <v>2252</v>
      </c>
      <c r="E704" s="18" t="s">
        <v>330</v>
      </c>
      <c r="F704" s="18" t="s">
        <v>1705</v>
      </c>
      <c r="G704" s="18" t="s">
        <v>2409</v>
      </c>
      <c r="H704" s="8"/>
      <c r="I704" s="8" t="b">
        <f>COUNTIF(Employees[Employee Name],Employees[[#This Row],[Employee Name]])&gt;1</f>
        <v>0</v>
      </c>
    </row>
    <row r="705" spans="1:9" ht="30" customHeight="1" x14ac:dyDescent="0.3">
      <c r="A705" s="43">
        <f>IF(ISBLANK(Employees[[#This Row],[Employee Name]]),"",A704+1)</f>
        <v>696</v>
      </c>
      <c r="B705" s="8" t="str">
        <f>CONCATENATE(Employees[[#This Row],[Lastname]]," ",Employees[[#This Row],[Firstname]], " ",LEFT(Employees[[#This Row],[Middlename]],1),IF(ISBLANK(Employees[[#This Row],[Middlename]])," ","."))</f>
        <v>TIBAYAN EUFEMIA O.</v>
      </c>
      <c r="C705" s="8" t="s">
        <v>952</v>
      </c>
      <c r="D705" s="8" t="s">
        <v>1674</v>
      </c>
      <c r="E705" s="8" t="s">
        <v>492</v>
      </c>
      <c r="F705" s="8" t="s">
        <v>1289</v>
      </c>
      <c r="G705" s="18" t="s">
        <v>1289</v>
      </c>
      <c r="H705" s="8" t="s">
        <v>135</v>
      </c>
      <c r="I705" s="8" t="b">
        <f>COUNTIF(Employees[Employee Name],Employees[[#This Row],[Employee Name]])&gt;1</f>
        <v>0</v>
      </c>
    </row>
    <row r="706" spans="1:9" ht="30" customHeight="1" x14ac:dyDescent="0.3">
      <c r="A706" s="43">
        <f>A704+1</f>
        <v>696</v>
      </c>
      <c r="B706" s="8" t="str">
        <f>CONCATENATE(Employees[[#This Row],[Lastname]]," ",Employees[[#This Row],[Firstname]], " ",LEFT(Employees[[#This Row],[Middlename]],1),IF(ISBLANK(Employees[[#This Row],[Middlename]])," ","."))</f>
        <v>TIMBOL REGIDOR O.</v>
      </c>
      <c r="C706" s="18" t="s">
        <v>2608</v>
      </c>
      <c r="D706" s="18" t="s">
        <v>2609</v>
      </c>
      <c r="E706" s="18" t="s">
        <v>581</v>
      </c>
      <c r="F706" s="18" t="s">
        <v>2610</v>
      </c>
      <c r="G706" s="18" t="s">
        <v>2409</v>
      </c>
      <c r="H706" s="18" t="s">
        <v>103</v>
      </c>
      <c r="I706" s="8" t="b">
        <f>COUNTIF(Employees[Employee Name],Employees[[#This Row],[Employee Name]])&gt;1</f>
        <v>0</v>
      </c>
    </row>
    <row r="707" spans="1:9" ht="30" customHeight="1" x14ac:dyDescent="0.3">
      <c r="A707" s="43">
        <f>IF(ISBLANK(Employees[[#This Row],[Employee Name]]),"",A705+1)</f>
        <v>697</v>
      </c>
      <c r="B707" s="8" t="str">
        <f>CONCATENATE(Employees[[#This Row],[Lastname]]," ",Employees[[#This Row],[Firstname]], " ",LEFT(Employees[[#This Row],[Middlename]],1),IF(ISBLANK(Employees[[#This Row],[Middlename]])," ","."))</f>
        <v>TIMPLE ALLAN R.</v>
      </c>
      <c r="C707" s="8" t="s">
        <v>1675</v>
      </c>
      <c r="D707" s="8" t="s">
        <v>1432</v>
      </c>
      <c r="E707" s="8" t="s">
        <v>672</v>
      </c>
      <c r="F707" s="8" t="s">
        <v>1289</v>
      </c>
      <c r="G707" s="18" t="s">
        <v>1289</v>
      </c>
      <c r="H707" s="8" t="s">
        <v>1703</v>
      </c>
      <c r="I707" s="8" t="b">
        <f>COUNTIF(Employees[Employee Name],Employees[[#This Row],[Employee Name]])&gt;1</f>
        <v>0</v>
      </c>
    </row>
    <row r="708" spans="1:9" ht="30" customHeight="1" x14ac:dyDescent="0.3">
      <c r="A708" s="43">
        <f>IF(ISBLANK(Employees[[#This Row],[Employee Name]]),"",A707+1)</f>
        <v>698</v>
      </c>
      <c r="B708" s="8" t="str">
        <f>CONCATENATE(Employees[[#This Row],[Lastname]]," ",Employees[[#This Row],[Firstname]], " ",LEFT(Employees[[#This Row],[Middlename]],1),IF(ISBLANK(Employees[[#This Row],[Middlename]])," ","."))</f>
        <v>TINAZA JHOANNA MARIE D.</v>
      </c>
      <c r="C708" s="8" t="s">
        <v>1676</v>
      </c>
      <c r="D708" s="8" t="s">
        <v>1677</v>
      </c>
      <c r="E708" s="8" t="s">
        <v>100</v>
      </c>
      <c r="F708" s="8" t="s">
        <v>1289</v>
      </c>
      <c r="G708" s="18" t="s">
        <v>1289</v>
      </c>
      <c r="H708" s="8" t="s">
        <v>97</v>
      </c>
      <c r="I708" s="8" t="b">
        <f>COUNTIF(Employees[Employee Name],Employees[[#This Row],[Employee Name]])&gt;1</f>
        <v>0</v>
      </c>
    </row>
    <row r="709" spans="1:9" ht="30" customHeight="1" x14ac:dyDescent="0.3">
      <c r="A709" s="43">
        <f>IF(ISBLANK(Employees[[#This Row],[Employee Name]]),"",A708+1)</f>
        <v>699</v>
      </c>
      <c r="B709" s="8" t="str">
        <f>CONCATENATE(Employees[[#This Row],[Lastname]]," ",Employees[[#This Row],[Firstname]], " ",LEFT(Employees[[#This Row],[Middlename]],1),IF(ISBLANK(Employees[[#This Row],[Middlename]])," ","."))</f>
        <v>TOLENTINO CAROLINA E.</v>
      </c>
      <c r="C709" s="8" t="s">
        <v>281</v>
      </c>
      <c r="D709" s="8" t="s">
        <v>542</v>
      </c>
      <c r="E709" s="8" t="s">
        <v>956</v>
      </c>
      <c r="F709" s="8" t="s">
        <v>198</v>
      </c>
      <c r="G709" s="18" t="s">
        <v>2409</v>
      </c>
      <c r="H709" s="8" t="s">
        <v>537</v>
      </c>
      <c r="I709" s="8" t="b">
        <f>COUNTIF(Employees[Employee Name],Employees[[#This Row],[Employee Name]])&gt;1</f>
        <v>0</v>
      </c>
    </row>
    <row r="710" spans="1:9" ht="30" customHeight="1" x14ac:dyDescent="0.3">
      <c r="A710" s="43">
        <f>IF(ISBLANK(Employees[[#This Row],[Employee Name]]),"",A709+1)</f>
        <v>700</v>
      </c>
      <c r="B710" s="8" t="str">
        <f>CONCATENATE(Employees[[#This Row],[Lastname]]," ",Employees[[#This Row],[Firstname]], " ",LEFT(Employees[[#This Row],[Middlename]],1),IF(ISBLANK(Employees[[#This Row],[Middlename]])," ","."))</f>
        <v>TOLENTINO FE M.</v>
      </c>
      <c r="C710" s="8" t="s">
        <v>281</v>
      </c>
      <c r="D710" s="8" t="s">
        <v>282</v>
      </c>
      <c r="E710" s="8" t="s">
        <v>84</v>
      </c>
      <c r="F710" s="8" t="s">
        <v>125</v>
      </c>
      <c r="G710" s="18" t="s">
        <v>2409</v>
      </c>
      <c r="H710" s="8" t="s">
        <v>199</v>
      </c>
      <c r="I710" s="8" t="b">
        <f>COUNTIF(Employees[Employee Name],Employees[[#This Row],[Employee Name]])&gt;1</f>
        <v>0</v>
      </c>
    </row>
    <row r="711" spans="1:9" ht="30" customHeight="1" x14ac:dyDescent="0.3">
      <c r="A711" s="43">
        <f>IF(ISBLANK(Employees[[#This Row],[Employee Name]]),"",A710+1)</f>
        <v>701</v>
      </c>
      <c r="B711" s="8" t="str">
        <f>CONCATENATE(Employees[[#This Row],[Lastname]]," ",Employees[[#This Row],[Firstname]], " ",LEFT(Employees[[#This Row],[Middlename]],1),IF(ISBLANK(Employees[[#This Row],[Middlename]])," ","."))</f>
        <v>TOLENTINO IMELDA S.</v>
      </c>
      <c r="C711" s="18" t="s">
        <v>281</v>
      </c>
      <c r="D711" s="18" t="s">
        <v>1355</v>
      </c>
      <c r="E711" s="18" t="s">
        <v>2408</v>
      </c>
      <c r="F711" s="18" t="s">
        <v>2410</v>
      </c>
      <c r="G711" s="18" t="s">
        <v>2409</v>
      </c>
      <c r="H711" s="18" t="s">
        <v>199</v>
      </c>
      <c r="I711" s="8" t="b">
        <f>COUNTIF(Employees[Employee Name],Employees[[#This Row],[Employee Name]])&gt;1</f>
        <v>0</v>
      </c>
    </row>
    <row r="712" spans="1:9" ht="30" customHeight="1" x14ac:dyDescent="0.3">
      <c r="A712" s="43">
        <f>IF(ISBLANK(Employees[[#This Row],[Employee Name]]),"",A711+1)</f>
        <v>702</v>
      </c>
      <c r="B712" s="8" t="str">
        <f>CONCATENATE(Employees[[#This Row],[Lastname]]," ",Employees[[#This Row],[Firstname]], " ",LEFT(Employees[[#This Row],[Middlename]],1),IF(ISBLANK(Employees[[#This Row],[Middlename]])," ","."))</f>
        <v>TOPACIO ABEGAIL P.</v>
      </c>
      <c r="C712" s="8" t="s">
        <v>1297</v>
      </c>
      <c r="D712" s="8" t="s">
        <v>1298</v>
      </c>
      <c r="E712" s="8" t="s">
        <v>176</v>
      </c>
      <c r="F712" s="8" t="s">
        <v>1709</v>
      </c>
      <c r="G712" s="18" t="s">
        <v>1289</v>
      </c>
      <c r="H712" s="18" t="s">
        <v>97</v>
      </c>
      <c r="I712" s="8" t="b">
        <f>COUNTIF(Employees[Employee Name],Employees[[#This Row],[Employee Name]])&gt;1</f>
        <v>0</v>
      </c>
    </row>
    <row r="713" spans="1:9" ht="30" customHeight="1" x14ac:dyDescent="0.3">
      <c r="A713" s="43">
        <f>IF(ISBLANK(Employees[[#This Row],[Employee Name]]),"",A712+1)</f>
        <v>703</v>
      </c>
      <c r="B713" s="8" t="str">
        <f>CONCATENATE(Employees[[#This Row],[Lastname]]," ",Employees[[#This Row],[Firstname]], " ",LEFT(Employees[[#This Row],[Middlename]],1),IF(ISBLANK(Employees[[#This Row],[Middlename]])," ","."))</f>
        <v xml:space="preserve">TORRES  ALLAN  </v>
      </c>
      <c r="C713" s="8" t="s">
        <v>2144</v>
      </c>
      <c r="D713" s="8" t="s">
        <v>1432</v>
      </c>
      <c r="E713" s="8"/>
      <c r="F713" s="8" t="s">
        <v>1289</v>
      </c>
      <c r="G713" s="18" t="s">
        <v>1289</v>
      </c>
      <c r="H713" s="8" t="s">
        <v>2145</v>
      </c>
      <c r="I713" s="8" t="b">
        <f>COUNTIF(Employees[Employee Name],Employees[[#This Row],[Employee Name]])&gt;1</f>
        <v>0</v>
      </c>
    </row>
    <row r="714" spans="1:9" ht="30" customHeight="1" x14ac:dyDescent="0.3">
      <c r="A714" s="43">
        <f>IF(ISBLANK(Employees[[#This Row],[Employee Name]]),"",A713+1)</f>
        <v>704</v>
      </c>
      <c r="B714" s="8" t="str">
        <f>CONCATENATE(Employees[[#This Row],[Lastname]]," ",Employees[[#This Row],[Firstname]], " ",LEFT(Employees[[#This Row],[Middlename]],1),IF(ISBLANK(Employees[[#This Row],[Middlename]])," ","."))</f>
        <v>TORRES DINAH G.</v>
      </c>
      <c r="C714" s="8" t="s">
        <v>460</v>
      </c>
      <c r="D714" s="8" t="s">
        <v>803</v>
      </c>
      <c r="E714" s="8" t="s">
        <v>363</v>
      </c>
      <c r="F714" s="8" t="s">
        <v>804</v>
      </c>
      <c r="G714" s="18" t="s">
        <v>2409</v>
      </c>
      <c r="H714" s="8" t="s">
        <v>366</v>
      </c>
      <c r="I714" s="8" t="b">
        <f>COUNTIF(Employees[Employee Name],Employees[[#This Row],[Employee Name]])&gt;1</f>
        <v>0</v>
      </c>
    </row>
    <row r="715" spans="1:9" ht="30" customHeight="1" x14ac:dyDescent="0.3">
      <c r="A715" s="43">
        <f>IF(ISBLANK(Employees[[#This Row],[Employee Name]]),"",A714+1)</f>
        <v>705</v>
      </c>
      <c r="B715" s="8" t="str">
        <f>CONCATENATE(Employees[[#This Row],[Lastname]]," ",Employees[[#This Row],[Firstname]], " ",LEFT(Employees[[#This Row],[Middlename]],1),IF(ISBLANK(Employees[[#This Row],[Middlename]])," ","."))</f>
        <v>TORRES MOISES Q.</v>
      </c>
      <c r="C715" s="8" t="s">
        <v>460</v>
      </c>
      <c r="D715" s="8" t="s">
        <v>1678</v>
      </c>
      <c r="E715" s="8" t="s">
        <v>277</v>
      </c>
      <c r="F715" s="8" t="s">
        <v>1289</v>
      </c>
      <c r="G715" s="18" t="s">
        <v>1289</v>
      </c>
      <c r="H715" s="8" t="s">
        <v>590</v>
      </c>
      <c r="I715" s="8" t="b">
        <f>COUNTIF(Employees[Employee Name],Employees[[#This Row],[Employee Name]])&gt;1</f>
        <v>0</v>
      </c>
    </row>
    <row r="716" spans="1:9" ht="30" customHeight="1" x14ac:dyDescent="0.3">
      <c r="A716" s="43">
        <f>IF(ISBLANK(Employees[[#This Row],[Employee Name]]),"",A715+1)</f>
        <v>706</v>
      </c>
      <c r="B716" s="8" t="str">
        <f>CONCATENATE(Employees[[#This Row],[Lastname]]," ",Employees[[#This Row],[Firstname]], " ",LEFT(Employees[[#This Row],[Middlename]],1),IF(ISBLANK(Employees[[#This Row],[Middlename]])," ","."))</f>
        <v>TORRES ROANNE MAY D.</v>
      </c>
      <c r="C716" s="18" t="s">
        <v>460</v>
      </c>
      <c r="D716" s="18" t="s">
        <v>2349</v>
      </c>
      <c r="E716" s="18" t="s">
        <v>119</v>
      </c>
      <c r="F716" s="18" t="s">
        <v>1705</v>
      </c>
      <c r="G716" s="18" t="s">
        <v>2409</v>
      </c>
      <c r="H716" s="8"/>
      <c r="I716" s="8" t="b">
        <f>COUNTIF(Employees[Employee Name],Employees[[#This Row],[Employee Name]])&gt;1</f>
        <v>0</v>
      </c>
    </row>
    <row r="717" spans="1:9" ht="30" customHeight="1" x14ac:dyDescent="0.3">
      <c r="A717" s="43">
        <f>IF(ISBLANK(Employees[[#This Row],[Employee Name]]),"",A716+1)</f>
        <v>707</v>
      </c>
      <c r="B717" s="8" t="str">
        <f>CONCATENATE(Employees[[#This Row],[Lastname]]," ",Employees[[#This Row],[Firstname]], " ",LEFT(Employees[[#This Row],[Middlename]],1),IF(ISBLANK(Employees[[#This Row],[Middlename]])," ","."))</f>
        <v>TORRES SONIA M.</v>
      </c>
      <c r="C717" s="8" t="s">
        <v>460</v>
      </c>
      <c r="D717" s="8" t="s">
        <v>461</v>
      </c>
      <c r="E717" s="8" t="s">
        <v>84</v>
      </c>
      <c r="F717" s="8" t="s">
        <v>462</v>
      </c>
      <c r="G717" s="18" t="s">
        <v>2409</v>
      </c>
      <c r="H717" s="8" t="s">
        <v>463</v>
      </c>
      <c r="I717" s="8" t="b">
        <f>COUNTIF(Employees[Employee Name],Employees[[#This Row],[Employee Name]])&gt;1</f>
        <v>0</v>
      </c>
    </row>
    <row r="718" spans="1:9" ht="30" customHeight="1" x14ac:dyDescent="0.3">
      <c r="A718" s="43">
        <f>IF(ISBLANK(Employees[[#This Row],[Employee Name]]),"",A717+1)</f>
        <v>708</v>
      </c>
      <c r="B718" s="8" t="str">
        <f>CONCATENATE(Employees[[#This Row],[Lastname]]," ",Employees[[#This Row],[Firstname]], " ",LEFT(Employees[[#This Row],[Middlename]],1),IF(ISBLANK(Employees[[#This Row],[Middlename]])," ","."))</f>
        <v>TULIAO FLORDELIZA M.</v>
      </c>
      <c r="C718" s="8" t="s">
        <v>949</v>
      </c>
      <c r="D718" s="8" t="s">
        <v>353</v>
      </c>
      <c r="E718" s="8" t="s">
        <v>84</v>
      </c>
      <c r="F718" s="8" t="s">
        <v>120</v>
      </c>
      <c r="G718" s="18" t="s">
        <v>2409</v>
      </c>
      <c r="H718" s="8" t="s">
        <v>439</v>
      </c>
      <c r="I718" s="8" t="b">
        <f>COUNTIF(Employees[Employee Name],Employees[[#This Row],[Employee Name]])&gt;1</f>
        <v>0</v>
      </c>
    </row>
    <row r="719" spans="1:9" ht="30" customHeight="1" x14ac:dyDescent="0.3">
      <c r="A719" s="43">
        <f>IF(ISBLANK(Employees[[#This Row],[Employee Name]]),"",A718+1)</f>
        <v>709</v>
      </c>
      <c r="B719" s="8" t="str">
        <f>CONCATENATE(Employees[[#This Row],[Lastname]]," ",Employees[[#This Row],[Firstname]], " ",LEFT(Employees[[#This Row],[Middlename]],1),IF(ISBLANK(Employees[[#This Row],[Middlename]])," ","."))</f>
        <v>UNTALAN DIVINA R.</v>
      </c>
      <c r="C719" s="8" t="s">
        <v>658</v>
      </c>
      <c r="D719" s="8" t="s">
        <v>659</v>
      </c>
      <c r="E719" s="8" t="s">
        <v>330</v>
      </c>
      <c r="F719" s="8" t="s">
        <v>198</v>
      </c>
      <c r="G719" s="18" t="s">
        <v>2409</v>
      </c>
      <c r="H719" s="8" t="s">
        <v>103</v>
      </c>
      <c r="I719" s="8" t="b">
        <f>COUNTIF(Employees[Employee Name],Employees[[#This Row],[Employee Name]])&gt;1</f>
        <v>0</v>
      </c>
    </row>
    <row r="720" spans="1:9" ht="30" customHeight="1" x14ac:dyDescent="0.3">
      <c r="A720" s="43">
        <f>IF(ISBLANK(Employees[[#This Row],[Employee Name]]),"",A719+1)</f>
        <v>710</v>
      </c>
      <c r="B720" s="8" t="str">
        <f>CONCATENATE(Employees[[#This Row],[Lastname]]," ",Employees[[#This Row],[Firstname]], " ",LEFT(Employees[[#This Row],[Middlename]],1),IF(ISBLANK(Employees[[#This Row],[Middlename]])," ","."))</f>
        <v>VALDEZ JACKILYN A.</v>
      </c>
      <c r="C720" s="8" t="s">
        <v>1304</v>
      </c>
      <c r="D720" s="8" t="s">
        <v>1679</v>
      </c>
      <c r="E720" s="8" t="s">
        <v>1680</v>
      </c>
      <c r="F720" s="8" t="s">
        <v>1289</v>
      </c>
      <c r="G720" s="18" t="s">
        <v>1289</v>
      </c>
      <c r="H720" s="8" t="s">
        <v>199</v>
      </c>
      <c r="I720" s="8" t="b">
        <f>COUNTIF(Employees[Employee Name],Employees[[#This Row],[Employee Name]])&gt;1</f>
        <v>0</v>
      </c>
    </row>
    <row r="721" spans="1:9" ht="30" customHeight="1" x14ac:dyDescent="0.3">
      <c r="A721" s="43">
        <f>IF(ISBLANK(Employees[[#This Row],[Employee Name]]),"",A720+1)</f>
        <v>711</v>
      </c>
      <c r="B721" s="8" t="str">
        <f>CONCATENATE(Employees[[#This Row],[Lastname]]," ",Employees[[#This Row],[Firstname]], " ",LEFT(Employees[[#This Row],[Middlename]],1),IF(ISBLANK(Employees[[#This Row],[Middlename]])," ","."))</f>
        <v>VALENCIANO MARLYN C.</v>
      </c>
      <c r="C721" s="18" t="s">
        <v>2185</v>
      </c>
      <c r="D721" s="18" t="s">
        <v>701</v>
      </c>
      <c r="E721" s="18" t="s">
        <v>134</v>
      </c>
      <c r="F721" s="18" t="s">
        <v>1289</v>
      </c>
      <c r="G721" s="18" t="s">
        <v>1289</v>
      </c>
      <c r="H721" s="18" t="s">
        <v>2180</v>
      </c>
      <c r="I721" s="8" t="b">
        <f>COUNTIF(Employees[Employee Name],Employees[[#This Row],[Employee Name]])&gt;1</f>
        <v>0</v>
      </c>
    </row>
    <row r="722" spans="1:9" ht="30" customHeight="1" x14ac:dyDescent="0.3">
      <c r="A722" s="43">
        <f>IF(ISBLANK(Employees[[#This Row],[Employee Name]]),"",A721+1)</f>
        <v>712</v>
      </c>
      <c r="B722" s="8" t="str">
        <f>CONCATENATE(Employees[[#This Row],[Lastname]]," ",Employees[[#This Row],[Firstname]], " ",LEFT(Employees[[#This Row],[Middlename]],1),IF(ISBLANK(Employees[[#This Row],[Middlename]])," ","."))</f>
        <v>VARGAS ARNOLD A.</v>
      </c>
      <c r="C722" s="8" t="s">
        <v>783</v>
      </c>
      <c r="D722" s="8" t="s">
        <v>1396</v>
      </c>
      <c r="E722" s="8" t="s">
        <v>88</v>
      </c>
      <c r="F722" s="8" t="s">
        <v>1289</v>
      </c>
      <c r="G722" s="18" t="s">
        <v>1289</v>
      </c>
      <c r="H722" s="8" t="s">
        <v>97</v>
      </c>
      <c r="I722" s="8" t="b">
        <f>COUNTIF(Employees[Employee Name],Employees[[#This Row],[Employee Name]])&gt;1</f>
        <v>0</v>
      </c>
    </row>
    <row r="723" spans="1:9" ht="30" customHeight="1" x14ac:dyDescent="0.3">
      <c r="A723" s="43">
        <f>IF(ISBLANK(Employees[[#This Row],[Employee Name]]),"",A722+1)</f>
        <v>713</v>
      </c>
      <c r="B723" s="8" t="str">
        <f>CONCATENATE(Employees[[#This Row],[Lastname]]," ",Employees[[#This Row],[Firstname]], " ",LEFT(Employees[[#This Row],[Middlename]],1),IF(ISBLANK(Employees[[#This Row],[Middlename]])," ","."))</f>
        <v>VARGAS MELINDA M.</v>
      </c>
      <c r="C723" s="8" t="s">
        <v>783</v>
      </c>
      <c r="D723" s="8" t="s">
        <v>503</v>
      </c>
      <c r="E723" s="8" t="s">
        <v>1681</v>
      </c>
      <c r="F723" s="8" t="s">
        <v>1289</v>
      </c>
      <c r="G723" s="18" t="s">
        <v>1289</v>
      </c>
      <c r="H723" s="8" t="s">
        <v>213</v>
      </c>
      <c r="I723" s="8" t="b">
        <f>COUNTIF(Employees[Employee Name],Employees[[#This Row],[Employee Name]])&gt;1</f>
        <v>0</v>
      </c>
    </row>
    <row r="724" spans="1:9" ht="30" customHeight="1" x14ac:dyDescent="0.3">
      <c r="A724" s="43">
        <f>IF(ISBLANK(Employees[[#This Row],[Employee Name]]),"",A723+1)</f>
        <v>714</v>
      </c>
      <c r="B724" s="8" t="str">
        <f>CONCATENATE(Employees[[#This Row],[Lastname]]," ",Employees[[#This Row],[Firstname]], " ",LEFT(Employees[[#This Row],[Middlename]],1),IF(ISBLANK(Employees[[#This Row],[Middlename]])," ","."))</f>
        <v xml:space="preserve">VASQUEZ JAYSON  </v>
      </c>
      <c r="C724" s="8" t="s">
        <v>1682</v>
      </c>
      <c r="D724" s="8" t="s">
        <v>1683</v>
      </c>
      <c r="E724" s="8"/>
      <c r="F724" s="8" t="s">
        <v>1698</v>
      </c>
      <c r="G724" s="18" t="s">
        <v>1698</v>
      </c>
      <c r="H724" s="8" t="s">
        <v>1699</v>
      </c>
      <c r="I724" s="8" t="b">
        <f>COUNTIF(Employees[Employee Name],Employees[[#This Row],[Employee Name]])&gt;1</f>
        <v>0</v>
      </c>
    </row>
    <row r="725" spans="1:9" ht="30" customHeight="1" x14ac:dyDescent="0.3">
      <c r="A725" s="43">
        <f>IF(ISBLANK(Employees[[#This Row],[Employee Name]]),"",A724+1)</f>
        <v>715</v>
      </c>
      <c r="B725" s="8" t="str">
        <f>CONCATENATE(Employees[[#This Row],[Lastname]]," ",Employees[[#This Row],[Firstname]], " ",LEFT(Employees[[#This Row],[Middlename]],1),IF(ISBLANK(Employees[[#This Row],[Middlename]])," ","."))</f>
        <v xml:space="preserve">VELASCO NONILON  </v>
      </c>
      <c r="C725" s="18" t="s">
        <v>2182</v>
      </c>
      <c r="D725" s="18" t="s">
        <v>2183</v>
      </c>
      <c r="E725" s="8"/>
      <c r="F725" s="18" t="s">
        <v>1289</v>
      </c>
      <c r="G725" s="18" t="s">
        <v>1289</v>
      </c>
      <c r="H725" s="18" t="s">
        <v>2040</v>
      </c>
      <c r="I725" s="8" t="b">
        <f>COUNTIF(Employees[Employee Name],Employees[[#This Row],[Employee Name]])&gt;1</f>
        <v>0</v>
      </c>
    </row>
    <row r="726" spans="1:9" ht="30" customHeight="1" x14ac:dyDescent="0.3">
      <c r="A726" s="43">
        <f>IF(ISBLANK(Employees[[#This Row],[Employee Name]]),"",A725+1)</f>
        <v>716</v>
      </c>
      <c r="B726" s="8" t="str">
        <f>CONCATENATE(Employees[[#This Row],[Lastname]]," ",Employees[[#This Row],[Firstname]], " ",LEFT(Employees[[#This Row],[Middlename]],1),IF(ISBLANK(Employees[[#This Row],[Middlename]])," ","."))</f>
        <v>VELUZ DORMILUNA E.</v>
      </c>
      <c r="C726" s="8" t="s">
        <v>376</v>
      </c>
      <c r="D726" s="8" t="s">
        <v>377</v>
      </c>
      <c r="E726" s="8" t="s">
        <v>799</v>
      </c>
      <c r="F726" s="8" t="s">
        <v>379</v>
      </c>
      <c r="G726" s="18" t="s">
        <v>2409</v>
      </c>
      <c r="H726" s="8" t="s">
        <v>366</v>
      </c>
      <c r="I726" s="8" t="b">
        <f>COUNTIF(Employees[Employee Name],Employees[[#This Row],[Employee Name]])&gt;1</f>
        <v>0</v>
      </c>
    </row>
    <row r="727" spans="1:9" ht="30" customHeight="1" x14ac:dyDescent="0.3">
      <c r="A727" s="43">
        <f>IF(ISBLANK(Employees[[#This Row],[Employee Name]]),"",A726+1)</f>
        <v>717</v>
      </c>
      <c r="B727" s="8" t="str">
        <f>CONCATENATE(Employees[[#This Row],[Lastname]]," ",Employees[[#This Row],[Firstname]], " ",LEFT(Employees[[#This Row],[Middlename]],1),IF(ISBLANK(Employees[[#This Row],[Middlename]])," ","."))</f>
        <v>VERGARA ANACIETA M.</v>
      </c>
      <c r="C727" s="8" t="s">
        <v>723</v>
      </c>
      <c r="D727" s="8" t="s">
        <v>736</v>
      </c>
      <c r="E727" s="8" t="s">
        <v>84</v>
      </c>
      <c r="F727" s="8" t="s">
        <v>212</v>
      </c>
      <c r="G727" s="18" t="s">
        <v>2409</v>
      </c>
      <c r="H727" s="8" t="s">
        <v>213</v>
      </c>
      <c r="I727" s="8" t="b">
        <f>COUNTIF(Employees[Employee Name],Employees[[#This Row],[Employee Name]])&gt;1</f>
        <v>0</v>
      </c>
    </row>
    <row r="728" spans="1:9" ht="30" customHeight="1" x14ac:dyDescent="0.3">
      <c r="A728" s="43">
        <f>IF(ISBLANK(Employees[[#This Row],[Employee Name]]),"",A727+1)</f>
        <v>718</v>
      </c>
      <c r="B728" s="8" t="str">
        <f>CONCATENATE(Employees[[#This Row],[Lastname]]," ",Employees[[#This Row],[Firstname]], " ",LEFT(Employees[[#This Row],[Middlename]],1),IF(ISBLANK(Employees[[#This Row],[Middlename]])," ","."))</f>
        <v>VERGARA CATHERINE R.</v>
      </c>
      <c r="C728" s="8" t="s">
        <v>723</v>
      </c>
      <c r="D728" s="8" t="s">
        <v>1163</v>
      </c>
      <c r="E728" s="8" t="s">
        <v>330</v>
      </c>
      <c r="F728" s="8" t="s">
        <v>212</v>
      </c>
      <c r="G728" s="18" t="s">
        <v>2409</v>
      </c>
      <c r="H728" s="8" t="s">
        <v>213</v>
      </c>
      <c r="I728" s="8" t="b">
        <f>COUNTIF(Employees[Employee Name],Employees[[#This Row],[Employee Name]])&gt;1</f>
        <v>0</v>
      </c>
    </row>
    <row r="729" spans="1:9" ht="30" customHeight="1" x14ac:dyDescent="0.3">
      <c r="A729" s="43">
        <f>IF(ISBLANK(Employees[[#This Row],[Employee Name]]),"",A728+1)</f>
        <v>719</v>
      </c>
      <c r="B729" s="8" t="str">
        <f>CONCATENATE(Employees[[#This Row],[Lastname]]," ",Employees[[#This Row],[Firstname]], " ",LEFT(Employees[[#This Row],[Middlename]],1),IF(ISBLANK(Employees[[#This Row],[Middlename]])," ","."))</f>
        <v>VERGARA CIAN ASHLEEN J.</v>
      </c>
      <c r="C729" s="8" t="s">
        <v>723</v>
      </c>
      <c r="D729" s="8" t="s">
        <v>2142</v>
      </c>
      <c r="E729" s="8" t="s">
        <v>139</v>
      </c>
      <c r="F729" s="8" t="s">
        <v>1698</v>
      </c>
      <c r="G729" s="18" t="s">
        <v>1698</v>
      </c>
      <c r="H729" s="8" t="s">
        <v>2040</v>
      </c>
      <c r="I729" s="8" t="b">
        <f>COUNTIF(Employees[Employee Name],Employees[[#This Row],[Employee Name]])&gt;1</f>
        <v>0</v>
      </c>
    </row>
    <row r="730" spans="1:9" ht="30" customHeight="1" x14ac:dyDescent="0.3">
      <c r="A730" s="43">
        <f>IF(ISBLANK(Employees[[#This Row],[Employee Name]]),"",A729+1)</f>
        <v>720</v>
      </c>
      <c r="B730" s="8" t="str">
        <f>CONCATENATE(Employees[[#This Row],[Lastname]]," ",Employees[[#This Row],[Firstname]], " ",LEFT(Employees[[#This Row],[Middlename]],1),IF(ISBLANK(Employees[[#This Row],[Middlename]])," ","."))</f>
        <v>VERGARA ESTELITA A.</v>
      </c>
      <c r="C730" s="8" t="s">
        <v>723</v>
      </c>
      <c r="D730" s="8" t="s">
        <v>421</v>
      </c>
      <c r="E730" s="8" t="s">
        <v>88</v>
      </c>
      <c r="F730" s="8" t="s">
        <v>1289</v>
      </c>
      <c r="G730" s="18" t="s">
        <v>1289</v>
      </c>
      <c r="H730" s="8" t="s">
        <v>97</v>
      </c>
      <c r="I730" s="8" t="b">
        <f>COUNTIF(Employees[Employee Name],Employees[[#This Row],[Employee Name]])&gt;1</f>
        <v>0</v>
      </c>
    </row>
    <row r="731" spans="1:9" ht="30" customHeight="1" x14ac:dyDescent="0.3">
      <c r="A731" s="43">
        <f>IF(ISBLANK(Employees[[#This Row],[Employee Name]]),"",A730+1)</f>
        <v>721</v>
      </c>
      <c r="B731" s="8" t="str">
        <f>CONCATENATE(Employees[[#This Row],[Lastname]]," ",Employees[[#This Row],[Firstname]], " ",LEFT(Employees[[#This Row],[Middlename]],1),IF(ISBLANK(Employees[[#This Row],[Middlename]])," ","."))</f>
        <v>VERGARA TERESITA J.</v>
      </c>
      <c r="C731" s="8" t="s">
        <v>723</v>
      </c>
      <c r="D731" s="8" t="s">
        <v>425</v>
      </c>
      <c r="E731" s="8" t="s">
        <v>139</v>
      </c>
      <c r="F731" s="8" t="s">
        <v>120</v>
      </c>
      <c r="G731" s="18" t="s">
        <v>2409</v>
      </c>
      <c r="H731" s="8" t="s">
        <v>97</v>
      </c>
      <c r="I731" s="8" t="b">
        <f>COUNTIF(Employees[Employee Name],Employees[[#This Row],[Employee Name]])&gt;1</f>
        <v>0</v>
      </c>
    </row>
    <row r="732" spans="1:9" ht="30" customHeight="1" x14ac:dyDescent="0.3">
      <c r="A732" s="43">
        <f>IF(ISBLANK(Employees[[#This Row],[Employee Name]]),"",A731+1)</f>
        <v>722</v>
      </c>
      <c r="B732" s="8" t="str">
        <f>CONCATENATE(Employees[[#This Row],[Lastname]]," ",Employees[[#This Row],[Firstname]], " ",LEFT(Employees[[#This Row],[Middlename]],1),IF(ISBLANK(Employees[[#This Row],[Middlename]])," ","."))</f>
        <v>VIDA CHARMAINE R.</v>
      </c>
      <c r="C732" s="8" t="s">
        <v>1084</v>
      </c>
      <c r="D732" s="8" t="s">
        <v>1085</v>
      </c>
      <c r="E732" s="8" t="s">
        <v>1086</v>
      </c>
      <c r="F732" s="8" t="s">
        <v>125</v>
      </c>
      <c r="G732" s="18" t="s">
        <v>2409</v>
      </c>
      <c r="H732" s="8" t="s">
        <v>126</v>
      </c>
      <c r="I732" s="8" t="b">
        <f>COUNTIF(Employees[Employee Name],Employees[[#This Row],[Employee Name]])&gt;1</f>
        <v>0</v>
      </c>
    </row>
    <row r="733" spans="1:9" ht="30" customHeight="1" x14ac:dyDescent="0.3">
      <c r="A733" s="43">
        <f>IF(ISBLANK(Employees[[#This Row],[Employee Name]]),"",A732+1)</f>
        <v>723</v>
      </c>
      <c r="B733" s="8" t="str">
        <f>CONCATENATE(Employees[[#This Row],[Lastname]]," ",Employees[[#This Row],[Firstname]], " ",LEFT(Employees[[#This Row],[Middlename]],1),IF(ISBLANK(Employees[[#This Row],[Middlename]])," ","."))</f>
        <v>VIDA FRANZ R.</v>
      </c>
      <c r="C733" s="18" t="s">
        <v>1084</v>
      </c>
      <c r="D733" s="18" t="s">
        <v>2193</v>
      </c>
      <c r="E733" s="18" t="s">
        <v>330</v>
      </c>
      <c r="F733" s="18" t="s">
        <v>2194</v>
      </c>
      <c r="G733" s="18" t="s">
        <v>1289</v>
      </c>
      <c r="H733" s="18" t="s">
        <v>357</v>
      </c>
      <c r="I733" s="8" t="b">
        <f>COUNTIF(Employees[Employee Name],Employees[[#This Row],[Employee Name]])&gt;1</f>
        <v>0</v>
      </c>
    </row>
    <row r="734" spans="1:9" ht="30" customHeight="1" x14ac:dyDescent="0.3">
      <c r="A734" s="43">
        <f>IF(ISBLANK(Employees[[#This Row],[Employee Name]]),"",A733+1)</f>
        <v>724</v>
      </c>
      <c r="B734" s="8" t="str">
        <f>CONCATENATE(Employees[[#This Row],[Lastname]]," ",Employees[[#This Row],[Firstname]], " ",LEFT(Employees[[#This Row],[Middlename]],1),IF(ISBLANK(Employees[[#This Row],[Middlename]])," ","."))</f>
        <v>VIDALLO WINNIE R.</v>
      </c>
      <c r="C734" s="8" t="s">
        <v>409</v>
      </c>
      <c r="D734" s="8" t="s">
        <v>410</v>
      </c>
      <c r="E734" s="8" t="s">
        <v>330</v>
      </c>
      <c r="F734" s="8" t="s">
        <v>390</v>
      </c>
      <c r="G734" s="8" t="s">
        <v>2409</v>
      </c>
      <c r="H734" s="8" t="s">
        <v>103</v>
      </c>
      <c r="I734" s="8" t="b">
        <f>COUNTIF(Employees[Employee Name],Employees[[#This Row],[Employee Name]])&gt;1</f>
        <v>0</v>
      </c>
    </row>
    <row r="735" spans="1:9" ht="30" customHeight="1" x14ac:dyDescent="0.3">
      <c r="A735" s="43">
        <f>IF(ISBLANK(Employees[[#This Row],[Employee Name]]),"",A734+1)</f>
        <v>725</v>
      </c>
      <c r="B735" s="8" t="str">
        <f>CONCATENATE(Employees[[#This Row],[Lastname]]," ",Employees[[#This Row],[Firstname]], " ",LEFT(Employees[[#This Row],[Middlename]],1),IF(ISBLANK(Employees[[#This Row],[Middlename]])," ","."))</f>
        <v>VIDALLON KAREN  N.</v>
      </c>
      <c r="C735" s="18" t="s">
        <v>2258</v>
      </c>
      <c r="D735" s="18" t="s">
        <v>2259</v>
      </c>
      <c r="E735" s="18" t="s">
        <v>1586</v>
      </c>
      <c r="F735" s="18" t="s">
        <v>1705</v>
      </c>
      <c r="G735" s="18" t="s">
        <v>2409</v>
      </c>
      <c r="H735" s="18" t="s">
        <v>2260</v>
      </c>
      <c r="I735" s="8" t="b">
        <f>COUNTIF(Employees[Employee Name],Employees[[#This Row],[Employee Name]])&gt;1</f>
        <v>0</v>
      </c>
    </row>
    <row r="736" spans="1:9" ht="30" customHeight="1" x14ac:dyDescent="0.3">
      <c r="A736" s="43">
        <f>IF(ISBLANK(Employees[[#This Row],[Employee Name]]),"",A735+1)</f>
        <v>726</v>
      </c>
      <c r="B736" s="8" t="str">
        <f>CONCATENATE(Employees[[#This Row],[Lastname]]," ",Employees[[#This Row],[Firstname]], " ",LEFT(Employees[[#This Row],[Middlename]],1),IF(ISBLANK(Employees[[#This Row],[Middlename]])," ","."))</f>
        <v>VIDAMO ROXANNE D.</v>
      </c>
      <c r="C736" s="8" t="s">
        <v>861</v>
      </c>
      <c r="D736" s="8" t="s">
        <v>1684</v>
      </c>
      <c r="E736" s="8" t="s">
        <v>119</v>
      </c>
      <c r="F736" s="8" t="s">
        <v>1705</v>
      </c>
      <c r="G736" s="8" t="s">
        <v>1698</v>
      </c>
      <c r="H736" s="8" t="s">
        <v>1696</v>
      </c>
      <c r="I736" s="8" t="b">
        <f>COUNTIF(Employees[Employee Name],Employees[[#This Row],[Employee Name]])&gt;1</f>
        <v>0</v>
      </c>
    </row>
    <row r="737" spans="1:9" ht="30" customHeight="1" x14ac:dyDescent="0.3">
      <c r="A737" s="43">
        <f>A735+1</f>
        <v>726</v>
      </c>
      <c r="B737" s="8" t="str">
        <f>CONCATENATE(Employees[[#This Row],[Lastname]]," ",Employees[[#This Row],[Firstname]], " ",LEFT(Employees[[#This Row],[Middlename]],1),IF(ISBLANK(Employees[[#This Row],[Middlename]])," ","."))</f>
        <v xml:space="preserve">ENORME MICHAEL  </v>
      </c>
      <c r="C737" s="18" t="s">
        <v>2595</v>
      </c>
      <c r="D737" s="18" t="s">
        <v>1520</v>
      </c>
      <c r="E737" s="8"/>
      <c r="F737" s="18" t="s">
        <v>1289</v>
      </c>
      <c r="G737" s="18" t="s">
        <v>1289</v>
      </c>
      <c r="H737" s="18" t="s">
        <v>1699</v>
      </c>
      <c r="I737" s="8" t="b">
        <f>COUNTIF(Employees[Employee Name],Employees[[#This Row],[Employee Name]])&gt;1</f>
        <v>0</v>
      </c>
    </row>
    <row r="738" spans="1:9" ht="30" customHeight="1" x14ac:dyDescent="0.3">
      <c r="A738" s="43">
        <f>A736+1</f>
        <v>727</v>
      </c>
      <c r="B738" s="8" t="s">
        <v>2605</v>
      </c>
      <c r="C738" s="18" t="s">
        <v>345</v>
      </c>
      <c r="D738" s="18" t="s">
        <v>1375</v>
      </c>
      <c r="E738" s="18" t="s">
        <v>2604</v>
      </c>
      <c r="F738" s="18" t="s">
        <v>1289</v>
      </c>
      <c r="G738" s="18" t="s">
        <v>1289</v>
      </c>
      <c r="H738" s="18" t="s">
        <v>199</v>
      </c>
      <c r="I738" s="8" t="b">
        <f>COUNTIF(Employees[Employee Name],Employees[[#This Row],[Employee Name]])&gt;1</f>
        <v>0</v>
      </c>
    </row>
    <row r="739" spans="1:9" ht="30" customHeight="1" x14ac:dyDescent="0.3">
      <c r="A739" s="43">
        <f>IF(ISBLANK(Employees[[#This Row],[Employee Name]]),"",A736+1)</f>
        <v>727</v>
      </c>
      <c r="B739" s="8" t="str">
        <f>CONCATENATE(Employees[[#This Row],[Lastname]]," ",Employees[[#This Row],[Firstname]], " ",LEFT(Employees[[#This Row],[Middlename]],1),IF(ISBLANK(Employees[[#This Row],[Middlename]])," ","."))</f>
        <v>VILLANUEVA AVERRYLE NICOLE V.</v>
      </c>
      <c r="C739" s="8" t="s">
        <v>345</v>
      </c>
      <c r="D739" s="8" t="s">
        <v>1685</v>
      </c>
      <c r="E739" s="8" t="s">
        <v>1686</v>
      </c>
      <c r="F739" s="8" t="s">
        <v>1698</v>
      </c>
      <c r="G739" s="18" t="s">
        <v>1698</v>
      </c>
      <c r="H739" s="8" t="s">
        <v>135</v>
      </c>
      <c r="I739" s="8" t="b">
        <f>COUNTIF(Employees[Employee Name],Employees[[#This Row],[Employee Name]])&gt;1</f>
        <v>0</v>
      </c>
    </row>
    <row r="740" spans="1:9" ht="30" customHeight="1" x14ac:dyDescent="0.3">
      <c r="A740" s="43">
        <f>IF(ISBLANK(Employees[[#This Row],[Employee Name]]),"",A739+1)</f>
        <v>728</v>
      </c>
      <c r="B740" s="8" t="str">
        <f>CONCATENATE(Employees[[#This Row],[Lastname]]," ",Employees[[#This Row],[Firstname]], " ",LEFT(Employees[[#This Row],[Middlename]],1),IF(ISBLANK(Employees[[#This Row],[Middlename]])," ","."))</f>
        <v>VILLANUEVA CHRISTIANNE FAYE A.</v>
      </c>
      <c r="C740" s="18" t="s">
        <v>345</v>
      </c>
      <c r="D740" s="18" t="s">
        <v>2113</v>
      </c>
      <c r="E740" s="18" t="s">
        <v>88</v>
      </c>
      <c r="F740" s="18" t="s">
        <v>272</v>
      </c>
      <c r="G740" s="18" t="s">
        <v>1289</v>
      </c>
      <c r="H740" s="18" t="s">
        <v>271</v>
      </c>
      <c r="I740" s="8" t="b">
        <f>COUNTIF(Employees[Employee Name],Employees[[#This Row],[Employee Name]])&gt;1</f>
        <v>0</v>
      </c>
    </row>
    <row r="741" spans="1:9" ht="30" customHeight="1" x14ac:dyDescent="0.3">
      <c r="A741" s="43">
        <f>IF(ISBLANK(Employees[[#This Row],[Employee Name]]),"",A740+1)</f>
        <v>729</v>
      </c>
      <c r="B741" s="8" t="str">
        <f>CONCATENATE(Employees[[#This Row],[Lastname]]," ",Employees[[#This Row],[Firstname]], " ",LEFT(Employees[[#This Row],[Middlename]],1),IF(ISBLANK(Employees[[#This Row],[Middlename]])," ","."))</f>
        <v>VILLANUEVA DAVE RONILLO V.</v>
      </c>
      <c r="C741" s="8" t="s">
        <v>345</v>
      </c>
      <c r="D741" s="8" t="s">
        <v>1687</v>
      </c>
      <c r="E741" s="8" t="s">
        <v>723</v>
      </c>
      <c r="F741" s="8" t="s">
        <v>1289</v>
      </c>
      <c r="G741" s="18" t="s">
        <v>1289</v>
      </c>
      <c r="H741" s="8" t="s">
        <v>271</v>
      </c>
      <c r="I741" s="8" t="b">
        <f>COUNTIF(Employees[Employee Name],Employees[[#This Row],[Employee Name]])&gt;1</f>
        <v>0</v>
      </c>
    </row>
    <row r="742" spans="1:9" ht="30" customHeight="1" x14ac:dyDescent="0.3">
      <c r="A742" s="43">
        <f>IF(ISBLANK(Employees[[#This Row],[Employee Name]]),"",A741+1)</f>
        <v>730</v>
      </c>
      <c r="B742" s="8" t="str">
        <f>CONCATENATE(Employees[[#This Row],[Lastname]]," ",Employees[[#This Row],[Firstname]], " ",LEFT(Employees[[#This Row],[Middlename]],1),IF(ISBLANK(Employees[[#This Row],[Middlename]])," ","."))</f>
        <v>VILLANUEVA ISMAEL D.</v>
      </c>
      <c r="C742" s="8" t="s">
        <v>345</v>
      </c>
      <c r="D742" s="8" t="s">
        <v>1688</v>
      </c>
      <c r="E742" s="8" t="s">
        <v>119</v>
      </c>
      <c r="F742" s="8" t="s">
        <v>1289</v>
      </c>
      <c r="G742" s="18" t="s">
        <v>1289</v>
      </c>
      <c r="H742" s="8" t="s">
        <v>135</v>
      </c>
      <c r="I742" s="8" t="b">
        <f>COUNTIF(Employees[Employee Name],Employees[[#This Row],[Employee Name]])&gt;1</f>
        <v>0</v>
      </c>
    </row>
    <row r="743" spans="1:9" ht="30" customHeight="1" x14ac:dyDescent="0.3">
      <c r="A743" s="43">
        <f>IF(ISBLANK(Employees[[#This Row],[Employee Name]]),"",A742+1)</f>
        <v>731</v>
      </c>
      <c r="B743" s="8" t="str">
        <f>CONCATENATE(Employees[[#This Row],[Lastname]]," ",Employees[[#This Row],[Firstname]], " ",LEFT(Employees[[#This Row],[Middlename]],1),IF(ISBLANK(Employees[[#This Row],[Middlename]])," ","."))</f>
        <v>VILLANUEVA MARELYN A.</v>
      </c>
      <c r="C743" s="18" t="s">
        <v>345</v>
      </c>
      <c r="D743" s="18" t="s">
        <v>2080</v>
      </c>
      <c r="E743" s="18" t="s">
        <v>1350</v>
      </c>
      <c r="F743" s="18" t="s">
        <v>1289</v>
      </c>
      <c r="G743" s="18" t="s">
        <v>1289</v>
      </c>
      <c r="H743" s="18" t="s">
        <v>2081</v>
      </c>
      <c r="I743" s="8" t="b">
        <f>COUNTIF(Employees[Employee Name],Employees[[#This Row],[Employee Name]])&gt;1</f>
        <v>0</v>
      </c>
    </row>
    <row r="744" spans="1:9" ht="30" customHeight="1" x14ac:dyDescent="0.3">
      <c r="A744" s="43">
        <f>IF(ISBLANK(Employees[[#This Row],[Employee Name]]),"",A743+1)</f>
        <v>732</v>
      </c>
      <c r="B744" s="8" t="str">
        <f>CONCATENATE(Employees[[#This Row],[Lastname]]," ",Employees[[#This Row],[Firstname]], " ",LEFT(Employees[[#This Row],[Middlename]],1),IF(ISBLANK(Employees[[#This Row],[Middlename]])," ","."))</f>
        <v>VILLANUEVA MARILYN L.</v>
      </c>
      <c r="C744" s="8" t="s">
        <v>345</v>
      </c>
      <c r="D744" s="8" t="s">
        <v>753</v>
      </c>
      <c r="E744" s="8" t="s">
        <v>227</v>
      </c>
      <c r="F744" s="8" t="s">
        <v>1289</v>
      </c>
      <c r="G744" s="18" t="s">
        <v>1289</v>
      </c>
      <c r="H744" s="8" t="s">
        <v>1699</v>
      </c>
      <c r="I744" s="8" t="b">
        <f>COUNTIF(Employees[Employee Name],Employees[[#This Row],[Employee Name]])&gt;1</f>
        <v>0</v>
      </c>
    </row>
    <row r="745" spans="1:9" ht="30" customHeight="1" x14ac:dyDescent="0.3">
      <c r="A745" s="43">
        <f>IF(ISBLANK(Employees[[#This Row],[Employee Name]]),"",A744+1)</f>
        <v>733</v>
      </c>
      <c r="B745" s="8" t="str">
        <f>CONCATENATE(Employees[[#This Row],[Lastname]]," ",Employees[[#This Row],[Firstname]], " ",LEFT(Employees[[#This Row],[Middlename]],1),IF(ISBLANK(Employees[[#This Row],[Middlename]])," ","."))</f>
        <v>VILLANUEVA MARIO A.</v>
      </c>
      <c r="C745" s="8" t="s">
        <v>345</v>
      </c>
      <c r="D745" s="8" t="s">
        <v>596</v>
      </c>
      <c r="E745" s="8" t="s">
        <v>221</v>
      </c>
      <c r="F745" s="18" t="s">
        <v>125</v>
      </c>
      <c r="G745" s="18" t="s">
        <v>2409</v>
      </c>
      <c r="H745" s="8" t="s">
        <v>1105</v>
      </c>
      <c r="I745" s="8" t="b">
        <f>COUNTIF(Employees[Employee Name],Employees[[#This Row],[Employee Name]])&gt;1</f>
        <v>0</v>
      </c>
    </row>
    <row r="746" spans="1:9" ht="30" customHeight="1" x14ac:dyDescent="0.3">
      <c r="A746" s="43">
        <f>IF(ISBLANK(Employees[[#This Row],[Employee Name]]),"",A745+1)</f>
        <v>734</v>
      </c>
      <c r="B746" s="8" t="str">
        <f>CONCATENATE(Employees[[#This Row],[Lastname]]," ",Employees[[#This Row],[Firstname]], " ",LEFT(Employees[[#This Row],[Middlename]],1),IF(ISBLANK(Employees[[#This Row],[Middlename]])," ","."))</f>
        <v>VILLANUEVA MARTINA D.</v>
      </c>
      <c r="C746" s="18" t="s">
        <v>345</v>
      </c>
      <c r="D746" s="18" t="s">
        <v>2223</v>
      </c>
      <c r="E746" s="18" t="s">
        <v>119</v>
      </c>
      <c r="F746" s="18" t="s">
        <v>1289</v>
      </c>
      <c r="G746" s="18" t="s">
        <v>1289</v>
      </c>
      <c r="H746" s="18" t="s">
        <v>199</v>
      </c>
      <c r="I746" s="8" t="b">
        <f>COUNTIF(Employees[Employee Name],Employees[[#This Row],[Employee Name]])&gt;1</f>
        <v>0</v>
      </c>
    </row>
    <row r="747" spans="1:9" ht="30" customHeight="1" x14ac:dyDescent="0.3">
      <c r="A747" s="43">
        <f>IF(ISBLANK(Employees[[#This Row],[Employee Name]]),"",A746+1)</f>
        <v>735</v>
      </c>
      <c r="B747" s="8" t="str">
        <f>CONCATENATE(Employees[[#This Row],[Lastname]]," ",Employees[[#This Row],[Firstname]], " ",LEFT(Employees[[#This Row],[Middlename]],1),IF(ISBLANK(Employees[[#This Row],[Middlename]])," ","."))</f>
        <v>VILLANUEVA PABLO B.</v>
      </c>
      <c r="C747" s="8" t="s">
        <v>345</v>
      </c>
      <c r="D747" s="8" t="s">
        <v>346</v>
      </c>
      <c r="E747" s="8" t="s">
        <v>145</v>
      </c>
      <c r="F747" s="8" t="s">
        <v>198</v>
      </c>
      <c r="G747" s="18" t="s">
        <v>2409</v>
      </c>
      <c r="H747" s="8" t="s">
        <v>199</v>
      </c>
      <c r="I747" s="8" t="b">
        <f>COUNTIF(Employees[Employee Name],Employees[[#This Row],[Employee Name]])&gt;1</f>
        <v>0</v>
      </c>
    </row>
    <row r="748" spans="1:9" ht="30" customHeight="1" x14ac:dyDescent="0.3">
      <c r="A748" s="43">
        <f>IF(ISBLANK(Employees[[#This Row],[Employee Name]]),"",A747+1)</f>
        <v>736</v>
      </c>
      <c r="B748" s="8" t="str">
        <f>CONCATENATE(Employees[[#This Row],[Lastname]]," ",Employees[[#This Row],[Firstname]], " ",LEFT(Employees[[#This Row],[Middlename]],1),IF(ISBLANK(Employees[[#This Row],[Middlename]])," ","."))</f>
        <v>VILLANUEVA RICHELLE A.</v>
      </c>
      <c r="C748" s="8" t="s">
        <v>345</v>
      </c>
      <c r="D748" s="8" t="s">
        <v>1689</v>
      </c>
      <c r="E748" s="8" t="s">
        <v>663</v>
      </c>
      <c r="F748" s="8" t="s">
        <v>1289</v>
      </c>
      <c r="G748" s="18" t="s">
        <v>1289</v>
      </c>
      <c r="H748" s="8" t="s">
        <v>1699</v>
      </c>
      <c r="I748" s="8" t="b">
        <f>COUNTIF(Employees[Employee Name],Employees[[#This Row],[Employee Name]])&gt;1</f>
        <v>0</v>
      </c>
    </row>
    <row r="749" spans="1:9" ht="30" customHeight="1" x14ac:dyDescent="0.3">
      <c r="A749" s="43">
        <f>IF(ISBLANK(Employees[[#This Row],[Employee Name]]),"",A748+1)</f>
        <v>737</v>
      </c>
      <c r="B749" s="8" t="str">
        <f>CONCATENATE(Employees[[#This Row],[Lastname]]," ",Employees[[#This Row],[Firstname]], " ",LEFT(Employees[[#This Row],[Middlename]],1),IF(ISBLANK(Employees[[#This Row],[Middlename]])," ","."))</f>
        <v>VILLAPANDO JENITA M.</v>
      </c>
      <c r="C749" s="8" t="s">
        <v>1268</v>
      </c>
      <c r="D749" s="8" t="s">
        <v>1269</v>
      </c>
      <c r="E749" s="8" t="s">
        <v>689</v>
      </c>
      <c r="F749" s="8" t="s">
        <v>1270</v>
      </c>
      <c r="G749" s="8" t="s">
        <v>2409</v>
      </c>
      <c r="H749" s="8" t="s">
        <v>97</v>
      </c>
      <c r="I749" s="8" t="b">
        <f>COUNTIF(Employees[Employee Name],Employees[[#This Row],[Employee Name]])&gt;1</f>
        <v>0</v>
      </c>
    </row>
    <row r="750" spans="1:9" ht="30" customHeight="1" x14ac:dyDescent="0.3">
      <c r="A750" s="43">
        <f>IF(ISBLANK(Employees[[#This Row],[Employee Name]]),"",A749+1)</f>
        <v>738</v>
      </c>
      <c r="B750" s="8" t="str">
        <f>CONCATENATE(Employees[[#This Row],[Lastname]]," ",Employees[[#This Row],[Firstname]], " ",LEFT(Employees[[#This Row],[Middlename]],1),IF(ISBLANK(Employees[[#This Row],[Middlename]])," ","."))</f>
        <v xml:space="preserve">VILLARDO REY  </v>
      </c>
      <c r="C750" s="8" t="s">
        <v>1690</v>
      </c>
      <c r="D750" s="8" t="s">
        <v>1691</v>
      </c>
      <c r="E750" s="8"/>
      <c r="F750" s="8" t="s">
        <v>1289</v>
      </c>
      <c r="G750" s="18" t="s">
        <v>1289</v>
      </c>
      <c r="H750" s="8" t="s">
        <v>209</v>
      </c>
      <c r="I750" s="8" t="b">
        <f>COUNTIF(Employees[Employee Name],Employees[[#This Row],[Employee Name]])&gt;1</f>
        <v>0</v>
      </c>
    </row>
    <row r="751" spans="1:9" ht="30" customHeight="1" x14ac:dyDescent="0.3">
      <c r="A751" s="43">
        <f>IF(ISBLANK(Employees[[#This Row],[Employee Name]]),"",A750+1)</f>
        <v>739</v>
      </c>
      <c r="B751" s="8" t="str">
        <f>CONCATENATE(Employees[[#This Row],[Lastname]]," ",Employees[[#This Row],[Firstname]], " ",LEFT(Employees[[#This Row],[Middlename]],1),IF(ISBLANK(Employees[[#This Row],[Middlename]])," ","."))</f>
        <v>VILLAVIRAY MA. CANDELARIA D.</v>
      </c>
      <c r="C751" s="8" t="s">
        <v>677</v>
      </c>
      <c r="D751" s="8" t="s">
        <v>678</v>
      </c>
      <c r="E751" s="8" t="s">
        <v>119</v>
      </c>
      <c r="F751" s="8" t="s">
        <v>679</v>
      </c>
      <c r="G751" s="8" t="s">
        <v>2409</v>
      </c>
      <c r="H751" s="8" t="s">
        <v>199</v>
      </c>
      <c r="I751" s="8" t="b">
        <f>COUNTIF(Employees[Employee Name],Employees[[#This Row],[Employee Name]])&gt;1</f>
        <v>0</v>
      </c>
    </row>
    <row r="752" spans="1:9" ht="30" customHeight="1" x14ac:dyDescent="0.3">
      <c r="A752" s="43">
        <f>IF(ISBLANK(Employees[[#This Row],[Employee Name]]),"",A751+1)</f>
        <v>740</v>
      </c>
      <c r="B752" s="8" t="str">
        <f>CONCATENATE(Employees[[#This Row],[Lastname]]," ",Employees[[#This Row],[Firstname]], " ",LEFT(Employees[[#This Row],[Middlename]],1),IF(ISBLANK(Employees[[#This Row],[Middlename]])," ","."))</f>
        <v>VILLAVIRAY MAR CLYDE D.</v>
      </c>
      <c r="C752" s="8" t="s">
        <v>677</v>
      </c>
      <c r="D752" s="8" t="s">
        <v>684</v>
      </c>
      <c r="E752" s="8" t="s">
        <v>119</v>
      </c>
      <c r="F752" s="8" t="s">
        <v>685</v>
      </c>
      <c r="G752" s="8" t="s">
        <v>2409</v>
      </c>
      <c r="H752" s="8" t="s">
        <v>135</v>
      </c>
      <c r="I752" s="8" t="b">
        <f>COUNTIF(Employees[Employee Name],Employees[[#This Row],[Employee Name]])&gt;1</f>
        <v>0</v>
      </c>
    </row>
    <row r="753" spans="1:9" ht="30" customHeight="1" x14ac:dyDescent="0.3">
      <c r="A753" s="43">
        <f>A751+1</f>
        <v>740</v>
      </c>
      <c r="B753" s="8" t="str">
        <f>CONCATENATE(Employees[[#This Row],[Lastname]]," ",Employees[[#This Row],[Firstname]], " ",LEFT(Employees[[#This Row],[Middlename]],1),IF(ISBLANK(Employees[[#This Row],[Middlename]])," ","."))</f>
        <v xml:space="preserve">MAGHIRANG EDUARDO  </v>
      </c>
      <c r="C753" s="18" t="s">
        <v>2577</v>
      </c>
      <c r="D753" s="18" t="s">
        <v>2362</v>
      </c>
      <c r="E753" s="8"/>
      <c r="F753" s="18" t="s">
        <v>125</v>
      </c>
      <c r="G753" s="18" t="s">
        <v>2409</v>
      </c>
      <c r="H753" s="18" t="s">
        <v>209</v>
      </c>
      <c r="I753" s="8" t="b">
        <f>COUNTIF(Employees[Employee Name],Employees[[#This Row],[Employee Name]])&gt;1</f>
        <v>0</v>
      </c>
    </row>
    <row r="754" spans="1:9" ht="30" customHeight="1" x14ac:dyDescent="0.3">
      <c r="A754" s="43">
        <f>IF(ISBLANK(Employees[[#This Row],[Employee Name]]),"",A752+1)</f>
        <v>741</v>
      </c>
      <c r="B754" s="8" t="str">
        <f>CONCATENATE(Employees[[#This Row],[Lastname]]," ",Employees[[#This Row],[Firstname]], " ",LEFT(Employees[[#This Row],[Middlename]],1),IF(ISBLANK(Employees[[#This Row],[Middlename]])," ","."))</f>
        <v>VISITACION DENNIS S.</v>
      </c>
      <c r="C754" s="18" t="s">
        <v>2400</v>
      </c>
      <c r="D754" s="18" t="s">
        <v>300</v>
      </c>
      <c r="E754" s="18" t="s">
        <v>2401</v>
      </c>
      <c r="F754" s="18" t="s">
        <v>198</v>
      </c>
      <c r="G754" s="18" t="s">
        <v>2409</v>
      </c>
      <c r="H754" s="8"/>
      <c r="I754" s="8" t="b">
        <f>COUNTIF(Employees[Employee Name],Employees[[#This Row],[Employee Name]])&gt;1</f>
        <v>0</v>
      </c>
    </row>
    <row r="755" spans="1:9" ht="30" customHeight="1" x14ac:dyDescent="0.3">
      <c r="A755" s="43">
        <f>IF(ISBLANK(Employees[[#This Row],[Employee Name]]),"",A754+1)</f>
        <v>742</v>
      </c>
      <c r="B755" s="8" t="str">
        <f>CONCATENATE(Employees[[#This Row],[Lastname]]," ",Employees[[#This Row],[Firstname]], " ",LEFT(Employees[[#This Row],[Middlename]],1),IF(ISBLANK(Employees[[#This Row],[Middlename]])," ","."))</f>
        <v>ZAFRA CHEYSSER A.</v>
      </c>
      <c r="C755" s="8" t="s">
        <v>1692</v>
      </c>
      <c r="D755" s="8" t="s">
        <v>1693</v>
      </c>
      <c r="E755" s="8" t="s">
        <v>1694</v>
      </c>
      <c r="F755" s="8" t="s">
        <v>1289</v>
      </c>
      <c r="G755" s="18" t="s">
        <v>1289</v>
      </c>
      <c r="H755" s="8" t="s">
        <v>1288</v>
      </c>
      <c r="I755" s="8" t="b">
        <f>COUNTIF(Employees[Employee Name],Employees[[#This Row],[Employee Name]])&gt;1</f>
        <v>0</v>
      </c>
    </row>
    <row r="756" spans="1:9" ht="30" customHeight="1" x14ac:dyDescent="0.3">
      <c r="A756" s="43">
        <f>IF(ISBLANK(Employees[[#This Row],[Employee Name]]),"",A755+1)</f>
        <v>743</v>
      </c>
      <c r="B756" s="8" t="str">
        <f>CONCATENATE(Employees[[#This Row],[Lastname]]," ",Employees[[#This Row],[Firstname]], " ",LEFT(Employees[[#This Row],[Middlename]],1),IF(ISBLANK(Employees[[#This Row],[Middlename]])," ","."))</f>
        <v>ZAFRA REYNANTE B.</v>
      </c>
      <c r="C756" s="8" t="s">
        <v>1692</v>
      </c>
      <c r="D756" s="8" t="s">
        <v>1695</v>
      </c>
      <c r="E756" s="8" t="s">
        <v>145</v>
      </c>
      <c r="F756" s="8" t="s">
        <v>1289</v>
      </c>
      <c r="G756" s="18" t="s">
        <v>1289</v>
      </c>
      <c r="H756" s="8" t="s">
        <v>1699</v>
      </c>
      <c r="I756" s="8" t="b">
        <f>COUNTIF(Employees[Employee Name],Employees[[#This Row],[Employee Name]])&gt;1</f>
        <v>0</v>
      </c>
    </row>
    <row r="757" spans="1:9" ht="30" customHeight="1" x14ac:dyDescent="0.3">
      <c r="A757" s="43">
        <f>IF(ISBLANK(Employees[[#This Row],[Employee Name]]),"",A756+1)</f>
        <v>744</v>
      </c>
      <c r="B757" s="8" t="str">
        <f>CONCATENATE(Employees[[#This Row],[Lastname]]," ",Employees[[#This Row],[Firstname]], " ",LEFT(Employees[[#This Row],[Middlename]],1),IF(ISBLANK(Employees[[#This Row],[Middlename]])," ","."))</f>
        <v>ZALDIVIA MIRIAM F.</v>
      </c>
      <c r="C757" s="8" t="s">
        <v>1068</v>
      </c>
      <c r="D757" s="8" t="s">
        <v>1069</v>
      </c>
      <c r="E757" s="8" t="s">
        <v>430</v>
      </c>
      <c r="F757" s="8" t="s">
        <v>125</v>
      </c>
      <c r="G757" s="18" t="s">
        <v>2409</v>
      </c>
      <c r="H757" s="8" t="s">
        <v>156</v>
      </c>
      <c r="I757" s="8" t="b">
        <f>COUNTIF(Employees[Employee Name],Employees[[#This Row],[Employee Name]])&gt;1</f>
        <v>0</v>
      </c>
    </row>
    <row r="758" spans="1:9" ht="30" customHeight="1" x14ac:dyDescent="0.3">
      <c r="A758" s="43"/>
      <c r="B758" s="8"/>
      <c r="C758" s="8"/>
      <c r="D758" s="8"/>
      <c r="E758" s="8"/>
      <c r="F758" s="8"/>
      <c r="G758" s="8"/>
      <c r="H758" s="8"/>
      <c r="I758" s="8"/>
    </row>
    <row r="759" spans="1:9" ht="30" customHeight="1" x14ac:dyDescent="0.3">
      <c r="A759" s="43"/>
      <c r="B759" s="8"/>
      <c r="C759" s="18"/>
      <c r="D759" s="18"/>
      <c r="E759" s="18"/>
      <c r="F759" s="18"/>
      <c r="G759" s="18"/>
      <c r="H759" s="18"/>
      <c r="I759" s="8"/>
    </row>
  </sheetData>
  <sheetProtection formatColumns="0" selectLockedCells="1" selectUnlockedCells="1"/>
  <phoneticPr fontId="29" type="noConversion"/>
  <conditionalFormatting sqref="A4:I1759">
    <cfRule type="expression" dxfId="0" priority="1">
      <formula>$I4=TRUE</formula>
    </cfRule>
  </conditionalFormatting>
  <dataValidations xWindow="192" yWindow="353" count="1">
    <dataValidation allowBlank="1" showInputMessage="1" showErrorMessage="1" prompt="Employee names are in this column under this heading" sqref="F14 F3:G13 F15:G756 B3:E759" xr:uid="{00000000-0002-0000-03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pageSetUpPr fitToPage="1"/>
  </sheetPr>
  <dimension ref="B1:C34"/>
  <sheetViews>
    <sheetView showGridLines="0" workbookViewId="0">
      <selection activeCell="C28" sqref="C28"/>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44927</v>
      </c>
      <c r="C4" s="8" t="s">
        <v>9</v>
      </c>
    </row>
    <row r="5" spans="2:3" ht="30" customHeight="1" x14ac:dyDescent="0.3">
      <c r="B5" s="10">
        <v>43628</v>
      </c>
      <c r="C5" s="8" t="s">
        <v>11</v>
      </c>
    </row>
    <row r="6" spans="2:3" ht="30" customHeight="1" x14ac:dyDescent="0.3">
      <c r="B6" s="10">
        <f ca="1">DATE(YEAR(TODAY()),12,24)</f>
        <v>45284</v>
      </c>
      <c r="C6" s="18" t="s">
        <v>78</v>
      </c>
    </row>
    <row r="7" spans="2:3" ht="30" customHeight="1" x14ac:dyDescent="0.3">
      <c r="B7" s="10">
        <f ca="1">DATE(YEAR(TODAY()),12,25)</f>
        <v>45285</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1104</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2022</v>
      </c>
    </row>
    <row r="15" spans="2:3" ht="30" customHeight="1" x14ac:dyDescent="0.3">
      <c r="B15" s="10">
        <v>44925</v>
      </c>
      <c r="C15" s="8"/>
    </row>
    <row r="16" spans="2:3" ht="30" customHeight="1" x14ac:dyDescent="0.3">
      <c r="B16" s="10">
        <v>45047</v>
      </c>
      <c r="C16" s="8" t="s">
        <v>2158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2502</v>
      </c>
    </row>
    <row r="22" spans="2:3" ht="30" customHeight="1" x14ac:dyDescent="0.3">
      <c r="B22" s="10">
        <v>45260</v>
      </c>
      <c r="C22" s="18" t="s">
        <v>2501</v>
      </c>
    </row>
    <row r="23" spans="2:3" ht="30" customHeight="1" x14ac:dyDescent="0.3">
      <c r="B23" s="10">
        <v>45268</v>
      </c>
      <c r="C23" s="18" t="s">
        <v>2613</v>
      </c>
    </row>
    <row r="24" spans="2:3" ht="30" customHeight="1" x14ac:dyDescent="0.3">
      <c r="B24" s="10">
        <v>45286</v>
      </c>
      <c r="C24" s="18" t="s">
        <v>2614</v>
      </c>
    </row>
    <row r="25" spans="2:3" ht="30" customHeight="1" x14ac:dyDescent="0.3">
      <c r="B25" s="10">
        <v>45285</v>
      </c>
      <c r="C25" s="18" t="s">
        <v>2612</v>
      </c>
    </row>
    <row r="26" spans="2:3" ht="30" customHeight="1" x14ac:dyDescent="0.3">
      <c r="B26" s="10"/>
      <c r="C26" s="18"/>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400-000000000000}"/>
    <dataValidation allowBlank="1" showInputMessage="1" showErrorMessage="1" prompt="Enter description in this column under this heading" sqref="C3" xr:uid="{00000000-0002-0000-0400-000001000000}"/>
    <dataValidation allowBlank="1" showInputMessage="1" showErrorMessage="1" prompt="Enter company holidays in the table in this worksheet" sqref="A1" xr:uid="{00000000-0002-0000-0400-000002000000}"/>
    <dataValidation allowBlank="1" showInputMessage="1" showErrorMessage="1" prompt="Worksheet title is in this cell" sqref="B1" xr:uid="{00000000-0002-0000-04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4" x14ac:dyDescent="0.3">
      <c r="B3" s="37" t="s">
        <v>958</v>
      </c>
      <c r="C3" s="62">
        <v>2023</v>
      </c>
    </row>
    <row r="5" spans="1:9" ht="16.5" x14ac:dyDescent="0.3">
      <c r="A5" s="27" t="s">
        <v>943</v>
      </c>
      <c r="B5" s="27" t="s">
        <v>937</v>
      </c>
      <c r="C5" s="25" t="s">
        <v>85</v>
      </c>
      <c r="D5" s="27" t="s">
        <v>938</v>
      </c>
      <c r="E5" s="27" t="s">
        <v>939</v>
      </c>
      <c r="F5" s="27" t="s">
        <v>940</v>
      </c>
      <c r="G5" s="27" t="s">
        <v>941</v>
      </c>
      <c r="H5" s="27" t="s">
        <v>942</v>
      </c>
      <c r="I5" s="27" t="s">
        <v>959</v>
      </c>
    </row>
    <row r="6" spans="1:9" x14ac:dyDescent="0.3">
      <c r="A6" s="27">
        <f t="shared" ref="A6:A69" si="0">IF(ISBLANK(B6),"",ROW(A1))</f>
        <v>1</v>
      </c>
      <c r="B6" t="str">
        <f>IF(ISBLANK('List of Employees'!B4),"",'List of Employees'!B4)</f>
        <v>AALA MELODY M.</v>
      </c>
      <c r="C6" s="25" t="str">
        <f>VLOOKUP(Table3[[#This Row],[EMPLOYEE NAME]],Employees[[Employee Name]:[Office]],6)</f>
        <v>CASUAL</v>
      </c>
      <c r="I6" s="27">
        <f>SUM(Table3[[#This Row],['# SICK LEAVE]:['#OTHERS]])</f>
        <v>0</v>
      </c>
    </row>
    <row r="7" spans="1:9" x14ac:dyDescent="0.3">
      <c r="A7" s="27">
        <f t="shared" si="0"/>
        <v>2</v>
      </c>
      <c r="B7" t="str">
        <f>IF(ISBLANK('List of Employees'!B5),"",'List of Employees'!B5)</f>
        <v>ABALLA JAMAICA C.</v>
      </c>
      <c r="C7" s="25" t="str">
        <f>VLOOKUP(Table3[[#This Row],[EMPLOYEE NAME]],Employees[[Employee Name]:[Office]],6)</f>
        <v>CASUAL</v>
      </c>
      <c r="I7" s="27">
        <f>SUM(Table3[[#This Row],['# SICK LEAVE]:['#OTHERS]])</f>
        <v>0</v>
      </c>
    </row>
    <row r="8" spans="1:9" x14ac:dyDescent="0.3">
      <c r="A8" s="27">
        <f t="shared" si="0"/>
        <v>3</v>
      </c>
      <c r="B8" t="str">
        <f>IF(ISBLANK('List of Employees'!B6),"",'List of Employees'!B6)</f>
        <v>ABELA IMELDA C.</v>
      </c>
      <c r="C8" s="25" t="str">
        <f>VLOOKUP(Table3[[#This Row],[EMPLOYEE NAME]],Employees[[Employee Name]:[Office]],6)</f>
        <v>CASUAL</v>
      </c>
      <c r="I8" s="27">
        <f>SUM(Table3[[#This Row],['# SICK LEAVE]:['#OTHERS]])</f>
        <v>0</v>
      </c>
    </row>
    <row r="9" spans="1:9" x14ac:dyDescent="0.3">
      <c r="A9" s="27">
        <f t="shared" si="0"/>
        <v>4</v>
      </c>
      <c r="B9" t="str">
        <f>IF(ISBLANK('List of Employees'!B7),"",'List of Employees'!B7)</f>
        <v>ABENA WINNIE ROSE M.</v>
      </c>
      <c r="C9" s="25" t="str">
        <f>VLOOKUP(Table3[[#This Row],[EMPLOYEE NAME]],Employees[[Employee Name]:[Office]],6)</f>
        <v>PERMANENT</v>
      </c>
      <c r="I9" s="27">
        <f>SUM(Table3[[#This Row],['# SICK LEAVE]:['#OTHERS]])</f>
        <v>0</v>
      </c>
    </row>
    <row r="10" spans="1:9" x14ac:dyDescent="0.3">
      <c r="A10" s="27">
        <f t="shared" si="0"/>
        <v>5</v>
      </c>
      <c r="B10" t="str">
        <f>IF(ISBLANK('List of Employees'!B8),"",'List of Employees'!B8)</f>
        <v xml:space="preserve">ABLANEDA ARMANDO  </v>
      </c>
      <c r="C10" s="25" t="str">
        <f>VLOOKUP(Table3[[#This Row],[EMPLOYEE NAME]],Employees[[Employee Name]:[Office]],6)</f>
        <v>CASUAL</v>
      </c>
      <c r="I10" s="27">
        <f>SUM(Table3[[#This Row],['# SICK LEAVE]:['#OTHERS]])</f>
        <v>0</v>
      </c>
    </row>
    <row r="11" spans="1:9" x14ac:dyDescent="0.3">
      <c r="A11" s="27">
        <f t="shared" si="0"/>
        <v>6</v>
      </c>
      <c r="B11" t="str">
        <f>IF(ISBLANK('List of Employees'!B9),"",'List of Employees'!B9)</f>
        <v>ACERON ANGELU V.</v>
      </c>
      <c r="C11" s="25" t="str">
        <f>VLOOKUP(Table3[[#This Row],[EMPLOYEE NAME]],Employees[[Employee Name]:[Office]],6)</f>
        <v>PERMANENT</v>
      </c>
      <c r="I11" s="27">
        <f>SUM(Table3[[#This Row],['# SICK LEAVE]:['#OTHERS]])</f>
        <v>0</v>
      </c>
    </row>
    <row r="12" spans="1:9" x14ac:dyDescent="0.3">
      <c r="A12" s="27">
        <f t="shared" si="0"/>
        <v>7</v>
      </c>
      <c r="B12" t="str">
        <f>IF(ISBLANK('List of Employees'!B10),"",'List of Employees'!B10)</f>
        <v>ACOSTA MARIETA A.</v>
      </c>
      <c r="C12" s="25" t="str">
        <f>VLOOKUP(Table3[[#This Row],[EMPLOYEE NAME]],Employees[[Employee Name]:[Office]],6)</f>
        <v>CASUAL</v>
      </c>
      <c r="I12" s="27">
        <f>SUM(Table3[[#This Row],['# SICK LEAVE]:['#OTHERS]])</f>
        <v>0</v>
      </c>
    </row>
    <row r="13" spans="1:9" x14ac:dyDescent="0.3">
      <c r="A13" s="27">
        <f t="shared" si="0"/>
        <v>8</v>
      </c>
      <c r="B13" t="str">
        <f>IF(ISBLANK('List of Employees'!B11),"",'List of Employees'!B11)</f>
        <v>ACUB MA. MARILYN L.</v>
      </c>
      <c r="C13" s="25" t="str">
        <f>VLOOKUP(Table3[[#This Row],[EMPLOYEE NAME]],Employees[[Employee Name]:[Office]],6)</f>
        <v>CASUAL</v>
      </c>
      <c r="I13" s="27">
        <f>SUM(Table3[[#This Row],['# SICK LEAVE]:['#OTHERS]])</f>
        <v>0</v>
      </c>
    </row>
    <row r="14" spans="1:9" x14ac:dyDescent="0.3">
      <c r="A14" s="27">
        <f t="shared" si="0"/>
        <v>9</v>
      </c>
      <c r="B14" t="str">
        <f>IF(ISBLANK('List of Employees'!B12),"",'List of Employees'!B12)</f>
        <v>AGUIDO RAFAEL V.</v>
      </c>
      <c r="C14" s="25" t="str">
        <f>VLOOKUP(Table3[[#This Row],[EMPLOYEE NAME]],Employees[[Employee Name]:[Office]],6)</f>
        <v>PERMANENT</v>
      </c>
      <c r="I14" s="27">
        <f>SUM(Table3[[#This Row],['# SICK LEAVE]:['#OTHERS]])</f>
        <v>0</v>
      </c>
    </row>
    <row r="15" spans="1:9" x14ac:dyDescent="0.3">
      <c r="A15" s="27">
        <f t="shared" si="0"/>
        <v>10</v>
      </c>
      <c r="B15" t="str">
        <f>IF(ISBLANK('List of Employees'!B13),"",'List of Employees'!B13)</f>
        <v>AGUILA JENNIFER A.</v>
      </c>
      <c r="C15" s="25" t="str">
        <f>VLOOKUP(Table3[[#This Row],[EMPLOYEE NAME]],Employees[[Employee Name]:[Office]],6)</f>
        <v>CASUAL</v>
      </c>
      <c r="I15" s="27">
        <f>SUM(Table3[[#This Row],['# SICK LEAVE]:['#OTHERS]])</f>
        <v>0</v>
      </c>
    </row>
    <row r="16" spans="1:9" x14ac:dyDescent="0.3">
      <c r="A16" s="27">
        <f t="shared" si="0"/>
        <v>11</v>
      </c>
      <c r="B16" t="str">
        <f>IF(ISBLANK('List of Employees'!B14),"",'List of Employees'!B14)</f>
        <v>AGUILAR WILLIAM C.</v>
      </c>
      <c r="C16" s="25" t="str">
        <f>VLOOKUP(Table3[[#This Row],[EMPLOYEE NAME]],Employees[[Employee Name]:[Office]],6)</f>
        <v>CASUAL</v>
      </c>
      <c r="I16" s="27">
        <f>SUM(Table3[[#This Row],['# SICK LEAVE]:['#OTHERS]])</f>
        <v>0</v>
      </c>
    </row>
    <row r="17" spans="1:9" x14ac:dyDescent="0.3">
      <c r="A17" s="27">
        <f t="shared" si="0"/>
        <v>12</v>
      </c>
      <c r="B17" t="str">
        <f>IF(ISBLANK('List of Employees'!B15),"",'List of Employees'!B15)</f>
        <v>AGUSTIN MARIA LUISA F.</v>
      </c>
      <c r="C17" s="25" t="str">
        <f>VLOOKUP(Table3[[#This Row],[EMPLOYEE NAME]],Employees[[Employee Name]:[Office]],6)</f>
        <v>PERMANENT</v>
      </c>
      <c r="I17" s="27">
        <f>SUM(Table3[[#This Row],['# SICK LEAVE]:['#OTHERS]])</f>
        <v>0</v>
      </c>
    </row>
    <row r="18" spans="1:9" x14ac:dyDescent="0.3">
      <c r="A18" s="27">
        <f t="shared" si="0"/>
        <v>13</v>
      </c>
      <c r="B18" t="str">
        <f>IF(ISBLANK('List of Employees'!B16),"",'List of Employees'!B16)</f>
        <v xml:space="preserve">ALBARRACIN ROLAND  </v>
      </c>
      <c r="C18" s="25" t="str">
        <f>VLOOKUP(Table3[[#This Row],[EMPLOYEE NAME]],Employees[[Employee Name]:[Office]],6)</f>
        <v>CASUAL</v>
      </c>
      <c r="I18" s="27">
        <f>SUM(Table3[[#This Row],['# SICK LEAVE]:['#OTHERS]])</f>
        <v>0</v>
      </c>
    </row>
    <row r="19" spans="1:9" x14ac:dyDescent="0.3">
      <c r="A19" s="27">
        <f t="shared" si="0"/>
        <v>14</v>
      </c>
      <c r="B19" t="str">
        <f>IF(ISBLANK('List of Employees'!B17),"",'List of Employees'!B17)</f>
        <v>ALCALA DANIEL P.</v>
      </c>
      <c r="C19" s="25" t="str">
        <f>VLOOKUP(Table3[[#This Row],[EMPLOYEE NAME]],Employees[[Employee Name]:[Office]],6)</f>
        <v>PERMANENT</v>
      </c>
      <c r="I19" s="27">
        <f>SUM(Table3[[#This Row],['# SICK LEAVE]:['#OTHERS]])</f>
        <v>0</v>
      </c>
    </row>
    <row r="20" spans="1:9" x14ac:dyDescent="0.3">
      <c r="A20" s="27">
        <f t="shared" si="0"/>
        <v>15</v>
      </c>
      <c r="B20" t="str">
        <f>IF(ISBLANK('List of Employees'!B18),"",'List of Employees'!B18)</f>
        <v>ALCANTARA RIZALINA B.</v>
      </c>
      <c r="C20" s="25" t="str">
        <f>VLOOKUP(Table3[[#This Row],[EMPLOYEE NAME]],Employees[[Employee Name]:[Office]],6)</f>
        <v>PERMANENT</v>
      </c>
      <c r="I20" s="27">
        <f>SUM(Table3[[#This Row],['# SICK LEAVE]:['#OTHERS]])</f>
        <v>0</v>
      </c>
    </row>
    <row r="21" spans="1:9" x14ac:dyDescent="0.3">
      <c r="A21" s="27">
        <f t="shared" si="0"/>
        <v>16</v>
      </c>
      <c r="B21" t="str">
        <f>IF(ISBLANK('List of Employees'!B22),"",'List of Employees'!B22)</f>
        <v>ALCAZAR AINEE JOY C.</v>
      </c>
      <c r="C21" s="25" t="str">
        <f>VLOOKUP(Table3[[#This Row],[EMPLOYEE NAME]],Employees[[Employee Name]:[Office]],6)</f>
        <v>PERMANENT</v>
      </c>
      <c r="I21" s="27">
        <f>SUM(Table3[[#This Row],['# SICK LEAVE]:['#OTHERS]])</f>
        <v>0</v>
      </c>
    </row>
    <row r="22" spans="1:9" x14ac:dyDescent="0.3">
      <c r="A22" s="27">
        <f t="shared" si="0"/>
        <v>17</v>
      </c>
      <c r="B22" t="str">
        <f>IF(ISBLANK('List of Employees'!B23),"",'List of Employees'!B23)</f>
        <v>ALCAZAR AIREEN B.</v>
      </c>
      <c r="C22" s="25" t="str">
        <f>VLOOKUP(Table3[[#This Row],[EMPLOYEE NAME]],Employees[[Employee Name]:[Office]],6)</f>
        <v>PERMANENT</v>
      </c>
      <c r="I22" s="27">
        <f>SUM(Table3[[#This Row],['# SICK LEAVE]:['#OTHERS]])</f>
        <v>0</v>
      </c>
    </row>
    <row r="23" spans="1:9" x14ac:dyDescent="0.3">
      <c r="A23" s="27">
        <f t="shared" si="0"/>
        <v>18</v>
      </c>
      <c r="B23" t="str">
        <f>IF(ISBLANK('List of Employees'!B24),"",'List of Employees'!B24)</f>
        <v>ALCAZAR ZENAIDA S.</v>
      </c>
      <c r="C23" s="25" t="str">
        <f>VLOOKUP(Table3[[#This Row],[EMPLOYEE NAME]],Employees[[Employee Name]:[Office]],6)</f>
        <v>PERMANENT</v>
      </c>
      <c r="I23" s="27">
        <f>SUM(Table3[[#This Row],['# SICK LEAVE]:['#OTHERS]])</f>
        <v>0</v>
      </c>
    </row>
    <row r="24" spans="1:9" x14ac:dyDescent="0.3">
      <c r="A24" s="27">
        <f t="shared" si="0"/>
        <v>19</v>
      </c>
      <c r="B24" t="str">
        <f>IF(ISBLANK('List of Employees'!B25),"",'List of Employees'!B25)</f>
        <v>ALEGA ESTELITA M.</v>
      </c>
      <c r="C24" s="25" t="str">
        <f>VLOOKUP(Table3[[#This Row],[EMPLOYEE NAME]],Employees[[Employee Name]:[Office]],6)</f>
        <v>PERMANENT</v>
      </c>
      <c r="I24" s="27">
        <f>SUM(Table3[[#This Row],['# SICK LEAVE]:['#OTHERS]])</f>
        <v>0</v>
      </c>
    </row>
    <row r="25" spans="1:9" x14ac:dyDescent="0.3">
      <c r="A25" s="27">
        <f t="shared" si="0"/>
        <v>20</v>
      </c>
      <c r="B25" t="str">
        <f>IF(ISBLANK('List of Employees'!B26),"",'List of Employees'!B26)</f>
        <v>ALEGRE MARC JESTER D.</v>
      </c>
      <c r="C25" s="25" t="str">
        <f>VLOOKUP(Table3[[#This Row],[EMPLOYEE NAME]],Employees[[Employee Name]:[Office]],6)</f>
        <v>JOBCON</v>
      </c>
      <c r="I25" s="27">
        <f>SUM(Table3[[#This Row],['# SICK LEAVE]:['#OTHERS]])</f>
        <v>0</v>
      </c>
    </row>
    <row r="26" spans="1:9" x14ac:dyDescent="0.3">
      <c r="A26" s="27">
        <f t="shared" si="0"/>
        <v>21</v>
      </c>
      <c r="B26" t="str">
        <f>IF(ISBLANK('List of Employees'!B27),"",'List of Employees'!B27)</f>
        <v>ALEGRE RENZ KARL C.</v>
      </c>
      <c r="C26" s="25" t="str">
        <f>VLOOKUP(Table3[[#This Row],[EMPLOYEE NAME]],Employees[[Employee Name]:[Office]],6)</f>
        <v>CASUAL</v>
      </c>
      <c r="I26" s="27">
        <f>SUM(Table3[[#This Row],['# SICK LEAVE]:['#OTHERS]])</f>
        <v>0</v>
      </c>
    </row>
    <row r="27" spans="1:9" x14ac:dyDescent="0.3">
      <c r="A27" s="27">
        <f t="shared" si="0"/>
        <v>22</v>
      </c>
      <c r="B27" t="str">
        <f>IF(ISBLANK('List of Employees'!B28),"",'List of Employees'!B28)</f>
        <v>ALEGRE VIVENCIO A.</v>
      </c>
      <c r="C27" s="25" t="str">
        <f>VLOOKUP(Table3[[#This Row],[EMPLOYEE NAME]],Employees[[Employee Name]:[Office]],6)</f>
        <v>PERMANENT</v>
      </c>
      <c r="I27" s="27">
        <f>SUM(Table3[[#This Row],['# SICK LEAVE]:['#OTHERS]])</f>
        <v>0</v>
      </c>
    </row>
    <row r="28" spans="1:9" x14ac:dyDescent="0.3">
      <c r="A28" s="27">
        <f t="shared" si="0"/>
        <v>23</v>
      </c>
      <c r="B28" t="str">
        <f>IF(ISBLANK('List of Employees'!B30),"",'List of Employees'!B30)</f>
        <v>ALERA JEFFREY B.</v>
      </c>
      <c r="C28" s="25" t="str">
        <f>VLOOKUP(Table3[[#This Row],[EMPLOYEE NAME]],Employees[[Employee Name]:[Office]],6)</f>
        <v>PERMANENT</v>
      </c>
      <c r="I28" s="27">
        <f>SUM(Table3[[#This Row],['# SICK LEAVE]:['#OTHERS]])</f>
        <v>0</v>
      </c>
    </row>
    <row r="29" spans="1:9" x14ac:dyDescent="0.3">
      <c r="A29" s="27">
        <f t="shared" si="0"/>
        <v>24</v>
      </c>
      <c r="B29" t="str">
        <f>IF(ISBLANK('List of Employees'!B31),"",'List of Employees'!B31)</f>
        <v>ALFEREZ JOSEPHINE R.</v>
      </c>
      <c r="C29" s="25" t="str">
        <f>VLOOKUP(Table3[[#This Row],[EMPLOYEE NAME]],Employees[[Employee Name]:[Office]],6)</f>
        <v>PERMANENT</v>
      </c>
      <c r="I29" s="27">
        <f>SUM(Table3[[#This Row],['# SICK LEAVE]:['#OTHERS]])</f>
        <v>0</v>
      </c>
    </row>
    <row r="30" spans="1:9" x14ac:dyDescent="0.3">
      <c r="A30" s="27">
        <f t="shared" si="0"/>
        <v>25</v>
      </c>
      <c r="B30" t="str">
        <f>IF(ISBLANK('List of Employees'!B32),"",'List of Employees'!B32)</f>
        <v>ALMAREZ GRACITA S.</v>
      </c>
      <c r="C30" s="25" t="str">
        <f>VLOOKUP(Table3[[#This Row],[EMPLOYEE NAME]],Employees[[Employee Name]:[Office]],6)</f>
        <v>JOBCON</v>
      </c>
      <c r="I30" s="27">
        <f>SUM(Table3[[#This Row],['# SICK LEAVE]:['#OTHERS]])</f>
        <v>0</v>
      </c>
    </row>
    <row r="31" spans="1:9" x14ac:dyDescent="0.3">
      <c r="A31" s="27">
        <f t="shared" si="0"/>
        <v>26</v>
      </c>
      <c r="B31" t="str">
        <f>IF(ISBLANK('List of Employees'!B33),"",'List of Employees'!B33)</f>
        <v>ALMAREZ MELENCIO M.</v>
      </c>
      <c r="C31" s="25" t="str">
        <f>VLOOKUP(Table3[[#This Row],[EMPLOYEE NAME]],Employees[[Employee Name]:[Office]],6)</f>
        <v>CASUAL</v>
      </c>
      <c r="I31" s="27">
        <f>SUM(Table3[[#This Row],['# SICK LEAVE]:['#OTHERS]])</f>
        <v>0</v>
      </c>
    </row>
    <row r="32" spans="1:9" x14ac:dyDescent="0.3">
      <c r="A32" s="27">
        <f t="shared" si="0"/>
        <v>27</v>
      </c>
      <c r="B32" t="str">
        <f>IF(ISBLANK('List of Employees'!B34),"",'List of Employees'!B34)</f>
        <v>ALVAREZ GRACITA S.</v>
      </c>
      <c r="C32" s="25" t="str">
        <f>VLOOKUP(Table3[[#This Row],[EMPLOYEE NAME]],Employees[[Employee Name]:[Office]],6)</f>
        <v>PERMANENT</v>
      </c>
      <c r="I32" s="27">
        <f>SUM(Table3[[#This Row],['# SICK LEAVE]:['#OTHERS]])</f>
        <v>0</v>
      </c>
    </row>
    <row r="33" spans="1:9" x14ac:dyDescent="0.3">
      <c r="A33" s="27">
        <f t="shared" si="0"/>
        <v>28</v>
      </c>
      <c r="B33" t="str">
        <f>IF(ISBLANK('List of Employees'!B35),"",'List of Employees'!B35)</f>
        <v>AMBAT JAIME L.</v>
      </c>
      <c r="C33" s="25" t="str">
        <f>VLOOKUP(Table3[[#This Row],[EMPLOYEE NAME]],Employees[[Employee Name]:[Office]],6)</f>
        <v>CASUAL</v>
      </c>
      <c r="I33" s="27">
        <f>SUM(Table3[[#This Row],['# SICK LEAVE]:['#OTHERS]])</f>
        <v>0</v>
      </c>
    </row>
    <row r="34" spans="1:9" x14ac:dyDescent="0.3">
      <c r="A34" s="27">
        <f t="shared" si="0"/>
        <v>29</v>
      </c>
      <c r="B34" t="str">
        <f>IF(ISBLANK('List of Employees'!B36),"",'List of Employees'!B36)</f>
        <v>AMBAT MARILOU M.</v>
      </c>
      <c r="C34" s="25" t="str">
        <f>VLOOKUP(Table3[[#This Row],[EMPLOYEE NAME]],Employees[[Employee Name]:[Office]],6)</f>
        <v>PERMANENT</v>
      </c>
      <c r="I34" s="27">
        <f>SUM(Table3[[#This Row],['# SICK LEAVE]:['#OTHERS]])</f>
        <v>0</v>
      </c>
    </row>
    <row r="35" spans="1:9" x14ac:dyDescent="0.3">
      <c r="A35" s="27">
        <f t="shared" si="0"/>
        <v>30</v>
      </c>
      <c r="B35" t="str">
        <f>IF(ISBLANK('List of Employees'!B37),"",'List of Employees'!B37)</f>
        <v>AMBION DORINDA A.</v>
      </c>
      <c r="C35" s="25" t="str">
        <f>VLOOKUP(Table3[[#This Row],[EMPLOYEE NAME]],Employees[[Employee Name]:[Office]],6)</f>
        <v>PERMANENT</v>
      </c>
      <c r="I35" s="27">
        <f>SUM(Table3[[#This Row],['# SICK LEAVE]:['#OTHERS]])</f>
        <v>0</v>
      </c>
    </row>
    <row r="36" spans="1:9" x14ac:dyDescent="0.3">
      <c r="A36" s="27">
        <f t="shared" si="0"/>
        <v>31</v>
      </c>
      <c r="B36" t="str">
        <f>IF(ISBLANK('List of Employees'!B38),"",'List of Employees'!B38)</f>
        <v>AMBION HERSHEY D.</v>
      </c>
      <c r="C36" s="25" t="str">
        <f>VLOOKUP(Table3[[#This Row],[EMPLOYEE NAME]],Employees[[Employee Name]:[Office]],6)</f>
        <v>CASUAL</v>
      </c>
      <c r="I36" s="27">
        <f>SUM(Table3[[#This Row],['# SICK LEAVE]:['#OTHERS]])</f>
        <v>0</v>
      </c>
    </row>
    <row r="37" spans="1:9" x14ac:dyDescent="0.3">
      <c r="A37" s="27">
        <f t="shared" si="0"/>
        <v>32</v>
      </c>
      <c r="B37" t="str">
        <f>IF(ISBLANK('List of Employees'!B39),"",'List of Employees'!B39)</f>
        <v>AMBION LAMBERTO A.</v>
      </c>
      <c r="C37" s="25" t="str">
        <f>VLOOKUP(Table3[[#This Row],[EMPLOYEE NAME]],Employees[[Employee Name]:[Office]],6)</f>
        <v>PERMANENT</v>
      </c>
      <c r="I37" s="27">
        <f>SUM(Table3[[#This Row],['# SICK LEAVE]:['#OTHERS]])</f>
        <v>0</v>
      </c>
    </row>
    <row r="38" spans="1:9" x14ac:dyDescent="0.3">
      <c r="A38" s="27">
        <f t="shared" si="0"/>
        <v>33</v>
      </c>
      <c r="B38" t="str">
        <f>IF(ISBLANK('List of Employees'!B40),"",'List of Employees'!B40)</f>
        <v>AMBION MARIETA B.</v>
      </c>
      <c r="C38" s="25" t="str">
        <f>VLOOKUP(Table3[[#This Row],[EMPLOYEE NAME]],Employees[[Employee Name]:[Office]],6)</f>
        <v>CASUAL</v>
      </c>
      <c r="I38" s="27">
        <f>SUM(Table3[[#This Row],['# SICK LEAVE]:['#OTHERS]])</f>
        <v>0</v>
      </c>
    </row>
    <row r="39" spans="1:9" x14ac:dyDescent="0.3">
      <c r="A39" s="27">
        <f t="shared" si="0"/>
        <v>34</v>
      </c>
      <c r="B39" t="str">
        <f>IF(ISBLANK('List of Employees'!B41),"",'List of Employees'!B41)</f>
        <v>AMBION PRISCO G.</v>
      </c>
      <c r="C39" s="25" t="str">
        <f>VLOOKUP(Table3[[#This Row],[EMPLOYEE NAME]],Employees[[Employee Name]:[Office]],6)</f>
        <v>PERMANENT</v>
      </c>
      <c r="I39" s="27">
        <f>SUM(Table3[[#This Row],['# SICK LEAVE]:['#OTHERS]])</f>
        <v>0</v>
      </c>
    </row>
    <row r="40" spans="1:9" x14ac:dyDescent="0.3">
      <c r="A40" s="27">
        <f t="shared" si="0"/>
        <v>35</v>
      </c>
      <c r="B40" t="str">
        <f>IF(ISBLANK('List of Employees'!B42),"",'List of Employees'!B42)</f>
        <v>AMBION REYMOND A.</v>
      </c>
      <c r="C40" s="25" t="str">
        <f>VLOOKUP(Table3[[#This Row],[EMPLOYEE NAME]],Employees[[Employee Name]:[Office]],6)</f>
        <v>PERMANENT</v>
      </c>
      <c r="I40" s="27">
        <f>SUM(Table3[[#This Row],['# SICK LEAVE]:['#OTHERS]])</f>
        <v>0</v>
      </c>
    </row>
    <row r="41" spans="1:9" x14ac:dyDescent="0.3">
      <c r="A41" s="27">
        <f t="shared" si="0"/>
        <v>36</v>
      </c>
      <c r="B41" t="str">
        <f>IF(ISBLANK('List of Employees'!B43),"",'List of Employees'!B43)</f>
        <v>AMBONAN AVELINA A.</v>
      </c>
      <c r="C41" s="25" t="str">
        <f>VLOOKUP(Table3[[#This Row],[EMPLOYEE NAME]],Employees[[Employee Name]:[Office]],6)</f>
        <v>PERMANENT</v>
      </c>
      <c r="I41" s="27">
        <f>SUM(Table3[[#This Row],['# SICK LEAVE]:['#OTHERS]])</f>
        <v>0</v>
      </c>
    </row>
    <row r="42" spans="1:9" x14ac:dyDescent="0.3">
      <c r="A42" s="27">
        <f t="shared" si="0"/>
        <v>37</v>
      </c>
      <c r="B42" t="str">
        <f>IF(ISBLANK('List of Employees'!B44),"",'List of Employees'!B44)</f>
        <v>AMBROCIO MELODY B.</v>
      </c>
      <c r="C42" s="25" t="str">
        <f>VLOOKUP(Table3[[#This Row],[EMPLOYEE NAME]],Employees[[Employee Name]:[Office]],6)</f>
        <v>CASUAL</v>
      </c>
      <c r="I42" s="27">
        <f>SUM(Table3[[#This Row],['# SICK LEAVE]:['#OTHERS]])</f>
        <v>0</v>
      </c>
    </row>
    <row r="43" spans="1:9" x14ac:dyDescent="0.3">
      <c r="A43" s="27">
        <f t="shared" si="0"/>
        <v>38</v>
      </c>
      <c r="B43" t="str">
        <f>IF(ISBLANK('List of Employees'!B45),"",'List of Employees'!B45)</f>
        <v>AMON CLARISSA MAY M.</v>
      </c>
      <c r="C43" s="25" t="str">
        <f>VLOOKUP(Table3[[#This Row],[EMPLOYEE NAME]],Employees[[Employee Name]:[Office]],6)</f>
        <v>PERMANENT</v>
      </c>
      <c r="I43" s="27">
        <f>SUM(Table3[[#This Row],['# SICK LEAVE]:['#OTHERS]])</f>
        <v>0</v>
      </c>
    </row>
    <row r="44" spans="1:9" x14ac:dyDescent="0.3">
      <c r="A44" s="27">
        <f t="shared" si="0"/>
        <v>39</v>
      </c>
      <c r="B44" t="str">
        <f>IF(ISBLANK('List of Employees'!B46),"",'List of Employees'!B46)</f>
        <v>AMON ESTELITA S.</v>
      </c>
      <c r="C44" s="25" t="str">
        <f>VLOOKUP(Table3[[#This Row],[EMPLOYEE NAME]],Employees[[Employee Name]:[Office]],6)</f>
        <v>CASUAL</v>
      </c>
      <c r="I44" s="27">
        <f>SUM(Table3[[#This Row],['# SICK LEAVE]:['#OTHERS]])</f>
        <v>0</v>
      </c>
    </row>
    <row r="45" spans="1:9" x14ac:dyDescent="0.3">
      <c r="A45" s="27">
        <f t="shared" si="0"/>
        <v>40</v>
      </c>
      <c r="B45" t="str">
        <f>IF(ISBLANK('List of Employees'!B47),"",'List of Employees'!B47)</f>
        <v>AMON RHEALYN O.</v>
      </c>
      <c r="C45" s="25" t="str">
        <f>VLOOKUP(Table3[[#This Row],[EMPLOYEE NAME]],Employees[[Employee Name]:[Office]],6)</f>
        <v>PERMANENT</v>
      </c>
      <c r="I45" s="27">
        <f>SUM(Table3[[#This Row],['# SICK LEAVE]:['#OTHERS]])</f>
        <v>0</v>
      </c>
    </row>
    <row r="46" spans="1:9" x14ac:dyDescent="0.3">
      <c r="A46" s="27">
        <f t="shared" si="0"/>
        <v>41</v>
      </c>
      <c r="B46" t="str">
        <f>IF(ISBLANK('List of Employees'!B48),"",'List of Employees'!B48)</f>
        <v>AMORA ELISA S.</v>
      </c>
      <c r="C46" s="25" t="str">
        <f>VLOOKUP(Table3[[#This Row],[EMPLOYEE NAME]],Employees[[Employee Name]:[Office]],6)</f>
        <v>PERMANENT</v>
      </c>
      <c r="I46" s="27">
        <f>SUM(Table3[[#This Row],['# SICK LEAVE]:['#OTHERS]])</f>
        <v>0</v>
      </c>
    </row>
    <row r="47" spans="1:9" x14ac:dyDescent="0.3">
      <c r="A47" s="27">
        <f t="shared" si="0"/>
        <v>42</v>
      </c>
      <c r="B47" t="str">
        <f>IF(ISBLANK('List of Employees'!B49),"",'List of Employees'!B49)</f>
        <v>AMPARO JOY J.</v>
      </c>
      <c r="C47" s="25" t="str">
        <f>VLOOKUP(Table3[[#This Row],[EMPLOYEE NAME]],Employees[[Employee Name]:[Office]],6)</f>
        <v>PERMANENT</v>
      </c>
      <c r="I47" s="27">
        <f>SUM(Table3[[#This Row],['# SICK LEAVE]:['#OTHERS]])</f>
        <v>0</v>
      </c>
    </row>
    <row r="48" spans="1:9" x14ac:dyDescent="0.3">
      <c r="A48" s="27">
        <f t="shared" si="0"/>
        <v>43</v>
      </c>
      <c r="B48" t="str">
        <f>IF(ISBLANK('List of Employees'!B51),"",'List of Employees'!B51)</f>
        <v>AMULONG ADLYC JOHN P.</v>
      </c>
      <c r="C48" s="25" t="str">
        <f>VLOOKUP(Table3[[#This Row],[EMPLOYEE NAME]],Employees[[Employee Name]:[Office]],6)</f>
        <v>PERMANENT</v>
      </c>
      <c r="I48" s="27">
        <f>SUM(Table3[[#This Row],['# SICK LEAVE]:['#OTHERS]])</f>
        <v>0</v>
      </c>
    </row>
    <row r="49" spans="1:9" x14ac:dyDescent="0.3">
      <c r="A49" s="27">
        <f t="shared" si="0"/>
        <v>44</v>
      </c>
      <c r="B49" t="str">
        <f>IF(ISBLANK('List of Employees'!B52),"",'List of Employees'!B52)</f>
        <v>AMULONG GERONIMO M.</v>
      </c>
      <c r="C49" s="25" t="str">
        <f>VLOOKUP(Table3[[#This Row],[EMPLOYEE NAME]],Employees[[Employee Name]:[Office]],6)</f>
        <v>PERMANENT</v>
      </c>
      <c r="I49" s="27">
        <f>SUM(Table3[[#This Row],['# SICK LEAVE]:['#OTHERS]])</f>
        <v>0</v>
      </c>
    </row>
    <row r="50" spans="1:9" x14ac:dyDescent="0.3">
      <c r="A50" s="27">
        <f t="shared" si="0"/>
        <v>45</v>
      </c>
      <c r="B50" t="str">
        <f>IF(ISBLANK('List of Employees'!B53),"",'List of Employees'!B53)</f>
        <v xml:space="preserve">AMULONG JAY R  </v>
      </c>
      <c r="C50" s="25" t="str">
        <f>VLOOKUP(Table3[[#This Row],[EMPLOYEE NAME]],Employees[[Employee Name]:[Office]],6)</f>
        <v>PERMANENT</v>
      </c>
      <c r="I50" s="27">
        <f>SUM(Table3[[#This Row],['# SICK LEAVE]:['#OTHERS]])</f>
        <v>0</v>
      </c>
    </row>
    <row r="51" spans="1:9" x14ac:dyDescent="0.3">
      <c r="A51" s="27">
        <f t="shared" si="0"/>
        <v>46</v>
      </c>
      <c r="B51" t="str">
        <f>IF(ISBLANK('List of Employees'!B54),"",'List of Employees'!B54)</f>
        <v>ANACAY ABNER M.</v>
      </c>
      <c r="C51" s="25" t="str">
        <f>VLOOKUP(Table3[[#This Row],[EMPLOYEE NAME]],Employees[[Employee Name]:[Office]],6)</f>
        <v>PERMANENT</v>
      </c>
      <c r="I51" s="27">
        <f>SUM(Table3[[#This Row],['# SICK LEAVE]:['#OTHERS]])</f>
        <v>0</v>
      </c>
    </row>
    <row r="52" spans="1:9" x14ac:dyDescent="0.3">
      <c r="A52" s="27">
        <f t="shared" si="0"/>
        <v>47</v>
      </c>
      <c r="B52" t="str">
        <f>IF(ISBLANK('List of Employees'!B55),"",'List of Employees'!B55)</f>
        <v>ANACAY ANICETA P.</v>
      </c>
      <c r="C52" s="25" t="str">
        <f>VLOOKUP(Table3[[#This Row],[EMPLOYEE NAME]],Employees[[Employee Name]:[Office]],6)</f>
        <v>PERMANENT</v>
      </c>
      <c r="I52" s="27">
        <f>SUM(Table3[[#This Row],['# SICK LEAVE]:['#OTHERS]])</f>
        <v>0</v>
      </c>
    </row>
    <row r="53" spans="1:9" x14ac:dyDescent="0.3">
      <c r="A53" s="27">
        <f t="shared" si="0"/>
        <v>48</v>
      </c>
      <c r="B53" t="str">
        <f>IF(ISBLANK('List of Employees'!B56),"",'List of Employees'!B56)</f>
        <v>ANACAY LEVIE B.</v>
      </c>
      <c r="C53" s="25" t="str">
        <f>VLOOKUP(Table3[[#This Row],[EMPLOYEE NAME]],Employees[[Employee Name]:[Office]],6)</f>
        <v>PERMANENT</v>
      </c>
      <c r="I53" s="27">
        <f>SUM(Table3[[#This Row],['# SICK LEAVE]:['#OTHERS]])</f>
        <v>0</v>
      </c>
    </row>
    <row r="54" spans="1:9" x14ac:dyDescent="0.3">
      <c r="A54" s="27">
        <f t="shared" si="0"/>
        <v>49</v>
      </c>
      <c r="B54" t="str">
        <f>IF(ISBLANK('List of Employees'!B57),"",'List of Employees'!B57)</f>
        <v>ANACAY RICHARD B.</v>
      </c>
      <c r="C54" s="25" t="str">
        <f>VLOOKUP(Table3[[#This Row],[EMPLOYEE NAME]],Employees[[Employee Name]:[Office]],6)</f>
        <v>PERMANENT</v>
      </c>
      <c r="I54" s="27">
        <f>SUM(Table3[[#This Row],['# SICK LEAVE]:['#OTHERS]])</f>
        <v>0</v>
      </c>
    </row>
    <row r="55" spans="1:9" x14ac:dyDescent="0.3">
      <c r="A55" s="27">
        <f t="shared" si="0"/>
        <v>50</v>
      </c>
      <c r="B55" t="str">
        <f>IF(ISBLANK('List of Employees'!B58),"",'List of Employees'!B58)</f>
        <v>ANARNA CRISTINA F.</v>
      </c>
      <c r="C55" s="25" t="str">
        <f>VLOOKUP(Table3[[#This Row],[EMPLOYEE NAME]],Employees[[Employee Name]:[Office]],6)</f>
        <v>PERMANENT</v>
      </c>
      <c r="I55" s="27">
        <f>SUM(Table3[[#This Row],['# SICK LEAVE]:['#OTHERS]])</f>
        <v>0</v>
      </c>
    </row>
    <row r="56" spans="1:9" x14ac:dyDescent="0.3">
      <c r="A56" s="27">
        <f t="shared" si="0"/>
        <v>51</v>
      </c>
      <c r="B56" t="str">
        <f>IF(ISBLANK('List of Employees'!B59),"",'List of Employees'!B59)</f>
        <v>ANDAG ALEX C.</v>
      </c>
      <c r="C56" s="25" t="str">
        <f>VLOOKUP(Table3[[#This Row],[EMPLOYEE NAME]],Employees[[Employee Name]:[Office]],6)</f>
        <v>PERMANENT</v>
      </c>
      <c r="I56" s="27">
        <f>SUM(Table3[[#This Row],['# SICK LEAVE]:['#OTHERS]])</f>
        <v>0</v>
      </c>
    </row>
    <row r="57" spans="1:9" x14ac:dyDescent="0.3">
      <c r="A57" s="27">
        <f t="shared" si="0"/>
        <v>52</v>
      </c>
      <c r="B57" t="str">
        <f>IF(ISBLANK('List of Employees'!B60),"",'List of Employees'!B60)</f>
        <v>ANGCAYA ANA B.</v>
      </c>
      <c r="C57" s="25" t="str">
        <f>VLOOKUP(Table3[[#This Row],[EMPLOYEE NAME]],Employees[[Employee Name]:[Office]],6)</f>
        <v>PERMANENT</v>
      </c>
      <c r="I57" s="27">
        <f>SUM(Table3[[#This Row],['# SICK LEAVE]:['#OTHERS]])</f>
        <v>0</v>
      </c>
    </row>
    <row r="58" spans="1:9" x14ac:dyDescent="0.3">
      <c r="A58" s="27">
        <f t="shared" si="0"/>
        <v>53</v>
      </c>
      <c r="B58" t="str">
        <f>IF(ISBLANK('List of Employees'!B62),"",'List of Employees'!B62)</f>
        <v>ANGCAYA FRANCIS A.</v>
      </c>
      <c r="C58" s="25" t="str">
        <f>VLOOKUP(Table3[[#This Row],[EMPLOYEE NAME]],Employees[[Employee Name]:[Office]],6)</f>
        <v>PERMANENT</v>
      </c>
      <c r="I58" s="27">
        <f>SUM(Table3[[#This Row],['# SICK LEAVE]:['#OTHERS]])</f>
        <v>0</v>
      </c>
    </row>
    <row r="59" spans="1:9" x14ac:dyDescent="0.3">
      <c r="A59" s="27">
        <f t="shared" si="0"/>
        <v>54</v>
      </c>
      <c r="B59" t="str">
        <f>IF(ISBLANK('List of Employees'!B63),"",'List of Employees'!B63)</f>
        <v>ANGCAYA INOCENCIO M.</v>
      </c>
      <c r="C59" s="25" t="str">
        <f>VLOOKUP(Table3[[#This Row],[EMPLOYEE NAME]],Employees[[Employee Name]:[Office]],6)</f>
        <v>PERMANENT</v>
      </c>
      <c r="I59" s="27">
        <f>SUM(Table3[[#This Row],['# SICK LEAVE]:['#OTHERS]])</f>
        <v>0</v>
      </c>
    </row>
    <row r="60" spans="1:9" x14ac:dyDescent="0.3">
      <c r="A60" s="27">
        <f t="shared" si="0"/>
        <v>55</v>
      </c>
      <c r="B60" t="str">
        <f>IF(ISBLANK('List of Employees'!B64),"",'List of Employees'!B64)</f>
        <v>ANGCAYA IRENE V.</v>
      </c>
      <c r="C60" s="25" t="str">
        <f>VLOOKUP(Table3[[#This Row],[EMPLOYEE NAME]],Employees[[Employee Name]:[Office]],6)</f>
        <v>PERMANENT</v>
      </c>
      <c r="I60" s="27">
        <f>SUM(Table3[[#This Row],['# SICK LEAVE]:['#OTHERS]])</f>
        <v>0</v>
      </c>
    </row>
    <row r="61" spans="1:9" x14ac:dyDescent="0.3">
      <c r="A61" s="27">
        <f t="shared" si="0"/>
        <v>56</v>
      </c>
      <c r="B61" t="str">
        <f>IF(ISBLANK('List of Employees'!B65),"",'List of Employees'!B65)</f>
        <v>ANGCAYA IRENEO A.</v>
      </c>
      <c r="C61" s="25" t="str">
        <f>VLOOKUP(Table3[[#This Row],[EMPLOYEE NAME]],Employees[[Employee Name]:[Office]],6)</f>
        <v>PERMANENT</v>
      </c>
      <c r="I61" s="27">
        <f>SUM(Table3[[#This Row],['# SICK LEAVE]:['#OTHERS]])</f>
        <v>0</v>
      </c>
    </row>
    <row r="62" spans="1:9" x14ac:dyDescent="0.3">
      <c r="A62" s="27">
        <f t="shared" si="0"/>
        <v>57</v>
      </c>
      <c r="B62" t="str">
        <f>IF(ISBLANK('List of Employees'!B66),"",'List of Employees'!B66)</f>
        <v>ANGCAYA JENIFFER L.</v>
      </c>
      <c r="C62" s="25" t="str">
        <f>VLOOKUP(Table3[[#This Row],[EMPLOYEE NAME]],Employees[[Employee Name]:[Office]],6)</f>
        <v>PERMANENT</v>
      </c>
      <c r="I62" s="27">
        <f>SUM(Table3[[#This Row],['# SICK LEAVE]:['#OTHERS]])</f>
        <v>0</v>
      </c>
    </row>
    <row r="63" spans="1:9" x14ac:dyDescent="0.3">
      <c r="A63" s="27">
        <f t="shared" si="0"/>
        <v>58</v>
      </c>
      <c r="B63" t="str">
        <f>IF(ISBLANK('List of Employees'!B67),"",'List of Employees'!B67)</f>
        <v>ANGCAYA JENNY ROSE S.</v>
      </c>
      <c r="C63" s="25" t="str">
        <f>VLOOKUP(Table3[[#This Row],[EMPLOYEE NAME]],Employees[[Employee Name]:[Office]],6)</f>
        <v>PERMANENT</v>
      </c>
      <c r="I63" s="27">
        <f>SUM(Table3[[#This Row],['# SICK LEAVE]:['#OTHERS]])</f>
        <v>0</v>
      </c>
    </row>
    <row r="64" spans="1:9" x14ac:dyDescent="0.3">
      <c r="A64" s="27">
        <f t="shared" si="0"/>
        <v>59</v>
      </c>
      <c r="B64" t="str">
        <f>IF(ISBLANK('List of Employees'!B68),"",'List of Employees'!B68)</f>
        <v>ANGCAYA JOHN V.</v>
      </c>
      <c r="C64" s="25" t="str">
        <f>VLOOKUP(Table3[[#This Row],[EMPLOYEE NAME]],Employees[[Employee Name]:[Office]],6)</f>
        <v>PERMANENT</v>
      </c>
      <c r="I64" s="27">
        <f>SUM(Table3[[#This Row],['# SICK LEAVE]:['#OTHERS]])</f>
        <v>0</v>
      </c>
    </row>
    <row r="65" spans="1:9" x14ac:dyDescent="0.3">
      <c r="A65" s="27">
        <f t="shared" si="0"/>
        <v>60</v>
      </c>
      <c r="B65" t="str">
        <f>IF(ISBLANK('List of Employees'!B69),"",'List of Employees'!B69)</f>
        <v>ANGCAYA JUANITO A.</v>
      </c>
      <c r="C65" s="25" t="str">
        <f>VLOOKUP(Table3[[#This Row],[EMPLOYEE NAME]],Employees[[Employee Name]:[Office]],6)</f>
        <v>PERMANENT</v>
      </c>
      <c r="I65" s="27">
        <f>SUM(Table3[[#This Row],['# SICK LEAVE]:['#OTHERS]])</f>
        <v>0</v>
      </c>
    </row>
    <row r="66" spans="1:9" x14ac:dyDescent="0.3">
      <c r="A66" s="27">
        <f t="shared" si="0"/>
        <v>61</v>
      </c>
      <c r="B66" t="str">
        <f>IF(ISBLANK('List of Employees'!B70),"",'List of Employees'!B70)</f>
        <v>ANGCAYA MARK ZYRONE M.</v>
      </c>
      <c r="C66" s="25" t="str">
        <f>VLOOKUP(Table3[[#This Row],[EMPLOYEE NAME]],Employees[[Employee Name]:[Office]],6)</f>
        <v>PERMANENT</v>
      </c>
      <c r="I66" s="27">
        <f>SUM(Table3[[#This Row],['# SICK LEAVE]:['#OTHERS]])</f>
        <v>0</v>
      </c>
    </row>
    <row r="67" spans="1:9" x14ac:dyDescent="0.3">
      <c r="A67" s="27">
        <f t="shared" si="0"/>
        <v>62</v>
      </c>
      <c r="B67" t="str">
        <f>IF(ISBLANK('List of Employees'!B71),"",'List of Employees'!B71)</f>
        <v>ANGCAYA MARLON J.</v>
      </c>
      <c r="C67" s="25" t="str">
        <f>VLOOKUP(Table3[[#This Row],[EMPLOYEE NAME]],Employees[[Employee Name]:[Office]],6)</f>
        <v>PERMANENT</v>
      </c>
      <c r="I67" s="27">
        <f>SUM(Table3[[#This Row],['# SICK LEAVE]:['#OTHERS]])</f>
        <v>0</v>
      </c>
    </row>
    <row r="68" spans="1:9" x14ac:dyDescent="0.3">
      <c r="A68" s="27">
        <f t="shared" si="0"/>
        <v>63</v>
      </c>
      <c r="B68" t="str">
        <f>IF(ISBLANK('List of Employees'!B72),"",'List of Employees'!B72)</f>
        <v>ANGCAYA OFELIA G.</v>
      </c>
      <c r="C68" s="25" t="str">
        <f>VLOOKUP(Table3[[#This Row],[EMPLOYEE NAME]],Employees[[Employee Name]:[Office]],6)</f>
        <v>PERMANENT</v>
      </c>
      <c r="I68" s="27">
        <f>SUM(Table3[[#This Row],['# SICK LEAVE]:['#OTHERS]])</f>
        <v>0</v>
      </c>
    </row>
    <row r="69" spans="1:9" x14ac:dyDescent="0.3">
      <c r="A69" s="27">
        <f t="shared" si="0"/>
        <v>64</v>
      </c>
      <c r="B69" t="str">
        <f>IF(ISBLANK('List of Employees'!B73),"",'List of Employees'!B73)</f>
        <v>ANGCAYA RESTIE A.</v>
      </c>
      <c r="C69" s="25" t="str">
        <f>VLOOKUP(Table3[[#This Row],[EMPLOYEE NAME]],Employees[[Employee Name]:[Office]],6)</f>
        <v>PERMANENT</v>
      </c>
      <c r="I69" s="27">
        <f>SUM(Table3[[#This Row],['# SICK LEAVE]:['#OTHERS]])</f>
        <v>0</v>
      </c>
    </row>
    <row r="70" spans="1:9" x14ac:dyDescent="0.3">
      <c r="A70" s="27">
        <f t="shared" ref="A70:A133" si="1">IF(ISBLANK(B70),"",ROW(A65))</f>
        <v>65</v>
      </c>
      <c r="B70" t="str">
        <f>IF(ISBLANK('List of Employees'!B74),"",'List of Employees'!B74)</f>
        <v>ANGCAYA RUFINA P.</v>
      </c>
      <c r="C70" s="25" t="str">
        <f>VLOOKUP(Table3[[#This Row],[EMPLOYEE NAME]],Employees[[Employee Name]:[Office]],6)</f>
        <v>PERMANENT</v>
      </c>
      <c r="I70" s="27">
        <f>SUM(Table3[[#This Row],['# SICK LEAVE]:['#OTHERS]])</f>
        <v>0</v>
      </c>
    </row>
    <row r="71" spans="1:9" x14ac:dyDescent="0.3">
      <c r="A71" s="27">
        <f t="shared" si="1"/>
        <v>66</v>
      </c>
      <c r="B71" t="str">
        <f>IF(ISBLANK('List of Employees'!B75),"",'List of Employees'!B75)</f>
        <v>ANGELES ANNABEL D.</v>
      </c>
      <c r="C71" s="25" t="str">
        <f>VLOOKUP(Table3[[#This Row],[EMPLOYEE NAME]],Employees[[Employee Name]:[Office]],6)</f>
        <v>PERMANENT</v>
      </c>
      <c r="I71" s="27">
        <f>SUM(Table3[[#This Row],['# SICK LEAVE]:['#OTHERS]])</f>
        <v>0</v>
      </c>
    </row>
    <row r="72" spans="1:9" x14ac:dyDescent="0.3">
      <c r="A72" s="27">
        <f t="shared" si="1"/>
        <v>67</v>
      </c>
      <c r="B72" t="str">
        <f>IF(ISBLANK('List of Employees'!B76),"",'List of Employees'!B76)</f>
        <v>ANTIENZA VENUS R.</v>
      </c>
      <c r="C72" s="25" t="str">
        <f>VLOOKUP(Table3[[#This Row],[EMPLOYEE NAME]],Employees[[Employee Name]:[Office]],6)</f>
        <v>PERMANENT</v>
      </c>
      <c r="I72" s="27">
        <f>SUM(Table3[[#This Row],['# SICK LEAVE]:['#OTHERS]])</f>
        <v>0</v>
      </c>
    </row>
    <row r="73" spans="1:9" x14ac:dyDescent="0.3">
      <c r="A73" s="27">
        <f t="shared" si="1"/>
        <v>68</v>
      </c>
      <c r="B73" t="str">
        <f>IF(ISBLANK('List of Employees'!B77),"",'List of Employees'!B77)</f>
        <v>AQUINO PACITA ROSARIO Z.</v>
      </c>
      <c r="C73" s="25" t="str">
        <f>VLOOKUP(Table3[[#This Row],[EMPLOYEE NAME]],Employees[[Employee Name]:[Office]],6)</f>
        <v>PERMANENT</v>
      </c>
      <c r="I73" s="27">
        <f>SUM(Table3[[#This Row],['# SICK LEAVE]:['#OTHERS]])</f>
        <v>0</v>
      </c>
    </row>
    <row r="74" spans="1:9" x14ac:dyDescent="0.3">
      <c r="A74" s="27">
        <f t="shared" si="1"/>
        <v>69</v>
      </c>
      <c r="B74" t="str">
        <f>IF(ISBLANK('List of Employees'!B79),"",'List of Employees'!B79)</f>
        <v>ARCILLA MAYETTE A.</v>
      </c>
      <c r="C74" s="25" t="str">
        <f>VLOOKUP(Table3[[#This Row],[EMPLOYEE NAME]],Employees[[Employee Name]:[Office]],6)</f>
        <v>PERMANENT</v>
      </c>
      <c r="I74" s="27">
        <f>SUM(Table3[[#This Row],['# SICK LEAVE]:['#OTHERS]])</f>
        <v>0</v>
      </c>
    </row>
    <row r="75" spans="1:9" x14ac:dyDescent="0.3">
      <c r="A75" s="27">
        <f t="shared" si="1"/>
        <v>70</v>
      </c>
      <c r="B75" t="str">
        <f>IF(ISBLANK('List of Employees'!B80),"",'List of Employees'!B80)</f>
        <v>ARCULLO MELISSA A.</v>
      </c>
      <c r="C75" s="25" t="str">
        <f>VLOOKUP(Table3[[#This Row],[EMPLOYEE NAME]],Employees[[Employee Name]:[Office]],6)</f>
        <v>PERMANENT</v>
      </c>
      <c r="I75" s="27">
        <f>SUM(Table3[[#This Row],['# SICK LEAVE]:['#OTHERS]])</f>
        <v>0</v>
      </c>
    </row>
    <row r="76" spans="1:9" x14ac:dyDescent="0.3">
      <c r="A76" s="27">
        <f t="shared" si="1"/>
        <v>71</v>
      </c>
      <c r="B76" t="str">
        <f>IF(ISBLANK('List of Employees'!B81),"",'List of Employees'!B81)</f>
        <v>ARELLANO CARMELA D.</v>
      </c>
      <c r="C76" s="25" t="str">
        <f>VLOOKUP(Table3[[#This Row],[EMPLOYEE NAME]],Employees[[Employee Name]:[Office]],6)</f>
        <v>PERMANENT</v>
      </c>
      <c r="I76" s="27">
        <f>SUM(Table3[[#This Row],['# SICK LEAVE]:['#OTHERS]])</f>
        <v>0</v>
      </c>
    </row>
    <row r="77" spans="1:9" x14ac:dyDescent="0.3">
      <c r="A77" s="27">
        <f t="shared" si="1"/>
        <v>72</v>
      </c>
      <c r="B77" t="str">
        <f>IF(ISBLANK('List of Employees'!B82),"",'List of Employees'!B82)</f>
        <v>ASIDO LEONILA R.</v>
      </c>
      <c r="C77" s="25" t="str">
        <f>VLOOKUP(Table3[[#This Row],[EMPLOYEE NAME]],Employees[[Employee Name]:[Office]],6)</f>
        <v>PERMANENT</v>
      </c>
      <c r="I77" s="27">
        <f>SUM(Table3[[#This Row],['# SICK LEAVE]:['#OTHERS]])</f>
        <v>0</v>
      </c>
    </row>
    <row r="78" spans="1:9" x14ac:dyDescent="0.3">
      <c r="A78" s="27">
        <f t="shared" si="1"/>
        <v>73</v>
      </c>
      <c r="B78" t="str">
        <f>IF(ISBLANK('List of Employees'!B83),"",'List of Employees'!B83)</f>
        <v>ATANGAN JUDITH A.</v>
      </c>
      <c r="C78" s="25" t="str">
        <f>VLOOKUP(Table3[[#This Row],[EMPLOYEE NAME]],Employees[[Employee Name]:[Office]],6)</f>
        <v>PERMANENT</v>
      </c>
      <c r="I78" s="27">
        <f>SUM(Table3[[#This Row],['# SICK LEAVE]:['#OTHERS]])</f>
        <v>0</v>
      </c>
    </row>
    <row r="79" spans="1:9" x14ac:dyDescent="0.3">
      <c r="A79" s="27">
        <f t="shared" si="1"/>
        <v>74</v>
      </c>
      <c r="B79" t="str">
        <f>IF(ISBLANK('List of Employees'!B84),"",'List of Employees'!B84)</f>
        <v>DILOY MARK JAYSON M.</v>
      </c>
      <c r="C79" s="25" t="str">
        <f>VLOOKUP(Table3[[#This Row],[EMPLOYEE NAME]],Employees[[Employee Name]:[Office]],6)</f>
        <v>PERMANENT</v>
      </c>
      <c r="I79" s="27">
        <f>SUM(Table3[[#This Row],['# SICK LEAVE]:['#OTHERS]])</f>
        <v>0</v>
      </c>
    </row>
    <row r="80" spans="1:9" x14ac:dyDescent="0.3">
      <c r="A80" s="27">
        <f t="shared" si="1"/>
        <v>75</v>
      </c>
      <c r="B80" t="str">
        <f>IF(ISBLANK('List of Employees'!B85),"",'List of Employees'!B85)</f>
        <v>ATIENZA JULIE ANN A.</v>
      </c>
      <c r="C80" s="25" t="str">
        <f>VLOOKUP(Table3[[#This Row],[EMPLOYEE NAME]],Employees[[Employee Name]:[Office]],6)</f>
        <v>PERMANENT</v>
      </c>
      <c r="I80" s="27">
        <f>SUM(Table3[[#This Row],['# SICK LEAVE]:['#OTHERS]])</f>
        <v>0</v>
      </c>
    </row>
    <row r="81" spans="1:9" x14ac:dyDescent="0.3">
      <c r="A81" s="27">
        <f t="shared" si="1"/>
        <v>76</v>
      </c>
      <c r="B81" t="str">
        <f>IF(ISBLANK('List of Employees'!B86),"",'List of Employees'!B86)</f>
        <v>ATIENZA MARVIN G.</v>
      </c>
      <c r="C81" s="25" t="str">
        <f>VLOOKUP(Table3[[#This Row],[EMPLOYEE NAME]],Employees[[Employee Name]:[Office]],6)</f>
        <v>PERMANENT</v>
      </c>
      <c r="I81" s="27">
        <f>SUM(Table3[[#This Row],['# SICK LEAVE]:['#OTHERS]])</f>
        <v>0</v>
      </c>
    </row>
    <row r="82" spans="1:9" x14ac:dyDescent="0.3">
      <c r="A82" s="27">
        <f t="shared" si="1"/>
        <v>77</v>
      </c>
      <c r="B82" t="str">
        <f>IF(ISBLANK('List of Employees'!B87),"",'List of Employees'!B87)</f>
        <v xml:space="preserve">ATIENZA VENUS  </v>
      </c>
      <c r="C82" s="25" t="str">
        <f>VLOOKUP(Table3[[#This Row],[EMPLOYEE NAME]],Employees[[Employee Name]:[Office]],6)</f>
        <v>PERMANENT</v>
      </c>
      <c r="I82" s="27">
        <f>SUM(Table3[[#This Row],['# SICK LEAVE]:['#OTHERS]])</f>
        <v>0</v>
      </c>
    </row>
    <row r="83" spans="1:9" x14ac:dyDescent="0.3">
      <c r="A83" s="27">
        <f t="shared" si="1"/>
        <v>78</v>
      </c>
      <c r="B83" t="str">
        <f>IF(ISBLANK('List of Employees'!B89),"",'List of Employees'!B89)</f>
        <v>AUDITOR AILEEN D.</v>
      </c>
      <c r="C83" s="25" t="str">
        <f>VLOOKUP(Table3[[#This Row],[EMPLOYEE NAME]],Employees[[Employee Name]:[Office]],6)</f>
        <v>PERMANENT</v>
      </c>
      <c r="I83" s="27">
        <f>SUM(Table3[[#This Row],['# SICK LEAVE]:['#OTHERS]])</f>
        <v>0</v>
      </c>
    </row>
    <row r="84" spans="1:9" x14ac:dyDescent="0.3">
      <c r="A84" s="27">
        <f t="shared" si="1"/>
        <v>79</v>
      </c>
      <c r="B84" t="str">
        <f>IF(ISBLANK('List of Employees'!B90),"",'List of Employees'!B90)</f>
        <v>AUSTRIA KIM E.</v>
      </c>
      <c r="C84" s="25" t="str">
        <f>VLOOKUP(Table3[[#This Row],[EMPLOYEE NAME]],Employees[[Employee Name]:[Office]],6)</f>
        <v>PERMANENT</v>
      </c>
      <c r="I84" s="27">
        <f>SUM(Table3[[#This Row],['# SICK LEAVE]:['#OTHERS]])</f>
        <v>0</v>
      </c>
    </row>
    <row r="85" spans="1:9" x14ac:dyDescent="0.3">
      <c r="A85" s="27">
        <f t="shared" si="1"/>
        <v>80</v>
      </c>
      <c r="B85" t="str">
        <f>IF(ISBLANK('List of Employees'!B91),"",'List of Employees'!B91)</f>
        <v>AY</v>
      </c>
      <c r="C85" s="25" t="str">
        <f>VLOOKUP(Table3[[#This Row],[EMPLOYEE NAME]],Employees[[Employee Name]:[Office]],6)</f>
        <v>PERMANENT</v>
      </c>
      <c r="I85" s="27">
        <f>SUM(Table3[[#This Row],['# SICK LEAVE]:['#OTHERS]])</f>
        <v>0</v>
      </c>
    </row>
    <row r="86" spans="1:9" x14ac:dyDescent="0.3">
      <c r="A86" s="27">
        <f t="shared" si="1"/>
        <v>81</v>
      </c>
      <c r="B86" t="str">
        <f>IF(ISBLANK('List of Employees'!B92),"",'List of Employees'!B92)</f>
        <v>AYCARDO JOEL M.</v>
      </c>
      <c r="C86" s="25" t="str">
        <f>VLOOKUP(Table3[[#This Row],[EMPLOYEE NAME]],Employees[[Employee Name]:[Office]],6)</f>
        <v>PERMANENT</v>
      </c>
      <c r="I86" s="27">
        <f>SUM(Table3[[#This Row],['# SICK LEAVE]:['#OTHERS]])</f>
        <v>0</v>
      </c>
    </row>
    <row r="87" spans="1:9" x14ac:dyDescent="0.3">
      <c r="A87" s="27">
        <f t="shared" si="1"/>
        <v>82</v>
      </c>
      <c r="B87" t="str">
        <f>IF(ISBLANK('List of Employees'!B93),"",'List of Employees'!B93)</f>
        <v>AYCARDO PILILLA V.</v>
      </c>
      <c r="C87" s="25" t="str">
        <f>VLOOKUP(Table3[[#This Row],[EMPLOYEE NAME]],Employees[[Employee Name]:[Office]],6)</f>
        <v>PERMANENT</v>
      </c>
      <c r="I87" s="27">
        <f>SUM(Table3[[#This Row],['# SICK LEAVE]:['#OTHERS]])</f>
        <v>0</v>
      </c>
    </row>
    <row r="88" spans="1:9" x14ac:dyDescent="0.3">
      <c r="A88" s="27">
        <f t="shared" si="1"/>
        <v>83</v>
      </c>
      <c r="B88" t="str">
        <f>IF(ISBLANK('List of Employees'!B94),"",'List of Employees'!B94)</f>
        <v>BAAS TERESITA C.</v>
      </c>
      <c r="C88" s="25" t="str">
        <f>VLOOKUP(Table3[[#This Row],[EMPLOYEE NAME]],Employees[[Employee Name]:[Office]],6)</f>
        <v>PERMANENT</v>
      </c>
      <c r="I88" s="27">
        <f>SUM(Table3[[#This Row],['# SICK LEAVE]:['#OTHERS]])</f>
        <v>0</v>
      </c>
    </row>
    <row r="89" spans="1:9" x14ac:dyDescent="0.3">
      <c r="A89" s="27">
        <f t="shared" si="1"/>
        <v>84</v>
      </c>
      <c r="B89" t="str">
        <f>IF(ISBLANK('List of Employees'!B95),"",'List of Employees'!B95)</f>
        <v>BAES ELMER P.</v>
      </c>
      <c r="C89" s="25" t="str">
        <f>VLOOKUP(Table3[[#This Row],[EMPLOYEE NAME]],Employees[[Employee Name]:[Office]],6)</f>
        <v>PERMANENT</v>
      </c>
      <c r="I89" s="27">
        <f>SUM(Table3[[#This Row],['# SICK LEAVE]:['#OTHERS]])</f>
        <v>0</v>
      </c>
    </row>
    <row r="90" spans="1:9" x14ac:dyDescent="0.3">
      <c r="A90" s="27">
        <f t="shared" si="1"/>
        <v>85</v>
      </c>
      <c r="B90" t="str">
        <f>IF(ISBLANK('List of Employees'!B96),"",'List of Employees'!B96)</f>
        <v>BALANI FREDIRICK R.</v>
      </c>
      <c r="C90" s="25" t="str">
        <f>VLOOKUP(Table3[[#This Row],[EMPLOYEE NAME]],Employees[[Employee Name]:[Office]],6)</f>
        <v>PERMANENT</v>
      </c>
      <c r="I90" s="27">
        <f>SUM(Table3[[#This Row],['# SICK LEAVE]:['#OTHERS]])</f>
        <v>0</v>
      </c>
    </row>
    <row r="91" spans="1:9" x14ac:dyDescent="0.3">
      <c r="A91" s="27">
        <f t="shared" si="1"/>
        <v>86</v>
      </c>
      <c r="B91" t="str">
        <f>IF(ISBLANK('List of Employees'!B97),"",'List of Employees'!B97)</f>
        <v>BALANI MICHAEL D.</v>
      </c>
      <c r="C91" s="25" t="str">
        <f>VLOOKUP(Table3[[#This Row],[EMPLOYEE NAME]],Employees[[Employee Name]:[Office]],6)</f>
        <v>PERMANENT</v>
      </c>
      <c r="I91" s="27">
        <f>SUM(Table3[[#This Row],['# SICK LEAVE]:['#OTHERS]])</f>
        <v>0</v>
      </c>
    </row>
    <row r="92" spans="1:9" x14ac:dyDescent="0.3">
      <c r="A92" s="27">
        <f t="shared" si="1"/>
        <v>87</v>
      </c>
      <c r="B92" t="str">
        <f>IF(ISBLANK('List of Employees'!B98),"",'List of Employees'!B98)</f>
        <v>BALBUENA KRISNA MIGUELA S.</v>
      </c>
      <c r="C92" s="25" t="str">
        <f>VLOOKUP(Table3[[#This Row],[EMPLOYEE NAME]],Employees[[Employee Name]:[Office]],6)</f>
        <v>CASUAL</v>
      </c>
      <c r="I92" s="27">
        <f>SUM(Table3[[#This Row],['# SICK LEAVE]:['#OTHERS]])</f>
        <v>0</v>
      </c>
    </row>
    <row r="93" spans="1:9" x14ac:dyDescent="0.3">
      <c r="A93" s="27">
        <f t="shared" si="1"/>
        <v>88</v>
      </c>
      <c r="B93" t="str">
        <f>IF(ISBLANK('List of Employees'!B99),"",'List of Employees'!B99)</f>
        <v>BANICO PILAR B.</v>
      </c>
      <c r="C93" s="25" t="str">
        <f>VLOOKUP(Table3[[#This Row],[EMPLOYEE NAME]],Employees[[Employee Name]:[Office]],6)</f>
        <v>PERMANENT</v>
      </c>
      <c r="I93" s="27">
        <f>SUM(Table3[[#This Row],['# SICK LEAVE]:['#OTHERS]])</f>
        <v>0</v>
      </c>
    </row>
    <row r="94" spans="1:9" x14ac:dyDescent="0.3">
      <c r="A94" s="27">
        <f t="shared" si="1"/>
        <v>89</v>
      </c>
      <c r="B94" t="str">
        <f>IF(ISBLANK('List of Employees'!B100),"",'List of Employees'!B100)</f>
        <v>BAROA JONA A.</v>
      </c>
      <c r="C94" s="25" t="str">
        <f>VLOOKUP(Table3[[#This Row],[EMPLOYEE NAME]],Employees[[Employee Name]:[Office]],6)</f>
        <v>CASUAL</v>
      </c>
      <c r="I94" s="27">
        <f>SUM(Table3[[#This Row],['# SICK LEAVE]:['#OTHERS]])</f>
        <v>0</v>
      </c>
    </row>
    <row r="95" spans="1:9" x14ac:dyDescent="0.3">
      <c r="A95" s="27">
        <f t="shared" si="1"/>
        <v>90</v>
      </c>
      <c r="B95" t="str">
        <f>IF(ISBLANK('List of Employees'!B101),"",'List of Employees'!B101)</f>
        <v>BATHAN ELVIRA R.</v>
      </c>
      <c r="C95" s="25" t="str">
        <f>VLOOKUP(Table3[[#This Row],[EMPLOYEE NAME]],Employees[[Employee Name]:[Office]],6)</f>
        <v>CASUAL</v>
      </c>
      <c r="I95" s="27">
        <f>SUM(Table3[[#This Row],['# SICK LEAVE]:['#OTHERS]])</f>
        <v>0</v>
      </c>
    </row>
    <row r="96" spans="1:9" x14ac:dyDescent="0.3">
      <c r="A96" s="27">
        <f t="shared" si="1"/>
        <v>91</v>
      </c>
      <c r="B96" t="str">
        <f>IF(ISBLANK('List of Employees'!B102),"",'List of Employees'!B102)</f>
        <v>BATHAN FRANNIE P.</v>
      </c>
      <c r="C96" s="25" t="str">
        <f>VLOOKUP(Table3[[#This Row],[EMPLOYEE NAME]],Employees[[Employee Name]:[Office]],6)</f>
        <v>PERMANENT</v>
      </c>
      <c r="I96" s="27">
        <f>SUM(Table3[[#This Row],['# SICK LEAVE]:['#OTHERS]])</f>
        <v>0</v>
      </c>
    </row>
    <row r="97" spans="1:9" x14ac:dyDescent="0.3">
      <c r="A97" s="27">
        <f t="shared" si="1"/>
        <v>92</v>
      </c>
      <c r="B97" t="str">
        <f>IF(ISBLANK('List of Employees'!B103),"",'List of Employees'!B103)</f>
        <v>BATIBOT REYNALDO D.</v>
      </c>
      <c r="C97" s="25" t="str">
        <f>VLOOKUP(Table3[[#This Row],[EMPLOYEE NAME]],Employees[[Employee Name]:[Office]],6)</f>
        <v>PERMANENT</v>
      </c>
      <c r="I97" s="27">
        <f>SUM(Table3[[#This Row],['# SICK LEAVE]:['#OTHERS]])</f>
        <v>0</v>
      </c>
    </row>
    <row r="98" spans="1:9" x14ac:dyDescent="0.3">
      <c r="A98" s="27">
        <f t="shared" si="1"/>
        <v>93</v>
      </c>
      <c r="B98" t="str">
        <f>IF(ISBLANK('List of Employees'!B104),"",'List of Employees'!B104)</f>
        <v>BATINO CLARO C.</v>
      </c>
      <c r="C98" s="25" t="str">
        <f>VLOOKUP(Table3[[#This Row],[EMPLOYEE NAME]],Employees[[Employee Name]:[Office]],6)</f>
        <v>CASUAL</v>
      </c>
      <c r="I98" s="27">
        <f>SUM(Table3[[#This Row],['# SICK LEAVE]:['#OTHERS]])</f>
        <v>0</v>
      </c>
    </row>
    <row r="99" spans="1:9" x14ac:dyDescent="0.3">
      <c r="A99" s="27">
        <f t="shared" si="1"/>
        <v>94</v>
      </c>
      <c r="B99" t="str">
        <f>IF(ISBLANK('List of Employees'!B105),"",'List of Employees'!B105)</f>
        <v>BATINO FELISA C.</v>
      </c>
      <c r="C99" s="25" t="str">
        <f>VLOOKUP(Table3[[#This Row],[EMPLOYEE NAME]],Employees[[Employee Name]:[Office]],6)</f>
        <v>PERMANENT</v>
      </c>
      <c r="I99" s="27">
        <f>SUM(Table3[[#This Row],['# SICK LEAVE]:['#OTHERS]])</f>
        <v>0</v>
      </c>
    </row>
    <row r="100" spans="1:9" x14ac:dyDescent="0.3">
      <c r="A100" s="27">
        <f t="shared" si="1"/>
        <v>95</v>
      </c>
      <c r="B100" t="str">
        <f>IF(ISBLANK('List of Employees'!B106),"",'List of Employees'!B106)</f>
        <v>BAURILE LOURDES Q.</v>
      </c>
      <c r="C100" s="25" t="str">
        <f>VLOOKUP(Table3[[#This Row],[EMPLOYEE NAME]],Employees[[Employee Name]:[Office]],6)</f>
        <v>PERMANENT</v>
      </c>
      <c r="I100" s="27">
        <f>SUM(Table3[[#This Row],['# SICK LEAVE]:['#OTHERS]])</f>
        <v>0</v>
      </c>
    </row>
    <row r="101" spans="1:9" x14ac:dyDescent="0.3">
      <c r="A101" s="27">
        <f t="shared" si="1"/>
        <v>96</v>
      </c>
      <c r="B101" t="str">
        <f>IF(ISBLANK('List of Employees'!B107),"",'List of Employees'!B107)</f>
        <v>BAUTISTA JANICE M.</v>
      </c>
      <c r="C101" s="25" t="str">
        <f>VLOOKUP(Table3[[#This Row],[EMPLOYEE NAME]],Employees[[Employee Name]:[Office]],6)</f>
        <v>PERMANENT</v>
      </c>
      <c r="I101" s="27">
        <f>SUM(Table3[[#This Row],['# SICK LEAVE]:['#OTHERS]])</f>
        <v>0</v>
      </c>
    </row>
    <row r="102" spans="1:9" x14ac:dyDescent="0.3">
      <c r="A102" s="27">
        <f t="shared" si="1"/>
        <v>97</v>
      </c>
      <c r="B102" t="str">
        <f>IF(ISBLANK('List of Employees'!B108),"",'List of Employees'!B108)</f>
        <v>BAY AMIE C.</v>
      </c>
      <c r="C102" s="25" t="str">
        <f>VLOOKUP(Table3[[#This Row],[EMPLOYEE NAME]],Employees[[Employee Name]:[Office]],6)</f>
        <v>CASUAL</v>
      </c>
      <c r="I102" s="27">
        <f>SUM(Table3[[#This Row],['# SICK LEAVE]:['#OTHERS]])</f>
        <v>0</v>
      </c>
    </row>
    <row r="103" spans="1:9" x14ac:dyDescent="0.3">
      <c r="A103" s="27">
        <f t="shared" si="1"/>
        <v>98</v>
      </c>
      <c r="B103" t="str">
        <f>IF(ISBLANK('List of Employees'!B109),"",'List of Employees'!B109)</f>
        <v>BAYANI MACY A.</v>
      </c>
      <c r="C103" s="25" t="str">
        <f>VLOOKUP(Table3[[#This Row],[EMPLOYEE NAME]],Employees[[Employee Name]:[Office]],6)</f>
        <v>CASUAL</v>
      </c>
      <c r="I103" s="27">
        <f>SUM(Table3[[#This Row],['# SICK LEAVE]:['#OTHERS]])</f>
        <v>0</v>
      </c>
    </row>
    <row r="104" spans="1:9" x14ac:dyDescent="0.3">
      <c r="A104" s="27">
        <f t="shared" si="1"/>
        <v>99</v>
      </c>
      <c r="B104" t="str">
        <f>IF(ISBLANK('List of Employees'!B110),"",'List of Employees'!B110)</f>
        <v>BAYBAY ARNOLD C.</v>
      </c>
      <c r="C104" s="25" t="str">
        <f>VLOOKUP(Table3[[#This Row],[EMPLOYEE NAME]],Employees[[Employee Name]:[Office]],6)</f>
        <v>CASUAL</v>
      </c>
      <c r="I104" s="27">
        <f>SUM(Table3[[#This Row],['# SICK LEAVE]:['#OTHERS]])</f>
        <v>0</v>
      </c>
    </row>
    <row r="105" spans="1:9" x14ac:dyDescent="0.3">
      <c r="A105" s="27">
        <f t="shared" si="1"/>
        <v>100</v>
      </c>
      <c r="B105" t="str">
        <f>IF(ISBLANK('List of Employees'!B111),"",'List of Employees'!B111)</f>
        <v>BAYBAY EDLYN L.</v>
      </c>
      <c r="C105" s="25" t="str">
        <f>VLOOKUP(Table3[[#This Row],[EMPLOYEE NAME]],Employees[[Employee Name]:[Office]],6)</f>
        <v>CASUAL</v>
      </c>
      <c r="I105" s="27">
        <f>SUM(Table3[[#This Row],['# SICK LEAVE]:['#OTHERS]])</f>
        <v>0</v>
      </c>
    </row>
    <row r="106" spans="1:9" x14ac:dyDescent="0.3">
      <c r="A106" s="27">
        <f t="shared" si="1"/>
        <v>101</v>
      </c>
      <c r="B106" t="str">
        <f>IF(ISBLANK('List of Employees'!B112),"",'List of Employees'!B112)</f>
        <v>BAYBAY JOLINA S.</v>
      </c>
      <c r="C106" s="25" t="str">
        <f>VLOOKUP(Table3[[#This Row],[EMPLOYEE NAME]],Employees[[Employee Name]:[Office]],6)</f>
        <v>PERMANENT</v>
      </c>
      <c r="I106" s="27">
        <f>SUM(Table3[[#This Row],['# SICK LEAVE]:['#OTHERS]])</f>
        <v>0</v>
      </c>
    </row>
    <row r="107" spans="1:9" x14ac:dyDescent="0.3">
      <c r="A107" s="27">
        <f t="shared" si="1"/>
        <v>102</v>
      </c>
      <c r="B107" t="str">
        <f>IF(ISBLANK('List of Employees'!B113),"",'List of Employees'!B113)</f>
        <v>BAYBAY LINDA G.</v>
      </c>
      <c r="C107" s="25" t="str">
        <f>VLOOKUP(Table3[[#This Row],[EMPLOYEE NAME]],Employees[[Employee Name]:[Office]],6)</f>
        <v>PERMANENT</v>
      </c>
      <c r="I107" s="27">
        <f>SUM(Table3[[#This Row],['# SICK LEAVE]:['#OTHERS]])</f>
        <v>0</v>
      </c>
    </row>
    <row r="108" spans="1:9" x14ac:dyDescent="0.3">
      <c r="A108" s="27">
        <f t="shared" si="1"/>
        <v>103</v>
      </c>
      <c r="B108" t="str">
        <f>IF(ISBLANK('List of Employees'!B114),"",'List of Employees'!B114)</f>
        <v>BAYBAY LOLITA B.</v>
      </c>
      <c r="C108" s="25" t="str">
        <f>VLOOKUP(Table3[[#This Row],[EMPLOYEE NAME]],Employees[[Employee Name]:[Office]],6)</f>
        <v>PERMANENT</v>
      </c>
      <c r="I108" s="27">
        <f>SUM(Table3[[#This Row],['# SICK LEAVE]:['#OTHERS]])</f>
        <v>0</v>
      </c>
    </row>
    <row r="109" spans="1:9" x14ac:dyDescent="0.3">
      <c r="A109" s="27">
        <f t="shared" si="1"/>
        <v>104</v>
      </c>
      <c r="B109" t="str">
        <f>IF(ISBLANK('List of Employees'!B115),"",'List of Employees'!B115)</f>
        <v>BAYBAY MA. PAZ R.</v>
      </c>
      <c r="C109" s="25" t="str">
        <f>VLOOKUP(Table3[[#This Row],[EMPLOYEE NAME]],Employees[[Employee Name]:[Office]],6)</f>
        <v>PERMANENT</v>
      </c>
      <c r="I109" s="27">
        <f>SUM(Table3[[#This Row],['# SICK LEAVE]:['#OTHERS]])</f>
        <v>0</v>
      </c>
    </row>
    <row r="110" spans="1:9" x14ac:dyDescent="0.3">
      <c r="A110" s="27">
        <f t="shared" si="1"/>
        <v>105</v>
      </c>
      <c r="B110" t="str">
        <f>IF(ISBLANK('List of Employees'!B116),"",'List of Employees'!B116)</f>
        <v>BAYBAY MA. ROSA A.</v>
      </c>
      <c r="C110" s="25" t="str">
        <f>VLOOKUP(Table3[[#This Row],[EMPLOYEE NAME]],Employees[[Employee Name]:[Office]],6)</f>
        <v>PERMANENT</v>
      </c>
      <c r="I110" s="27">
        <f>SUM(Table3[[#This Row],['# SICK LEAVE]:['#OTHERS]])</f>
        <v>0</v>
      </c>
    </row>
    <row r="111" spans="1:9" x14ac:dyDescent="0.3">
      <c r="A111" s="27">
        <f t="shared" si="1"/>
        <v>106</v>
      </c>
      <c r="B111" t="str">
        <f>IF(ISBLANK('List of Employees'!B117),"",'List of Employees'!B117)</f>
        <v xml:space="preserve">BAYBAY MARCELO  </v>
      </c>
      <c r="C111" s="25" t="str">
        <f>VLOOKUP(Table3[[#This Row],[EMPLOYEE NAME]],Employees[[Employee Name]:[Office]],6)</f>
        <v>PERMANENT</v>
      </c>
      <c r="I111" s="27">
        <f>SUM(Table3[[#This Row],['# SICK LEAVE]:['#OTHERS]])</f>
        <v>0</v>
      </c>
    </row>
    <row r="112" spans="1:9" x14ac:dyDescent="0.3">
      <c r="A112" s="27">
        <f t="shared" si="1"/>
        <v>107</v>
      </c>
      <c r="B112" t="str">
        <f>IF(ISBLANK('List of Employees'!B118),"",'List of Employees'!B118)</f>
        <v>BAYBAY NOEL C.</v>
      </c>
      <c r="C112" s="25" t="str">
        <f>VLOOKUP(Table3[[#This Row],[EMPLOYEE NAME]],Employees[[Employee Name]:[Office]],6)</f>
        <v>PERMANENT</v>
      </c>
      <c r="I112" s="27">
        <f>SUM(Table3[[#This Row],['# SICK LEAVE]:['#OTHERS]])</f>
        <v>0</v>
      </c>
    </row>
    <row r="113" spans="1:9" x14ac:dyDescent="0.3">
      <c r="A113" s="27">
        <f t="shared" si="1"/>
        <v>108</v>
      </c>
      <c r="B113" t="str">
        <f>IF(ISBLANK('List of Employees'!B119),"",'List of Employees'!B119)</f>
        <v>BAYHON GEORGE G.</v>
      </c>
      <c r="C113" s="25" t="str">
        <f>VLOOKUP(Table3[[#This Row],[EMPLOYEE NAME]],Employees[[Employee Name]:[Office]],6)</f>
        <v>PERMANENT</v>
      </c>
      <c r="I113" s="27">
        <f>SUM(Table3[[#This Row],['# SICK LEAVE]:['#OTHERS]])</f>
        <v>0</v>
      </c>
    </row>
    <row r="114" spans="1:9" x14ac:dyDescent="0.3">
      <c r="A114" s="27">
        <f t="shared" si="1"/>
        <v>109</v>
      </c>
      <c r="B114" t="str">
        <f>IF(ISBLANK('List of Employees'!B120),"",'List of Employees'!B120)</f>
        <v>BAYHON LUISITO G.</v>
      </c>
      <c r="C114" s="25" t="str">
        <f>VLOOKUP(Table3[[#This Row],[EMPLOYEE NAME]],Employees[[Employee Name]:[Office]],6)</f>
        <v>PERMANENT</v>
      </c>
      <c r="I114" s="27">
        <f>SUM(Table3[[#This Row],['# SICK LEAVE]:['#OTHERS]])</f>
        <v>0</v>
      </c>
    </row>
    <row r="115" spans="1:9" x14ac:dyDescent="0.3">
      <c r="A115" s="27">
        <f t="shared" si="1"/>
        <v>110</v>
      </c>
      <c r="B115" t="str">
        <f>IF(ISBLANK('List of Employees'!B121),"",'List of Employees'!B121)</f>
        <v xml:space="preserve">BAYHON VIOLETA  </v>
      </c>
      <c r="C115" s="25" t="str">
        <f>VLOOKUP(Table3[[#This Row],[EMPLOYEE NAME]],Employees[[Employee Name]:[Office]],6)</f>
        <v>PERMANENT</v>
      </c>
      <c r="I115" s="27">
        <f>SUM(Table3[[#This Row],['# SICK LEAVE]:['#OTHERS]])</f>
        <v>0</v>
      </c>
    </row>
    <row r="116" spans="1:9" x14ac:dyDescent="0.3">
      <c r="A116" s="27">
        <f t="shared" si="1"/>
        <v>111</v>
      </c>
      <c r="B116" t="str">
        <f>IF(ISBLANK('List of Employees'!B122),"",'List of Employees'!B122)</f>
        <v>BAYLA EVANGELINE C.</v>
      </c>
      <c r="C116" s="25" t="str">
        <f>VLOOKUP(Table3[[#This Row],[EMPLOYEE NAME]],Employees[[Employee Name]:[Office]],6)</f>
        <v>PERMANENT</v>
      </c>
      <c r="I116" s="27">
        <f>SUM(Table3[[#This Row],['# SICK LEAVE]:['#OTHERS]])</f>
        <v>0</v>
      </c>
    </row>
    <row r="117" spans="1:9" x14ac:dyDescent="0.3">
      <c r="A117" s="27">
        <f t="shared" si="1"/>
        <v>112</v>
      </c>
      <c r="B117" t="str">
        <f>IF(ISBLANK('List of Employees'!B123),"",'List of Employees'!B123)</f>
        <v>BAYOT ANABEL D.</v>
      </c>
      <c r="C117" s="25" t="str">
        <f>VLOOKUP(Table3[[#This Row],[EMPLOYEE NAME]],Employees[[Employee Name]:[Office]],6)</f>
        <v>PERMANENT</v>
      </c>
      <c r="I117" s="27">
        <f>SUM(Table3[[#This Row],['# SICK LEAVE]:['#OTHERS]])</f>
        <v>0</v>
      </c>
    </row>
    <row r="118" spans="1:9" x14ac:dyDescent="0.3">
      <c r="A118" s="27">
        <f t="shared" si="1"/>
        <v>113</v>
      </c>
      <c r="B118" t="str">
        <f>IF(ISBLANK('List of Employees'!B124),"",'List of Employees'!B124)</f>
        <v>BAYOT ANISIA P.</v>
      </c>
      <c r="C118" s="25" t="str">
        <f>VLOOKUP(Table3[[#This Row],[EMPLOYEE NAME]],Employees[[Employee Name]:[Office]],6)</f>
        <v>PERMANENT</v>
      </c>
      <c r="I118" s="27">
        <f>SUM(Table3[[#This Row],['# SICK LEAVE]:['#OTHERS]])</f>
        <v>0</v>
      </c>
    </row>
    <row r="119" spans="1:9" x14ac:dyDescent="0.3">
      <c r="A119" s="27">
        <f t="shared" si="1"/>
        <v>114</v>
      </c>
      <c r="B119" t="str">
        <f>IF(ISBLANK('List of Employees'!B125),"",'List of Employees'!B125)</f>
        <v>BAYOT ELAINE B.</v>
      </c>
      <c r="C119" s="25" t="str">
        <f>VLOOKUP(Table3[[#This Row],[EMPLOYEE NAME]],Employees[[Employee Name]:[Office]],6)</f>
        <v>PERMANENT</v>
      </c>
      <c r="I119" s="27">
        <f>SUM(Table3[[#This Row],['# SICK LEAVE]:['#OTHERS]])</f>
        <v>0</v>
      </c>
    </row>
    <row r="120" spans="1:9" x14ac:dyDescent="0.3">
      <c r="A120" s="27">
        <f t="shared" si="1"/>
        <v>115</v>
      </c>
      <c r="B120" t="str">
        <f>IF(ISBLANK('List of Employees'!B126),"",'List of Employees'!B126)</f>
        <v>BAYOT EMILIANA C.</v>
      </c>
      <c r="C120" s="25" t="str">
        <f>VLOOKUP(Table3[[#This Row],[EMPLOYEE NAME]],Employees[[Employee Name]:[Office]],6)</f>
        <v>PERMANENT</v>
      </c>
      <c r="I120" s="27">
        <f>SUM(Table3[[#This Row],['# SICK LEAVE]:['#OTHERS]])</f>
        <v>0</v>
      </c>
    </row>
    <row r="121" spans="1:9" x14ac:dyDescent="0.3">
      <c r="A121" s="27">
        <f t="shared" si="1"/>
        <v>116</v>
      </c>
      <c r="B121" t="str">
        <f>IF(ISBLANK('List of Employees'!B127),"",'List of Employees'!B127)</f>
        <v>BAYOT GARRY L.</v>
      </c>
      <c r="C121" s="25" t="str">
        <f>VLOOKUP(Table3[[#This Row],[EMPLOYEE NAME]],Employees[[Employee Name]:[Office]],6)</f>
        <v>CASUAL</v>
      </c>
      <c r="I121" s="27">
        <f>SUM(Table3[[#This Row],['# SICK LEAVE]:['#OTHERS]])</f>
        <v>0</v>
      </c>
    </row>
    <row r="122" spans="1:9" x14ac:dyDescent="0.3">
      <c r="A122" s="27">
        <f t="shared" si="1"/>
        <v>117</v>
      </c>
      <c r="B122" t="str">
        <f>IF(ISBLANK('List of Employees'!B128),"",'List of Employees'!B128)</f>
        <v>BAYOT JASMINE A.</v>
      </c>
      <c r="C122" s="25" t="str">
        <f>VLOOKUP(Table3[[#This Row],[EMPLOYEE NAME]],Employees[[Employee Name]:[Office]],6)</f>
        <v>JOBCON</v>
      </c>
      <c r="I122" s="27">
        <f>SUM(Table3[[#This Row],['# SICK LEAVE]:['#OTHERS]])</f>
        <v>0</v>
      </c>
    </row>
    <row r="123" spans="1:9" x14ac:dyDescent="0.3">
      <c r="A123" s="27">
        <f t="shared" si="1"/>
        <v>118</v>
      </c>
      <c r="B123" t="str">
        <f>IF(ISBLANK('List of Employees'!B129),"",'List of Employees'!B129)</f>
        <v>BAYOT MERCED M.</v>
      </c>
      <c r="C123" s="25" t="str">
        <f>VLOOKUP(Table3[[#This Row],[EMPLOYEE NAME]],Employees[[Employee Name]:[Office]],6)</f>
        <v>PERMANENT</v>
      </c>
      <c r="I123" s="27">
        <f>SUM(Table3[[#This Row],['# SICK LEAVE]:['#OTHERS]])</f>
        <v>0</v>
      </c>
    </row>
    <row r="124" spans="1:9" x14ac:dyDescent="0.3">
      <c r="A124" s="27">
        <f t="shared" si="1"/>
        <v>119</v>
      </c>
      <c r="B124" t="str">
        <f>IF(ISBLANK('List of Employees'!B130),"",'List of Employees'!B130)</f>
        <v>BAYOT RUMER M.</v>
      </c>
      <c r="C124" s="25" t="str">
        <f>VLOOKUP(Table3[[#This Row],[EMPLOYEE NAME]],Employees[[Employee Name]:[Office]],6)</f>
        <v>PERMANENT</v>
      </c>
      <c r="I124" s="27">
        <f>SUM(Table3[[#This Row],['# SICK LEAVE]:['#OTHERS]])</f>
        <v>0</v>
      </c>
    </row>
    <row r="125" spans="1:9" x14ac:dyDescent="0.3">
      <c r="A125" s="27">
        <f t="shared" si="1"/>
        <v>120</v>
      </c>
      <c r="B125" t="str">
        <f>IF(ISBLANK('List of Employees'!B131),"",'List of Employees'!B131)</f>
        <v>BELOSTRINO JULIETA P.</v>
      </c>
      <c r="C125" s="25" t="str">
        <f>VLOOKUP(Table3[[#This Row],[EMPLOYEE NAME]],Employees[[Employee Name]:[Office]],6)</f>
        <v>CASUAL</v>
      </c>
      <c r="I125" s="27">
        <f>SUM(Table3[[#This Row],['# SICK LEAVE]:['#OTHERS]])</f>
        <v>0</v>
      </c>
    </row>
    <row r="126" spans="1:9" x14ac:dyDescent="0.3">
      <c r="A126" s="27">
        <f t="shared" si="1"/>
        <v>121</v>
      </c>
      <c r="B126" t="str">
        <f>IF(ISBLANK('List of Employees'!B132),"",'List of Employees'!B132)</f>
        <v>BERGADO MARILOU B.</v>
      </c>
      <c r="C126" s="25" t="str">
        <f>VLOOKUP(Table3[[#This Row],[EMPLOYEE NAME]],Employees[[Employee Name]:[Office]],6)</f>
        <v>CASUAL</v>
      </c>
      <c r="I126" s="27">
        <f>SUM(Table3[[#This Row],['# SICK LEAVE]:['#OTHERS]])</f>
        <v>0</v>
      </c>
    </row>
    <row r="127" spans="1:9" x14ac:dyDescent="0.3">
      <c r="A127" s="27">
        <f t="shared" si="1"/>
        <v>122</v>
      </c>
      <c r="B127" t="str">
        <f>IF(ISBLANK('List of Employees'!B133),"",'List of Employees'!B133)</f>
        <v>BERNALDEZ MARLONE P.</v>
      </c>
      <c r="C127" s="25" t="str">
        <f>VLOOKUP(Table3[[#This Row],[EMPLOYEE NAME]],Employees[[Employee Name]:[Office]],6)</f>
        <v>PERMANENT</v>
      </c>
      <c r="I127" s="27">
        <f>SUM(Table3[[#This Row],['# SICK LEAVE]:['#OTHERS]])</f>
        <v>0</v>
      </c>
    </row>
    <row r="128" spans="1:9" x14ac:dyDescent="0.3">
      <c r="A128" s="27">
        <f t="shared" si="1"/>
        <v>123</v>
      </c>
      <c r="B128" t="str">
        <f>IF(ISBLANK('List of Employees'!B134),"",'List of Employees'!B134)</f>
        <v xml:space="preserve">BESAS TRECIA JOY  </v>
      </c>
      <c r="C128" s="25" t="str">
        <f>VLOOKUP(Table3[[#This Row],[EMPLOYEE NAME]],Employees[[Employee Name]:[Office]],6)</f>
        <v>PERMANENT</v>
      </c>
      <c r="I128" s="27">
        <f>SUM(Table3[[#This Row],['# SICK LEAVE]:['#OTHERS]])</f>
        <v>0</v>
      </c>
    </row>
    <row r="129" spans="1:9" x14ac:dyDescent="0.3">
      <c r="A129" s="27">
        <f t="shared" si="1"/>
        <v>124</v>
      </c>
      <c r="B129" t="str">
        <f>IF(ISBLANK('List of Employees'!B135),"",'List of Employees'!B135)</f>
        <v>BISCOCHO JULIETA G.</v>
      </c>
      <c r="C129" s="25" t="str">
        <f>VLOOKUP(Table3[[#This Row],[EMPLOYEE NAME]],Employees[[Employee Name]:[Office]],6)</f>
        <v>PERMANENT</v>
      </c>
      <c r="I129" s="27">
        <f>SUM(Table3[[#This Row],['# SICK LEAVE]:['#OTHERS]])</f>
        <v>0</v>
      </c>
    </row>
    <row r="130" spans="1:9" x14ac:dyDescent="0.3">
      <c r="A130" s="27">
        <f t="shared" si="1"/>
        <v>125</v>
      </c>
      <c r="B130" t="str">
        <f>IF(ISBLANK('List of Employees'!B136),"",'List of Employees'!B136)</f>
        <v>BITUIN LUCKY NIKKO G.</v>
      </c>
      <c r="C130" s="25" t="str">
        <f>VLOOKUP(Table3[[#This Row],[EMPLOYEE NAME]],Employees[[Employee Name]:[Office]],6)</f>
        <v>CASUAL</v>
      </c>
      <c r="I130" s="27">
        <f>SUM(Table3[[#This Row],['# SICK LEAVE]:['#OTHERS]])</f>
        <v>0</v>
      </c>
    </row>
    <row r="131" spans="1:9" x14ac:dyDescent="0.3">
      <c r="A131" s="27">
        <f t="shared" si="1"/>
        <v>126</v>
      </c>
      <c r="B131" t="str">
        <f>IF(ISBLANK('List of Employees'!B137),"",'List of Employees'!B137)</f>
        <v>BOFILL ERNA P.</v>
      </c>
      <c r="C131" s="25" t="str">
        <f>VLOOKUP(Table3[[#This Row],[EMPLOYEE NAME]],Employees[[Employee Name]:[Office]],6)</f>
        <v>PERMANENT</v>
      </c>
      <c r="I131" s="27">
        <f>SUM(Table3[[#This Row],['# SICK LEAVE]:['#OTHERS]])</f>
        <v>0</v>
      </c>
    </row>
    <row r="132" spans="1:9" x14ac:dyDescent="0.3">
      <c r="A132" s="27">
        <f t="shared" si="1"/>
        <v>127</v>
      </c>
      <c r="B132" t="str">
        <f>IF(ISBLANK('List of Employees'!B138),"",'List of Employees'!B138)</f>
        <v>BORJA EDWIN G.</v>
      </c>
      <c r="C132" s="25" t="str">
        <f>VLOOKUP(Table3[[#This Row],[EMPLOYEE NAME]],Employees[[Employee Name]:[Office]],6)</f>
        <v>PERMANENT</v>
      </c>
      <c r="I132" s="27">
        <f>SUM(Table3[[#This Row],['# SICK LEAVE]:['#OTHERS]])</f>
        <v>0</v>
      </c>
    </row>
    <row r="133" spans="1:9" x14ac:dyDescent="0.3">
      <c r="A133" s="27">
        <f t="shared" si="1"/>
        <v>128</v>
      </c>
      <c r="B133" t="str">
        <f>IF(ISBLANK('List of Employees'!B139),"",'List of Employees'!B139)</f>
        <v>BORJA NECY M.</v>
      </c>
      <c r="C133" s="25" t="str">
        <f>VLOOKUP(Table3[[#This Row],[EMPLOYEE NAME]],Employees[[Employee Name]:[Office]],6)</f>
        <v>PERMANENT</v>
      </c>
      <c r="I133" s="27">
        <f>SUM(Table3[[#This Row],['# SICK LEAVE]:['#OTHERS]])</f>
        <v>0</v>
      </c>
    </row>
    <row r="134" spans="1:9" x14ac:dyDescent="0.3">
      <c r="A134" s="27">
        <f t="shared" ref="A134:A197" si="2">IF(ISBLANK(B134),"",ROW(A129))</f>
        <v>129</v>
      </c>
      <c r="B134" t="str">
        <f>IF(ISBLANK('List of Employees'!B140),"",'List of Employees'!B140)</f>
        <v>BRIZUELA LENIE E.</v>
      </c>
      <c r="C134" s="25" t="str">
        <f>VLOOKUP(Table3[[#This Row],[EMPLOYEE NAME]],Employees[[Employee Name]:[Office]],6)</f>
        <v>CASUAL</v>
      </c>
      <c r="I134" s="27">
        <f>SUM(Table3[[#This Row],['# SICK LEAVE]:['#OTHERS]])</f>
        <v>0</v>
      </c>
    </row>
    <row r="135" spans="1:9" x14ac:dyDescent="0.3">
      <c r="A135" s="27">
        <f t="shared" si="2"/>
        <v>130</v>
      </c>
      <c r="B135" t="str">
        <f>IF(ISBLANK('List of Employees'!B141),"",'List of Employees'!B141)</f>
        <v>BRON FLORENCIO L.</v>
      </c>
      <c r="C135" s="25" t="str">
        <f>VLOOKUP(Table3[[#This Row],[EMPLOYEE NAME]],Employees[[Employee Name]:[Office]],6)</f>
        <v>CASUAL</v>
      </c>
      <c r="I135" s="27">
        <f>SUM(Table3[[#This Row],['# SICK LEAVE]:['#OTHERS]])</f>
        <v>0</v>
      </c>
    </row>
    <row r="136" spans="1:9" x14ac:dyDescent="0.3">
      <c r="A136" s="27">
        <f t="shared" si="2"/>
        <v>131</v>
      </c>
      <c r="B136" t="str">
        <f>IF(ISBLANK('List of Employees'!B142),"",'List of Employees'!B142)</f>
        <v>BUGARIN MA. ANA M.</v>
      </c>
      <c r="C136" s="25" t="str">
        <f>VLOOKUP(Table3[[#This Row],[EMPLOYEE NAME]],Employees[[Employee Name]:[Office]],6)</f>
        <v>PERMANENT</v>
      </c>
      <c r="I136" s="27">
        <f>SUM(Table3[[#This Row],['# SICK LEAVE]:['#OTHERS]])</f>
        <v>0</v>
      </c>
    </row>
    <row r="137" spans="1:9" x14ac:dyDescent="0.3">
      <c r="A137" s="27">
        <f t="shared" si="2"/>
        <v>132</v>
      </c>
      <c r="B137" t="str">
        <f>IF(ISBLANK('List of Employees'!B143),"",'List of Employees'!B143)</f>
        <v>BUNGCASAN REGINALDO JR. B.</v>
      </c>
      <c r="C137" s="25" t="str">
        <f>VLOOKUP(Table3[[#This Row],[EMPLOYEE NAME]],Employees[[Employee Name]:[Office]],6)</f>
        <v>PERMANENT</v>
      </c>
      <c r="I137" s="27">
        <f>SUM(Table3[[#This Row],['# SICK LEAVE]:['#OTHERS]])</f>
        <v>0</v>
      </c>
    </row>
    <row r="138" spans="1:9" x14ac:dyDescent="0.3">
      <c r="A138" s="27">
        <f t="shared" si="2"/>
        <v>133</v>
      </c>
      <c r="B138" t="str">
        <f>IF(ISBLANK('List of Employees'!B144),"",'List of Employees'!B144)</f>
        <v>BURAZON CARIDAD A.</v>
      </c>
      <c r="C138" s="25" t="str">
        <f>VLOOKUP(Table3[[#This Row],[EMPLOYEE NAME]],Employees[[Employee Name]:[Office]],6)</f>
        <v>PERMANENT</v>
      </c>
      <c r="I138" s="27">
        <f>SUM(Table3[[#This Row],['# SICK LEAVE]:['#OTHERS]])</f>
        <v>0</v>
      </c>
    </row>
    <row r="139" spans="1:9" x14ac:dyDescent="0.3">
      <c r="A139" s="27">
        <f t="shared" si="2"/>
        <v>134</v>
      </c>
      <c r="B139" t="str">
        <f>IF(ISBLANK('List of Employees'!B145),"",'List of Employees'!B145)</f>
        <v>BUTALON DIANNE H.</v>
      </c>
      <c r="C139" s="25" t="str">
        <f>VLOOKUP(Table3[[#This Row],[EMPLOYEE NAME]],Employees[[Employee Name]:[Office]],6)</f>
        <v>CASUAL</v>
      </c>
      <c r="I139" s="27">
        <f>SUM(Table3[[#This Row],['# SICK LEAVE]:['#OTHERS]])</f>
        <v>0</v>
      </c>
    </row>
    <row r="140" spans="1:9" x14ac:dyDescent="0.3">
      <c r="A140" s="27">
        <f t="shared" si="2"/>
        <v>135</v>
      </c>
      <c r="B140" t="str">
        <f>IF(ISBLANK('List of Employees'!B146),"",'List of Employees'!B146)</f>
        <v>CABANLIT ZOSIMA M.</v>
      </c>
      <c r="C140" s="25" t="str">
        <f>VLOOKUP(Table3[[#This Row],[EMPLOYEE NAME]],Employees[[Employee Name]:[Office]],6)</f>
        <v>CASUAL</v>
      </c>
      <c r="I140" s="27">
        <f>SUM(Table3[[#This Row],['# SICK LEAVE]:['#OTHERS]])</f>
        <v>0</v>
      </c>
    </row>
    <row r="141" spans="1:9" x14ac:dyDescent="0.3">
      <c r="A141" s="27">
        <f t="shared" si="2"/>
        <v>136</v>
      </c>
      <c r="B141" t="str">
        <f>IF(ISBLANK('List of Employees'!B147),"",'List of Employees'!B147)</f>
        <v>CABANTING AIRA P.</v>
      </c>
      <c r="C141" s="25" t="str">
        <f>VLOOKUP(Table3[[#This Row],[EMPLOYEE NAME]],Employees[[Employee Name]:[Office]],6)</f>
        <v>CASUAL</v>
      </c>
      <c r="I141" s="27">
        <f>SUM(Table3[[#This Row],['# SICK LEAVE]:['#OTHERS]])</f>
        <v>0</v>
      </c>
    </row>
    <row r="142" spans="1:9" x14ac:dyDescent="0.3">
      <c r="A142" s="27">
        <f t="shared" si="2"/>
        <v>137</v>
      </c>
      <c r="B142" t="str">
        <f>IF(ISBLANK('List of Employees'!B148),"",'List of Employees'!B148)</f>
        <v>CABASI JANN PAUL S.</v>
      </c>
      <c r="C142" s="25" t="str">
        <f>VLOOKUP(Table3[[#This Row],[EMPLOYEE NAME]],Employees[[Employee Name]:[Office]],6)</f>
        <v>JOBCON</v>
      </c>
      <c r="I142" s="27">
        <f>SUM(Table3[[#This Row],['# SICK LEAVE]:['#OTHERS]])</f>
        <v>0</v>
      </c>
    </row>
    <row r="143" spans="1:9" x14ac:dyDescent="0.3">
      <c r="A143" s="27">
        <f t="shared" si="2"/>
        <v>138</v>
      </c>
      <c r="B143" t="str">
        <f>IF(ISBLANK('List of Employees'!B149),"",'List of Employees'!B149)</f>
        <v>CACAO ANDREA F.</v>
      </c>
      <c r="C143" s="25" t="str">
        <f>VLOOKUP(Table3[[#This Row],[EMPLOYEE NAME]],Employees[[Employee Name]:[Office]],6)</f>
        <v>PERMANENT</v>
      </c>
      <c r="I143" s="27">
        <f>SUM(Table3[[#This Row],['# SICK LEAVE]:['#OTHERS]])</f>
        <v>0</v>
      </c>
    </row>
    <row r="144" spans="1:9" x14ac:dyDescent="0.3">
      <c r="A144" s="27">
        <f t="shared" si="2"/>
        <v>139</v>
      </c>
      <c r="B144" t="str">
        <f>IF(ISBLANK('List of Employees'!B150),"",'List of Employees'!B150)</f>
        <v>CAGUICLA JO HAENA D.</v>
      </c>
      <c r="C144" s="25" t="str">
        <f>VLOOKUP(Table3[[#This Row],[EMPLOYEE NAME]],Employees[[Employee Name]:[Office]],6)</f>
        <v>JOBCON</v>
      </c>
      <c r="I144" s="27">
        <f>SUM(Table3[[#This Row],['# SICK LEAVE]:['#OTHERS]])</f>
        <v>0</v>
      </c>
    </row>
    <row r="145" spans="1:9" x14ac:dyDescent="0.3">
      <c r="A145" s="27">
        <f t="shared" si="2"/>
        <v>140</v>
      </c>
      <c r="B145" t="str">
        <f>IF(ISBLANK('List of Employees'!B151),"",'List of Employees'!B151)</f>
        <v>CAGUITLA ELSA A.</v>
      </c>
      <c r="C145" s="25" t="str">
        <f>VLOOKUP(Table3[[#This Row],[EMPLOYEE NAME]],Employees[[Employee Name]:[Office]],6)</f>
        <v>CASUAL</v>
      </c>
      <c r="I145" s="27">
        <f>SUM(Table3[[#This Row],['# SICK LEAVE]:['#OTHERS]])</f>
        <v>0</v>
      </c>
    </row>
    <row r="146" spans="1:9" x14ac:dyDescent="0.3">
      <c r="A146" s="27">
        <f t="shared" si="2"/>
        <v>141</v>
      </c>
      <c r="B146" t="str">
        <f>IF(ISBLANK('List of Employees'!B152),"",'List of Employees'!B152)</f>
        <v>CAGUITLA GEMINIANO M.</v>
      </c>
      <c r="C146" s="25" t="str">
        <f>VLOOKUP(Table3[[#This Row],[EMPLOYEE NAME]],Employees[[Employee Name]:[Office]],6)</f>
        <v>CASUAL</v>
      </c>
      <c r="I146" s="27">
        <f>SUM(Table3[[#This Row],['# SICK LEAVE]:['#OTHERS]])</f>
        <v>0</v>
      </c>
    </row>
    <row r="147" spans="1:9" x14ac:dyDescent="0.3">
      <c r="A147" s="27">
        <f t="shared" si="2"/>
        <v>142</v>
      </c>
      <c r="B147" t="str">
        <f>IF(ISBLANK('List of Employees'!B153),"",'List of Employees'!B153)</f>
        <v>CAJAS MINA H.</v>
      </c>
      <c r="C147" s="25" t="str">
        <f>VLOOKUP(Table3[[#This Row],[EMPLOYEE NAME]],Employees[[Employee Name]:[Office]],6)</f>
        <v>CASUAL</v>
      </c>
      <c r="I147" s="27">
        <f>SUM(Table3[[#This Row],['# SICK LEAVE]:['#OTHERS]])</f>
        <v>0</v>
      </c>
    </row>
    <row r="148" spans="1:9" x14ac:dyDescent="0.3">
      <c r="A148" s="27">
        <f t="shared" si="2"/>
        <v>143</v>
      </c>
      <c r="B148" t="str">
        <f>IF(ISBLANK('List of Employees'!B154),"",'List of Employees'!B154)</f>
        <v>CALANOG ALMA P.</v>
      </c>
      <c r="C148" s="25" t="str">
        <f>VLOOKUP(Table3[[#This Row],[EMPLOYEE NAME]],Employees[[Employee Name]:[Office]],6)</f>
        <v>PERMANENT</v>
      </c>
      <c r="I148" s="27">
        <f>SUM(Table3[[#This Row],['# SICK LEAVE]:['#OTHERS]])</f>
        <v>0</v>
      </c>
    </row>
    <row r="149" spans="1:9" x14ac:dyDescent="0.3">
      <c r="A149" s="27">
        <f t="shared" si="2"/>
        <v>144</v>
      </c>
      <c r="B149" t="str">
        <f>IF(ISBLANK('List of Employees'!B155),"",'List of Employees'!B155)</f>
        <v>CALANOG EUGENE V.</v>
      </c>
      <c r="C149" s="25" t="str">
        <f>VLOOKUP(Table3[[#This Row],[EMPLOYEE NAME]],Employees[[Employee Name]:[Office]],6)</f>
        <v>PERMANENT</v>
      </c>
      <c r="I149" s="27">
        <f>SUM(Table3[[#This Row],['# SICK LEAVE]:['#OTHERS]])</f>
        <v>0</v>
      </c>
    </row>
    <row r="150" spans="1:9" x14ac:dyDescent="0.3">
      <c r="A150" s="27">
        <f t="shared" si="2"/>
        <v>145</v>
      </c>
      <c r="B150" t="str">
        <f>IF(ISBLANK('List of Employees'!B156),"",'List of Employees'!B156)</f>
        <v>CAMERO PEDRITO C.</v>
      </c>
      <c r="C150" s="25" t="str">
        <f>VLOOKUP(Table3[[#This Row],[EMPLOYEE NAME]],Employees[[Employee Name]:[Office]],6)</f>
        <v>CASUAL</v>
      </c>
      <c r="I150" s="27">
        <f>SUM(Table3[[#This Row],['# SICK LEAVE]:['#OTHERS]])</f>
        <v>0</v>
      </c>
    </row>
    <row r="151" spans="1:9" x14ac:dyDescent="0.3">
      <c r="A151" s="27">
        <f t="shared" si="2"/>
        <v>146</v>
      </c>
      <c r="B151" t="str">
        <f>IF(ISBLANK('List of Employees'!B157),"",'List of Employees'!B157)</f>
        <v>CANDELARIA DANILO M.</v>
      </c>
      <c r="C151" s="25" t="str">
        <f>VLOOKUP(Table3[[#This Row],[EMPLOYEE NAME]],Employees[[Employee Name]:[Office]],6)</f>
        <v>PERMANENT</v>
      </c>
      <c r="I151" s="27">
        <f>SUM(Table3[[#This Row],['# SICK LEAVE]:['#OTHERS]])</f>
        <v>0</v>
      </c>
    </row>
    <row r="152" spans="1:9" x14ac:dyDescent="0.3">
      <c r="A152" s="27">
        <f t="shared" si="2"/>
        <v>147</v>
      </c>
      <c r="B152" t="str">
        <f>IF(ISBLANK('List of Employees'!B158),"",'List of Employees'!B158)</f>
        <v>CAPACIA JASON A.</v>
      </c>
      <c r="C152" s="25" t="str">
        <f>VLOOKUP(Table3[[#This Row],[EMPLOYEE NAME]],Employees[[Employee Name]:[Office]],6)</f>
        <v>CASUAL</v>
      </c>
      <c r="I152" s="27">
        <f>SUM(Table3[[#This Row],['# SICK LEAVE]:['#OTHERS]])</f>
        <v>0</v>
      </c>
    </row>
    <row r="153" spans="1:9" x14ac:dyDescent="0.3">
      <c r="A153" s="27">
        <f t="shared" si="2"/>
        <v>148</v>
      </c>
      <c r="B153" t="str">
        <f>IF(ISBLANK('List of Employees'!B159),"",'List of Employees'!B159)</f>
        <v>CAPUNO OLIVER M.</v>
      </c>
      <c r="C153" s="25" t="str">
        <f>VLOOKUP(Table3[[#This Row],[EMPLOYEE NAME]],Employees[[Employee Name]:[Office]],6)</f>
        <v>CASUAL</v>
      </c>
      <c r="I153" s="27">
        <f>SUM(Table3[[#This Row],['# SICK LEAVE]:['#OTHERS]])</f>
        <v>0</v>
      </c>
    </row>
    <row r="154" spans="1:9" x14ac:dyDescent="0.3">
      <c r="A154" s="27">
        <f t="shared" si="2"/>
        <v>149</v>
      </c>
      <c r="B154" t="str">
        <f>IF(ISBLANK('List of Employees'!B160),"",'List of Employees'!B160)</f>
        <v>CAPUPUS LIZA FE F.</v>
      </c>
      <c r="C154" s="25" t="str">
        <f>VLOOKUP(Table3[[#This Row],[EMPLOYEE NAME]],Employees[[Employee Name]:[Office]],6)</f>
        <v>PERMANENT</v>
      </c>
      <c r="I154" s="27">
        <f>SUM(Table3[[#This Row],['# SICK LEAVE]:['#OTHERS]])</f>
        <v>0</v>
      </c>
    </row>
    <row r="155" spans="1:9" x14ac:dyDescent="0.3">
      <c r="A155" s="27">
        <f t="shared" si="2"/>
        <v>150</v>
      </c>
      <c r="B155" t="str">
        <f>IF(ISBLANK('List of Employees'!B162),"",'List of Employees'!B162)</f>
        <v>CARAAN ANNABELLE F.</v>
      </c>
      <c r="C155" s="25" t="str">
        <f>VLOOKUP(Table3[[#This Row],[EMPLOYEE NAME]],Employees[[Employee Name]:[Office]],6)</f>
        <v>PERMANENT</v>
      </c>
      <c r="I155" s="27">
        <f>SUM(Table3[[#This Row],['# SICK LEAVE]:['#OTHERS]])</f>
        <v>0</v>
      </c>
    </row>
    <row r="156" spans="1:9" x14ac:dyDescent="0.3">
      <c r="A156" s="27">
        <f t="shared" si="2"/>
        <v>151</v>
      </c>
      <c r="B156" t="str">
        <f>IF(ISBLANK('List of Employees'!B163),"",'List of Employees'!B163)</f>
        <v>CARAAN FELIX M.</v>
      </c>
      <c r="C156" s="25" t="str">
        <f>VLOOKUP(Table3[[#This Row],[EMPLOYEE NAME]],Employees[[Employee Name]:[Office]],6)</f>
        <v>PERMANENT</v>
      </c>
      <c r="I156" s="27">
        <f>SUM(Table3[[#This Row],['# SICK LEAVE]:['#OTHERS]])</f>
        <v>0</v>
      </c>
    </row>
    <row r="157" spans="1:9" x14ac:dyDescent="0.3">
      <c r="A157" s="27">
        <f t="shared" si="2"/>
        <v>152</v>
      </c>
      <c r="B157" t="str">
        <f>IF(ISBLANK('List of Employees'!B164),"",'List of Employees'!B164)</f>
        <v>CARAAN JOSEPHINE M.</v>
      </c>
      <c r="C157" s="25" t="str">
        <f>VLOOKUP(Table3[[#This Row],[EMPLOYEE NAME]],Employees[[Employee Name]:[Office]],6)</f>
        <v>PERMANENT</v>
      </c>
      <c r="I157" s="27">
        <f>SUM(Table3[[#This Row],['# SICK LEAVE]:['#OTHERS]])</f>
        <v>0</v>
      </c>
    </row>
    <row r="158" spans="1:9" x14ac:dyDescent="0.3">
      <c r="A158" s="27">
        <f t="shared" si="2"/>
        <v>153</v>
      </c>
      <c r="B158" t="str">
        <f>IF(ISBLANK('List of Employees'!B165),"",'List of Employees'!B165)</f>
        <v>CARLITO ELENA M.</v>
      </c>
      <c r="C158" s="25" t="str">
        <f>VLOOKUP(Table3[[#This Row],[EMPLOYEE NAME]],Employees[[Employee Name]:[Office]],6)</f>
        <v>CASUAL</v>
      </c>
      <c r="I158" s="27">
        <f>SUM(Table3[[#This Row],['# SICK LEAVE]:['#OTHERS]])</f>
        <v>0</v>
      </c>
    </row>
    <row r="159" spans="1:9" x14ac:dyDescent="0.3">
      <c r="A159" s="27">
        <f t="shared" si="2"/>
        <v>154</v>
      </c>
      <c r="B159" t="str">
        <f>IF(ISBLANK('List of Employees'!B166),"",'List of Employees'!B166)</f>
        <v>CARMONA REMY M.</v>
      </c>
      <c r="C159" s="25" t="str">
        <f>VLOOKUP(Table3[[#This Row],[EMPLOYEE NAME]],Employees[[Employee Name]:[Office]],6)</f>
        <v>PERMANENT</v>
      </c>
      <c r="I159" s="27">
        <f>SUM(Table3[[#This Row],['# SICK LEAVE]:['#OTHERS]])</f>
        <v>0</v>
      </c>
    </row>
    <row r="160" spans="1:9" x14ac:dyDescent="0.3">
      <c r="A160" s="27">
        <f t="shared" si="2"/>
        <v>155</v>
      </c>
      <c r="B160" t="str">
        <f>IF(ISBLANK('List of Employees'!B167),"",'List of Employees'!B167)</f>
        <v>CASI BRYAN C.</v>
      </c>
      <c r="C160" s="25" t="str">
        <f>VLOOKUP(Table3[[#This Row],[EMPLOYEE NAME]],Employees[[Employee Name]:[Office]],6)</f>
        <v>JOBCON</v>
      </c>
      <c r="I160" s="27">
        <f>SUM(Table3[[#This Row],['# SICK LEAVE]:['#OTHERS]])</f>
        <v>0</v>
      </c>
    </row>
    <row r="161" spans="1:9" x14ac:dyDescent="0.3">
      <c r="A161" s="27">
        <f t="shared" si="2"/>
        <v>156</v>
      </c>
      <c r="B161" t="str">
        <f>IF(ISBLANK('List of Employees'!B168),"",'List of Employees'!B168)</f>
        <v>CASTILLO FLORDELIZA T.</v>
      </c>
      <c r="C161" s="25" t="str">
        <f>VLOOKUP(Table3[[#This Row],[EMPLOYEE NAME]],Employees[[Employee Name]:[Office]],6)</f>
        <v>PERMANENT</v>
      </c>
      <c r="I161" s="27">
        <f>SUM(Table3[[#This Row],['# SICK LEAVE]:['#OTHERS]])</f>
        <v>0</v>
      </c>
    </row>
    <row r="162" spans="1:9" x14ac:dyDescent="0.3">
      <c r="A162" s="27">
        <f t="shared" si="2"/>
        <v>157</v>
      </c>
      <c r="B162" t="str">
        <f>IF(ISBLANK('List of Employees'!B169),"",'List of Employees'!B169)</f>
        <v xml:space="preserve">CASTILLO ROBENSON  </v>
      </c>
      <c r="C162" s="25" t="str">
        <f>VLOOKUP(Table3[[#This Row],[EMPLOYEE NAME]],Employees[[Employee Name]:[Office]],6)</f>
        <v>CASUAL</v>
      </c>
      <c r="I162" s="27">
        <f>SUM(Table3[[#This Row],['# SICK LEAVE]:['#OTHERS]])</f>
        <v>0</v>
      </c>
    </row>
    <row r="163" spans="1:9" x14ac:dyDescent="0.3">
      <c r="A163" s="27">
        <f t="shared" si="2"/>
        <v>158</v>
      </c>
      <c r="B163" t="str">
        <f>IF(ISBLANK('List of Employees'!B170),"",'List of Employees'!B170)</f>
        <v>CASTRO VIVIAN A.</v>
      </c>
      <c r="C163" s="25" t="str">
        <f>VLOOKUP(Table3[[#This Row],[EMPLOYEE NAME]],Employees[[Employee Name]:[Office]],6)</f>
        <v>PERMANENT</v>
      </c>
      <c r="I163" s="27">
        <f>SUM(Table3[[#This Row],['# SICK LEAVE]:['#OTHERS]])</f>
        <v>0</v>
      </c>
    </row>
    <row r="164" spans="1:9" x14ac:dyDescent="0.3">
      <c r="A164" s="27">
        <f t="shared" si="2"/>
        <v>159</v>
      </c>
      <c r="B164" t="str">
        <f>IF(ISBLANK('List of Employees'!B171),"",'List of Employees'!B171)</f>
        <v>CAUSAREN JOHN ROBERT C.</v>
      </c>
      <c r="C164" s="25" t="str">
        <f>VLOOKUP(Table3[[#This Row],[EMPLOYEE NAME]],Employees[[Employee Name]:[Office]],6)</f>
        <v>PERMANENT</v>
      </c>
      <c r="I164" s="27">
        <f>SUM(Table3[[#This Row],['# SICK LEAVE]:['#OTHERS]])</f>
        <v>0</v>
      </c>
    </row>
    <row r="165" spans="1:9" x14ac:dyDescent="0.3">
      <c r="A165" s="27">
        <f t="shared" si="2"/>
        <v>160</v>
      </c>
      <c r="B165" t="str">
        <f>IF(ISBLANK('List of Employees'!B172),"",'List of Employees'!B172)</f>
        <v>CESICAR JOCHELLE JOAN S.</v>
      </c>
      <c r="C165" s="25" t="str">
        <f>VLOOKUP(Table3[[#This Row],[EMPLOYEE NAME]],Employees[[Employee Name]:[Office]],6)</f>
        <v>CASUAL</v>
      </c>
      <c r="I165" s="27">
        <f>SUM(Table3[[#This Row],['# SICK LEAVE]:['#OTHERS]])</f>
        <v>0</v>
      </c>
    </row>
    <row r="166" spans="1:9" x14ac:dyDescent="0.3">
      <c r="A166" s="27">
        <f t="shared" si="2"/>
        <v>161</v>
      </c>
      <c r="B166" t="str">
        <f>IF(ISBLANK('List of Employees'!B173),"",'List of Employees'!B173)</f>
        <v>CHACON ELISA G.</v>
      </c>
      <c r="C166" s="25" t="str">
        <f>VLOOKUP(Table3[[#This Row],[EMPLOYEE NAME]],Employees[[Employee Name]:[Office]],6)</f>
        <v>PERMANENT</v>
      </c>
      <c r="I166" s="27">
        <f>SUM(Table3[[#This Row],['# SICK LEAVE]:['#OTHERS]])</f>
        <v>0</v>
      </c>
    </row>
    <row r="167" spans="1:9" x14ac:dyDescent="0.3">
      <c r="A167" s="27">
        <f t="shared" si="2"/>
        <v>162</v>
      </c>
      <c r="B167" t="str">
        <f>IF(ISBLANK('List of Employees'!B174),"",'List of Employees'!B174)</f>
        <v>CHANGCO KATHLEEN CARLA F.</v>
      </c>
      <c r="C167" s="25" t="str">
        <f>VLOOKUP(Table3[[#This Row],[EMPLOYEE NAME]],Employees[[Employee Name]:[Office]],6)</f>
        <v>CASUAL</v>
      </c>
      <c r="I167" s="27">
        <f>SUM(Table3[[#This Row],['# SICK LEAVE]:['#OTHERS]])</f>
        <v>0</v>
      </c>
    </row>
    <row r="168" spans="1:9" x14ac:dyDescent="0.3">
      <c r="A168" s="27">
        <f t="shared" si="2"/>
        <v>163</v>
      </c>
      <c r="B168" t="str">
        <f>IF(ISBLANK('List of Employees'!B175),"",'List of Employees'!B175)</f>
        <v>COLETO ASHLEY M.</v>
      </c>
      <c r="C168" s="25" t="str">
        <f>VLOOKUP(Table3[[#This Row],[EMPLOYEE NAME]],Employees[[Employee Name]:[Office]],6)</f>
        <v>CASUAL</v>
      </c>
      <c r="I168" s="27">
        <f>SUM(Table3[[#This Row],['# SICK LEAVE]:['#OTHERS]])</f>
        <v>0</v>
      </c>
    </row>
    <row r="169" spans="1:9" x14ac:dyDescent="0.3">
      <c r="A169" s="27">
        <f t="shared" si="2"/>
        <v>164</v>
      </c>
      <c r="B169" t="str">
        <f>IF(ISBLANK('List of Employees'!B176),"",'List of Employees'!B176)</f>
        <v>COLETO HANY ROY D.</v>
      </c>
      <c r="C169" s="25" t="str">
        <f>VLOOKUP(Table3[[#This Row],[EMPLOYEE NAME]],Employees[[Employee Name]:[Office]],6)</f>
        <v>PERMANENT</v>
      </c>
      <c r="I169" s="27">
        <f>SUM(Table3[[#This Row],['# SICK LEAVE]:['#OTHERS]])</f>
        <v>0</v>
      </c>
    </row>
    <row r="170" spans="1:9" x14ac:dyDescent="0.3">
      <c r="A170" s="27">
        <f t="shared" si="2"/>
        <v>165</v>
      </c>
      <c r="B170" t="str">
        <f>IF(ISBLANK('List of Employees'!B177),"",'List of Employees'!B177)</f>
        <v>CONSTANTE FLORAVILLA R.</v>
      </c>
      <c r="C170" s="25" t="str">
        <f>VLOOKUP(Table3[[#This Row],[EMPLOYEE NAME]],Employees[[Employee Name]:[Office]],6)</f>
        <v>PERMANENT</v>
      </c>
      <c r="I170" s="27">
        <f>SUM(Table3[[#This Row],['# SICK LEAVE]:['#OTHERS]])</f>
        <v>0</v>
      </c>
    </row>
    <row r="171" spans="1:9" x14ac:dyDescent="0.3">
      <c r="A171" s="27">
        <f t="shared" si="2"/>
        <v>166</v>
      </c>
      <c r="B171" t="str">
        <f>IF(ISBLANK('List of Employees'!B178),"",'List of Employees'!B178)</f>
        <v>CONTEMPRATO JOHANES D.</v>
      </c>
      <c r="C171" s="25" t="str">
        <f>VLOOKUP(Table3[[#This Row],[EMPLOYEE NAME]],Employees[[Employee Name]:[Office]],6)</f>
        <v>PERMANENT</v>
      </c>
      <c r="I171" s="27">
        <f>SUM(Table3[[#This Row],['# SICK LEAVE]:['#OTHERS]])</f>
        <v>0</v>
      </c>
    </row>
    <row r="172" spans="1:9" x14ac:dyDescent="0.3">
      <c r="A172" s="27">
        <f t="shared" si="2"/>
        <v>167</v>
      </c>
      <c r="B172" t="str">
        <f>IF(ISBLANK('List of Employees'!B179),"",'List of Employees'!B179)</f>
        <v>CONTRERAS ALEJANDRO M.</v>
      </c>
      <c r="C172" s="25" t="str">
        <f>VLOOKUP(Table3[[#This Row],[EMPLOYEE NAME]],Employees[[Employee Name]:[Office]],6)</f>
        <v>CASUAL</v>
      </c>
      <c r="I172" s="27">
        <f>SUM(Table3[[#This Row],['# SICK LEAVE]:['#OTHERS]])</f>
        <v>0</v>
      </c>
    </row>
    <row r="173" spans="1:9" x14ac:dyDescent="0.3">
      <c r="A173" s="27">
        <f t="shared" si="2"/>
        <v>168</v>
      </c>
      <c r="B173" t="str">
        <f>IF(ISBLANK('List of Employees'!B180),"",'List of Employees'!B180)</f>
        <v>CONTRERAS ALLAN B.</v>
      </c>
      <c r="C173" s="25" t="str">
        <f>VLOOKUP(Table3[[#This Row],[EMPLOYEE NAME]],Employees[[Employee Name]:[Office]],6)</f>
        <v>CASUAL</v>
      </c>
      <c r="I173" s="27">
        <f>SUM(Table3[[#This Row],['# SICK LEAVE]:['#OTHERS]])</f>
        <v>0</v>
      </c>
    </row>
    <row r="174" spans="1:9" x14ac:dyDescent="0.3">
      <c r="A174" s="27">
        <f t="shared" si="2"/>
        <v>169</v>
      </c>
      <c r="B174" t="str">
        <f>IF(ISBLANK('List of Employees'!B181),"",'List of Employees'!B181)</f>
        <v>CONTRERAS SARAH JANE P.</v>
      </c>
      <c r="C174" s="25" t="str">
        <f>VLOOKUP(Table3[[#This Row],[EMPLOYEE NAME]],Employees[[Employee Name]:[Office]],6)</f>
        <v>CASUAL</v>
      </c>
      <c r="I174" s="27">
        <f>SUM(Table3[[#This Row],['# SICK LEAVE]:['#OTHERS]])</f>
        <v>0</v>
      </c>
    </row>
    <row r="175" spans="1:9" x14ac:dyDescent="0.3">
      <c r="A175" s="27">
        <f t="shared" si="2"/>
        <v>170</v>
      </c>
      <c r="B175" t="str">
        <f>IF(ISBLANK('List of Employees'!B182),"",'List of Employees'!B182)</f>
        <v>CORTADO JOEL B.</v>
      </c>
      <c r="C175" s="25" t="str">
        <f>VLOOKUP(Table3[[#This Row],[EMPLOYEE NAME]],Employees[[Employee Name]:[Office]],6)</f>
        <v>CASUAL</v>
      </c>
      <c r="I175" s="27">
        <f>SUM(Table3[[#This Row],['# SICK LEAVE]:['#OTHERS]])</f>
        <v>0</v>
      </c>
    </row>
    <row r="176" spans="1:9" x14ac:dyDescent="0.3">
      <c r="A176" s="27">
        <f t="shared" si="2"/>
        <v>171</v>
      </c>
      <c r="B176" t="str">
        <f>IF(ISBLANK('List of Employees'!B183),"",'List of Employees'!B183)</f>
        <v>CORTEZ CHERIELYN B.</v>
      </c>
      <c r="C176" s="25" t="str">
        <f>VLOOKUP(Table3[[#This Row],[EMPLOYEE NAME]],Employees[[Employee Name]:[Office]],6)</f>
        <v>PERMANENT</v>
      </c>
      <c r="I176" s="27">
        <f>SUM(Table3[[#This Row],['# SICK LEAVE]:['#OTHERS]])</f>
        <v>0</v>
      </c>
    </row>
    <row r="177" spans="1:9" x14ac:dyDescent="0.3">
      <c r="A177" s="27">
        <f t="shared" si="2"/>
        <v>172</v>
      </c>
      <c r="B177" t="str">
        <f>IF(ISBLANK('List of Employees'!B184),"",'List of Employees'!B184)</f>
        <v>CORTEZ FIDELA B.</v>
      </c>
      <c r="C177" s="25" t="str">
        <f>VLOOKUP(Table3[[#This Row],[EMPLOYEE NAME]],Employees[[Employee Name]:[Office]],6)</f>
        <v>PERMANENT</v>
      </c>
      <c r="I177" s="27">
        <f>SUM(Table3[[#This Row],['# SICK LEAVE]:['#OTHERS]])</f>
        <v>0</v>
      </c>
    </row>
    <row r="178" spans="1:9" x14ac:dyDescent="0.3">
      <c r="A178" s="27">
        <f t="shared" si="2"/>
        <v>173</v>
      </c>
      <c r="B178" t="str">
        <f>IF(ISBLANK('List of Employees'!B185),"",'List of Employees'!B185)</f>
        <v>CORTEZ MARCOS NOEL A.</v>
      </c>
      <c r="C178" s="25" t="str">
        <f>VLOOKUP(Table3[[#This Row],[EMPLOYEE NAME]],Employees[[Employee Name]:[Office]],6)</f>
        <v>PERMANENT</v>
      </c>
      <c r="I178" s="27">
        <f>SUM(Table3[[#This Row],['# SICK LEAVE]:['#OTHERS]])</f>
        <v>0</v>
      </c>
    </row>
    <row r="179" spans="1:9" x14ac:dyDescent="0.3">
      <c r="A179" s="27">
        <f t="shared" si="2"/>
        <v>174</v>
      </c>
      <c r="B179" t="str">
        <f>IF(ISBLANK('List of Employees'!B186),"",'List of Employees'!B186)</f>
        <v>CORTEZ NERIFE H.</v>
      </c>
      <c r="C179" s="25" t="str">
        <f>VLOOKUP(Table3[[#This Row],[EMPLOYEE NAME]],Employees[[Employee Name]:[Office]],6)</f>
        <v>PERMANENT</v>
      </c>
      <c r="I179" s="27">
        <f>SUM(Table3[[#This Row],['# SICK LEAVE]:['#OTHERS]])</f>
        <v>0</v>
      </c>
    </row>
    <row r="180" spans="1:9" x14ac:dyDescent="0.3">
      <c r="A180" s="27">
        <f t="shared" si="2"/>
        <v>175</v>
      </c>
      <c r="B180" t="str">
        <f>IF(ISBLANK('List of Employees'!B187),"",'List of Employees'!B187)</f>
        <v>COSA PAOLA GRACE P.</v>
      </c>
      <c r="C180" s="25" t="str">
        <f>VLOOKUP(Table3[[#This Row],[EMPLOYEE NAME]],Employees[[Employee Name]:[Office]],6)</f>
        <v>CASUAL</v>
      </c>
      <c r="I180" s="27">
        <f>SUM(Table3[[#This Row],['# SICK LEAVE]:['#OTHERS]])</f>
        <v>0</v>
      </c>
    </row>
    <row r="181" spans="1:9" x14ac:dyDescent="0.3">
      <c r="A181" s="27">
        <f t="shared" si="2"/>
        <v>176</v>
      </c>
      <c r="B181" t="str">
        <f>IF(ISBLANK('List of Employees'!B188),"",'List of Employees'!B188)</f>
        <v xml:space="preserve">COSINO RIMWELL  </v>
      </c>
      <c r="C181" s="25" t="str">
        <f>VLOOKUP(Table3[[#This Row],[EMPLOYEE NAME]],Employees[[Employee Name]:[Office]],6)</f>
        <v>CASUAL</v>
      </c>
      <c r="I181" s="27">
        <f>SUM(Table3[[#This Row],['# SICK LEAVE]:['#OTHERS]])</f>
        <v>0</v>
      </c>
    </row>
    <row r="182" spans="1:9" x14ac:dyDescent="0.3">
      <c r="A182" s="27">
        <f t="shared" si="2"/>
        <v>177</v>
      </c>
      <c r="B182" t="str">
        <f>IF(ISBLANK('List of Employees'!B189),"",'List of Employees'!B189)</f>
        <v>COSME CORAZON O.</v>
      </c>
      <c r="C182" s="25" t="str">
        <f>VLOOKUP(Table3[[#This Row],[EMPLOYEE NAME]],Employees[[Employee Name]:[Office]],6)</f>
        <v>CASUAL</v>
      </c>
      <c r="I182" s="27">
        <f>SUM(Table3[[#This Row],['# SICK LEAVE]:['#OTHERS]])</f>
        <v>0</v>
      </c>
    </row>
    <row r="183" spans="1:9" x14ac:dyDescent="0.3">
      <c r="A183" s="27">
        <f t="shared" si="2"/>
        <v>178</v>
      </c>
      <c r="B183" t="str">
        <f>IF(ISBLANK('List of Employees'!B191),"",'List of Employees'!B191)</f>
        <v>COSME MA VICTORIA M.</v>
      </c>
      <c r="C183" s="25" t="str">
        <f>VLOOKUP(Table3[[#This Row],[EMPLOYEE NAME]],Employees[[Employee Name]:[Office]],6)</f>
        <v>PERMANENT</v>
      </c>
      <c r="I183" s="27">
        <f>SUM(Table3[[#This Row],['# SICK LEAVE]:['#OTHERS]])</f>
        <v>0</v>
      </c>
    </row>
    <row r="184" spans="1:9" x14ac:dyDescent="0.3">
      <c r="A184" s="27">
        <f t="shared" si="2"/>
        <v>179</v>
      </c>
      <c r="B184" t="str">
        <f>IF(ISBLANK('List of Employees'!B192),"",'List of Employees'!B192)</f>
        <v>COSTANTE  SYLVIA C.</v>
      </c>
      <c r="C184" s="25" t="str">
        <f>VLOOKUP(Table3[[#This Row],[EMPLOYEE NAME]],Employees[[Employee Name]:[Office]],6)</f>
        <v>PERMANENT</v>
      </c>
      <c r="I184" s="27">
        <f>SUM(Table3[[#This Row],['# SICK LEAVE]:['#OTHERS]])</f>
        <v>0</v>
      </c>
    </row>
    <row r="185" spans="1:9" x14ac:dyDescent="0.3">
      <c r="A185" s="27">
        <f t="shared" si="2"/>
        <v>180</v>
      </c>
      <c r="B185" t="str">
        <f>IF(ISBLANK('List of Employees'!B193),"",'List of Employees'!B193)</f>
        <v>COSTANTE HERBERT F.</v>
      </c>
      <c r="C185" s="25" t="str">
        <f>VLOOKUP(Table3[[#This Row],[EMPLOYEE NAME]],Employees[[Employee Name]:[Office]],6)</f>
        <v>JOBCON</v>
      </c>
      <c r="I185" s="27">
        <f>SUM(Table3[[#This Row],['# SICK LEAVE]:['#OTHERS]])</f>
        <v>0</v>
      </c>
    </row>
    <row r="186" spans="1:9" x14ac:dyDescent="0.3">
      <c r="A186" s="27">
        <f t="shared" si="2"/>
        <v>181</v>
      </c>
      <c r="B186" t="str">
        <f>IF(ISBLANK('List of Employees'!B194),"",'List of Employees'!B194)</f>
        <v>COTONER NELIA C.</v>
      </c>
      <c r="C186" s="25" t="str">
        <f>VLOOKUP(Table3[[#This Row],[EMPLOYEE NAME]],Employees[[Employee Name]:[Office]],6)</f>
        <v>PERMANENT</v>
      </c>
      <c r="I186" s="27">
        <f>SUM(Table3[[#This Row],['# SICK LEAVE]:['#OTHERS]])</f>
        <v>0</v>
      </c>
    </row>
    <row r="187" spans="1:9" x14ac:dyDescent="0.3">
      <c r="A187" s="27">
        <f t="shared" si="2"/>
        <v>182</v>
      </c>
      <c r="B187" t="str">
        <f>IF(ISBLANK('List of Employees'!B196),"",'List of Employees'!B196)</f>
        <v>CREUS SAMUEL A.</v>
      </c>
      <c r="C187" s="25" t="str">
        <f>VLOOKUP(Table3[[#This Row],[EMPLOYEE NAME]],Employees[[Employee Name]:[Office]],6)</f>
        <v>PERMANENT</v>
      </c>
      <c r="I187" s="27">
        <f>SUM(Table3[[#This Row],['# SICK LEAVE]:['#OTHERS]])</f>
        <v>0</v>
      </c>
    </row>
    <row r="188" spans="1:9" x14ac:dyDescent="0.3">
      <c r="A188" s="27">
        <f t="shared" si="2"/>
        <v>183</v>
      </c>
      <c r="B188" t="str">
        <f>IF(ISBLANK('List of Employees'!B197),"",'List of Employees'!B197)</f>
        <v>CRIZALDO THELMA U.</v>
      </c>
      <c r="C188" s="25" t="str">
        <f>VLOOKUP(Table3[[#This Row],[EMPLOYEE NAME]],Employees[[Employee Name]:[Office]],6)</f>
        <v>PERMANENT</v>
      </c>
      <c r="I188" s="27">
        <f>SUM(Table3[[#This Row],['# SICK LEAVE]:['#OTHERS]])</f>
        <v>0</v>
      </c>
    </row>
    <row r="189" spans="1:9" x14ac:dyDescent="0.3">
      <c r="A189" s="27">
        <f t="shared" si="2"/>
        <v>184</v>
      </c>
      <c r="B189" t="str">
        <f>IF(ISBLANK('List of Employees'!B198),"",'List of Employees'!B198)</f>
        <v>CROOX VALERIE R.</v>
      </c>
      <c r="C189" s="25" t="str">
        <f>VLOOKUP(Table3[[#This Row],[EMPLOYEE NAME]],Employees[[Employee Name]:[Office]],6)</f>
        <v>CASUAL</v>
      </c>
      <c r="I189" s="27">
        <f>SUM(Table3[[#This Row],['# SICK LEAVE]:['#OTHERS]])</f>
        <v>0</v>
      </c>
    </row>
    <row r="190" spans="1:9" x14ac:dyDescent="0.3">
      <c r="A190" s="27">
        <f t="shared" si="2"/>
        <v>185</v>
      </c>
      <c r="B190" t="str">
        <f>IF(ISBLANK('List of Employees'!B199),"",'List of Employees'!B199)</f>
        <v>CRUZADA MAGDALENA A.</v>
      </c>
      <c r="C190" s="25" t="str">
        <f>VLOOKUP(Table3[[#This Row],[EMPLOYEE NAME]],Employees[[Employee Name]:[Office]],6)</f>
        <v>PERMANENT</v>
      </c>
      <c r="I190" s="27">
        <f>SUM(Table3[[#This Row],['# SICK LEAVE]:['#OTHERS]])</f>
        <v>0</v>
      </c>
    </row>
    <row r="191" spans="1:9" x14ac:dyDescent="0.3">
      <c r="A191" s="27">
        <f t="shared" si="2"/>
        <v>186</v>
      </c>
      <c r="B191" t="str">
        <f>IF(ISBLANK('List of Employees'!B200),"",'List of Employees'!B200)</f>
        <v>CUENO FLOR M.</v>
      </c>
      <c r="C191" s="25" t="str">
        <f>VLOOKUP(Table3[[#This Row],[EMPLOYEE NAME]],Employees[[Employee Name]:[Office]],6)</f>
        <v>CASUAL</v>
      </c>
      <c r="I191" s="27">
        <f>SUM(Table3[[#This Row],['# SICK LEAVE]:['#OTHERS]])</f>
        <v>0</v>
      </c>
    </row>
    <row r="192" spans="1:9" x14ac:dyDescent="0.3">
      <c r="A192" s="27">
        <f t="shared" si="2"/>
        <v>187</v>
      </c>
      <c r="B192" t="str">
        <f>IF(ISBLANK('List of Employees'!B201),"",'List of Employees'!B201)</f>
        <v>CUIZON DAYLIN M.</v>
      </c>
      <c r="C192" s="25" t="str">
        <f>VLOOKUP(Table3[[#This Row],[EMPLOYEE NAME]],Employees[[Employee Name]:[Office]],6)</f>
        <v>CASUAL</v>
      </c>
      <c r="I192" s="27">
        <f>SUM(Table3[[#This Row],['# SICK LEAVE]:['#OTHERS]])</f>
        <v>0</v>
      </c>
    </row>
    <row r="193" spans="1:9" x14ac:dyDescent="0.3">
      <c r="A193" s="27">
        <f t="shared" si="2"/>
        <v>188</v>
      </c>
      <c r="B193" t="str">
        <f>IF(ISBLANK('List of Employees'!B202),"",'List of Employees'!B202)</f>
        <v xml:space="preserve">DAIZ PAUL MICHAEL  </v>
      </c>
      <c r="C193" s="25" t="str">
        <f>VLOOKUP(Table3[[#This Row],[EMPLOYEE NAME]],Employees[[Employee Name]:[Office]],6)</f>
        <v>PERMANENT</v>
      </c>
      <c r="I193" s="27">
        <f>SUM(Table3[[#This Row],['# SICK LEAVE]:['#OTHERS]])</f>
        <v>0</v>
      </c>
    </row>
    <row r="194" spans="1:9" x14ac:dyDescent="0.3">
      <c r="A194" s="27">
        <f t="shared" si="2"/>
        <v>189</v>
      </c>
      <c r="B194" t="str">
        <f>IF(ISBLANK('List of Employees'!B203),"",'List of Employees'!B203)</f>
        <v>DAÑO ALMA R.</v>
      </c>
      <c r="C194" s="25" t="str">
        <f>VLOOKUP(Table3[[#This Row],[EMPLOYEE NAME]],Employees[[Employee Name]:[Office]],6)</f>
        <v>PERMANENT</v>
      </c>
      <c r="I194" s="27">
        <f>SUM(Table3[[#This Row],['# SICK LEAVE]:['#OTHERS]])</f>
        <v>0</v>
      </c>
    </row>
    <row r="195" spans="1:9" x14ac:dyDescent="0.3">
      <c r="A195" s="27">
        <f t="shared" si="2"/>
        <v>190</v>
      </c>
      <c r="B195" t="str">
        <f>IF(ISBLANK('List of Employees'!B204),"",'List of Employees'!B204)</f>
        <v>DATU SHIRLEY G.</v>
      </c>
      <c r="C195" s="25" t="str">
        <f>VLOOKUP(Table3[[#This Row],[EMPLOYEE NAME]],Employees[[Employee Name]:[Office]],6)</f>
        <v>CASUAL</v>
      </c>
      <c r="I195" s="27">
        <f>SUM(Table3[[#This Row],['# SICK LEAVE]:['#OTHERS]])</f>
        <v>0</v>
      </c>
    </row>
    <row r="196" spans="1:9" x14ac:dyDescent="0.3">
      <c r="A196" s="27">
        <f t="shared" si="2"/>
        <v>191</v>
      </c>
      <c r="B196" t="str">
        <f>IF(ISBLANK('List of Employees'!B205),"",'List of Employees'!B205)</f>
        <v>DAVID MELANIE D.</v>
      </c>
      <c r="C196" s="25" t="str">
        <f>VLOOKUP(Table3[[#This Row],[EMPLOYEE NAME]],Employees[[Employee Name]:[Office]],6)</f>
        <v>CASUAL</v>
      </c>
      <c r="I196" s="27">
        <f>SUM(Table3[[#This Row],['# SICK LEAVE]:['#OTHERS]])</f>
        <v>0</v>
      </c>
    </row>
    <row r="197" spans="1:9" x14ac:dyDescent="0.3">
      <c r="A197" s="27">
        <f t="shared" si="2"/>
        <v>192</v>
      </c>
      <c r="B197" t="str">
        <f>IF(ISBLANK('List of Employees'!B206),"",'List of Employees'!B206)</f>
        <v>DE ASIS JANETTE D.</v>
      </c>
      <c r="C197" s="25" t="str">
        <f>VLOOKUP(Table3[[#This Row],[EMPLOYEE NAME]],Employees[[Employee Name]:[Office]],6)</f>
        <v>CASUAL</v>
      </c>
      <c r="I197" s="27">
        <f>SUM(Table3[[#This Row],['# SICK LEAVE]:['#OTHERS]])</f>
        <v>0</v>
      </c>
    </row>
    <row r="198" spans="1:9" x14ac:dyDescent="0.3">
      <c r="A198" s="27">
        <f t="shared" ref="A198:A261" si="3">IF(ISBLANK(B198),"",ROW(A193))</f>
        <v>193</v>
      </c>
      <c r="B198" t="str">
        <f>IF(ISBLANK('List of Employees'!B207),"",'List of Employees'!B207)</f>
        <v>AN</v>
      </c>
      <c r="C198" s="25" t="str">
        <f>VLOOKUP(Table3[[#This Row],[EMPLOYEE NAME]],Employees[[Employee Name]:[Office]],6)</f>
        <v>PERMANENT</v>
      </c>
      <c r="I198" s="27">
        <f>SUM(Table3[[#This Row],['# SICK LEAVE]:['#OTHERS]])</f>
        <v>0</v>
      </c>
    </row>
    <row r="199" spans="1:9" x14ac:dyDescent="0.3">
      <c r="A199" s="27">
        <f t="shared" si="3"/>
        <v>194</v>
      </c>
      <c r="B199" t="str">
        <f>IF(ISBLANK('List of Employees'!B208),"",'List of Employees'!B208)</f>
        <v>DE CASTRO JENELYN I.</v>
      </c>
      <c r="C199" s="25" t="str">
        <f>VLOOKUP(Table3[[#This Row],[EMPLOYEE NAME]],Employees[[Employee Name]:[Office]],6)</f>
        <v>PERMANENT</v>
      </c>
      <c r="I199" s="27">
        <f>SUM(Table3[[#This Row],['# SICK LEAVE]:['#OTHERS]])</f>
        <v>0</v>
      </c>
    </row>
    <row r="200" spans="1:9" x14ac:dyDescent="0.3">
      <c r="A200" s="27">
        <f t="shared" si="3"/>
        <v>195</v>
      </c>
      <c r="B200" t="str">
        <f>IF(ISBLANK('List of Employees'!B209),"",'List of Employees'!B209)</f>
        <v>DE CASTRO JOSEPH NHOEL T.</v>
      </c>
      <c r="C200" s="25" t="str">
        <f>VLOOKUP(Table3[[#This Row],[EMPLOYEE NAME]],Employees[[Employee Name]:[Office]],6)</f>
        <v>PERMANENT</v>
      </c>
      <c r="I200" s="27">
        <f>SUM(Table3[[#This Row],['# SICK LEAVE]:['#OTHERS]])</f>
        <v>0</v>
      </c>
    </row>
    <row r="201" spans="1:9" x14ac:dyDescent="0.3">
      <c r="A201" s="27">
        <f t="shared" si="3"/>
        <v>196</v>
      </c>
      <c r="B201" t="str">
        <f>IF(ISBLANK('List of Employees'!B210),"",'List of Employees'!B210)</f>
        <v>DE CASTRO JUANITA M.</v>
      </c>
      <c r="C201" s="25" t="str">
        <f>VLOOKUP(Table3[[#This Row],[EMPLOYEE NAME]],Employees[[Employee Name]:[Office]],6)</f>
        <v>PERMANENT</v>
      </c>
      <c r="I201" s="27">
        <f>SUM(Table3[[#This Row],['# SICK LEAVE]:['#OTHERS]])</f>
        <v>0</v>
      </c>
    </row>
    <row r="202" spans="1:9" x14ac:dyDescent="0.3">
      <c r="A202" s="27">
        <f t="shared" si="3"/>
        <v>197</v>
      </c>
      <c r="B202" t="str">
        <f>IF(ISBLANK('List of Employees'!B212),"",'List of Employees'!B212)</f>
        <v>DE CASTRO MARYLEN A.</v>
      </c>
      <c r="C202" s="25" t="str">
        <f>VLOOKUP(Table3[[#This Row],[EMPLOYEE NAME]],Employees[[Employee Name]:[Office]],6)</f>
        <v>PERMANENT</v>
      </c>
      <c r="I202" s="27">
        <f>SUM(Table3[[#This Row],['# SICK LEAVE]:['#OTHERS]])</f>
        <v>0</v>
      </c>
    </row>
    <row r="203" spans="1:9" x14ac:dyDescent="0.3">
      <c r="A203" s="27">
        <f t="shared" si="3"/>
        <v>198</v>
      </c>
      <c r="B203" t="str">
        <f>IF(ISBLANK('List of Employees'!B213),"",'List of Employees'!B213)</f>
        <v>DE CASTRO ROSS EIZALHYNNE A.</v>
      </c>
      <c r="C203" s="25" t="str">
        <f>VLOOKUP(Table3[[#This Row],[EMPLOYEE NAME]],Employees[[Employee Name]:[Office]],6)</f>
        <v>CASUAL</v>
      </c>
      <c r="I203" s="27">
        <f>SUM(Table3[[#This Row],['# SICK LEAVE]:['#OTHERS]])</f>
        <v>0</v>
      </c>
    </row>
    <row r="204" spans="1:9" x14ac:dyDescent="0.3">
      <c r="A204" s="27">
        <f t="shared" si="3"/>
        <v>199</v>
      </c>
      <c r="B204" t="str">
        <f>IF(ISBLANK('List of Employees'!B214),"",'List of Employees'!B214)</f>
        <v>DE GRANO  RONALEI P.</v>
      </c>
      <c r="C204" s="25" t="str">
        <f>VLOOKUP(Table3[[#This Row],[EMPLOYEE NAME]],Employees[[Employee Name]:[Office]],6)</f>
        <v>CASUAL</v>
      </c>
      <c r="I204" s="27">
        <f>SUM(Table3[[#This Row],['# SICK LEAVE]:['#OTHERS]])</f>
        <v>0</v>
      </c>
    </row>
    <row r="205" spans="1:9" x14ac:dyDescent="0.3">
      <c r="A205" s="27">
        <f t="shared" si="3"/>
        <v>200</v>
      </c>
      <c r="B205" t="str">
        <f>IF(ISBLANK('List of Employees'!B215),"",'List of Employees'!B215)</f>
        <v>DE GRANO LIUSA R.</v>
      </c>
      <c r="C205" s="25" t="str">
        <f>VLOOKUP(Table3[[#This Row],[EMPLOYEE NAME]],Employees[[Employee Name]:[Office]],6)</f>
        <v>PERMANENT</v>
      </c>
      <c r="I205" s="27">
        <f>SUM(Table3[[#This Row],['# SICK LEAVE]:['#OTHERS]])</f>
        <v>0</v>
      </c>
    </row>
    <row r="206" spans="1:9" x14ac:dyDescent="0.3">
      <c r="A206" s="27">
        <f t="shared" si="3"/>
        <v>201</v>
      </c>
      <c r="B206" t="str">
        <f>IF(ISBLANK('List of Employees'!B216),"",'List of Employees'!B216)</f>
        <v>DE GRANO MA. ERLINDA F.</v>
      </c>
      <c r="C206" s="25" t="str">
        <f>VLOOKUP(Table3[[#This Row],[EMPLOYEE NAME]],Employees[[Employee Name]:[Office]],6)</f>
        <v>PERMANENT</v>
      </c>
      <c r="I206" s="27">
        <f>SUM(Table3[[#This Row],['# SICK LEAVE]:['#OTHERS]])</f>
        <v>0</v>
      </c>
    </row>
    <row r="207" spans="1:9" x14ac:dyDescent="0.3">
      <c r="A207" s="27">
        <f t="shared" si="3"/>
        <v>202</v>
      </c>
      <c r="B207" t="str">
        <f>IF(ISBLANK('List of Employees'!B217),"",'List of Employees'!B217)</f>
        <v>DE GUIA MARIVIC B.</v>
      </c>
      <c r="C207" s="25" t="str">
        <f>VLOOKUP(Table3[[#This Row],[EMPLOYEE NAME]],Employees[[Employee Name]:[Office]],6)</f>
        <v>JOBCON</v>
      </c>
      <c r="I207" s="27">
        <f>SUM(Table3[[#This Row],['# SICK LEAVE]:['#OTHERS]])</f>
        <v>0</v>
      </c>
    </row>
    <row r="208" spans="1:9" x14ac:dyDescent="0.3">
      <c r="A208" s="27">
        <f t="shared" si="3"/>
        <v>203</v>
      </c>
      <c r="B208" t="str">
        <f>IF(ISBLANK('List of Employees'!B218),"",'List of Employees'!B218)</f>
        <v xml:space="preserve">DE GUZMAN CLEMENTE  </v>
      </c>
      <c r="C208" s="25" t="str">
        <f>VLOOKUP(Table3[[#This Row],[EMPLOYEE NAME]],Employees[[Employee Name]:[Office]],6)</f>
        <v>CASUAL</v>
      </c>
      <c r="I208" s="27">
        <f>SUM(Table3[[#This Row],['# SICK LEAVE]:['#OTHERS]])</f>
        <v>0</v>
      </c>
    </row>
    <row r="209" spans="1:9" x14ac:dyDescent="0.3">
      <c r="A209" s="27">
        <f t="shared" si="3"/>
        <v>204</v>
      </c>
      <c r="B209" t="str">
        <f>IF(ISBLANK('List of Employees'!B219),"",'List of Employees'!B219)</f>
        <v>DE GUZMAN RONALD ANDREW G.</v>
      </c>
      <c r="C209" s="25" t="str">
        <f>VLOOKUP(Table3[[#This Row],[EMPLOYEE NAME]],Employees[[Employee Name]:[Office]],6)</f>
        <v>PERMANENT</v>
      </c>
      <c r="I209" s="27">
        <f>SUM(Table3[[#This Row],['# SICK LEAVE]:['#OTHERS]])</f>
        <v>0</v>
      </c>
    </row>
    <row r="210" spans="1:9" x14ac:dyDescent="0.3">
      <c r="A210" s="27">
        <f t="shared" si="3"/>
        <v>205</v>
      </c>
      <c r="B210" t="str">
        <f>IF(ISBLANK('List of Employees'!B220),"",'List of Employees'!B220)</f>
        <v>DE LARA GRACE L.</v>
      </c>
      <c r="C210" s="25" t="str">
        <f>VLOOKUP(Table3[[#This Row],[EMPLOYEE NAME]],Employees[[Employee Name]:[Office]],6)</f>
        <v>CASUAL</v>
      </c>
      <c r="I210" s="27">
        <f>SUM(Table3[[#This Row],['# SICK LEAVE]:['#OTHERS]])</f>
        <v>0</v>
      </c>
    </row>
    <row r="211" spans="1:9" x14ac:dyDescent="0.3">
      <c r="A211" s="27">
        <f t="shared" si="3"/>
        <v>206</v>
      </c>
      <c r="B211" t="str">
        <f>IF(ISBLANK('List of Employees'!B221),"",'List of Employees'!B221)</f>
        <v>DE LEON ANALITA B.</v>
      </c>
      <c r="C211" s="25" t="str">
        <f>VLOOKUP(Table3[[#This Row],[EMPLOYEE NAME]],Employees[[Employee Name]:[Office]],6)</f>
        <v>CASUAL</v>
      </c>
      <c r="I211" s="27">
        <f>SUM(Table3[[#This Row],['# SICK LEAVE]:['#OTHERS]])</f>
        <v>0</v>
      </c>
    </row>
    <row r="212" spans="1:9" x14ac:dyDescent="0.3">
      <c r="A212" s="27">
        <f t="shared" si="3"/>
        <v>207</v>
      </c>
      <c r="B212" t="str">
        <f>IF(ISBLANK('List of Employees'!B222),"",'List of Employees'!B222)</f>
        <v xml:space="preserve">DE LUNA ERNESTO  </v>
      </c>
      <c r="C212" s="25" t="str">
        <f>VLOOKUP(Table3[[#This Row],[EMPLOYEE NAME]],Employees[[Employee Name]:[Office]],6)</f>
        <v>PERMANENT</v>
      </c>
      <c r="I212" s="27">
        <f>SUM(Table3[[#This Row],['# SICK LEAVE]:['#OTHERS]])</f>
        <v>0</v>
      </c>
    </row>
    <row r="213" spans="1:9" x14ac:dyDescent="0.3">
      <c r="A213" s="27">
        <f t="shared" si="3"/>
        <v>208</v>
      </c>
      <c r="B213" t="str">
        <f>IF(ISBLANK('List of Employees'!B223),"",'List of Employees'!B223)</f>
        <v>DE OCAMPO AILYN L.</v>
      </c>
      <c r="C213" s="25" t="str">
        <f>VLOOKUP(Table3[[#This Row],[EMPLOYEE NAME]],Employees[[Employee Name]:[Office]],6)</f>
        <v>CASUAL</v>
      </c>
      <c r="I213" s="27">
        <f>SUM(Table3[[#This Row],['# SICK LEAVE]:['#OTHERS]])</f>
        <v>0</v>
      </c>
    </row>
    <row r="214" spans="1:9" x14ac:dyDescent="0.3">
      <c r="A214" s="27">
        <f t="shared" si="3"/>
        <v>209</v>
      </c>
      <c r="B214" t="str">
        <f>IF(ISBLANK('List of Employees'!B224),"",'List of Employees'!B224)</f>
        <v>DE OCAMPO ALMA A.</v>
      </c>
      <c r="C214" s="25" t="str">
        <f>VLOOKUP(Table3[[#This Row],[EMPLOYEE NAME]],Employees[[Employee Name]:[Office]],6)</f>
        <v>PERMANENT</v>
      </c>
      <c r="I214" s="27">
        <f>SUM(Table3[[#This Row],['# SICK LEAVE]:['#OTHERS]])</f>
        <v>0</v>
      </c>
    </row>
    <row r="215" spans="1:9" x14ac:dyDescent="0.3">
      <c r="A215" s="27">
        <f t="shared" si="3"/>
        <v>210</v>
      </c>
      <c r="B215" t="str">
        <f>IF(ISBLANK('List of Employees'!B225),"",'List of Employees'!B225)</f>
        <v>DE OCAMPO MA. ELENA D.</v>
      </c>
      <c r="C215" s="25" t="str">
        <f>VLOOKUP(Table3[[#This Row],[EMPLOYEE NAME]],Employees[[Employee Name]:[Office]],6)</f>
        <v>PERMANENT</v>
      </c>
      <c r="I215" s="27">
        <f>SUM(Table3[[#This Row],['# SICK LEAVE]:['#OTHERS]])</f>
        <v>0</v>
      </c>
    </row>
    <row r="216" spans="1:9" x14ac:dyDescent="0.3">
      <c r="A216" s="27">
        <f t="shared" si="3"/>
        <v>211</v>
      </c>
      <c r="B216" t="str">
        <f>IF(ISBLANK('List of Employees'!B226),"",'List of Employees'!B226)</f>
        <v>DE OCAMPO MARISSA B.</v>
      </c>
      <c r="C216" s="25" t="str">
        <f>VLOOKUP(Table3[[#This Row],[EMPLOYEE NAME]],Employees[[Employee Name]:[Office]],6)</f>
        <v>PERMANENT</v>
      </c>
      <c r="I216" s="27">
        <f>SUM(Table3[[#This Row],['# SICK LEAVE]:['#OTHERS]])</f>
        <v>0</v>
      </c>
    </row>
    <row r="217" spans="1:9" x14ac:dyDescent="0.3">
      <c r="A217" s="27">
        <f t="shared" si="3"/>
        <v>212</v>
      </c>
      <c r="B217" t="str">
        <f>IF(ISBLANK('List of Employees'!B227),"",'List of Employees'!B227)</f>
        <v>DE SAGUN NANCY D.</v>
      </c>
      <c r="C217" s="25" t="str">
        <f>VLOOKUP(Table3[[#This Row],[EMPLOYEE NAME]],Employees[[Employee Name]:[Office]],6)</f>
        <v>CASUAL</v>
      </c>
      <c r="I217" s="27">
        <f>SUM(Table3[[#This Row],['# SICK LEAVE]:['#OTHERS]])</f>
        <v>0</v>
      </c>
    </row>
    <row r="218" spans="1:9" x14ac:dyDescent="0.3">
      <c r="A218" s="27">
        <f t="shared" si="3"/>
        <v>213</v>
      </c>
      <c r="B218" t="str">
        <f>IF(ISBLANK('List of Employees'!B228),"",'List of Employees'!B228)</f>
        <v>DE SAGUN NOLI E.</v>
      </c>
      <c r="C218" s="25" t="str">
        <f>VLOOKUP(Table3[[#This Row],[EMPLOYEE NAME]],Employees[[Employee Name]:[Office]],6)</f>
        <v>PERMANENT</v>
      </c>
      <c r="I218" s="27">
        <f>SUM(Table3[[#This Row],['# SICK LEAVE]:['#OTHERS]])</f>
        <v>0</v>
      </c>
    </row>
    <row r="219" spans="1:9" x14ac:dyDescent="0.3">
      <c r="A219" s="27">
        <f t="shared" si="3"/>
        <v>214</v>
      </c>
      <c r="B219" t="str">
        <f>IF(ISBLANK('List of Employees'!B229),"",'List of Employees'!B229)</f>
        <v>DE SAGUN VICTOR V.</v>
      </c>
      <c r="C219" s="25" t="str">
        <f>VLOOKUP(Table3[[#This Row],[EMPLOYEE NAME]],Employees[[Employee Name]:[Office]],6)</f>
        <v>PERMANENT</v>
      </c>
      <c r="I219" s="27">
        <f>SUM(Table3[[#This Row],['# SICK LEAVE]:['#OTHERS]])</f>
        <v>0</v>
      </c>
    </row>
    <row r="220" spans="1:9" x14ac:dyDescent="0.3">
      <c r="A220" s="27">
        <f t="shared" si="3"/>
        <v>215</v>
      </c>
      <c r="B220" t="str">
        <f>IF(ISBLANK('List of Employees'!B230),"",'List of Employees'!B230)</f>
        <v>DE VILLA JAYVEE U.</v>
      </c>
      <c r="C220" s="25" t="str">
        <f>VLOOKUP(Table3[[#This Row],[EMPLOYEE NAME]],Employees[[Employee Name]:[Office]],6)</f>
        <v>PERMANENT</v>
      </c>
      <c r="I220" s="27">
        <f>SUM(Table3[[#This Row],['# SICK LEAVE]:['#OTHERS]])</f>
        <v>0</v>
      </c>
    </row>
    <row r="221" spans="1:9" x14ac:dyDescent="0.3">
      <c r="A221" s="27">
        <f t="shared" si="3"/>
        <v>216</v>
      </c>
      <c r="B221" t="str">
        <f>IF(ISBLANK('List of Employees'!B231),"",'List of Employees'!B231)</f>
        <v>DE VILLA MARITES D.</v>
      </c>
      <c r="C221" s="25" t="str">
        <f>VLOOKUP(Table3[[#This Row],[EMPLOYEE NAME]],Employees[[Employee Name]:[Office]],6)</f>
        <v>PERMANENT</v>
      </c>
      <c r="I221" s="27">
        <f>SUM(Table3[[#This Row],['# SICK LEAVE]:['#OTHERS]])</f>
        <v>0</v>
      </c>
    </row>
    <row r="222" spans="1:9" x14ac:dyDescent="0.3">
      <c r="A222" s="27">
        <f t="shared" si="3"/>
        <v>217</v>
      </c>
      <c r="B222" t="str">
        <f>IF(ISBLANK('List of Employees'!B232),"",'List of Employees'!B232)</f>
        <v>DE VILLA MYRNA D.</v>
      </c>
      <c r="C222" s="25" t="str">
        <f>VLOOKUP(Table3[[#This Row],[EMPLOYEE NAME]],Employees[[Employee Name]:[Office]],6)</f>
        <v>PERMANENT</v>
      </c>
      <c r="I222" s="27">
        <f>SUM(Table3[[#This Row],['# SICK LEAVE]:['#OTHERS]])</f>
        <v>0</v>
      </c>
    </row>
    <row r="223" spans="1:9" x14ac:dyDescent="0.3">
      <c r="A223" s="27">
        <f t="shared" si="3"/>
        <v>218</v>
      </c>
      <c r="B223" t="str">
        <f>IF(ISBLANK('List of Employees'!B233),"",'List of Employees'!B233)</f>
        <v>DE VILLA OFELIA G.</v>
      </c>
      <c r="C223" s="25" t="str">
        <f>VLOOKUP(Table3[[#This Row],[EMPLOYEE NAME]],Employees[[Employee Name]:[Office]],6)</f>
        <v>PERMANENT</v>
      </c>
      <c r="I223" s="27">
        <f>SUM(Table3[[#This Row],['# SICK LEAVE]:['#OTHERS]])</f>
        <v>0</v>
      </c>
    </row>
    <row r="224" spans="1:9" x14ac:dyDescent="0.3">
      <c r="A224" s="27">
        <f t="shared" si="3"/>
        <v>219</v>
      </c>
      <c r="B224" t="str">
        <f>IF(ISBLANK('List of Employees'!B234),"",'List of Employees'!B234)</f>
        <v>DEL MUNDO ESTER B.</v>
      </c>
      <c r="C224" s="25" t="str">
        <f>VLOOKUP(Table3[[#This Row],[EMPLOYEE NAME]],Employees[[Employee Name]:[Office]],6)</f>
        <v>PERMANENT</v>
      </c>
      <c r="I224" s="27">
        <f>SUM(Table3[[#This Row],['# SICK LEAVE]:['#OTHERS]])</f>
        <v>0</v>
      </c>
    </row>
    <row r="225" spans="1:9" x14ac:dyDescent="0.3">
      <c r="A225" s="27">
        <f t="shared" si="3"/>
        <v>220</v>
      </c>
      <c r="B225" t="str">
        <f>IF(ISBLANK('List of Employees'!B235),"",'List of Employees'!B235)</f>
        <v>DEL MUNDO HERMOGENES C.</v>
      </c>
      <c r="C225" s="25" t="str">
        <f>VLOOKUP(Table3[[#This Row],[EMPLOYEE NAME]],Employees[[Employee Name]:[Office]],6)</f>
        <v>PERMANENT</v>
      </c>
      <c r="I225" s="27">
        <f>SUM(Table3[[#This Row],['# SICK LEAVE]:['#OTHERS]])</f>
        <v>0</v>
      </c>
    </row>
    <row r="226" spans="1:9" x14ac:dyDescent="0.3">
      <c r="A226" s="27">
        <f t="shared" si="3"/>
        <v>221</v>
      </c>
      <c r="B226" t="str">
        <f>IF(ISBLANK('List of Employees'!B236),"",'List of Employees'!B236)</f>
        <v>DEL MUNDO JONAS B.</v>
      </c>
      <c r="C226" s="25" t="str">
        <f>VLOOKUP(Table3[[#This Row],[EMPLOYEE NAME]],Employees[[Employee Name]:[Office]],6)</f>
        <v>CASUAL</v>
      </c>
      <c r="I226" s="27">
        <f>SUM(Table3[[#This Row],['# SICK LEAVE]:['#OTHERS]])</f>
        <v>0</v>
      </c>
    </row>
    <row r="227" spans="1:9" x14ac:dyDescent="0.3">
      <c r="A227" s="27">
        <f t="shared" si="3"/>
        <v>222</v>
      </c>
      <c r="B227" t="str">
        <f>IF(ISBLANK('List of Employees'!B237),"",'List of Employees'!B237)</f>
        <v>DEL MUNDO ROSALLE A.</v>
      </c>
      <c r="C227" s="25" t="str">
        <f>VLOOKUP(Table3[[#This Row],[EMPLOYEE NAME]],Employees[[Employee Name]:[Office]],6)</f>
        <v>PERMANENT</v>
      </c>
      <c r="I227" s="27">
        <f>SUM(Table3[[#This Row],['# SICK LEAVE]:['#OTHERS]])</f>
        <v>0</v>
      </c>
    </row>
    <row r="228" spans="1:9" x14ac:dyDescent="0.3">
      <c r="A228" s="27">
        <f t="shared" si="3"/>
        <v>223</v>
      </c>
      <c r="B228" t="str">
        <f>IF(ISBLANK('List of Employees'!B238),"",'List of Employees'!B238)</f>
        <v>DELA CRUZ CHARITO A.</v>
      </c>
      <c r="C228" s="25" t="str">
        <f>VLOOKUP(Table3[[#This Row],[EMPLOYEE NAME]],Employees[[Employee Name]:[Office]],6)</f>
        <v>CASUAL</v>
      </c>
      <c r="I228" s="27">
        <f>SUM(Table3[[#This Row],['# SICK LEAVE]:['#OTHERS]])</f>
        <v>0</v>
      </c>
    </row>
    <row r="229" spans="1:9" x14ac:dyDescent="0.3">
      <c r="A229" s="27">
        <f t="shared" si="3"/>
        <v>224</v>
      </c>
      <c r="B229" t="str">
        <f>IF(ISBLANK('List of Employees'!B239),"",'List of Employees'!B239)</f>
        <v>DELA CRUZ EVANGELINE P.</v>
      </c>
      <c r="C229" s="25" t="str">
        <f>VLOOKUP(Table3[[#This Row],[EMPLOYEE NAME]],Employees[[Employee Name]:[Office]],6)</f>
        <v>PERMANENT</v>
      </c>
      <c r="I229" s="27">
        <f>SUM(Table3[[#This Row],['# SICK LEAVE]:['#OTHERS]])</f>
        <v>0</v>
      </c>
    </row>
    <row r="230" spans="1:9" x14ac:dyDescent="0.3">
      <c r="A230" s="27">
        <f t="shared" si="3"/>
        <v>225</v>
      </c>
      <c r="B230" t="str">
        <f>IF(ISBLANK('List of Employees'!B240),"",'List of Employees'!B240)</f>
        <v>DELA CRUZ SHEILA G.</v>
      </c>
      <c r="C230" s="25" t="str">
        <f>VLOOKUP(Table3[[#This Row],[EMPLOYEE NAME]],Employees[[Employee Name]:[Office]],6)</f>
        <v>PERMANENT</v>
      </c>
      <c r="I230" s="27">
        <f>SUM(Table3[[#This Row],['# SICK LEAVE]:['#OTHERS]])</f>
        <v>0</v>
      </c>
    </row>
    <row r="231" spans="1:9" x14ac:dyDescent="0.3">
      <c r="A231" s="27">
        <f t="shared" si="3"/>
        <v>226</v>
      </c>
      <c r="B231" t="str">
        <f>IF(ISBLANK('List of Employees'!B241),"",'List of Employees'!B241)</f>
        <v>DELA GRACIA MA. CECILIA P.</v>
      </c>
      <c r="C231" s="25" t="str">
        <f>VLOOKUP(Table3[[#This Row],[EMPLOYEE NAME]],Employees[[Employee Name]:[Office]],6)</f>
        <v>PERMANENT</v>
      </c>
      <c r="I231" s="27">
        <f>SUM(Table3[[#This Row],['# SICK LEAVE]:['#OTHERS]])</f>
        <v>0</v>
      </c>
    </row>
    <row r="232" spans="1:9" x14ac:dyDescent="0.3">
      <c r="A232" s="27">
        <f t="shared" si="3"/>
        <v>227</v>
      </c>
      <c r="B232" t="str">
        <f>IF(ISBLANK('List of Employees'!B242),"",'List of Employees'!B242)</f>
        <v>DELA PEÑA ALFREDO C.</v>
      </c>
      <c r="C232" s="25" t="str">
        <f>VLOOKUP(Table3[[#This Row],[EMPLOYEE NAME]],Employees[[Employee Name]:[Office]],6)</f>
        <v>PERMANENT</v>
      </c>
      <c r="I232" s="27">
        <f>SUM(Table3[[#This Row],['# SICK LEAVE]:['#OTHERS]])</f>
        <v>0</v>
      </c>
    </row>
    <row r="233" spans="1:9" x14ac:dyDescent="0.3">
      <c r="A233" s="27">
        <f t="shared" si="3"/>
        <v>228</v>
      </c>
      <c r="B233" t="str">
        <f>IF(ISBLANK('List of Employees'!B243),"",'List of Employees'!B243)</f>
        <v>DELFINO NINA C.</v>
      </c>
      <c r="C233" s="25" t="str">
        <f>VLOOKUP(Table3[[#This Row],[EMPLOYEE NAME]],Employees[[Employee Name]:[Office]],6)</f>
        <v>PERMANENT</v>
      </c>
      <c r="I233" s="27">
        <f>SUM(Table3[[#This Row],['# SICK LEAVE]:['#OTHERS]])</f>
        <v>0</v>
      </c>
    </row>
    <row r="234" spans="1:9" x14ac:dyDescent="0.3">
      <c r="A234" s="27">
        <f t="shared" si="3"/>
        <v>229</v>
      </c>
      <c r="B234" t="str">
        <f>IF(ISBLANK('List of Employees'!B244),"",'List of Employees'!B244)</f>
        <v xml:space="preserve">DELMUNDO JONAS  </v>
      </c>
      <c r="C234" s="25" t="str">
        <f>VLOOKUP(Table3[[#This Row],[EMPLOYEE NAME]],Employees[[Employee Name]:[Office]],6)</f>
        <v>PERMANENT</v>
      </c>
      <c r="I234" s="27">
        <f>SUM(Table3[[#This Row],['# SICK LEAVE]:['#OTHERS]])</f>
        <v>0</v>
      </c>
    </row>
    <row r="235" spans="1:9" x14ac:dyDescent="0.3">
      <c r="A235" s="27">
        <f t="shared" si="3"/>
        <v>230</v>
      </c>
      <c r="B235" t="str">
        <f>IF(ISBLANK('List of Employees'!B245),"",'List of Employees'!B245)</f>
        <v>DEMATERA PEDRO B.</v>
      </c>
      <c r="C235" s="25" t="str">
        <f>VLOOKUP(Table3[[#This Row],[EMPLOYEE NAME]],Employees[[Employee Name]:[Office]],6)</f>
        <v>CASUAL</v>
      </c>
      <c r="I235" s="27">
        <f>SUM(Table3[[#This Row],['# SICK LEAVE]:['#OTHERS]])</f>
        <v>0</v>
      </c>
    </row>
    <row r="236" spans="1:9" x14ac:dyDescent="0.3">
      <c r="A236" s="27">
        <f t="shared" si="3"/>
        <v>231</v>
      </c>
      <c r="B236" t="str">
        <f>IF(ISBLANK('List of Employees'!B246),"",'List of Employees'!B246)</f>
        <v>DERLA APOLONIO JR D.</v>
      </c>
      <c r="C236" s="25" t="str">
        <f>VLOOKUP(Table3[[#This Row],[EMPLOYEE NAME]],Employees[[Employee Name]:[Office]],6)</f>
        <v>CASUAL</v>
      </c>
      <c r="I236" s="27">
        <f>SUM(Table3[[#This Row],['# SICK LEAVE]:['#OTHERS]])</f>
        <v>0</v>
      </c>
    </row>
    <row r="237" spans="1:9" x14ac:dyDescent="0.3">
      <c r="A237" s="27">
        <f t="shared" si="3"/>
        <v>232</v>
      </c>
      <c r="B237" t="str">
        <f>IF(ISBLANK('List of Employees'!B247),"",'List of Employees'!B247)</f>
        <v>DERLA ARTHUR D.</v>
      </c>
      <c r="C237" s="25" t="str">
        <f>VLOOKUP(Table3[[#This Row],[EMPLOYEE NAME]],Employees[[Employee Name]:[Office]],6)</f>
        <v>CASUAL</v>
      </c>
      <c r="I237" s="27">
        <f>SUM(Table3[[#This Row],['# SICK LEAVE]:['#OTHERS]])</f>
        <v>0</v>
      </c>
    </row>
    <row r="238" spans="1:9" x14ac:dyDescent="0.3">
      <c r="A238" s="27">
        <f t="shared" si="3"/>
        <v>233</v>
      </c>
      <c r="B238" t="str">
        <f>IF(ISBLANK('List of Employees'!B248),"",'List of Employees'!B248)</f>
        <v>DESEPEDA ADELAIDA R.</v>
      </c>
      <c r="C238" s="25" t="str">
        <f>VLOOKUP(Table3[[#This Row],[EMPLOYEE NAME]],Employees[[Employee Name]:[Office]],6)</f>
        <v>CASUAL</v>
      </c>
      <c r="I238" s="27">
        <f>SUM(Table3[[#This Row],['# SICK LEAVE]:['#OTHERS]])</f>
        <v>0</v>
      </c>
    </row>
    <row r="239" spans="1:9" x14ac:dyDescent="0.3">
      <c r="A239" s="27">
        <f t="shared" si="3"/>
        <v>234</v>
      </c>
      <c r="B239" t="str">
        <f>IF(ISBLANK('List of Employees'!B249),"",'List of Employees'!B249)</f>
        <v>DESINGAŃO PURIFICACION A.</v>
      </c>
      <c r="C239" s="25" t="str">
        <f>VLOOKUP(Table3[[#This Row],[EMPLOYEE NAME]],Employees[[Employee Name]:[Office]],6)</f>
        <v>CASUAL</v>
      </c>
      <c r="I239" s="27">
        <f>SUM(Table3[[#This Row],['# SICK LEAVE]:['#OTHERS]])</f>
        <v>0</v>
      </c>
    </row>
    <row r="240" spans="1:9" x14ac:dyDescent="0.3">
      <c r="A240" s="27">
        <f t="shared" si="3"/>
        <v>235</v>
      </c>
      <c r="B240" t="str">
        <f>IF(ISBLANK('List of Employees'!B250),"",'List of Employees'!B250)</f>
        <v xml:space="preserve">DESIPEDA ALDWIN  </v>
      </c>
      <c r="C240" s="25" t="str">
        <f>VLOOKUP(Table3[[#This Row],[EMPLOYEE NAME]],Employees[[Employee Name]:[Office]],6)</f>
        <v>CASUAL</v>
      </c>
      <c r="I240" s="27">
        <f>SUM(Table3[[#This Row],['# SICK LEAVE]:['#OTHERS]])</f>
        <v>0</v>
      </c>
    </row>
    <row r="241" spans="1:9" x14ac:dyDescent="0.3">
      <c r="A241" s="27">
        <f t="shared" si="3"/>
        <v>236</v>
      </c>
      <c r="B241" t="str">
        <f>IF(ISBLANK('List of Employees'!B251),"",'List of Employees'!B251)</f>
        <v>DEVILLA ALICE P.</v>
      </c>
      <c r="C241" s="25" t="str">
        <f>VLOOKUP(Table3[[#This Row],[EMPLOYEE NAME]],Employees[[Employee Name]:[Office]],6)</f>
        <v>CASUAL</v>
      </c>
      <c r="I241" s="27">
        <f>SUM(Table3[[#This Row],['# SICK LEAVE]:['#OTHERS]])</f>
        <v>0</v>
      </c>
    </row>
    <row r="242" spans="1:9" x14ac:dyDescent="0.3">
      <c r="A242" s="27">
        <f t="shared" si="3"/>
        <v>237</v>
      </c>
      <c r="B242" t="str">
        <f>IF(ISBLANK('List of Employees'!B252),"",'List of Employees'!B252)</f>
        <v>DIAZ CAROLINA P.</v>
      </c>
      <c r="C242" s="25" t="str">
        <f>VLOOKUP(Table3[[#This Row],[EMPLOYEE NAME]],Employees[[Employee Name]:[Office]],6)</f>
        <v>CASUAL</v>
      </c>
      <c r="I242" s="27">
        <f>SUM(Table3[[#This Row],['# SICK LEAVE]:['#OTHERS]])</f>
        <v>0</v>
      </c>
    </row>
    <row r="243" spans="1:9" x14ac:dyDescent="0.3">
      <c r="A243" s="27">
        <f t="shared" si="3"/>
        <v>238</v>
      </c>
      <c r="B243" t="str">
        <f>IF(ISBLANK('List of Employees'!B253),"",'List of Employees'!B253)</f>
        <v xml:space="preserve">DIGNO DANILO  </v>
      </c>
      <c r="C243" s="25" t="str">
        <f>VLOOKUP(Table3[[#This Row],[EMPLOYEE NAME]],Employees[[Employee Name]:[Office]],6)</f>
        <v>CASUAL</v>
      </c>
      <c r="I243" s="27">
        <f>SUM(Table3[[#This Row],['# SICK LEAVE]:['#OTHERS]])</f>
        <v>0</v>
      </c>
    </row>
    <row r="244" spans="1:9" x14ac:dyDescent="0.3">
      <c r="A244" s="27">
        <f t="shared" si="3"/>
        <v>239</v>
      </c>
      <c r="B244" t="str">
        <f>IF(ISBLANK('List of Employees'!B254),"",'List of Employees'!B254)</f>
        <v xml:space="preserve">DIGO MANUEL  </v>
      </c>
      <c r="C244" s="25" t="str">
        <f>VLOOKUP(Table3[[#This Row],[EMPLOYEE NAME]],Employees[[Employee Name]:[Office]],6)</f>
        <v>PERMANENT</v>
      </c>
      <c r="I244" s="27">
        <f>SUM(Table3[[#This Row],['# SICK LEAVE]:['#OTHERS]])</f>
        <v>0</v>
      </c>
    </row>
    <row r="245" spans="1:9" x14ac:dyDescent="0.3">
      <c r="A245" s="27">
        <f t="shared" si="3"/>
        <v>240</v>
      </c>
      <c r="B245" t="str">
        <f>IF(ISBLANK('List of Employees'!B255),"",'List of Employees'!B255)</f>
        <v>SILAN MARIE BERNADETTE D.</v>
      </c>
      <c r="C245" s="25" t="str">
        <f>VLOOKUP(Table3[[#This Row],[EMPLOYEE NAME]],Employees[[Employee Name]:[Office]],6)</f>
        <v>CASUAL</v>
      </c>
      <c r="I245" s="27">
        <f>SUM(Table3[[#This Row],['# SICK LEAVE]:['#OTHERS]])</f>
        <v>0</v>
      </c>
    </row>
    <row r="246" spans="1:9" x14ac:dyDescent="0.3">
      <c r="A246" s="27">
        <f t="shared" si="3"/>
        <v>241</v>
      </c>
      <c r="B246" t="str">
        <f>IF(ISBLANK('List of Employees'!B256),"",'List of Employees'!B256)</f>
        <v>DIGO VIRGILIO M.</v>
      </c>
      <c r="C246" s="25" t="str">
        <f>VLOOKUP(Table3[[#This Row],[EMPLOYEE NAME]],Employees[[Employee Name]:[Office]],6)</f>
        <v>PERMANENT</v>
      </c>
      <c r="I246" s="27">
        <f>SUM(Table3[[#This Row],['# SICK LEAVE]:['#OTHERS]])</f>
        <v>0</v>
      </c>
    </row>
    <row r="247" spans="1:9" x14ac:dyDescent="0.3">
      <c r="A247" s="27">
        <f t="shared" si="3"/>
        <v>242</v>
      </c>
      <c r="B247" t="str">
        <f>IF(ISBLANK('List of Employees'!B257),"",'List of Employees'!B257)</f>
        <v>DILIDILI AIREEN M.</v>
      </c>
      <c r="C247" s="25" t="str">
        <f>VLOOKUP(Table3[[#This Row],[EMPLOYEE NAME]],Employees[[Employee Name]:[Office]],6)</f>
        <v>PERMANENT</v>
      </c>
      <c r="I247" s="27">
        <f>SUM(Table3[[#This Row],['# SICK LEAVE]:['#OTHERS]])</f>
        <v>0</v>
      </c>
    </row>
    <row r="248" spans="1:9" x14ac:dyDescent="0.3">
      <c r="A248" s="27">
        <f t="shared" si="3"/>
        <v>243</v>
      </c>
      <c r="B248" t="str">
        <f>IF(ISBLANK('List of Employees'!B258),"",'List of Employees'!B258)</f>
        <v>DIMAANO LEOVIGILDA A.</v>
      </c>
      <c r="C248" s="25" t="str">
        <f>VLOOKUP(Table3[[#This Row],[EMPLOYEE NAME]],Employees[[Employee Name]:[Office]],6)</f>
        <v>PERMANENT</v>
      </c>
      <c r="I248" s="27">
        <f>SUM(Table3[[#This Row],['# SICK LEAVE]:['#OTHERS]])</f>
        <v>0</v>
      </c>
    </row>
    <row r="249" spans="1:9" x14ac:dyDescent="0.3">
      <c r="A249" s="27">
        <f t="shared" si="3"/>
        <v>244</v>
      </c>
      <c r="B249" t="str">
        <f>IF(ISBLANK('List of Employees'!B259),"",'List of Employees'!B259)</f>
        <v>DIMAILIG ARLYN R.</v>
      </c>
      <c r="C249" s="25" t="str">
        <f>VLOOKUP(Table3[[#This Row],[EMPLOYEE NAME]],Employees[[Employee Name]:[Office]],6)</f>
        <v>PERMANENT</v>
      </c>
      <c r="I249" s="27">
        <f>SUM(Table3[[#This Row],['# SICK LEAVE]:['#OTHERS]])</f>
        <v>0</v>
      </c>
    </row>
    <row r="250" spans="1:9" x14ac:dyDescent="0.3">
      <c r="A250" s="27">
        <f t="shared" si="3"/>
        <v>245</v>
      </c>
      <c r="B250" t="str">
        <f>IF(ISBLANK('List of Employees'!B260),"",'List of Employees'!B260)</f>
        <v>DIMAPILIS ALFREDO C.</v>
      </c>
      <c r="C250" s="25" t="str">
        <f>VLOOKUP(Table3[[#This Row],[EMPLOYEE NAME]],Employees[[Employee Name]:[Office]],6)</f>
        <v>PERMANENT</v>
      </c>
      <c r="I250" s="27">
        <f>SUM(Table3[[#This Row],['# SICK LEAVE]:['#OTHERS]])</f>
        <v>0</v>
      </c>
    </row>
    <row r="251" spans="1:9" x14ac:dyDescent="0.3">
      <c r="A251" s="27">
        <f t="shared" si="3"/>
        <v>246</v>
      </c>
      <c r="B251" t="str">
        <f>IF(ISBLANK('List of Employees'!B261),"",'List of Employees'!B261)</f>
        <v>DIMAPILIS ANTHONY A.</v>
      </c>
      <c r="C251" s="25" t="str">
        <f>VLOOKUP(Table3[[#This Row],[EMPLOYEE NAME]],Employees[[Employee Name]:[Office]],6)</f>
        <v>PERMANENT</v>
      </c>
      <c r="I251" s="27">
        <f>SUM(Table3[[#This Row],['# SICK LEAVE]:['#OTHERS]])</f>
        <v>0</v>
      </c>
    </row>
    <row r="252" spans="1:9" x14ac:dyDescent="0.3">
      <c r="A252" s="27">
        <f t="shared" si="3"/>
        <v>247</v>
      </c>
      <c r="B252" t="str">
        <f>IF(ISBLANK('List of Employees'!B262),"",'List of Employees'!B262)</f>
        <v>DIMAPILIS ARIEL M.</v>
      </c>
      <c r="C252" s="25" t="str">
        <f>VLOOKUP(Table3[[#This Row],[EMPLOYEE NAME]],Employees[[Employee Name]:[Office]],6)</f>
        <v>PERMANENT</v>
      </c>
      <c r="I252" s="27">
        <f>SUM(Table3[[#This Row],['# SICK LEAVE]:['#OTHERS]])</f>
        <v>0</v>
      </c>
    </row>
    <row r="253" spans="1:9" x14ac:dyDescent="0.3">
      <c r="A253" s="27">
        <f t="shared" si="3"/>
        <v>248</v>
      </c>
      <c r="B253" t="str">
        <f>IF(ISBLANK('List of Employees'!B263),"",'List of Employees'!B263)</f>
        <v>DIMAPILIS DENNIS C.</v>
      </c>
      <c r="C253" s="25" t="str">
        <f>VLOOKUP(Table3[[#This Row],[EMPLOYEE NAME]],Employees[[Employee Name]:[Office]],6)</f>
        <v>PERMANENT</v>
      </c>
      <c r="I253" s="27">
        <f>SUM(Table3[[#This Row],['# SICK LEAVE]:['#OTHERS]])</f>
        <v>0</v>
      </c>
    </row>
    <row r="254" spans="1:9" x14ac:dyDescent="0.3">
      <c r="A254" s="27">
        <f t="shared" si="3"/>
        <v>249</v>
      </c>
      <c r="B254" t="str">
        <f>IF(ISBLANK('List of Employees'!B264),"",'List of Employees'!B264)</f>
        <v>DIMAPILIS ELIZABETH A.</v>
      </c>
      <c r="C254" s="25" t="str">
        <f>VLOOKUP(Table3[[#This Row],[EMPLOYEE NAME]],Employees[[Employee Name]:[Office]],6)</f>
        <v>PERMANENT</v>
      </c>
      <c r="I254" s="27">
        <f>SUM(Table3[[#This Row],['# SICK LEAVE]:['#OTHERS]])</f>
        <v>0</v>
      </c>
    </row>
    <row r="255" spans="1:9" x14ac:dyDescent="0.3">
      <c r="A255" s="27">
        <f t="shared" si="3"/>
        <v>250</v>
      </c>
      <c r="B255" t="str">
        <f>IF(ISBLANK('List of Employees'!B265),"",'List of Employees'!B265)</f>
        <v>DIMAPILIS ELVIRA S.</v>
      </c>
      <c r="C255" s="25" t="str">
        <f>VLOOKUP(Table3[[#This Row],[EMPLOYEE NAME]],Employees[[Employee Name]:[Office]],6)</f>
        <v>PERMANENT</v>
      </c>
      <c r="I255" s="27">
        <f>SUM(Table3[[#This Row],['# SICK LEAVE]:['#OTHERS]])</f>
        <v>0</v>
      </c>
    </row>
    <row r="256" spans="1:9" x14ac:dyDescent="0.3">
      <c r="A256" s="27">
        <f t="shared" si="3"/>
        <v>251</v>
      </c>
      <c r="B256" t="str">
        <f>IF(ISBLANK('List of Employees'!B266),"",'List of Employees'!B266)</f>
        <v>DIMAPILIS JONNA T.</v>
      </c>
      <c r="C256" s="25" t="str">
        <f>VLOOKUP(Table3[[#This Row],[EMPLOYEE NAME]],Employees[[Employee Name]:[Office]],6)</f>
        <v>PERMANENT</v>
      </c>
      <c r="I256" s="27">
        <f>SUM(Table3[[#This Row],['# SICK LEAVE]:['#OTHERS]])</f>
        <v>0</v>
      </c>
    </row>
    <row r="257" spans="1:9" x14ac:dyDescent="0.3">
      <c r="A257" s="27">
        <f t="shared" si="3"/>
        <v>252</v>
      </c>
      <c r="B257" t="str">
        <f>IF(ISBLANK('List of Employees'!B267),"",'List of Employees'!B267)</f>
        <v>DIMAPILIS JOSEPHINE P.</v>
      </c>
      <c r="C257" s="25" t="str">
        <f>VLOOKUP(Table3[[#This Row],[EMPLOYEE NAME]],Employees[[Employee Name]:[Office]],6)</f>
        <v>PERMANENT</v>
      </c>
      <c r="I257" s="27">
        <f>SUM(Table3[[#This Row],['# SICK LEAVE]:['#OTHERS]])</f>
        <v>0</v>
      </c>
    </row>
    <row r="258" spans="1:9" x14ac:dyDescent="0.3">
      <c r="A258" s="27">
        <f t="shared" si="3"/>
        <v>253</v>
      </c>
      <c r="B258" t="str">
        <f>IF(ISBLANK('List of Employees'!B268),"",'List of Employees'!B268)</f>
        <v>DIMAPILIS MA. TRINIDAD S.</v>
      </c>
      <c r="C258" s="25" t="str">
        <f>VLOOKUP(Table3[[#This Row],[EMPLOYEE NAME]],Employees[[Employee Name]:[Office]],6)</f>
        <v>PERMANENT</v>
      </c>
      <c r="I258" s="27">
        <f>SUM(Table3[[#This Row],['# SICK LEAVE]:['#OTHERS]])</f>
        <v>0</v>
      </c>
    </row>
    <row r="259" spans="1:9" x14ac:dyDescent="0.3">
      <c r="A259" s="27">
        <f t="shared" si="3"/>
        <v>254</v>
      </c>
      <c r="B259" t="str">
        <f>IF(ISBLANK('List of Employees'!B269),"",'List of Employees'!B269)</f>
        <v>DIMAPILIS VILMA T.</v>
      </c>
      <c r="C259" s="25" t="str">
        <f>VLOOKUP(Table3[[#This Row],[EMPLOYEE NAME]],Employees[[Employee Name]:[Office]],6)</f>
        <v>PERMANENT</v>
      </c>
      <c r="I259" s="27">
        <f>SUM(Table3[[#This Row],['# SICK LEAVE]:['#OTHERS]])</f>
        <v>0</v>
      </c>
    </row>
    <row r="260" spans="1:9" x14ac:dyDescent="0.3">
      <c r="A260" s="27">
        <f t="shared" si="3"/>
        <v>255</v>
      </c>
      <c r="B260" t="str">
        <f>IF(ISBLANK('List of Employees'!B270),"",'List of Employees'!B270)</f>
        <v>DIMAPILIS VINCE BENEDICT R.</v>
      </c>
      <c r="C260" s="25" t="str">
        <f>VLOOKUP(Table3[[#This Row],[EMPLOYEE NAME]],Employees[[Employee Name]:[Office]],6)</f>
        <v>JOBCON</v>
      </c>
      <c r="I260" s="27">
        <f>SUM(Table3[[#This Row],['# SICK LEAVE]:['#OTHERS]])</f>
        <v>0</v>
      </c>
    </row>
    <row r="261" spans="1:9" x14ac:dyDescent="0.3">
      <c r="A261" s="27">
        <f t="shared" si="3"/>
        <v>256</v>
      </c>
      <c r="B261" t="str">
        <f>IF(ISBLANK('List of Employees'!B271),"",'List of Employees'!B271)</f>
        <v>DIMARANAN ANNA P.</v>
      </c>
      <c r="C261" s="25" t="str">
        <f>VLOOKUP(Table3[[#This Row],[EMPLOYEE NAME]],Employees[[Employee Name]:[Office]],6)</f>
        <v>JOBCON</v>
      </c>
      <c r="I261" s="27">
        <f>SUM(Table3[[#This Row],['# SICK LEAVE]:['#OTHERS]])</f>
        <v>0</v>
      </c>
    </row>
    <row r="262" spans="1:9" x14ac:dyDescent="0.3">
      <c r="A262" s="27">
        <f t="shared" ref="A262:A325" si="4">IF(ISBLANK(B262),"",ROW(A257))</f>
        <v>257</v>
      </c>
      <c r="B262" t="str">
        <f>IF(ISBLANK('List of Employees'!B272),"",'List of Employees'!B272)</f>
        <v>DIMARANAN GREGORIA C.</v>
      </c>
      <c r="C262" s="25" t="str">
        <f>VLOOKUP(Table3[[#This Row],[EMPLOYEE NAME]],Employees[[Employee Name]:[Office]],6)</f>
        <v>PERMANENT</v>
      </c>
      <c r="I262" s="27">
        <f>SUM(Table3[[#This Row],['# SICK LEAVE]:['#OTHERS]])</f>
        <v>0</v>
      </c>
    </row>
    <row r="263" spans="1:9" x14ac:dyDescent="0.3">
      <c r="A263" s="27">
        <f t="shared" si="4"/>
        <v>258</v>
      </c>
      <c r="B263" t="str">
        <f>IF(ISBLANK('List of Employees'!B273),"",'List of Employees'!B273)</f>
        <v>DIMARANAN JENELIN B.</v>
      </c>
      <c r="C263" s="25" t="str">
        <f>VLOOKUP(Table3[[#This Row],[EMPLOYEE NAME]],Employees[[Employee Name]:[Office]],6)</f>
        <v>CASUAL</v>
      </c>
      <c r="I263" s="27">
        <f>SUM(Table3[[#This Row],['# SICK LEAVE]:['#OTHERS]])</f>
        <v>0</v>
      </c>
    </row>
    <row r="264" spans="1:9" x14ac:dyDescent="0.3">
      <c r="A264" s="27">
        <f t="shared" si="4"/>
        <v>259</v>
      </c>
      <c r="B264" t="str">
        <f>IF(ISBLANK('List of Employees'!B274),"",'List of Employees'!B274)</f>
        <v>DIMARANAN JOEL M.</v>
      </c>
      <c r="C264" s="25" t="str">
        <f>VLOOKUP(Table3[[#This Row],[EMPLOYEE NAME]],Employees[[Employee Name]:[Office]],6)</f>
        <v>JOBCON</v>
      </c>
      <c r="I264" s="27">
        <f>SUM(Table3[[#This Row],['# SICK LEAVE]:['#OTHERS]])</f>
        <v>0</v>
      </c>
    </row>
    <row r="265" spans="1:9" x14ac:dyDescent="0.3">
      <c r="A265" s="27">
        <f t="shared" si="4"/>
        <v>260</v>
      </c>
      <c r="B265" t="str">
        <f>IF(ISBLANK('List of Employees'!B275),"",'List of Employees'!B275)</f>
        <v>DIMARANAN KHRISSELLE E.</v>
      </c>
      <c r="C265" s="25" t="str">
        <f>VLOOKUP(Table3[[#This Row],[EMPLOYEE NAME]],Employees[[Employee Name]:[Office]],6)</f>
        <v>JOBCON</v>
      </c>
      <c r="I265" s="27">
        <f>SUM(Table3[[#This Row],['# SICK LEAVE]:['#OTHERS]])</f>
        <v>0</v>
      </c>
    </row>
    <row r="266" spans="1:9" x14ac:dyDescent="0.3">
      <c r="A266" s="27">
        <f t="shared" si="4"/>
        <v>261</v>
      </c>
      <c r="B266" t="str">
        <f>IF(ISBLANK('List of Employees'!B276),"",'List of Employees'!B276)</f>
        <v>DIMARANAN PERPETUA F.</v>
      </c>
      <c r="C266" s="25" t="str">
        <f>VLOOKUP(Table3[[#This Row],[EMPLOYEE NAME]],Employees[[Employee Name]:[Office]],6)</f>
        <v>PERMANENT</v>
      </c>
      <c r="I266" s="27">
        <f>SUM(Table3[[#This Row],['# SICK LEAVE]:['#OTHERS]])</f>
        <v>0</v>
      </c>
    </row>
    <row r="267" spans="1:9" x14ac:dyDescent="0.3">
      <c r="A267" s="27">
        <f t="shared" si="4"/>
        <v>262</v>
      </c>
      <c r="B267" t="str">
        <f>IF(ISBLANK('List of Employees'!B277),"",'List of Employees'!B277)</f>
        <v>DIMARANAN REYNALDO R.</v>
      </c>
      <c r="C267" s="25" t="str">
        <f>VLOOKUP(Table3[[#This Row],[EMPLOYEE NAME]],Employees[[Employee Name]:[Office]],6)</f>
        <v>PERMANENT</v>
      </c>
      <c r="I267" s="27">
        <f>SUM(Table3[[#This Row],['# SICK LEAVE]:['#OTHERS]])</f>
        <v>0</v>
      </c>
    </row>
    <row r="268" spans="1:9" x14ac:dyDescent="0.3">
      <c r="A268" s="27">
        <f t="shared" si="4"/>
        <v>263</v>
      </c>
      <c r="B268" t="str">
        <f>IF(ISBLANK('List of Employees'!B278),"",'List of Employees'!B278)</f>
        <v>DIMARANAN RODORA G.</v>
      </c>
      <c r="C268" s="25" t="str">
        <f>VLOOKUP(Table3[[#This Row],[EMPLOYEE NAME]],Employees[[Employee Name]:[Office]],6)</f>
        <v>PERMANENT</v>
      </c>
      <c r="I268" s="27">
        <f>SUM(Table3[[#This Row],['# SICK LEAVE]:['#OTHERS]])</f>
        <v>0</v>
      </c>
    </row>
    <row r="269" spans="1:9" x14ac:dyDescent="0.3">
      <c r="A269" s="27">
        <f t="shared" si="4"/>
        <v>264</v>
      </c>
      <c r="B269" t="str">
        <f>IF(ISBLANK('List of Employees'!B279),"",'List of Employees'!B279)</f>
        <v>DIOKNO FRANCISCA A.</v>
      </c>
      <c r="C269" s="25" t="str">
        <f>VLOOKUP(Table3[[#This Row],[EMPLOYEE NAME]],Employees[[Employee Name]:[Office]],6)</f>
        <v>CASUAL</v>
      </c>
      <c r="I269" s="27">
        <f>SUM(Table3[[#This Row],['# SICK LEAVE]:['#OTHERS]])</f>
        <v>0</v>
      </c>
    </row>
    <row r="270" spans="1:9" x14ac:dyDescent="0.3">
      <c r="A270" s="27">
        <f t="shared" si="4"/>
        <v>265</v>
      </c>
      <c r="B270" t="str">
        <f>IF(ISBLANK('List of Employees'!B280),"",'List of Employees'!B280)</f>
        <v xml:space="preserve">DISEPEDA ALDWIN  </v>
      </c>
      <c r="C270" s="25" t="str">
        <f>VLOOKUP(Table3[[#This Row],[EMPLOYEE NAME]],Employees[[Employee Name]:[Office]],6)</f>
        <v>CASUAL</v>
      </c>
      <c r="I270" s="27">
        <f>SUM(Table3[[#This Row],['# SICK LEAVE]:['#OTHERS]])</f>
        <v>0</v>
      </c>
    </row>
    <row r="271" spans="1:9" x14ac:dyDescent="0.3">
      <c r="A271" s="27">
        <f t="shared" si="4"/>
        <v>266</v>
      </c>
      <c r="B271" t="str">
        <f>IF(ISBLANK('List of Employees'!B281),"",'List of Employees'!B281)</f>
        <v>DISEPEDA MACARIA P.</v>
      </c>
      <c r="C271" s="25" t="str">
        <f>VLOOKUP(Table3[[#This Row],[EMPLOYEE NAME]],Employees[[Employee Name]:[Office]],6)</f>
        <v>CASUAL</v>
      </c>
      <c r="I271" s="27">
        <f>SUM(Table3[[#This Row],['# SICK LEAVE]:['#OTHERS]])</f>
        <v>0</v>
      </c>
    </row>
    <row r="272" spans="1:9" x14ac:dyDescent="0.3">
      <c r="A272" s="27">
        <f t="shared" si="4"/>
        <v>267</v>
      </c>
      <c r="B272" t="str">
        <f>IF(ISBLANK('List of Employees'!B282),"",'List of Employees'!B282)</f>
        <v xml:space="preserve">DISEPEDA ROMELITO  </v>
      </c>
      <c r="C272" s="25" t="str">
        <f>VLOOKUP(Table3[[#This Row],[EMPLOYEE NAME]],Employees[[Employee Name]:[Office]],6)</f>
        <v>PERMANENT</v>
      </c>
      <c r="I272" s="27">
        <f>SUM(Table3[[#This Row],['# SICK LEAVE]:['#OTHERS]])</f>
        <v>0</v>
      </c>
    </row>
    <row r="273" spans="1:9" x14ac:dyDescent="0.3">
      <c r="A273" s="27">
        <f t="shared" si="4"/>
        <v>268</v>
      </c>
      <c r="B273" t="str">
        <f>IF(ISBLANK('List of Employees'!B283),"",'List of Employees'!B283)</f>
        <v xml:space="preserve">DOCTORA ZENAIDA  </v>
      </c>
      <c r="C273" s="25" t="str">
        <f>VLOOKUP(Table3[[#This Row],[EMPLOYEE NAME]],Employees[[Employee Name]:[Office]],6)</f>
        <v>PERMANENT</v>
      </c>
      <c r="I273" s="27">
        <f>SUM(Table3[[#This Row],['# SICK LEAVE]:['#OTHERS]])</f>
        <v>0</v>
      </c>
    </row>
    <row r="274" spans="1:9" x14ac:dyDescent="0.3">
      <c r="A274" s="27">
        <f t="shared" si="4"/>
        <v>269</v>
      </c>
      <c r="B274" t="str">
        <f>IF(ISBLANK('List of Employees'!B284),"",'List of Employees'!B284)</f>
        <v>DOGELIO CHRISTIAN B.</v>
      </c>
      <c r="C274" s="25" t="str">
        <f>VLOOKUP(Table3[[#This Row],[EMPLOYEE NAME]],Employees[[Employee Name]:[Office]],6)</f>
        <v>CASUAL</v>
      </c>
      <c r="I274" s="27">
        <f>SUM(Table3[[#This Row],['# SICK LEAVE]:['#OTHERS]])</f>
        <v>0</v>
      </c>
    </row>
    <row r="275" spans="1:9" x14ac:dyDescent="0.3">
      <c r="A275" s="27">
        <f t="shared" si="4"/>
        <v>270</v>
      </c>
      <c r="B275" t="str">
        <f>IF(ISBLANK('List of Employees'!B285),"",'List of Employees'!B285)</f>
        <v>DOGELIO DANNA MARIZ V.</v>
      </c>
      <c r="C275" s="25" t="str">
        <f>VLOOKUP(Table3[[#This Row],[EMPLOYEE NAME]],Employees[[Employee Name]:[Office]],6)</f>
        <v>JOBCON</v>
      </c>
      <c r="I275" s="27">
        <f>SUM(Table3[[#This Row],['# SICK LEAVE]:['#OTHERS]])</f>
        <v>0</v>
      </c>
    </row>
    <row r="276" spans="1:9" x14ac:dyDescent="0.3">
      <c r="A276" s="27">
        <f t="shared" si="4"/>
        <v>271</v>
      </c>
      <c r="B276" t="str">
        <f>IF(ISBLANK('List of Employees'!B286),"",'List of Employees'!B286)</f>
        <v>DOGELIO JEAN MELODY M.</v>
      </c>
      <c r="C276" s="25" t="str">
        <f>VLOOKUP(Table3[[#This Row],[EMPLOYEE NAME]],Employees[[Employee Name]:[Office]],6)</f>
        <v>JOBCON</v>
      </c>
      <c r="I276" s="27">
        <f>SUM(Table3[[#This Row],['# SICK LEAVE]:['#OTHERS]])</f>
        <v>0</v>
      </c>
    </row>
    <row r="277" spans="1:9" x14ac:dyDescent="0.3">
      <c r="A277" s="27">
        <f t="shared" si="4"/>
        <v>272</v>
      </c>
      <c r="B277" t="str">
        <f>IF(ISBLANK('List of Employees'!B287),"",'List of Employees'!B287)</f>
        <v>DOGELIO MARIETTA D.</v>
      </c>
      <c r="C277" s="25" t="str">
        <f>VLOOKUP(Table3[[#This Row],[EMPLOYEE NAME]],Employees[[Employee Name]:[Office]],6)</f>
        <v>PERMANENT</v>
      </c>
      <c r="I277" s="27">
        <f>SUM(Table3[[#This Row],['# SICK LEAVE]:['#OTHERS]])</f>
        <v>0</v>
      </c>
    </row>
    <row r="278" spans="1:9" x14ac:dyDescent="0.3">
      <c r="A278" s="27">
        <f t="shared" si="4"/>
        <v>273</v>
      </c>
      <c r="B278" t="str">
        <f>IF(ISBLANK('List of Employees'!B288),"",'List of Employees'!B288)</f>
        <v>DOGELIO RONNEL D.</v>
      </c>
      <c r="C278" s="25" t="str">
        <f>VLOOKUP(Table3[[#This Row],[EMPLOYEE NAME]],Employees[[Employee Name]:[Office]],6)</f>
        <v>PERMANENT</v>
      </c>
      <c r="I278" s="27">
        <f>SUM(Table3[[#This Row],['# SICK LEAVE]:['#OTHERS]])</f>
        <v>0</v>
      </c>
    </row>
    <row r="279" spans="1:9" x14ac:dyDescent="0.3">
      <c r="A279" s="27">
        <f t="shared" si="4"/>
        <v>274</v>
      </c>
      <c r="B279" t="str">
        <f>IF(ISBLANK('List of Employees'!B289),"",'List of Employees'!B289)</f>
        <v>DOGNIDON MARLYN P.</v>
      </c>
      <c r="C279" s="25" t="str">
        <f>VLOOKUP(Table3[[#This Row],[EMPLOYEE NAME]],Employees[[Employee Name]:[Office]],6)</f>
        <v>PERMANENT</v>
      </c>
      <c r="I279" s="27">
        <f>SUM(Table3[[#This Row],['# SICK LEAVE]:['#OTHERS]])</f>
        <v>0</v>
      </c>
    </row>
    <row r="280" spans="1:9" x14ac:dyDescent="0.3">
      <c r="A280" s="27">
        <f t="shared" si="4"/>
        <v>275</v>
      </c>
      <c r="B280" t="str">
        <f>IF(ISBLANK('List of Employees'!B290),"",'List of Employees'!B290)</f>
        <v>DOLOT JESUS JR. D.</v>
      </c>
      <c r="C280" s="25" t="str">
        <f>VLOOKUP(Table3[[#This Row],[EMPLOYEE NAME]],Employees[[Employee Name]:[Office]],6)</f>
        <v>PERMANENT</v>
      </c>
      <c r="I280" s="27">
        <f>SUM(Table3[[#This Row],['# SICK LEAVE]:['#OTHERS]])</f>
        <v>0</v>
      </c>
    </row>
    <row r="281" spans="1:9" x14ac:dyDescent="0.3">
      <c r="A281" s="27">
        <f t="shared" si="4"/>
        <v>276</v>
      </c>
      <c r="B281" t="str">
        <f>IF(ISBLANK('List of Employees'!B291),"",'List of Employees'!B291)</f>
        <v>DOMINGO RACHEL L.</v>
      </c>
      <c r="C281" s="25" t="str">
        <f>VLOOKUP(Table3[[#This Row],[EMPLOYEE NAME]],Employees[[Employee Name]:[Office]],6)</f>
        <v>PERMANENT</v>
      </c>
      <c r="I281" s="27">
        <f>SUM(Table3[[#This Row],['# SICK LEAVE]:['#OTHERS]])</f>
        <v>0</v>
      </c>
    </row>
    <row r="282" spans="1:9" x14ac:dyDescent="0.3">
      <c r="A282" s="27">
        <f t="shared" si="4"/>
        <v>277</v>
      </c>
      <c r="B282" t="str">
        <f>IF(ISBLANK('List of Employees'!B292),"",'List of Employees'!B292)</f>
        <v>DORADO JULAIDA M.</v>
      </c>
      <c r="C282" s="25" t="str">
        <f>VLOOKUP(Table3[[#This Row],[EMPLOYEE NAME]],Employees[[Employee Name]:[Office]],6)</f>
        <v>PERMANENT</v>
      </c>
      <c r="I282" s="27">
        <f>SUM(Table3[[#This Row],['# SICK LEAVE]:['#OTHERS]])</f>
        <v>0</v>
      </c>
    </row>
    <row r="283" spans="1:9" x14ac:dyDescent="0.3">
      <c r="A283" s="27">
        <f t="shared" si="4"/>
        <v>278</v>
      </c>
      <c r="B283" t="str">
        <f>IF(ISBLANK('List of Employees'!B293),"",'List of Employees'!B293)</f>
        <v>DUNGO PURISIMA CORAZON E.</v>
      </c>
      <c r="C283" s="25" t="str">
        <f>VLOOKUP(Table3[[#This Row],[EMPLOYEE NAME]],Employees[[Employee Name]:[Office]],6)</f>
        <v>PERMANENT</v>
      </c>
      <c r="I283" s="27">
        <f>SUM(Table3[[#This Row],['# SICK LEAVE]:['#OTHERS]])</f>
        <v>0</v>
      </c>
    </row>
    <row r="284" spans="1:9" x14ac:dyDescent="0.3">
      <c r="A284" s="27">
        <f t="shared" si="4"/>
        <v>279</v>
      </c>
      <c r="B284" t="str">
        <f>IF(ISBLANK('List of Employees'!B294),"",'List of Employees'!B294)</f>
        <v>EGASAN DELIA J.</v>
      </c>
      <c r="C284" s="25" t="str">
        <f>VLOOKUP(Table3[[#This Row],[EMPLOYEE NAME]],Employees[[Employee Name]:[Office]],6)</f>
        <v>PERMANENT</v>
      </c>
      <c r="I284" s="27">
        <f>SUM(Table3[[#This Row],['# SICK LEAVE]:['#OTHERS]])</f>
        <v>0</v>
      </c>
    </row>
    <row r="285" spans="1:9" x14ac:dyDescent="0.3">
      <c r="A285" s="27">
        <f t="shared" si="4"/>
        <v>280</v>
      </c>
      <c r="B285" t="str">
        <f>IF(ISBLANK('List of Employees'!B295),"",'List of Employees'!B295)</f>
        <v>EMELO MARXIANE T.</v>
      </c>
      <c r="C285" s="25" t="str">
        <f>VLOOKUP(Table3[[#This Row],[EMPLOYEE NAME]],Employees[[Employee Name]:[Office]],6)</f>
        <v>PERMANENT</v>
      </c>
      <c r="I285" s="27">
        <f>SUM(Table3[[#This Row],['# SICK LEAVE]:['#OTHERS]])</f>
        <v>0</v>
      </c>
    </row>
    <row r="286" spans="1:9" x14ac:dyDescent="0.3">
      <c r="A286" s="27">
        <f t="shared" si="4"/>
        <v>281</v>
      </c>
      <c r="B286" t="str">
        <f>IF(ISBLANK('List of Employees'!B296),"",'List of Employees'!B296)</f>
        <v>EMELO MARYJANE T.</v>
      </c>
      <c r="C286" s="25" t="str">
        <f>VLOOKUP(Table3[[#This Row],[EMPLOYEE NAME]],Employees[[Employee Name]:[Office]],6)</f>
        <v>PERMANENT</v>
      </c>
      <c r="I286" s="27">
        <f>SUM(Table3[[#This Row],['# SICK LEAVE]:['#OTHERS]])</f>
        <v>0</v>
      </c>
    </row>
    <row r="287" spans="1:9" x14ac:dyDescent="0.3">
      <c r="A287" s="27">
        <f t="shared" si="4"/>
        <v>282</v>
      </c>
      <c r="B287" t="str">
        <f>IF(ISBLANK('List of Employees'!B297),"",'List of Employees'!B297)</f>
        <v>ENMACIO LEILA A.</v>
      </c>
      <c r="C287" s="25" t="str">
        <f>VLOOKUP(Table3[[#This Row],[EMPLOYEE NAME]],Employees[[Employee Name]:[Office]],6)</f>
        <v>PERMANENT</v>
      </c>
      <c r="I287" s="27">
        <f>SUM(Table3[[#This Row],['# SICK LEAVE]:['#OTHERS]])</f>
        <v>0</v>
      </c>
    </row>
    <row r="288" spans="1:9" x14ac:dyDescent="0.3">
      <c r="A288" s="27">
        <f t="shared" si="4"/>
        <v>283</v>
      </c>
      <c r="B288" t="str">
        <f>IF(ISBLANK('List of Employees'!B298),"",'List of Employees'!B298)</f>
        <v>ENRIQUEZ ANABEL O.</v>
      </c>
      <c r="C288" s="25" t="str">
        <f>VLOOKUP(Table3[[#This Row],[EMPLOYEE NAME]],Employees[[Employee Name]:[Office]],6)</f>
        <v>CASUAL</v>
      </c>
      <c r="I288" s="27">
        <f>SUM(Table3[[#This Row],['# SICK LEAVE]:['#OTHERS]])</f>
        <v>0</v>
      </c>
    </row>
    <row r="289" spans="1:9" x14ac:dyDescent="0.3">
      <c r="A289" s="27">
        <f t="shared" si="4"/>
        <v>284</v>
      </c>
      <c r="B289" t="str">
        <f>IF(ISBLANK('List of Employees'!B299),"",'List of Employees'!B299)</f>
        <v>ENRIQUEZ EDGAR P.</v>
      </c>
      <c r="C289" s="25" t="str">
        <f>VLOOKUP(Table3[[#This Row],[EMPLOYEE NAME]],Employees[[Employee Name]:[Office]],6)</f>
        <v>PERMANENT</v>
      </c>
      <c r="I289" s="27">
        <f>SUM(Table3[[#This Row],['# SICK LEAVE]:['#OTHERS]])</f>
        <v>0</v>
      </c>
    </row>
    <row r="290" spans="1:9" x14ac:dyDescent="0.3">
      <c r="A290" s="27">
        <f t="shared" si="4"/>
        <v>285</v>
      </c>
      <c r="B290" t="str">
        <f>IF(ISBLANK('List of Employees'!B300),"",'List of Employees'!B300)</f>
        <v xml:space="preserve">ENRIQUEZ ERIBERTO  </v>
      </c>
      <c r="C290" s="25" t="str">
        <f>VLOOKUP(Table3[[#This Row],[EMPLOYEE NAME]],Employees[[Employee Name]:[Office]],6)</f>
        <v>CASUAL</v>
      </c>
      <c r="I290" s="27">
        <f>SUM(Table3[[#This Row],['# SICK LEAVE]:['#OTHERS]])</f>
        <v>0</v>
      </c>
    </row>
    <row r="291" spans="1:9" x14ac:dyDescent="0.3">
      <c r="A291" s="27">
        <f t="shared" si="4"/>
        <v>286</v>
      </c>
      <c r="B291" t="str">
        <f>IF(ISBLANK('List of Employees'!B301),"",'List of Employees'!B301)</f>
        <v>EREÑO MELANIE B.</v>
      </c>
      <c r="C291" s="25" t="str">
        <f>VLOOKUP(Table3[[#This Row],[EMPLOYEE NAME]],Employees[[Employee Name]:[Office]],6)</f>
        <v>PERMANENT</v>
      </c>
      <c r="I291" s="27">
        <f>SUM(Table3[[#This Row],['# SICK LEAVE]:['#OTHERS]])</f>
        <v>0</v>
      </c>
    </row>
    <row r="292" spans="1:9" x14ac:dyDescent="0.3">
      <c r="A292" s="27">
        <f t="shared" si="4"/>
        <v>287</v>
      </c>
      <c r="B292" t="str">
        <f>IF(ISBLANK('List of Employees'!B302),"",'List of Employees'!B302)</f>
        <v>ERIDAO ROSALINDA P.</v>
      </c>
      <c r="C292" s="25" t="str">
        <f>VLOOKUP(Table3[[#This Row],[EMPLOYEE NAME]],Employees[[Employee Name]:[Office]],6)</f>
        <v>PERMANENT</v>
      </c>
      <c r="I292" s="27">
        <f>SUM(Table3[[#This Row],['# SICK LEAVE]:['#OTHERS]])</f>
        <v>0</v>
      </c>
    </row>
    <row r="293" spans="1:9" x14ac:dyDescent="0.3">
      <c r="A293" s="27">
        <f t="shared" si="4"/>
        <v>288</v>
      </c>
      <c r="B293" t="str">
        <f>IF(ISBLANK('List of Employees'!B303),"",'List of Employees'!B303)</f>
        <v xml:space="preserve">ERNI RANDY  </v>
      </c>
      <c r="C293" s="25" t="str">
        <f>VLOOKUP(Table3[[#This Row],[EMPLOYEE NAME]],Employees[[Employee Name]:[Office]],6)</f>
        <v>PERMANENT</v>
      </c>
      <c r="I293" s="27">
        <f>SUM(Table3[[#This Row],['# SICK LEAVE]:['#OTHERS]])</f>
        <v>0</v>
      </c>
    </row>
    <row r="294" spans="1:9" x14ac:dyDescent="0.3">
      <c r="A294" s="27">
        <f t="shared" si="4"/>
        <v>289</v>
      </c>
      <c r="B294" t="str">
        <f>IF(ISBLANK('List of Employees'!B304),"",'List of Employees'!B304)</f>
        <v>ESCAMILLAS EVELYN M.</v>
      </c>
      <c r="C294" s="25" t="str">
        <f>VLOOKUP(Table3[[#This Row],[EMPLOYEE NAME]],Employees[[Employee Name]:[Office]],6)</f>
        <v>PERMANENT</v>
      </c>
      <c r="I294" s="27">
        <f>SUM(Table3[[#This Row],['# SICK LEAVE]:['#OTHERS]])</f>
        <v>0</v>
      </c>
    </row>
    <row r="295" spans="1:9" x14ac:dyDescent="0.3">
      <c r="A295" s="27">
        <f t="shared" si="4"/>
        <v>290</v>
      </c>
      <c r="B295" t="str">
        <f>IF(ISBLANK('List of Employees'!B305),"",'List of Employees'!B305)</f>
        <v xml:space="preserve">ESMAEL EMRAN  </v>
      </c>
      <c r="C295" s="25" t="str">
        <f>VLOOKUP(Table3[[#This Row],[EMPLOYEE NAME]],Employees[[Employee Name]:[Office]],6)</f>
        <v>CASUAL</v>
      </c>
      <c r="I295" s="27">
        <f>SUM(Table3[[#This Row],['# SICK LEAVE]:['#OTHERS]])</f>
        <v>0</v>
      </c>
    </row>
    <row r="296" spans="1:9" x14ac:dyDescent="0.3">
      <c r="A296" s="27">
        <f t="shared" si="4"/>
        <v>291</v>
      </c>
      <c r="B296" t="str">
        <f>IF(ISBLANK('List of Employees'!B306),"",'List of Employees'!B306)</f>
        <v>ESPINELI LORETA N.</v>
      </c>
      <c r="C296" s="25" t="str">
        <f>VLOOKUP(Table3[[#This Row],[EMPLOYEE NAME]],Employees[[Employee Name]:[Office]],6)</f>
        <v>CASUAL</v>
      </c>
      <c r="I296" s="27">
        <f>SUM(Table3[[#This Row],['# SICK LEAVE]:['#OTHERS]])</f>
        <v>0</v>
      </c>
    </row>
    <row r="297" spans="1:9" x14ac:dyDescent="0.3">
      <c r="A297" s="27">
        <f t="shared" si="4"/>
        <v>292</v>
      </c>
      <c r="B297" t="str">
        <f>IF(ISBLANK('List of Employees'!B307),"",'List of Employees'!B307)</f>
        <v>ESPINOSA RUBY ANN V.</v>
      </c>
      <c r="C297" s="25" t="str">
        <f>VLOOKUP(Table3[[#This Row],[EMPLOYEE NAME]],Employees[[Employee Name]:[Office]],6)</f>
        <v>CASUAL</v>
      </c>
      <c r="I297" s="27">
        <f>SUM(Table3[[#This Row],['# SICK LEAVE]:['#OTHERS]])</f>
        <v>0</v>
      </c>
    </row>
    <row r="298" spans="1:9" x14ac:dyDescent="0.3">
      <c r="A298" s="27">
        <f t="shared" si="4"/>
        <v>293</v>
      </c>
      <c r="B298" t="str">
        <f>IF(ISBLANK('List of Employees'!B308),"",'List of Employees'!B308)</f>
        <v>ESPIRITU RONALD M.</v>
      </c>
      <c r="C298" s="25" t="str">
        <f>VLOOKUP(Table3[[#This Row],[EMPLOYEE NAME]],Employees[[Employee Name]:[Office]],6)</f>
        <v>PERMANENT</v>
      </c>
      <c r="I298" s="27">
        <f>SUM(Table3[[#This Row],['# SICK LEAVE]:['#OTHERS]])</f>
        <v>0</v>
      </c>
    </row>
    <row r="299" spans="1:9" x14ac:dyDescent="0.3">
      <c r="A299" s="27">
        <f t="shared" si="4"/>
        <v>294</v>
      </c>
      <c r="B299" t="str">
        <f>IF(ISBLANK('List of Employees'!B309),"",'List of Employees'!B309)</f>
        <v>ESTABILLO JUSTINE CARL G.</v>
      </c>
      <c r="C299" s="25" t="str">
        <f>VLOOKUP(Table3[[#This Row],[EMPLOYEE NAME]],Employees[[Employee Name]:[Office]],6)</f>
        <v>JOBCON</v>
      </c>
      <c r="I299" s="27">
        <f>SUM(Table3[[#This Row],['# SICK LEAVE]:['#OTHERS]])</f>
        <v>0</v>
      </c>
    </row>
    <row r="300" spans="1:9" x14ac:dyDescent="0.3">
      <c r="A300" s="27">
        <f t="shared" si="4"/>
        <v>295</v>
      </c>
      <c r="B300" t="str">
        <f>IF(ISBLANK('List of Employees'!B310),"",'List of Employees'!B310)</f>
        <v>ESTALE JOCELYN M.</v>
      </c>
      <c r="C300" s="25" t="str">
        <f>VLOOKUP(Table3[[#This Row],[EMPLOYEE NAME]],Employees[[Employee Name]:[Office]],6)</f>
        <v>CASUAL</v>
      </c>
      <c r="I300" s="27">
        <f>SUM(Table3[[#This Row],['# SICK LEAVE]:['#OTHERS]])</f>
        <v>0</v>
      </c>
    </row>
    <row r="301" spans="1:9" x14ac:dyDescent="0.3">
      <c r="A301" s="27">
        <f t="shared" si="4"/>
        <v>296</v>
      </c>
      <c r="B301" t="str">
        <f>IF(ISBLANK('List of Employees'!B311),"",'List of Employees'!B311)</f>
        <v>ESTIEBAR ARISTOTLE B.</v>
      </c>
      <c r="C301" s="25" t="str">
        <f>VLOOKUP(Table3[[#This Row],[EMPLOYEE NAME]],Employees[[Employee Name]:[Office]],6)</f>
        <v>CASUAL</v>
      </c>
      <c r="I301" s="27">
        <f>SUM(Table3[[#This Row],['# SICK LEAVE]:['#OTHERS]])</f>
        <v>0</v>
      </c>
    </row>
    <row r="302" spans="1:9" x14ac:dyDescent="0.3">
      <c r="A302" s="27">
        <f t="shared" si="4"/>
        <v>297</v>
      </c>
      <c r="B302" t="str">
        <f>IF(ISBLANK('List of Employees'!B312),"",'List of Employees'!B312)</f>
        <v>ESTIGOY BEVERLY ANNE P.</v>
      </c>
      <c r="C302" s="25" t="str">
        <f>VLOOKUP(Table3[[#This Row],[EMPLOYEE NAME]],Employees[[Employee Name]:[Office]],6)</f>
        <v>PERMANENT</v>
      </c>
      <c r="I302" s="27">
        <f>SUM(Table3[[#This Row],['# SICK LEAVE]:['#OTHERS]])</f>
        <v>0</v>
      </c>
    </row>
    <row r="303" spans="1:9" x14ac:dyDescent="0.3">
      <c r="A303" s="27">
        <f t="shared" si="4"/>
        <v>298</v>
      </c>
      <c r="B303" t="str">
        <f>IF(ISBLANK('List of Employees'!B313),"",'List of Employees'!B313)</f>
        <v>ESTOLE JOCELYN D.</v>
      </c>
      <c r="C303" s="25" t="str">
        <f>VLOOKUP(Table3[[#This Row],[EMPLOYEE NAME]],Employees[[Employee Name]:[Office]],6)</f>
        <v>CASUAL</v>
      </c>
      <c r="I303" s="27">
        <f>SUM(Table3[[#This Row],['# SICK LEAVE]:['#OTHERS]])</f>
        <v>0</v>
      </c>
    </row>
    <row r="304" spans="1:9" x14ac:dyDescent="0.3">
      <c r="A304" s="27">
        <f t="shared" si="4"/>
        <v>299</v>
      </c>
      <c r="B304" t="str">
        <f>IF(ISBLANK('List of Employees'!B314),"",'List of Employees'!B314)</f>
        <v>ESTRANGCO MERCY U.</v>
      </c>
      <c r="C304" s="25" t="str">
        <f>VLOOKUP(Table3[[#This Row],[EMPLOYEE NAME]],Employees[[Employee Name]:[Office]],6)</f>
        <v>PERMANENT</v>
      </c>
      <c r="I304" s="27">
        <f>SUM(Table3[[#This Row],['# SICK LEAVE]:['#OTHERS]])</f>
        <v>0</v>
      </c>
    </row>
    <row r="305" spans="1:9" x14ac:dyDescent="0.3">
      <c r="A305" s="27">
        <f t="shared" si="4"/>
        <v>300</v>
      </c>
      <c r="B305" t="str">
        <f>IF(ISBLANK('List of Employees'!B315),"",'List of Employees'!B315)</f>
        <v>EVANGELISTA NORENA S.</v>
      </c>
      <c r="C305" s="25" t="str">
        <f>VLOOKUP(Table3[[#This Row],[EMPLOYEE NAME]],Employees[[Employee Name]:[Office]],6)</f>
        <v>PERMANENT</v>
      </c>
      <c r="I305" s="27">
        <f>SUM(Table3[[#This Row],['# SICK LEAVE]:['#OTHERS]])</f>
        <v>0</v>
      </c>
    </row>
    <row r="306" spans="1:9" x14ac:dyDescent="0.3">
      <c r="A306" s="27">
        <f t="shared" si="4"/>
        <v>301</v>
      </c>
      <c r="B306" t="str">
        <f>IF(ISBLANK('List of Employees'!B316),"",'List of Employees'!B316)</f>
        <v>FELICIDARIO PAMELA C.</v>
      </c>
      <c r="C306" s="25" t="str">
        <f>VLOOKUP(Table3[[#This Row],[EMPLOYEE NAME]],Employees[[Employee Name]:[Office]],6)</f>
        <v>PERMANENT</v>
      </c>
      <c r="I306" s="27">
        <f>SUM(Table3[[#This Row],['# SICK LEAVE]:['#OTHERS]])</f>
        <v>0</v>
      </c>
    </row>
    <row r="307" spans="1:9" x14ac:dyDescent="0.3">
      <c r="A307" s="27">
        <f t="shared" si="4"/>
        <v>302</v>
      </c>
      <c r="B307" t="str">
        <f>IF(ISBLANK('List of Employees'!B317),"",'List of Employees'!B317)</f>
        <v>FELLO VIRGILIO O.</v>
      </c>
      <c r="C307" s="25" t="str">
        <f>VLOOKUP(Table3[[#This Row],[EMPLOYEE NAME]],Employees[[Employee Name]:[Office]],6)</f>
        <v>CASUAL</v>
      </c>
      <c r="I307" s="27">
        <f>SUM(Table3[[#This Row],['# SICK LEAVE]:['#OTHERS]])</f>
        <v>0</v>
      </c>
    </row>
    <row r="308" spans="1:9" x14ac:dyDescent="0.3">
      <c r="A308" s="27">
        <f t="shared" si="4"/>
        <v>303</v>
      </c>
      <c r="B308" t="str">
        <f>IF(ISBLANK('List of Employees'!B318),"",'List of Employees'!B318)</f>
        <v>FERMA AMELITA V.</v>
      </c>
      <c r="C308" s="25" t="str">
        <f>VLOOKUP(Table3[[#This Row],[EMPLOYEE NAME]],Employees[[Employee Name]:[Office]],6)</f>
        <v>PERMANENT</v>
      </c>
      <c r="I308" s="27">
        <f>SUM(Table3[[#This Row],['# SICK LEAVE]:['#OTHERS]])</f>
        <v>0</v>
      </c>
    </row>
    <row r="309" spans="1:9" x14ac:dyDescent="0.3">
      <c r="A309" s="27">
        <f t="shared" si="4"/>
        <v>304</v>
      </c>
      <c r="B309" t="str">
        <f>IF(ISBLANK('List of Employees'!B319),"",'List of Employees'!B319)</f>
        <v>FERMA ARCELI C.</v>
      </c>
      <c r="C309" s="25" t="str">
        <f>VLOOKUP(Table3[[#This Row],[EMPLOYEE NAME]],Employees[[Employee Name]:[Office]],6)</f>
        <v>PERMANENT</v>
      </c>
      <c r="I309" s="27">
        <f>SUM(Table3[[#This Row],['# SICK LEAVE]:['#OTHERS]])</f>
        <v>0</v>
      </c>
    </row>
    <row r="310" spans="1:9" x14ac:dyDescent="0.3">
      <c r="A310" s="27">
        <f t="shared" si="4"/>
        <v>305</v>
      </c>
      <c r="B310" t="str">
        <f>IF(ISBLANK('List of Employees'!B320),"",'List of Employees'!B320)</f>
        <v>FERMA ELIZA C.</v>
      </c>
      <c r="C310" s="25" t="str">
        <f>VLOOKUP(Table3[[#This Row],[EMPLOYEE NAME]],Employees[[Employee Name]:[Office]],6)</f>
        <v>PERMANENT</v>
      </c>
      <c r="I310" s="27">
        <f>SUM(Table3[[#This Row],['# SICK LEAVE]:['#OTHERS]])</f>
        <v>0</v>
      </c>
    </row>
    <row r="311" spans="1:9" x14ac:dyDescent="0.3">
      <c r="A311" s="27">
        <f t="shared" si="4"/>
        <v>306</v>
      </c>
      <c r="B311" t="str">
        <f>IF(ISBLANK('List of Employees'!B321),"",'List of Employees'!B321)</f>
        <v>FERMA ERIC N.</v>
      </c>
      <c r="C311" s="25" t="str">
        <f>VLOOKUP(Table3[[#This Row],[EMPLOYEE NAME]],Employees[[Employee Name]:[Office]],6)</f>
        <v>CASUAL</v>
      </c>
      <c r="I311" s="27">
        <f>SUM(Table3[[#This Row],['# SICK LEAVE]:['#OTHERS]])</f>
        <v>0</v>
      </c>
    </row>
    <row r="312" spans="1:9" x14ac:dyDescent="0.3">
      <c r="A312" s="27">
        <f t="shared" si="4"/>
        <v>307</v>
      </c>
      <c r="B312" t="str">
        <f>IF(ISBLANK('List of Employees'!B322),"",'List of Employees'!B322)</f>
        <v>FERMA ETHEL GRACE N.</v>
      </c>
      <c r="C312" s="25" t="str">
        <f>VLOOKUP(Table3[[#This Row],[EMPLOYEE NAME]],Employees[[Employee Name]:[Office]],6)</f>
        <v>CASUAL</v>
      </c>
      <c r="I312" s="27">
        <f>SUM(Table3[[#This Row],['# SICK LEAVE]:['#OTHERS]])</f>
        <v>0</v>
      </c>
    </row>
    <row r="313" spans="1:9" x14ac:dyDescent="0.3">
      <c r="A313" s="27">
        <f t="shared" si="4"/>
        <v>308</v>
      </c>
      <c r="B313" t="str">
        <f>IF(ISBLANK('List of Employees'!B323),"",'List of Employees'!B323)</f>
        <v>FERMA JOSEFA O.</v>
      </c>
      <c r="C313" s="25" t="str">
        <f>VLOOKUP(Table3[[#This Row],[EMPLOYEE NAME]],Employees[[Employee Name]:[Office]],6)</f>
        <v>PERMANENT</v>
      </c>
      <c r="I313" s="27">
        <f>SUM(Table3[[#This Row],['# SICK LEAVE]:['#OTHERS]])</f>
        <v>0</v>
      </c>
    </row>
    <row r="314" spans="1:9" x14ac:dyDescent="0.3">
      <c r="A314" s="27">
        <f t="shared" si="4"/>
        <v>309</v>
      </c>
      <c r="B314" t="str">
        <f>IF(ISBLANK('List of Employees'!B324),"",'List of Employees'!B324)</f>
        <v>FERMA MARIA I.</v>
      </c>
      <c r="C314" s="25" t="str">
        <f>VLOOKUP(Table3[[#This Row],[EMPLOYEE NAME]],Employees[[Employee Name]:[Office]],6)</f>
        <v>PERMANENT</v>
      </c>
      <c r="I314" s="27">
        <f>SUM(Table3[[#This Row],['# SICK LEAVE]:['#OTHERS]])</f>
        <v>0</v>
      </c>
    </row>
    <row r="315" spans="1:9" x14ac:dyDescent="0.3">
      <c r="A315" s="27">
        <f t="shared" si="4"/>
        <v>310</v>
      </c>
      <c r="B315" t="str">
        <f>IF(ISBLANK('List of Employees'!B325),"",'List of Employees'!B325)</f>
        <v>FERMA MARIA VICTORIA D.</v>
      </c>
      <c r="C315" s="25" t="str">
        <f>VLOOKUP(Table3[[#This Row],[EMPLOYEE NAME]],Employees[[Employee Name]:[Office]],6)</f>
        <v>PERMANENT</v>
      </c>
      <c r="I315" s="27">
        <f>SUM(Table3[[#This Row],['# SICK LEAVE]:['#OTHERS]])</f>
        <v>0</v>
      </c>
    </row>
    <row r="316" spans="1:9" x14ac:dyDescent="0.3">
      <c r="A316" s="27">
        <f t="shared" si="4"/>
        <v>311</v>
      </c>
      <c r="B316" t="str">
        <f>IF(ISBLANK('List of Employees'!B326),"",'List of Employees'!B326)</f>
        <v xml:space="preserve">FERMA RAYMOND  </v>
      </c>
      <c r="C316" s="25" t="str">
        <f>VLOOKUP(Table3[[#This Row],[EMPLOYEE NAME]],Employees[[Employee Name]:[Office]],6)</f>
        <v>CASUAL</v>
      </c>
      <c r="I316" s="27">
        <f>SUM(Table3[[#This Row],['# SICK LEAVE]:['#OTHERS]])</f>
        <v>0</v>
      </c>
    </row>
    <row r="317" spans="1:9" x14ac:dyDescent="0.3">
      <c r="A317" s="27">
        <f t="shared" si="4"/>
        <v>312</v>
      </c>
      <c r="B317" t="str">
        <f>IF(ISBLANK('List of Employees'!B327),"",'List of Employees'!B327)</f>
        <v xml:space="preserve">FERMA ROMEO  </v>
      </c>
      <c r="C317" s="25" t="str">
        <f>VLOOKUP(Table3[[#This Row],[EMPLOYEE NAME]],Employees[[Employee Name]:[Office]],6)</f>
        <v>PERMANENT</v>
      </c>
      <c r="I317" s="27">
        <f>SUM(Table3[[#This Row],['# SICK LEAVE]:['#OTHERS]])</f>
        <v>0</v>
      </c>
    </row>
    <row r="318" spans="1:9" x14ac:dyDescent="0.3">
      <c r="A318" s="27">
        <f t="shared" si="4"/>
        <v>313</v>
      </c>
      <c r="B318" t="str">
        <f>IF(ISBLANK('List of Employees'!B328),"",'List of Employees'!B328)</f>
        <v>FERNANDEZ MILAGROS C.</v>
      </c>
      <c r="C318" s="25" t="str">
        <f>VLOOKUP(Table3[[#This Row],[EMPLOYEE NAME]],Employees[[Employee Name]:[Office]],6)</f>
        <v>PERMANENT</v>
      </c>
      <c r="I318" s="27">
        <f>SUM(Table3[[#This Row],['# SICK LEAVE]:['#OTHERS]])</f>
        <v>0</v>
      </c>
    </row>
    <row r="319" spans="1:9" x14ac:dyDescent="0.3">
      <c r="A319" s="27">
        <f t="shared" si="4"/>
        <v>314</v>
      </c>
      <c r="B319" t="str">
        <f>IF(ISBLANK('List of Employees'!B329),"",'List of Employees'!B329)</f>
        <v>FERRY FRANCIS R.</v>
      </c>
      <c r="C319" s="25" t="str">
        <f>VLOOKUP(Table3[[#This Row],[EMPLOYEE NAME]],Employees[[Employee Name]:[Office]],6)</f>
        <v>PERMANENT</v>
      </c>
      <c r="I319" s="27">
        <f>SUM(Table3[[#This Row],['# SICK LEAVE]:['#OTHERS]])</f>
        <v>0</v>
      </c>
    </row>
    <row r="320" spans="1:9" x14ac:dyDescent="0.3">
      <c r="A320" s="27">
        <f t="shared" si="4"/>
        <v>315</v>
      </c>
      <c r="B320" t="str">
        <f>IF(ISBLANK('List of Employees'!B330),"",'List of Employees'!B330)</f>
        <v xml:space="preserve">FLAVIER ADORACION  </v>
      </c>
      <c r="C320" s="25" t="str">
        <f>VLOOKUP(Table3[[#This Row],[EMPLOYEE NAME]],Employees[[Employee Name]:[Office]],6)</f>
        <v>PERMANENT</v>
      </c>
      <c r="I320" s="27">
        <f>SUM(Table3[[#This Row],['# SICK LEAVE]:['#OTHERS]])</f>
        <v>0</v>
      </c>
    </row>
    <row r="321" spans="1:9" x14ac:dyDescent="0.3">
      <c r="A321" s="27">
        <f t="shared" si="4"/>
        <v>316</v>
      </c>
      <c r="B321" t="str">
        <f>IF(ISBLANK('List of Employees'!B331),"",'List of Employees'!B331)</f>
        <v>FLORES CHRIZELLE MAE M.</v>
      </c>
      <c r="C321" s="25" t="str">
        <f>VLOOKUP(Table3[[#This Row],[EMPLOYEE NAME]],Employees[[Employee Name]:[Office]],6)</f>
        <v>JOBCON</v>
      </c>
      <c r="I321" s="27">
        <f>SUM(Table3[[#This Row],['# SICK LEAVE]:['#OTHERS]])</f>
        <v>0</v>
      </c>
    </row>
    <row r="322" spans="1:9" x14ac:dyDescent="0.3">
      <c r="A322" s="27">
        <f t="shared" si="4"/>
        <v>317</v>
      </c>
      <c r="B322" t="str">
        <f>IF(ISBLANK('List of Employees'!B332),"",'List of Employees'!B332)</f>
        <v xml:space="preserve">FLORES EDERLYN  </v>
      </c>
      <c r="C322" s="25" t="str">
        <f>VLOOKUP(Table3[[#This Row],[EMPLOYEE NAME]],Employees[[Employee Name]:[Office]],6)</f>
        <v>CASUAL</v>
      </c>
      <c r="I322" s="27">
        <f>SUM(Table3[[#This Row],['# SICK LEAVE]:['#OTHERS]])</f>
        <v>0</v>
      </c>
    </row>
    <row r="323" spans="1:9" x14ac:dyDescent="0.3">
      <c r="A323" s="27">
        <f t="shared" si="4"/>
        <v>318</v>
      </c>
      <c r="B323" t="str">
        <f>IF(ISBLANK('List of Employees'!B333),"",'List of Employees'!B333)</f>
        <v>FLORES MARIA PATRICIA NICOLE C.</v>
      </c>
      <c r="C323" s="25" t="str">
        <f>VLOOKUP(Table3[[#This Row],[EMPLOYEE NAME]],Employees[[Employee Name]:[Office]],6)</f>
        <v>CASUAL</v>
      </c>
      <c r="I323" s="27">
        <f>SUM(Table3[[#This Row],['# SICK LEAVE]:['#OTHERS]])</f>
        <v>0</v>
      </c>
    </row>
    <row r="324" spans="1:9" x14ac:dyDescent="0.3">
      <c r="A324" s="27">
        <f t="shared" si="4"/>
        <v>319</v>
      </c>
      <c r="B324" t="str">
        <f>IF(ISBLANK('List of Employees'!B334),"",'List of Employees'!B334)</f>
        <v xml:space="preserve">FLORES RICHARD  </v>
      </c>
      <c r="C324" s="25" t="str">
        <f>VLOOKUP(Table3[[#This Row],[EMPLOYEE NAME]],Employees[[Employee Name]:[Office]],6)</f>
        <v>CASUAL</v>
      </c>
      <c r="I324" s="27">
        <f>SUM(Table3[[#This Row],['# SICK LEAVE]:['#OTHERS]])</f>
        <v>0</v>
      </c>
    </row>
    <row r="325" spans="1:9" x14ac:dyDescent="0.3">
      <c r="A325" s="27">
        <f t="shared" si="4"/>
        <v>320</v>
      </c>
      <c r="B325" t="str">
        <f>IF(ISBLANK('List of Employees'!B335),"",'List of Employees'!B335)</f>
        <v>FRONDOZO AILEEN D.</v>
      </c>
      <c r="C325" s="25" t="str">
        <f>VLOOKUP(Table3[[#This Row],[EMPLOYEE NAME]],Employees[[Employee Name]:[Office]],6)</f>
        <v>CASUAL</v>
      </c>
      <c r="I325" s="27">
        <f>SUM(Table3[[#This Row],['# SICK LEAVE]:['#OTHERS]])</f>
        <v>0</v>
      </c>
    </row>
    <row r="326" spans="1:9" x14ac:dyDescent="0.3">
      <c r="A326" s="27">
        <f t="shared" ref="A326:A389" si="5">IF(ISBLANK(B326),"",ROW(A321))</f>
        <v>321</v>
      </c>
      <c r="B326" t="str">
        <f>IF(ISBLANK('List of Employees'!B336),"",'List of Employees'!B336)</f>
        <v xml:space="preserve">GABAC INOCENCIO  </v>
      </c>
      <c r="C326" s="25" t="str">
        <f>VLOOKUP(Table3[[#This Row],[EMPLOYEE NAME]],Employees[[Employee Name]:[Office]],6)</f>
        <v>CASUAL</v>
      </c>
      <c r="I326" s="27">
        <f>SUM(Table3[[#This Row],['# SICK LEAVE]:['#OTHERS]])</f>
        <v>0</v>
      </c>
    </row>
    <row r="327" spans="1:9" x14ac:dyDescent="0.3">
      <c r="A327" s="27">
        <f t="shared" si="5"/>
        <v>322</v>
      </c>
      <c r="B327" t="str">
        <f>IF(ISBLANK('List of Employees'!B337),"",'List of Employees'!B337)</f>
        <v>GABEJA MHAR G.</v>
      </c>
      <c r="C327" s="25" t="str">
        <f>VLOOKUP(Table3[[#This Row],[EMPLOYEE NAME]],Employees[[Employee Name]:[Office]],6)</f>
        <v>PERMANENT</v>
      </c>
      <c r="I327" s="27">
        <f>SUM(Table3[[#This Row],['# SICK LEAVE]:['#OTHERS]])</f>
        <v>0</v>
      </c>
    </row>
    <row r="328" spans="1:9" x14ac:dyDescent="0.3">
      <c r="A328" s="27">
        <f t="shared" si="5"/>
        <v>323</v>
      </c>
      <c r="B328" t="str">
        <f>IF(ISBLANK('List of Employees'!B338),"",'List of Employees'!B338)</f>
        <v>GALANG JULIET B.</v>
      </c>
      <c r="C328" s="25" t="str">
        <f>VLOOKUP(Table3[[#This Row],[EMPLOYEE NAME]],Employees[[Employee Name]:[Office]],6)</f>
        <v>CO-TERM</v>
      </c>
      <c r="I328" s="27">
        <f>SUM(Table3[[#This Row],['# SICK LEAVE]:['#OTHERS]])</f>
        <v>0</v>
      </c>
    </row>
    <row r="329" spans="1:9" x14ac:dyDescent="0.3">
      <c r="A329" s="27">
        <f t="shared" si="5"/>
        <v>324</v>
      </c>
      <c r="B329" t="str">
        <f>IF(ISBLANK('List of Employees'!B339),"",'List of Employees'!B339)</f>
        <v>GALARDE DELFIN A.</v>
      </c>
      <c r="C329" s="25" t="str">
        <f>VLOOKUP(Table3[[#This Row],[EMPLOYEE NAME]],Employees[[Employee Name]:[Office]],6)</f>
        <v>CASUAL</v>
      </c>
      <c r="I329" s="27">
        <f>SUM(Table3[[#This Row],['# SICK LEAVE]:['#OTHERS]])</f>
        <v>0</v>
      </c>
    </row>
    <row r="330" spans="1:9" x14ac:dyDescent="0.3">
      <c r="A330" s="27">
        <f t="shared" si="5"/>
        <v>325</v>
      </c>
      <c r="B330" t="str">
        <f>IF(ISBLANK('List of Employees'!B340),"",'List of Employees'!B340)</f>
        <v>GARCIA HAIZEL M.</v>
      </c>
      <c r="C330" s="25" t="str">
        <f>VLOOKUP(Table3[[#This Row],[EMPLOYEE NAME]],Employees[[Employee Name]:[Office]],6)</f>
        <v>PERMANENT</v>
      </c>
      <c r="I330" s="27">
        <f>SUM(Table3[[#This Row],['# SICK LEAVE]:['#OTHERS]])</f>
        <v>0</v>
      </c>
    </row>
    <row r="331" spans="1:9" x14ac:dyDescent="0.3">
      <c r="A331" s="27">
        <f t="shared" si="5"/>
        <v>326</v>
      </c>
      <c r="B331" t="str">
        <f>IF(ISBLANK('List of Employees'!B341),"",'List of Employees'!B341)</f>
        <v>GARCIA JINKY A.</v>
      </c>
      <c r="C331" s="25" t="str">
        <f>VLOOKUP(Table3[[#This Row],[EMPLOYEE NAME]],Employees[[Employee Name]:[Office]],6)</f>
        <v>PERMANENT</v>
      </c>
      <c r="I331" s="27">
        <f>SUM(Table3[[#This Row],['# SICK LEAVE]:['#OTHERS]])</f>
        <v>0</v>
      </c>
    </row>
    <row r="332" spans="1:9" x14ac:dyDescent="0.3">
      <c r="A332" s="27">
        <f t="shared" si="5"/>
        <v>327</v>
      </c>
      <c r="B332" t="str">
        <f>IF(ISBLANK('List of Employees'!B342),"",'List of Employees'!B342)</f>
        <v>GARCIA JOAN B.</v>
      </c>
      <c r="C332" s="25" t="str">
        <f>VLOOKUP(Table3[[#This Row],[EMPLOYEE NAME]],Employees[[Employee Name]:[Office]],6)</f>
        <v>CASUAL</v>
      </c>
      <c r="I332" s="27">
        <f>SUM(Table3[[#This Row],['# SICK LEAVE]:['#OTHERS]])</f>
        <v>0</v>
      </c>
    </row>
    <row r="333" spans="1:9" x14ac:dyDescent="0.3">
      <c r="A333" s="27">
        <f t="shared" si="5"/>
        <v>328</v>
      </c>
      <c r="B333" t="str">
        <f>IF(ISBLANK('List of Employees'!B343),"",'List of Employees'!B343)</f>
        <v>GATPANDAN DOLORES J.</v>
      </c>
      <c r="C333" s="25" t="str">
        <f>VLOOKUP(Table3[[#This Row],[EMPLOYEE NAME]],Employees[[Employee Name]:[Office]],6)</f>
        <v>PERMANENT</v>
      </c>
      <c r="I333" s="27">
        <f>SUM(Table3[[#This Row],['# SICK LEAVE]:['#OTHERS]])</f>
        <v>0</v>
      </c>
    </row>
    <row r="334" spans="1:9" x14ac:dyDescent="0.3">
      <c r="A334" s="27">
        <f t="shared" si="5"/>
        <v>329</v>
      </c>
      <c r="B334" t="str">
        <f>IF(ISBLANK('List of Employees'!B344),"",'List of Employees'!B344)</f>
        <v xml:space="preserve">GATPANDAN ETHEL  </v>
      </c>
      <c r="C334" s="25" t="str">
        <f>VLOOKUP(Table3[[#This Row],[EMPLOYEE NAME]],Employees[[Employee Name]:[Office]],6)</f>
        <v>CASUAL</v>
      </c>
      <c r="I334" s="27">
        <f>SUM(Table3[[#This Row],['# SICK LEAVE]:['#OTHERS]])</f>
        <v>0</v>
      </c>
    </row>
    <row r="335" spans="1:9" x14ac:dyDescent="0.3">
      <c r="A335" s="27">
        <f t="shared" si="5"/>
        <v>330</v>
      </c>
      <c r="B335" t="str">
        <f>IF(ISBLANK('List of Employees'!B345),"",'List of Employees'!B345)</f>
        <v>GATPANDAN MICHAEL E.</v>
      </c>
      <c r="C335" s="25" t="str">
        <f>VLOOKUP(Table3[[#This Row],[EMPLOYEE NAME]],Employees[[Employee Name]:[Office]],6)</f>
        <v>CASUAL</v>
      </c>
      <c r="I335" s="27">
        <f>SUM(Table3[[#This Row],['# SICK LEAVE]:['#OTHERS]])</f>
        <v>0</v>
      </c>
    </row>
    <row r="336" spans="1:9" x14ac:dyDescent="0.3">
      <c r="A336" s="27">
        <f t="shared" si="5"/>
        <v>331</v>
      </c>
      <c r="B336" t="str">
        <f>IF(ISBLANK('List of Employees'!B346),"",'List of Employees'!B346)</f>
        <v>GATPANDAN NENITA M.</v>
      </c>
      <c r="C336" s="25" t="str">
        <f>VLOOKUP(Table3[[#This Row],[EMPLOYEE NAME]],Employees[[Employee Name]:[Office]],6)</f>
        <v>PERMANENT</v>
      </c>
      <c r="I336" s="27">
        <f>SUM(Table3[[#This Row],['# SICK LEAVE]:['#OTHERS]])</f>
        <v>0</v>
      </c>
    </row>
    <row r="337" spans="1:9" x14ac:dyDescent="0.3">
      <c r="A337" s="27">
        <f t="shared" si="5"/>
        <v>332</v>
      </c>
      <c r="B337" t="str">
        <f>IF(ISBLANK('List of Employees'!B347),"",'List of Employees'!B347)</f>
        <v>GIBAGA RICA JEAN C.</v>
      </c>
      <c r="C337" s="25" t="str">
        <f>VLOOKUP(Table3[[#This Row],[EMPLOYEE NAME]],Employees[[Employee Name]:[Office]],6)</f>
        <v>PERMANENT</v>
      </c>
      <c r="I337" s="27">
        <f>SUM(Table3[[#This Row],['# SICK LEAVE]:['#OTHERS]])</f>
        <v>0</v>
      </c>
    </row>
    <row r="338" spans="1:9" x14ac:dyDescent="0.3">
      <c r="A338" s="27">
        <f t="shared" si="5"/>
        <v>333</v>
      </c>
      <c r="B338" t="str">
        <f>IF(ISBLANK('List of Employees'!B348),"",'List of Employees'!B348)</f>
        <v>GOMEZ EMMA M.</v>
      </c>
      <c r="C338" s="25" t="str">
        <f>VLOOKUP(Table3[[#This Row],[EMPLOYEE NAME]],Employees[[Employee Name]:[Office]],6)</f>
        <v>PERMANENT</v>
      </c>
      <c r="I338" s="27">
        <f>SUM(Table3[[#This Row],['# SICK LEAVE]:['#OTHERS]])</f>
        <v>0</v>
      </c>
    </row>
    <row r="339" spans="1:9" x14ac:dyDescent="0.3">
      <c r="A339" s="27">
        <f t="shared" si="5"/>
        <v>334</v>
      </c>
      <c r="B339" t="str">
        <f>IF(ISBLANK('List of Employees'!B349),"",'List of Employees'!B349)</f>
        <v>GONZALES CRISTI NERISSE E.</v>
      </c>
      <c r="C339" s="25" t="str">
        <f>VLOOKUP(Table3[[#This Row],[EMPLOYEE NAME]],Employees[[Employee Name]:[Office]],6)</f>
        <v>CASUAL</v>
      </c>
      <c r="I339" s="27">
        <f>SUM(Table3[[#This Row],['# SICK LEAVE]:['#OTHERS]])</f>
        <v>0</v>
      </c>
    </row>
    <row r="340" spans="1:9" x14ac:dyDescent="0.3">
      <c r="A340" s="27">
        <f t="shared" si="5"/>
        <v>335</v>
      </c>
      <c r="B340" t="str">
        <f>IF(ISBLANK('List of Employees'!B350),"",'List of Employees'!B350)</f>
        <v>GONZALES MARIO O.</v>
      </c>
      <c r="C340" s="25" t="str">
        <f>VLOOKUP(Table3[[#This Row],[EMPLOYEE NAME]],Employees[[Employee Name]:[Office]],6)</f>
        <v>CASUAL</v>
      </c>
      <c r="I340" s="27">
        <f>SUM(Table3[[#This Row],['# SICK LEAVE]:['#OTHERS]])</f>
        <v>0</v>
      </c>
    </row>
    <row r="341" spans="1:9" x14ac:dyDescent="0.3">
      <c r="A341" s="27">
        <f t="shared" si="5"/>
        <v>336</v>
      </c>
      <c r="B341" t="str">
        <f>IF(ISBLANK('List of Employees'!B351),"",'List of Employees'!B351)</f>
        <v>GONZALES MARY JANE D.</v>
      </c>
      <c r="C341" s="25" t="str">
        <f>VLOOKUP(Table3[[#This Row],[EMPLOYEE NAME]],Employees[[Employee Name]:[Office]],6)</f>
        <v>CASUAL</v>
      </c>
      <c r="I341" s="27">
        <f>SUM(Table3[[#This Row],['# SICK LEAVE]:['#OTHERS]])</f>
        <v>0</v>
      </c>
    </row>
    <row r="342" spans="1:9" x14ac:dyDescent="0.3">
      <c r="A342" s="27">
        <f t="shared" si="5"/>
        <v>337</v>
      </c>
      <c r="B342" t="str">
        <f>IF(ISBLANK('List of Employees'!B353),"",'List of Employees'!B353)</f>
        <v>GUAÑEZO MA. GINA P.</v>
      </c>
      <c r="C342" s="25" t="str">
        <f>VLOOKUP(Table3[[#This Row],[EMPLOYEE NAME]],Employees[[Employee Name]:[Office]],6)</f>
        <v>PERMANENT</v>
      </c>
      <c r="I342" s="27">
        <f>SUM(Table3[[#This Row],['# SICK LEAVE]:['#OTHERS]])</f>
        <v>0</v>
      </c>
    </row>
    <row r="343" spans="1:9" x14ac:dyDescent="0.3">
      <c r="A343" s="27">
        <f t="shared" si="5"/>
        <v>338</v>
      </c>
      <c r="B343" t="str">
        <f>IF(ISBLANK('List of Employees'!B354),"",'List of Employees'!B354)</f>
        <v>GUAÑEZO MARY ANNE P.</v>
      </c>
      <c r="C343" s="25" t="str">
        <f>VLOOKUP(Table3[[#This Row],[EMPLOYEE NAME]],Employees[[Employee Name]:[Office]],6)</f>
        <v>PERMANENT</v>
      </c>
      <c r="I343" s="27">
        <f>SUM(Table3[[#This Row],['# SICK LEAVE]:['#OTHERS]])</f>
        <v>0</v>
      </c>
    </row>
    <row r="344" spans="1:9" x14ac:dyDescent="0.3">
      <c r="A344" s="27">
        <f t="shared" si="5"/>
        <v>339</v>
      </c>
      <c r="B344" t="str">
        <f>IF(ISBLANK('List of Employees'!B355),"",'List of Employees'!B355)</f>
        <v xml:space="preserve">GUEVARRA ROLANDO  </v>
      </c>
      <c r="C344" s="25" t="str">
        <f>VLOOKUP(Table3[[#This Row],[EMPLOYEE NAME]],Employees[[Employee Name]:[Office]],6)</f>
        <v>CASUAL</v>
      </c>
      <c r="I344" s="27">
        <f>SUM(Table3[[#This Row],['# SICK LEAVE]:['#OTHERS]])</f>
        <v>0</v>
      </c>
    </row>
    <row r="345" spans="1:9" x14ac:dyDescent="0.3">
      <c r="A345" s="27">
        <f t="shared" si="5"/>
        <v>340</v>
      </c>
      <c r="B345" t="str">
        <f>IF(ISBLANK('List of Employees'!B356),"",'List of Employees'!B356)</f>
        <v>GUMIRAN HERMINIA A.</v>
      </c>
      <c r="C345" s="25" t="str">
        <f>VLOOKUP(Table3[[#This Row],[EMPLOYEE NAME]],Employees[[Employee Name]:[Office]],6)</f>
        <v>CASUAL</v>
      </c>
      <c r="I345" s="27">
        <f>SUM(Table3[[#This Row],['# SICK LEAVE]:['#OTHERS]])</f>
        <v>0</v>
      </c>
    </row>
    <row r="346" spans="1:9" x14ac:dyDescent="0.3">
      <c r="A346" s="27">
        <f t="shared" si="5"/>
        <v>341</v>
      </c>
      <c r="B346" t="str">
        <f>IF(ISBLANK('List of Employees'!B358),"",'List of Employees'!B358)</f>
        <v>GUTIERREZ LYDIA C.</v>
      </c>
      <c r="C346" s="25" t="str">
        <f>VLOOKUP(Table3[[#This Row],[EMPLOYEE NAME]],Employees[[Employee Name]:[Office]],6)</f>
        <v>CASUAL</v>
      </c>
      <c r="I346" s="27">
        <f>SUM(Table3[[#This Row],['# SICK LEAVE]:['#OTHERS]])</f>
        <v>0</v>
      </c>
    </row>
    <row r="347" spans="1:9" x14ac:dyDescent="0.3">
      <c r="A347" s="27">
        <f t="shared" si="5"/>
        <v>342</v>
      </c>
      <c r="B347" t="str">
        <f>IF(ISBLANK('List of Employees'!B359),"",'List of Employees'!B359)</f>
        <v>GUTIERREZ MARICIS A.</v>
      </c>
      <c r="C347" s="25" t="str">
        <f>VLOOKUP(Table3[[#This Row],[EMPLOYEE NAME]],Employees[[Employee Name]:[Office]],6)</f>
        <v>PERMANENT</v>
      </c>
      <c r="I347" s="27">
        <f>SUM(Table3[[#This Row],['# SICK LEAVE]:['#OTHERS]])</f>
        <v>0</v>
      </c>
    </row>
    <row r="348" spans="1:9" x14ac:dyDescent="0.3">
      <c r="A348" s="27">
        <f t="shared" si="5"/>
        <v>343</v>
      </c>
      <c r="B348" t="str">
        <f>IF(ISBLANK('List of Employees'!B360),"",'List of Employees'!B360)</f>
        <v>GUTIERREZ RENCELLE LALAINE A.</v>
      </c>
      <c r="C348" s="25" t="str">
        <f>VLOOKUP(Table3[[#This Row],[EMPLOYEE NAME]],Employees[[Employee Name]:[Office]],6)</f>
        <v>CASUAL</v>
      </c>
      <c r="I348" s="27">
        <f>SUM(Table3[[#This Row],['# SICK LEAVE]:['#OTHERS]])</f>
        <v>0</v>
      </c>
    </row>
    <row r="349" spans="1:9" x14ac:dyDescent="0.3">
      <c r="A349" s="27">
        <f t="shared" si="5"/>
        <v>344</v>
      </c>
      <c r="B349" t="str">
        <f>IF(ISBLANK('List of Employees'!B361),"",'List of Employees'!B361)</f>
        <v>HADAP JONALYN L.</v>
      </c>
      <c r="C349" s="25" t="str">
        <f>VLOOKUP(Table3[[#This Row],[EMPLOYEE NAME]],Employees[[Employee Name]:[Office]],6)</f>
        <v>PERMANENT</v>
      </c>
      <c r="I349" s="27">
        <f>SUM(Table3[[#This Row],['# SICK LEAVE]:['#OTHERS]])</f>
        <v>0</v>
      </c>
    </row>
    <row r="350" spans="1:9" x14ac:dyDescent="0.3">
      <c r="A350" s="27">
        <f t="shared" si="5"/>
        <v>345</v>
      </c>
      <c r="B350" t="str">
        <f>IF(ISBLANK('List of Employees'!B362),"",'List of Employees'!B362)</f>
        <v>HAPITA MELANIE A.</v>
      </c>
      <c r="C350" s="25" t="str">
        <f>VLOOKUP(Table3[[#This Row],[EMPLOYEE NAME]],Employees[[Employee Name]:[Office]],6)</f>
        <v>CASUAL</v>
      </c>
      <c r="I350" s="27">
        <f>SUM(Table3[[#This Row],['# SICK LEAVE]:['#OTHERS]])</f>
        <v>0</v>
      </c>
    </row>
    <row r="351" spans="1:9" x14ac:dyDescent="0.3">
      <c r="A351" s="27">
        <f t="shared" si="5"/>
        <v>346</v>
      </c>
      <c r="B351" t="str">
        <f>IF(ISBLANK('List of Employees'!B363),"",'List of Employees'!B363)</f>
        <v>HAYAG JERMAINE JOI D.</v>
      </c>
      <c r="C351" s="25" t="str">
        <f>VLOOKUP(Table3[[#This Row],[EMPLOYEE NAME]],Employees[[Employee Name]:[Office]],6)</f>
        <v>PERMANENT</v>
      </c>
      <c r="I351" s="27">
        <f>SUM(Table3[[#This Row],['# SICK LEAVE]:['#OTHERS]])</f>
        <v>0</v>
      </c>
    </row>
    <row r="352" spans="1:9" x14ac:dyDescent="0.3">
      <c r="A352" s="27">
        <f t="shared" si="5"/>
        <v>347</v>
      </c>
      <c r="B352" t="str">
        <f>IF(ISBLANK('List of Employees'!B364),"",'List of Employees'!B364)</f>
        <v xml:space="preserve">HERNADEZ VICTOR  </v>
      </c>
      <c r="C352" s="25" t="str">
        <f>VLOOKUP(Table3[[#This Row],[EMPLOYEE NAME]],Employees[[Employee Name]:[Office]],6)</f>
        <v>PERMANENT</v>
      </c>
      <c r="I352" s="27">
        <f>SUM(Table3[[#This Row],['# SICK LEAVE]:['#OTHERS]])</f>
        <v>0</v>
      </c>
    </row>
    <row r="353" spans="1:9" x14ac:dyDescent="0.3">
      <c r="A353" s="27">
        <f t="shared" si="5"/>
        <v>348</v>
      </c>
      <c r="B353" t="str">
        <f>IF(ISBLANK('List of Employees'!B365),"",'List of Employees'!B365)</f>
        <v>HERNANDEZ CORNELIO A.</v>
      </c>
      <c r="C353" s="25" t="str">
        <f>VLOOKUP(Table3[[#This Row],[EMPLOYEE NAME]],Employees[[Employee Name]:[Office]],6)</f>
        <v>PERMANENT</v>
      </c>
      <c r="I353" s="27">
        <f>SUM(Table3[[#This Row],['# SICK LEAVE]:['#OTHERS]])</f>
        <v>0</v>
      </c>
    </row>
    <row r="354" spans="1:9" x14ac:dyDescent="0.3">
      <c r="A354" s="27">
        <f t="shared" si="5"/>
        <v>349</v>
      </c>
      <c r="B354" t="str">
        <f>IF(ISBLANK('List of Employees'!B366),"",'List of Employees'!B366)</f>
        <v>HERNANDEZ DARREL JESUS M.</v>
      </c>
      <c r="C354" s="25" t="str">
        <f>VLOOKUP(Table3[[#This Row],[EMPLOYEE NAME]],Employees[[Employee Name]:[Office]],6)</f>
        <v>PERMANENT</v>
      </c>
      <c r="I354" s="27">
        <f>SUM(Table3[[#This Row],['# SICK LEAVE]:['#OTHERS]])</f>
        <v>0</v>
      </c>
    </row>
    <row r="355" spans="1:9" x14ac:dyDescent="0.3">
      <c r="A355" s="27">
        <f t="shared" si="5"/>
        <v>350</v>
      </c>
      <c r="B355" t="str">
        <f>IF(ISBLANK('List of Employees'!B367),"",'List of Employees'!B367)</f>
        <v>HERNANDEZ DONATO Q.</v>
      </c>
      <c r="C355" s="25" t="str">
        <f>VLOOKUP(Table3[[#This Row],[EMPLOYEE NAME]],Employees[[Employee Name]:[Office]],6)</f>
        <v>PERMANENT</v>
      </c>
      <c r="I355" s="27">
        <f>SUM(Table3[[#This Row],['# SICK LEAVE]:['#OTHERS]])</f>
        <v>0</v>
      </c>
    </row>
    <row r="356" spans="1:9" x14ac:dyDescent="0.3">
      <c r="A356" s="27">
        <f t="shared" si="5"/>
        <v>351</v>
      </c>
      <c r="B356" t="str">
        <f>IF(ISBLANK('List of Employees'!B368),"",'List of Employees'!B368)</f>
        <v>HERNANDEZ JANINE Q.</v>
      </c>
      <c r="C356" s="25" t="str">
        <f>VLOOKUP(Table3[[#This Row],[EMPLOYEE NAME]],Employees[[Employee Name]:[Office]],6)</f>
        <v>JOBCON</v>
      </c>
      <c r="I356" s="27">
        <f>SUM(Table3[[#This Row],['# SICK LEAVE]:['#OTHERS]])</f>
        <v>0</v>
      </c>
    </row>
    <row r="357" spans="1:9" x14ac:dyDescent="0.3">
      <c r="A357" s="27">
        <f t="shared" si="5"/>
        <v>352</v>
      </c>
      <c r="B357" t="str">
        <f>IF(ISBLANK('List of Employees'!B369),"",'List of Employees'!B369)</f>
        <v>HERNANDEZ MARIO A.</v>
      </c>
      <c r="C357" s="25" t="str">
        <f>VLOOKUP(Table3[[#This Row],[EMPLOYEE NAME]],Employees[[Employee Name]:[Office]],6)</f>
        <v>PERMANENT</v>
      </c>
      <c r="I357" s="27">
        <f>SUM(Table3[[#This Row],['# SICK LEAVE]:['#OTHERS]])</f>
        <v>0</v>
      </c>
    </row>
    <row r="358" spans="1:9" x14ac:dyDescent="0.3">
      <c r="A358" s="27">
        <f t="shared" si="5"/>
        <v>353</v>
      </c>
      <c r="B358" t="str">
        <f>IF(ISBLANK('List of Employees'!B370),"",'List of Employees'!B370)</f>
        <v>HERNANDEZ ROBERTO M.</v>
      </c>
      <c r="C358" s="25" t="str">
        <f>VLOOKUP(Table3[[#This Row],[EMPLOYEE NAME]],Employees[[Employee Name]:[Office]],6)</f>
        <v>PERMANENT</v>
      </c>
      <c r="I358" s="27">
        <f>SUM(Table3[[#This Row],['# SICK LEAVE]:['#OTHERS]])</f>
        <v>0</v>
      </c>
    </row>
    <row r="359" spans="1:9" x14ac:dyDescent="0.3">
      <c r="A359" s="27">
        <f t="shared" si="5"/>
        <v>354</v>
      </c>
      <c r="B359" t="str">
        <f>IF(ISBLANK('List of Employees'!B371),"",'List of Employees'!B371)</f>
        <v>HERNANDEZ RODERICK M.</v>
      </c>
      <c r="C359" s="25" t="str">
        <f>VLOOKUP(Table3[[#This Row],[EMPLOYEE NAME]],Employees[[Employee Name]:[Office]],6)</f>
        <v>CASUAL</v>
      </c>
      <c r="I359" s="27">
        <f>SUM(Table3[[#This Row],['# SICK LEAVE]:['#OTHERS]])</f>
        <v>0</v>
      </c>
    </row>
    <row r="360" spans="1:9" x14ac:dyDescent="0.3">
      <c r="A360" s="27">
        <f t="shared" si="5"/>
        <v>355</v>
      </c>
      <c r="B360" t="str">
        <f>IF(ISBLANK('List of Employees'!B372),"",'List of Employees'!B372)</f>
        <v>HERNANDO BENILDA S.</v>
      </c>
      <c r="C360" s="25" t="str">
        <f>VLOOKUP(Table3[[#This Row],[EMPLOYEE NAME]],Employees[[Employee Name]:[Office]],6)</f>
        <v>PERMANENT</v>
      </c>
      <c r="I360" s="27">
        <f>SUM(Table3[[#This Row],['# SICK LEAVE]:['#OTHERS]])</f>
        <v>0</v>
      </c>
    </row>
    <row r="361" spans="1:9" x14ac:dyDescent="0.3">
      <c r="A361" s="27">
        <f t="shared" si="5"/>
        <v>356</v>
      </c>
      <c r="B361" t="str">
        <f>IF(ISBLANK('List of Employees'!B373),"",'List of Employees'!B373)</f>
        <v>HERNANDO MERIC B.</v>
      </c>
      <c r="C361" s="25" t="str">
        <f>VLOOKUP(Table3[[#This Row],[EMPLOYEE NAME]],Employees[[Employee Name]:[Office]],6)</f>
        <v>PERMANENT</v>
      </c>
      <c r="I361" s="27">
        <f>SUM(Table3[[#This Row],['# SICK LEAVE]:['#OTHERS]])</f>
        <v>0</v>
      </c>
    </row>
    <row r="362" spans="1:9" x14ac:dyDescent="0.3">
      <c r="A362" s="27">
        <f t="shared" si="5"/>
        <v>357</v>
      </c>
      <c r="B362" t="str">
        <f>IF(ISBLANK('List of Employees'!B374),"",'List of Employees'!B374)</f>
        <v>HERNANDO MERLE B.</v>
      </c>
      <c r="C362" s="25" t="str">
        <f>VLOOKUP(Table3[[#This Row],[EMPLOYEE NAME]],Employees[[Employee Name]:[Office]],6)</f>
        <v>PERMANENT</v>
      </c>
      <c r="I362" s="27">
        <f>SUM(Table3[[#This Row],['# SICK LEAVE]:['#OTHERS]])</f>
        <v>0</v>
      </c>
    </row>
    <row r="363" spans="1:9" x14ac:dyDescent="0.3">
      <c r="A363" s="27">
        <f t="shared" si="5"/>
        <v>358</v>
      </c>
      <c r="B363" t="str">
        <f>IF(ISBLANK('List of Employees'!B375),"",'List of Employees'!B375)</f>
        <v>HILARIO CRISTY U.</v>
      </c>
      <c r="C363" s="25" t="str">
        <f>VLOOKUP(Table3[[#This Row],[EMPLOYEE NAME]],Employees[[Employee Name]:[Office]],6)</f>
        <v>CASUAL</v>
      </c>
      <c r="I363" s="27">
        <f>SUM(Table3[[#This Row],['# SICK LEAVE]:['#OTHERS]])</f>
        <v>0</v>
      </c>
    </row>
    <row r="364" spans="1:9" x14ac:dyDescent="0.3">
      <c r="A364" s="27">
        <f t="shared" si="5"/>
        <v>359</v>
      </c>
      <c r="B364" t="str">
        <f>IF(ISBLANK('List of Employees'!B376),"",'List of Employees'!B376)</f>
        <v>IGNO CRISTINA M.</v>
      </c>
      <c r="C364" s="25" t="str">
        <f>VLOOKUP(Table3[[#This Row],[EMPLOYEE NAME]],Employees[[Employee Name]:[Office]],6)</f>
        <v>PERMANENT</v>
      </c>
      <c r="I364" s="27">
        <f>SUM(Table3[[#This Row],['# SICK LEAVE]:['#OTHERS]])</f>
        <v>0</v>
      </c>
    </row>
    <row r="365" spans="1:9" x14ac:dyDescent="0.3">
      <c r="A365" s="27">
        <f t="shared" si="5"/>
        <v>360</v>
      </c>
      <c r="B365" t="str">
        <f>IF(ISBLANK('List of Employees'!B377),"",'List of Employees'!B377)</f>
        <v>INOCENCIO MARY AILINE S.</v>
      </c>
      <c r="C365" s="25" t="str">
        <f>VLOOKUP(Table3[[#This Row],[EMPLOYEE NAME]],Employees[[Employee Name]:[Office]],6)</f>
        <v>PERMANENT</v>
      </c>
      <c r="I365" s="27">
        <f>SUM(Table3[[#This Row],['# SICK LEAVE]:['#OTHERS]])</f>
        <v>0</v>
      </c>
    </row>
    <row r="366" spans="1:9" x14ac:dyDescent="0.3">
      <c r="A366" s="27">
        <f t="shared" si="5"/>
        <v>361</v>
      </c>
      <c r="B366" t="str">
        <f>IF(ISBLANK('List of Employees'!B378),"",'List of Employees'!B378)</f>
        <v>INOCENCIO REYMARK S.</v>
      </c>
      <c r="C366" s="25" t="str">
        <f>VLOOKUP(Table3[[#This Row],[EMPLOYEE NAME]],Employees[[Employee Name]:[Office]],6)</f>
        <v>PERMANENT</v>
      </c>
      <c r="I366" s="27">
        <f>SUM(Table3[[#This Row],['# SICK LEAVE]:['#OTHERS]])</f>
        <v>0</v>
      </c>
    </row>
    <row r="367" spans="1:9" x14ac:dyDescent="0.3">
      <c r="A367" s="27">
        <f t="shared" si="5"/>
        <v>362</v>
      </c>
      <c r="B367" t="str">
        <f>IF(ISBLANK('List of Employees'!B379),"",'List of Employees'!B379)</f>
        <v>JABINES MARIA SHELLY D.</v>
      </c>
      <c r="C367" s="25" t="str">
        <f>VLOOKUP(Table3[[#This Row],[EMPLOYEE NAME]],Employees[[Employee Name]:[Office]],6)</f>
        <v>CASUAL</v>
      </c>
      <c r="I367" s="27">
        <f>SUM(Table3[[#This Row],['# SICK LEAVE]:['#OTHERS]])</f>
        <v>0</v>
      </c>
    </row>
    <row r="368" spans="1:9" x14ac:dyDescent="0.3">
      <c r="A368" s="27">
        <f t="shared" si="5"/>
        <v>363</v>
      </c>
      <c r="B368" t="str">
        <f>IF(ISBLANK('List of Employees'!B380),"",'List of Employees'!B380)</f>
        <v>JAVIER CARMELITA M.</v>
      </c>
      <c r="C368" s="25" t="str">
        <f>VLOOKUP(Table3[[#This Row],[EMPLOYEE NAME]],Employees[[Employee Name]:[Office]],6)</f>
        <v>PERMANENT</v>
      </c>
      <c r="I368" s="27">
        <f>SUM(Table3[[#This Row],['# SICK LEAVE]:['#OTHERS]])</f>
        <v>0</v>
      </c>
    </row>
    <row r="369" spans="1:9" x14ac:dyDescent="0.3">
      <c r="A369" s="27">
        <f t="shared" si="5"/>
        <v>364</v>
      </c>
      <c r="B369" t="str">
        <f>IF(ISBLANK('List of Employees'!B381),"",'List of Employees'!B381)</f>
        <v>JAVIER CRISTY U.</v>
      </c>
      <c r="C369" s="25" t="str">
        <f>VLOOKUP(Table3[[#This Row],[EMPLOYEE NAME]],Employees[[Employee Name]:[Office]],6)</f>
        <v>CASUAL</v>
      </c>
      <c r="I369" s="27">
        <f>SUM(Table3[[#This Row],['# SICK LEAVE]:['#OTHERS]])</f>
        <v>0</v>
      </c>
    </row>
    <row r="370" spans="1:9" x14ac:dyDescent="0.3">
      <c r="A370" s="27">
        <f t="shared" si="5"/>
        <v>365</v>
      </c>
      <c r="B370" t="str">
        <f>IF(ISBLANK('List of Employees'!B382),"",'List of Employees'!B382)</f>
        <v>JAVIER ELISEO B.</v>
      </c>
      <c r="C370" s="25" t="str">
        <f>VLOOKUP(Table3[[#This Row],[EMPLOYEE NAME]],Employees[[Employee Name]:[Office]],6)</f>
        <v>PERMANENT</v>
      </c>
      <c r="I370" s="27">
        <f>SUM(Table3[[#This Row],['# SICK LEAVE]:['#OTHERS]])</f>
        <v>0</v>
      </c>
    </row>
    <row r="371" spans="1:9" x14ac:dyDescent="0.3">
      <c r="A371" s="27">
        <f t="shared" si="5"/>
        <v>366</v>
      </c>
      <c r="B371" t="str">
        <f>IF(ISBLANK('List of Employees'!B383),"",'List of Employees'!B383)</f>
        <v>JAVIER EMMA R.</v>
      </c>
      <c r="C371" s="25" t="str">
        <f>VLOOKUP(Table3[[#This Row],[EMPLOYEE NAME]],Employees[[Employee Name]:[Office]],6)</f>
        <v>PERMANENT</v>
      </c>
      <c r="I371" s="27">
        <f>SUM(Table3[[#This Row],['# SICK LEAVE]:['#OTHERS]])</f>
        <v>0</v>
      </c>
    </row>
    <row r="372" spans="1:9" x14ac:dyDescent="0.3">
      <c r="A372" s="27">
        <f t="shared" si="5"/>
        <v>367</v>
      </c>
      <c r="B372" t="str">
        <f>IF(ISBLANK('List of Employees'!B384),"",'List of Employees'!B384)</f>
        <v xml:space="preserve">JAVIER HILARIO  </v>
      </c>
      <c r="C372" s="25" t="str">
        <f>VLOOKUP(Table3[[#This Row],[EMPLOYEE NAME]],Employees[[Employee Name]:[Office]],6)</f>
        <v>PERMANENT</v>
      </c>
      <c r="I372" s="27">
        <f>SUM(Table3[[#This Row],['# SICK LEAVE]:['#OTHERS]])</f>
        <v>0</v>
      </c>
    </row>
    <row r="373" spans="1:9" x14ac:dyDescent="0.3">
      <c r="A373" s="27">
        <f t="shared" si="5"/>
        <v>368</v>
      </c>
      <c r="B373" t="str">
        <f>IF(ISBLANK('List of Employees'!B385),"",'List of Employees'!B385)</f>
        <v>JAVIER MARIANNE V.</v>
      </c>
      <c r="C373" s="25" t="str">
        <f>VLOOKUP(Table3[[#This Row],[EMPLOYEE NAME]],Employees[[Employee Name]:[Office]],6)</f>
        <v>JOBCON</v>
      </c>
      <c r="I373" s="27">
        <f>SUM(Table3[[#This Row],['# SICK LEAVE]:['#OTHERS]])</f>
        <v>0</v>
      </c>
    </row>
    <row r="374" spans="1:9" x14ac:dyDescent="0.3">
      <c r="A374" s="27">
        <f t="shared" si="5"/>
        <v>369</v>
      </c>
      <c r="B374" t="str">
        <f>IF(ISBLANK('List of Employees'!B386),"",'List of Employees'!B386)</f>
        <v>JAVIER MYLENE M.</v>
      </c>
      <c r="C374" s="25" t="str">
        <f>VLOOKUP(Table3[[#This Row],[EMPLOYEE NAME]],Employees[[Employee Name]:[Office]],6)</f>
        <v>PERMANENT</v>
      </c>
      <c r="I374" s="27">
        <f>SUM(Table3[[#This Row],['# SICK LEAVE]:['#OTHERS]])</f>
        <v>0</v>
      </c>
    </row>
    <row r="375" spans="1:9" x14ac:dyDescent="0.3">
      <c r="A375" s="27">
        <f t="shared" si="5"/>
        <v>370</v>
      </c>
      <c r="B375" t="str">
        <f>IF(ISBLANK('List of Employees'!B387),"",'List of Employees'!B387)</f>
        <v>JAVIER NOEL D.</v>
      </c>
      <c r="C375" s="25" t="str">
        <f>VLOOKUP(Table3[[#This Row],[EMPLOYEE NAME]],Employees[[Employee Name]:[Office]],6)</f>
        <v>PERMANENT</v>
      </c>
      <c r="I375" s="27">
        <f>SUM(Table3[[#This Row],['# SICK LEAVE]:['#OTHERS]])</f>
        <v>0</v>
      </c>
    </row>
    <row r="376" spans="1:9" x14ac:dyDescent="0.3">
      <c r="A376" s="27">
        <f t="shared" si="5"/>
        <v>371</v>
      </c>
      <c r="B376" t="str">
        <f>IF(ISBLANK('List of Employees'!B388),"",'List of Employees'!B388)</f>
        <v>JAVIER OLIVER T.</v>
      </c>
      <c r="C376" s="25" t="str">
        <f>VLOOKUP(Table3[[#This Row],[EMPLOYEE NAME]],Employees[[Employee Name]:[Office]],6)</f>
        <v>PERMANENT</v>
      </c>
      <c r="I376" s="27">
        <f>SUM(Table3[[#This Row],['# SICK LEAVE]:['#OTHERS]])</f>
        <v>0</v>
      </c>
    </row>
    <row r="377" spans="1:9" x14ac:dyDescent="0.3">
      <c r="A377" s="27">
        <f t="shared" si="5"/>
        <v>372</v>
      </c>
      <c r="B377" t="str">
        <f>IF(ISBLANK('List of Employees'!B389),"",'List of Employees'!B389)</f>
        <v>JIMENO CHARITY D.</v>
      </c>
      <c r="C377" s="25" t="str">
        <f>VLOOKUP(Table3[[#This Row],[EMPLOYEE NAME]],Employees[[Employee Name]:[Office]],6)</f>
        <v>CASUAL</v>
      </c>
      <c r="I377" s="27">
        <f>SUM(Table3[[#This Row],['# SICK LEAVE]:['#OTHERS]])</f>
        <v>0</v>
      </c>
    </row>
    <row r="378" spans="1:9" x14ac:dyDescent="0.3">
      <c r="A378" s="27">
        <f t="shared" si="5"/>
        <v>373</v>
      </c>
      <c r="B378" t="str">
        <f>IF(ISBLANK('List of Employees'!B390),"",'List of Employees'!B390)</f>
        <v>JIMENO EDWARD J.</v>
      </c>
      <c r="C378" s="25" t="str">
        <f>VLOOKUP(Table3[[#This Row],[EMPLOYEE NAME]],Employees[[Employee Name]:[Office]],6)</f>
        <v>PERMANENT</v>
      </c>
      <c r="I378" s="27">
        <f>SUM(Table3[[#This Row],['# SICK LEAVE]:['#OTHERS]])</f>
        <v>0</v>
      </c>
    </row>
    <row r="379" spans="1:9" x14ac:dyDescent="0.3">
      <c r="A379" s="27">
        <f t="shared" si="5"/>
        <v>374</v>
      </c>
      <c r="B379" t="str">
        <f>IF(ISBLANK('List of Employees'!B391),"",'List of Employees'!B391)</f>
        <v>JORGE CAROLINA M.</v>
      </c>
      <c r="C379" s="25" t="str">
        <f>VLOOKUP(Table3[[#This Row],[EMPLOYEE NAME]],Employees[[Employee Name]:[Office]],6)</f>
        <v>PERMANENT</v>
      </c>
      <c r="I379" s="27">
        <f>SUM(Table3[[#This Row],['# SICK LEAVE]:['#OTHERS]])</f>
        <v>0</v>
      </c>
    </row>
    <row r="380" spans="1:9" x14ac:dyDescent="0.3">
      <c r="A380" s="27">
        <f t="shared" si="5"/>
        <v>375</v>
      </c>
      <c r="B380" t="str">
        <f>IF(ISBLANK('List of Employees'!B392),"",'List of Employees'!B392)</f>
        <v>JUMARANG AIME A.</v>
      </c>
      <c r="C380" s="25" t="str">
        <f>VLOOKUP(Table3[[#This Row],[EMPLOYEE NAME]],Employees[[Employee Name]:[Office]],6)</f>
        <v>PERMANENT</v>
      </c>
      <c r="I380" s="27">
        <f>SUM(Table3[[#This Row],['# SICK LEAVE]:['#OTHERS]])</f>
        <v>0</v>
      </c>
    </row>
    <row r="381" spans="1:9" x14ac:dyDescent="0.3">
      <c r="A381" s="27">
        <f t="shared" si="5"/>
        <v>376</v>
      </c>
      <c r="B381" t="str">
        <f>IF(ISBLANK('List of Employees'!B393),"",'List of Employees'!B393)</f>
        <v>JUNILLER ALTHEA JANINE A.</v>
      </c>
      <c r="C381" s="25" t="str">
        <f>VLOOKUP(Table3[[#This Row],[EMPLOYEE NAME]],Employees[[Employee Name]:[Office]],6)</f>
        <v>CASUAL</v>
      </c>
      <c r="I381" s="27">
        <f>SUM(Table3[[#This Row],['# SICK LEAVE]:['#OTHERS]])</f>
        <v>0</v>
      </c>
    </row>
    <row r="382" spans="1:9" x14ac:dyDescent="0.3">
      <c r="A382" s="27">
        <f t="shared" si="5"/>
        <v>377</v>
      </c>
      <c r="B382" t="str">
        <f>IF(ISBLANK('List of Employees'!B394),"",'List of Employees'!B394)</f>
        <v>LABANANCIA TEDDY BOY N.</v>
      </c>
      <c r="C382" s="25" t="str">
        <f>VLOOKUP(Table3[[#This Row],[EMPLOYEE NAME]],Employees[[Employee Name]:[Office]],6)</f>
        <v>CASUAL</v>
      </c>
      <c r="I382" s="27">
        <f>SUM(Table3[[#This Row],['# SICK LEAVE]:['#OTHERS]])</f>
        <v>0</v>
      </c>
    </row>
    <row r="383" spans="1:9" x14ac:dyDescent="0.3">
      <c r="A383" s="27">
        <f t="shared" si="5"/>
        <v>378</v>
      </c>
      <c r="B383" t="str">
        <f>IF(ISBLANK('List of Employees'!B395),"",'List of Employees'!B395)</f>
        <v>LABARDA GEMEL N.</v>
      </c>
      <c r="C383" s="25" t="str">
        <f>VLOOKUP(Table3[[#This Row],[EMPLOYEE NAME]],Employees[[Employee Name]:[Office]],6)</f>
        <v>CASUAL</v>
      </c>
      <c r="I383" s="27">
        <f>SUM(Table3[[#This Row],['# SICK LEAVE]:['#OTHERS]])</f>
        <v>0</v>
      </c>
    </row>
    <row r="384" spans="1:9" x14ac:dyDescent="0.3">
      <c r="A384" s="27">
        <f t="shared" si="5"/>
        <v>379</v>
      </c>
      <c r="B384" t="str">
        <f>IF(ISBLANK('List of Employees'!B396),"",'List of Employees'!B396)</f>
        <v>LABARDA GINA L.</v>
      </c>
      <c r="C384" s="25" t="str">
        <f>VLOOKUP(Table3[[#This Row],[EMPLOYEE NAME]],Employees[[Employee Name]:[Office]],6)</f>
        <v>PERMANENT</v>
      </c>
      <c r="I384" s="27">
        <f>SUM(Table3[[#This Row],['# SICK LEAVE]:['#OTHERS]])</f>
        <v>0</v>
      </c>
    </row>
    <row r="385" spans="1:9" x14ac:dyDescent="0.3">
      <c r="A385" s="27">
        <f t="shared" si="5"/>
        <v>380</v>
      </c>
      <c r="B385" t="str">
        <f>IF(ISBLANK('List of Employees'!B397),"",'List of Employees'!B397)</f>
        <v>LACIBAL RYAN G.</v>
      </c>
      <c r="C385" s="25" t="str">
        <f>VLOOKUP(Table3[[#This Row],[EMPLOYEE NAME]],Employees[[Employee Name]:[Office]],6)</f>
        <v>CASUAL</v>
      </c>
      <c r="I385" s="27">
        <f>SUM(Table3[[#This Row],['# SICK LEAVE]:['#OTHERS]])</f>
        <v>0</v>
      </c>
    </row>
    <row r="386" spans="1:9" x14ac:dyDescent="0.3">
      <c r="A386" s="27">
        <f t="shared" si="5"/>
        <v>381</v>
      </c>
      <c r="B386" t="str">
        <f>IF(ISBLANK('List of Employees'!B398),"",'List of Employees'!B398)</f>
        <v xml:space="preserve">LAGREO ELVER  </v>
      </c>
      <c r="C386" s="25" t="str">
        <f>VLOOKUP(Table3[[#This Row],[EMPLOYEE NAME]],Employees[[Employee Name]:[Office]],6)</f>
        <v>PERMANENT</v>
      </c>
      <c r="I386" s="27">
        <f>SUM(Table3[[#This Row],['# SICK LEAVE]:['#OTHERS]])</f>
        <v>0</v>
      </c>
    </row>
    <row r="387" spans="1:9" x14ac:dyDescent="0.3">
      <c r="A387" s="27">
        <f t="shared" si="5"/>
        <v>382</v>
      </c>
      <c r="B387" t="str">
        <f>IF(ISBLANK('List of Employees'!B399),"",'List of Employees'!B399)</f>
        <v>LAGUARDIA JOSELITO R.</v>
      </c>
      <c r="C387" s="25" t="str">
        <f>VLOOKUP(Table3[[#This Row],[EMPLOYEE NAME]],Employees[[Employee Name]:[Office]],6)</f>
        <v>PERMANENT</v>
      </c>
      <c r="I387" s="27">
        <f>SUM(Table3[[#This Row],['# SICK LEAVE]:['#OTHERS]])</f>
        <v>0</v>
      </c>
    </row>
    <row r="388" spans="1:9" x14ac:dyDescent="0.3">
      <c r="A388" s="27">
        <f t="shared" si="5"/>
        <v>383</v>
      </c>
      <c r="B388" t="str">
        <f>IF(ISBLANK('List of Employees'!B400),"",'List of Employees'!B400)</f>
        <v>LANDICHO CHARLENE R.</v>
      </c>
      <c r="C388" s="25" t="str">
        <f>VLOOKUP(Table3[[#This Row],[EMPLOYEE NAME]],Employees[[Employee Name]:[Office]],6)</f>
        <v>CASUAL</v>
      </c>
      <c r="I388" s="27">
        <f>SUM(Table3[[#This Row],['# SICK LEAVE]:['#OTHERS]])</f>
        <v>0</v>
      </c>
    </row>
    <row r="389" spans="1:9" x14ac:dyDescent="0.3">
      <c r="A389" s="27">
        <f t="shared" si="5"/>
        <v>384</v>
      </c>
      <c r="B389" t="str">
        <f>IF(ISBLANK('List of Employees'!B401),"",'List of Employees'!B401)</f>
        <v>LANDICHO ELEANOR S.</v>
      </c>
      <c r="C389" s="25" t="str">
        <f>VLOOKUP(Table3[[#This Row],[EMPLOYEE NAME]],Employees[[Employee Name]:[Office]],6)</f>
        <v>PERMANENT</v>
      </c>
      <c r="I389" s="27">
        <f>SUM(Table3[[#This Row],['# SICK LEAVE]:['#OTHERS]])</f>
        <v>0</v>
      </c>
    </row>
    <row r="390" spans="1:9" x14ac:dyDescent="0.3">
      <c r="A390" s="27">
        <f t="shared" ref="A390:A409" si="6">IF(ISBLANK(B390),"",ROW(A385))</f>
        <v>385</v>
      </c>
      <c r="B390" t="str">
        <f>IF(ISBLANK('List of Employees'!B402),"",'List of Employees'!B402)</f>
        <v>LANDICHO ROSALINA B.</v>
      </c>
      <c r="C390" s="25" t="str">
        <f>VLOOKUP(Table3[[#This Row],[EMPLOYEE NAME]],Employees[[Employee Name]:[Office]],6)</f>
        <v>CASUAL</v>
      </c>
      <c r="I390" s="27">
        <f>SUM(Table3[[#This Row],['# SICK LEAVE]:['#OTHERS]])</f>
        <v>0</v>
      </c>
    </row>
    <row r="391" spans="1:9" x14ac:dyDescent="0.3">
      <c r="A391" s="27">
        <f t="shared" si="6"/>
        <v>386</v>
      </c>
      <c r="B391" t="str">
        <f>IF(ISBLANK('List of Employees'!B403),"",'List of Employees'!B403)</f>
        <v>LANTING AILEEN D.</v>
      </c>
      <c r="C391" s="25" t="str">
        <f>VLOOKUP(Table3[[#This Row],[EMPLOYEE NAME]],Employees[[Employee Name]:[Office]],6)</f>
        <v>PERMANENT</v>
      </c>
      <c r="I391" s="27">
        <f>SUM(Table3[[#This Row],['# SICK LEAVE]:['#OTHERS]])</f>
        <v>0</v>
      </c>
    </row>
    <row r="392" spans="1:9" x14ac:dyDescent="0.3">
      <c r="A392" s="27">
        <f t="shared" si="6"/>
        <v>387</v>
      </c>
      <c r="B392" t="str">
        <f>IF(ISBLANK('List of Employees'!B404),"",'List of Employees'!B404)</f>
        <v>LARIOSA ALBERT R.</v>
      </c>
      <c r="C392" s="25" t="str">
        <f>VLOOKUP(Table3[[#This Row],[EMPLOYEE NAME]],Employees[[Employee Name]:[Office]],6)</f>
        <v>CASUAL</v>
      </c>
      <c r="I392" s="27">
        <f>SUM(Table3[[#This Row],['# SICK LEAVE]:['#OTHERS]])</f>
        <v>0</v>
      </c>
    </row>
    <row r="393" spans="1:9" x14ac:dyDescent="0.3">
      <c r="A393" s="27">
        <f t="shared" si="6"/>
        <v>388</v>
      </c>
      <c r="B393" t="str">
        <f>IF(ISBLANK('List of Employees'!B405),"",'List of Employees'!B405)</f>
        <v>LAROZA KIM VINCENT L.</v>
      </c>
      <c r="C393" s="25" t="str">
        <f>VLOOKUP(Table3[[#This Row],[EMPLOYEE NAME]],Employees[[Employee Name]:[Office]],6)</f>
        <v>PERMANENT</v>
      </c>
      <c r="I393" s="27">
        <f>SUM(Table3[[#This Row],['# SICK LEAVE]:['#OTHERS]])</f>
        <v>0</v>
      </c>
    </row>
    <row r="394" spans="1:9" x14ac:dyDescent="0.3">
      <c r="A394" s="27">
        <f t="shared" si="6"/>
        <v>389</v>
      </c>
      <c r="B394" t="str">
        <f>IF(ISBLANK('List of Employees'!B406),"",'List of Employees'!B406)</f>
        <v>LAVINA FLORINDA E.</v>
      </c>
      <c r="C394" s="25" t="str">
        <f>VLOOKUP(Table3[[#This Row],[EMPLOYEE NAME]],Employees[[Employee Name]:[Office]],6)</f>
        <v>CASUAL</v>
      </c>
      <c r="I394" s="27">
        <f>SUM(Table3[[#This Row],['# SICK LEAVE]:['#OTHERS]])</f>
        <v>0</v>
      </c>
    </row>
    <row r="395" spans="1:9" x14ac:dyDescent="0.3">
      <c r="A395" s="27">
        <f t="shared" si="6"/>
        <v>390</v>
      </c>
      <c r="B395" t="str">
        <f>IF(ISBLANK('List of Employees'!B407),"",'List of Employees'!B407)</f>
        <v>LEGASPI DOLORES B.</v>
      </c>
      <c r="C395" s="25" t="str">
        <f>VLOOKUP(Table3[[#This Row],[EMPLOYEE NAME]],Employees[[Employee Name]:[Office]],6)</f>
        <v>PERMANENT</v>
      </c>
      <c r="I395" s="27">
        <f>SUM(Table3[[#This Row],['# SICK LEAVE]:['#OTHERS]])</f>
        <v>0</v>
      </c>
    </row>
    <row r="396" spans="1:9" x14ac:dyDescent="0.3">
      <c r="A396" s="27">
        <f t="shared" si="6"/>
        <v>391</v>
      </c>
      <c r="B396" t="str">
        <f>IF(ISBLANK('List of Employees'!B408),"",'List of Employees'!B408)</f>
        <v>LEPARDO ROWENA R.</v>
      </c>
      <c r="C396" s="25" t="str">
        <f>VLOOKUP(Table3[[#This Row],[EMPLOYEE NAME]],Employees[[Employee Name]:[Office]],6)</f>
        <v>PERMANENT</v>
      </c>
      <c r="I396" s="27">
        <f>SUM(Table3[[#This Row],['# SICK LEAVE]:['#OTHERS]])</f>
        <v>0</v>
      </c>
    </row>
    <row r="397" spans="1:9" x14ac:dyDescent="0.3">
      <c r="A397" s="27">
        <f t="shared" si="6"/>
        <v>392</v>
      </c>
      <c r="B397" t="str">
        <f>IF(ISBLANK('List of Employees'!B409),"",'List of Employees'!B409)</f>
        <v>LERIO ROSEMARIE V.</v>
      </c>
      <c r="C397" s="25" t="str">
        <f>VLOOKUP(Table3[[#This Row],[EMPLOYEE NAME]],Employees[[Employee Name]:[Office]],6)</f>
        <v>PERMANENT</v>
      </c>
      <c r="I397" s="27">
        <f>SUM(Table3[[#This Row],['# SICK LEAVE]:['#OTHERS]])</f>
        <v>0</v>
      </c>
    </row>
    <row r="398" spans="1:9" x14ac:dyDescent="0.3">
      <c r="A398" s="27">
        <f t="shared" si="6"/>
        <v>393</v>
      </c>
      <c r="B398" t="str">
        <f>IF(ISBLANK('List of Employees'!B410),"",'List of Employees'!B410)</f>
        <v>LIMBOC FLORDELIZA J.</v>
      </c>
      <c r="C398" s="25" t="str">
        <f>VLOOKUP(Table3[[#This Row],[EMPLOYEE NAME]],Employees[[Employee Name]:[Office]],6)</f>
        <v>PERMANENT</v>
      </c>
      <c r="I398" s="27">
        <f>SUM(Table3[[#This Row],['# SICK LEAVE]:['#OTHERS]])</f>
        <v>0</v>
      </c>
    </row>
    <row r="399" spans="1:9" x14ac:dyDescent="0.3">
      <c r="A399" s="27">
        <f t="shared" si="6"/>
        <v>394</v>
      </c>
      <c r="B399" t="str">
        <f>IF(ISBLANK('List of Employees'!B411),"",'List of Employees'!B411)</f>
        <v>LLORENTE MARIA THERESA O.</v>
      </c>
      <c r="C399" s="25" t="str">
        <f>VLOOKUP(Table3[[#This Row],[EMPLOYEE NAME]],Employees[[Employee Name]:[Office]],6)</f>
        <v>CO-TERM</v>
      </c>
      <c r="I399" s="27">
        <f>SUM(Table3[[#This Row],['# SICK LEAVE]:['#OTHERS]])</f>
        <v>0</v>
      </c>
    </row>
    <row r="400" spans="1:9" x14ac:dyDescent="0.3">
      <c r="A400" s="27">
        <f t="shared" si="6"/>
        <v>395</v>
      </c>
      <c r="B400" t="str">
        <f>IF(ISBLANK('List of Employees'!B412),"",'List of Employees'!B412)</f>
        <v>LLRENA JANEEN V.</v>
      </c>
      <c r="C400" s="25" t="str">
        <f>VLOOKUP(Table3[[#This Row],[EMPLOYEE NAME]],Employees[[Employee Name]:[Office]],6)</f>
        <v>CASUAL</v>
      </c>
      <c r="I400" s="27">
        <f>SUM(Table3[[#This Row],['# SICK LEAVE]:['#OTHERS]])</f>
        <v>0</v>
      </c>
    </row>
    <row r="401" spans="1:9" x14ac:dyDescent="0.3">
      <c r="A401" s="27">
        <f t="shared" si="6"/>
        <v>396</v>
      </c>
      <c r="B401" t="str">
        <f>IF(ISBLANK('List of Employees'!B413),"",'List of Employees'!B413)</f>
        <v>LOGROÑO JONATHAN C.</v>
      </c>
      <c r="C401" s="25" t="str">
        <f>VLOOKUP(Table3[[#This Row],[EMPLOYEE NAME]],Employees[[Employee Name]:[Office]],6)</f>
        <v>JOBCON</v>
      </c>
      <c r="I401" s="27">
        <f>SUM(Table3[[#This Row],['# SICK LEAVE]:['#OTHERS]])</f>
        <v>0</v>
      </c>
    </row>
    <row r="402" spans="1:9" x14ac:dyDescent="0.3">
      <c r="A402" s="27">
        <f t="shared" si="6"/>
        <v>397</v>
      </c>
      <c r="B402" t="str">
        <f>IF(ISBLANK('List of Employees'!B414),"",'List of Employees'!B414)</f>
        <v>LORENZO JERWIN A.</v>
      </c>
      <c r="C402" s="25" t="str">
        <f>VLOOKUP(Table3[[#This Row],[EMPLOYEE NAME]],Employees[[Employee Name]:[Office]],6)</f>
        <v>JOBCON</v>
      </c>
      <c r="I402" s="27">
        <f>SUM(Table3[[#This Row],['# SICK LEAVE]:['#OTHERS]])</f>
        <v>0</v>
      </c>
    </row>
    <row r="403" spans="1:9" x14ac:dyDescent="0.3">
      <c r="A403" s="27">
        <f t="shared" si="6"/>
        <v>398</v>
      </c>
      <c r="B403" t="str">
        <f>IF(ISBLANK('List of Employees'!B415),"",'List of Employees'!B415)</f>
        <v>LORILLA LOIDA P.</v>
      </c>
      <c r="C403" s="25" t="str">
        <f>VLOOKUP(Table3[[#This Row],[EMPLOYEE NAME]],Employees[[Employee Name]:[Office]],6)</f>
        <v>CASUAL</v>
      </c>
      <c r="I403" s="27">
        <f>SUM(Table3[[#This Row],['# SICK LEAVE]:['#OTHERS]])</f>
        <v>0</v>
      </c>
    </row>
    <row r="404" spans="1:9" x14ac:dyDescent="0.3">
      <c r="A404" s="27">
        <f t="shared" si="6"/>
        <v>399</v>
      </c>
      <c r="B404" t="str">
        <f>IF(ISBLANK('List of Employees'!B416),"",'List of Employees'!B416)</f>
        <v>LOYOLA JANE A.</v>
      </c>
      <c r="C404" s="25" t="str">
        <f>VLOOKUP(Table3[[#This Row],[EMPLOYEE NAME]],Employees[[Employee Name]:[Office]],6)</f>
        <v>PERMANENT</v>
      </c>
      <c r="I404" s="27">
        <f>SUM(Table3[[#This Row],['# SICK LEAVE]:['#OTHERS]])</f>
        <v>0</v>
      </c>
    </row>
    <row r="405" spans="1:9" x14ac:dyDescent="0.3">
      <c r="A405" s="27">
        <f t="shared" si="6"/>
        <v>400</v>
      </c>
      <c r="B405" t="str">
        <f>IF(ISBLANK('List of Employees'!B417),"",'List of Employees'!B417)</f>
        <v>LUCIANO ADELAIDA C.</v>
      </c>
      <c r="C405" s="25" t="str">
        <f>VLOOKUP(Table3[[#This Row],[EMPLOYEE NAME]],Employees[[Employee Name]:[Office]],6)</f>
        <v>PERMANENT</v>
      </c>
      <c r="I405" s="27">
        <f>SUM(Table3[[#This Row],['# SICK LEAVE]:['#OTHERS]])</f>
        <v>0</v>
      </c>
    </row>
    <row r="406" spans="1:9" x14ac:dyDescent="0.3">
      <c r="A406" s="27">
        <f t="shared" si="6"/>
        <v>401</v>
      </c>
      <c r="B406" t="str">
        <f>IF(ISBLANK('List of Employees'!B418),"",'List of Employees'!B418)</f>
        <v>LUMENARIO ZARAH A.</v>
      </c>
      <c r="C406" s="25" t="str">
        <f>VLOOKUP(Table3[[#This Row],[EMPLOYEE NAME]],Employees[[Employee Name]:[Office]],6)</f>
        <v>PERMANENT</v>
      </c>
      <c r="I406" s="27">
        <f>SUM(Table3[[#This Row],['# SICK LEAVE]:['#OTHERS]])</f>
        <v>0</v>
      </c>
    </row>
    <row r="407" spans="1:9" x14ac:dyDescent="0.3">
      <c r="A407" s="27">
        <f t="shared" si="6"/>
        <v>402</v>
      </c>
      <c r="B407" t="str">
        <f>IF(ISBLANK('List of Employees'!B419),"",'List of Employees'!B419)</f>
        <v xml:space="preserve">LUNA  FERNANDO  </v>
      </c>
      <c r="C407" s="25" t="str">
        <f>VLOOKUP(Table3[[#This Row],[EMPLOYEE NAME]],Employees[[Employee Name]:[Office]],6)</f>
        <v>PERMANENT</v>
      </c>
      <c r="I407" s="27">
        <f>SUM(Table3[[#This Row],['# SICK LEAVE]:['#OTHERS]])</f>
        <v>0</v>
      </c>
    </row>
    <row r="408" spans="1:9" x14ac:dyDescent="0.3">
      <c r="A408" s="27">
        <f t="shared" si="6"/>
        <v>403</v>
      </c>
      <c r="B408" t="str">
        <f>IF(ISBLANK('List of Employees'!B420),"",'List of Employees'!B420)</f>
        <v>LUNA  ROBERTO V.</v>
      </c>
      <c r="C408" s="25" t="str">
        <f>VLOOKUP(Table3[[#This Row],[EMPLOYEE NAME]],Employees[[Employee Name]:[Office]],6)</f>
        <v>PERMANENT</v>
      </c>
      <c r="I408" s="27">
        <f>SUM(Table3[[#This Row],['# SICK LEAVE]:['#OTHERS]])</f>
        <v>0</v>
      </c>
    </row>
    <row r="409" spans="1:9" x14ac:dyDescent="0.3">
      <c r="A409" s="27">
        <f t="shared" si="6"/>
        <v>404</v>
      </c>
      <c r="B409" t="str">
        <f>IF(ISBLANK('List of Employees'!B421),"",'List of Employees'!B421)</f>
        <v>LUNA GUILLERMA J.</v>
      </c>
      <c r="C409" s="25" t="str">
        <f>VLOOKUP(Table3[[#This Row],[EMPLOYEE NAME]],Employees[[Employee Name]:[Office]],6)</f>
        <v>PERMANENT</v>
      </c>
      <c r="I409" s="27">
        <f>SUM(Table3[[#This Row],['# SICK LEAVE]:['#OTHERS]])</f>
        <v>0</v>
      </c>
    </row>
    <row r="410" spans="1:9" x14ac:dyDescent="0.3">
      <c r="A410" s="27">
        <f t="shared" ref="A410:A454" si="7">IF(ISBLANK(B410),"",ROW(A405))</f>
        <v>405</v>
      </c>
      <c r="B410" t="str">
        <f>IF(ISBLANK('List of Employees'!B422),"",'List of Employees'!B422)</f>
        <v>LUNA LALAINE D.</v>
      </c>
      <c r="C410" s="25" t="str">
        <f>VLOOKUP(Table3[[#This Row],[EMPLOYEE NAME]],Employees[[Employee Name]:[Office]],6)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Employees'!B423),"",'List of Employees'!B423)</f>
        <v>MAALA JOSEPHINE D.</v>
      </c>
      <c r="C411" s="25" t="str">
        <f>VLOOKUP(Table3[[#This Row],[EMPLOYEE NAME]],Employees[[Employee Name]:[Office]],6)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Employees'!B424),"",'List of Employees'!B424)</f>
        <v>MABUTI ANA MARIE C.</v>
      </c>
      <c r="C412" s="25" t="str">
        <f>VLOOKUP(Table3[[#This Row],[EMPLOYEE NAME]],Employees[[Employee Name]:[Office]],6)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Employees'!B426),"",'List of Employees'!B426)</f>
        <v xml:space="preserve">MACAPUNO FELIX  </v>
      </c>
      <c r="C413" s="25" t="str">
        <f>VLOOKUP(Table3[[#This Row],[EMPLOYEE NAME]],Employees[[Employee Name]:[Office]],6)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Employees'!B427),"",'List of Employees'!B427)</f>
        <v>MACARIO GLENN B.</v>
      </c>
      <c r="C414" s="25" t="str">
        <f>VLOOKUP(Table3[[#This Row],[EMPLOYEE NAME]],Employees[[Employee Name]:[Office]],6)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Employees'!B428),"",'List of Employees'!B428)</f>
        <v>MACASPAC ELVIRA V.</v>
      </c>
      <c r="C415" s="25" t="str">
        <f>VLOOKUP(Table3[[#This Row],[EMPLOYEE NAME]],Employees[[Employee Name]:[Office]],6)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Employees'!B429),"",'List of Employees'!B429)</f>
        <v>MACASPAC JOSE VICTOR P.</v>
      </c>
      <c r="C416" s="25" t="str">
        <f>VLOOKUP(Table3[[#This Row],[EMPLOYEE NAME]],Employees[[Employee Name]:[Office]],6)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Employees'!B430),"",'List of Employees'!B430)</f>
        <v>MADRAZO ALLAN PAUL A.</v>
      </c>
      <c r="C417" s="25" t="str">
        <f>VLOOKUP(Table3[[#This Row],[EMPLOYEE NAME]],Employees[[Employee Name]:[Office]],6)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Employees'!B431),"",'List of Employees'!B431)</f>
        <v>MAESTRECAMPO LORENA A.</v>
      </c>
      <c r="C418" s="25" t="str">
        <f>VLOOKUP(Table3[[#This Row],[EMPLOYEE NAME]],Employees[[Employee Name]:[Office]],6)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Employees'!B432),"",'List of Employees'!B432)</f>
        <v>MAGO ROLANDO V.</v>
      </c>
      <c r="C419" s="25" t="str">
        <f>VLOOKUP(Table3[[#This Row],[EMPLOYEE NAME]],Employees[[Employee Name]:[Office]],6)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str">
        <f>IF(ISBLANK('List of Employees'!B433),"",'List of Employees'!B433)</f>
        <v xml:space="preserve">MAGUINAO GILBERT  </v>
      </c>
      <c r="C420" s="25" t="str">
        <f>VLOOKUP(Table3[[#This Row],[EMPLOYEE NAME]],Employees[[Employee Name]:[Office]],6)</f>
        <v>PERMANENT</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Employees'!B434),"",'List of Employees'!B434)</f>
        <v>MAGUINAO NIÑA F.</v>
      </c>
      <c r="C421" s="25" t="str">
        <f>VLOOKUP(Table3[[#This Row],[EMPLOYEE NAME]],Employees[[Employee Name]:[Office]],6)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Employees'!B435),"",'List of Employees'!B435)</f>
        <v>MALABANAN ALMA A.</v>
      </c>
      <c r="C422" s="25" t="str">
        <f>VLOOKUP(Table3[[#This Row],[EMPLOYEE NAME]],Employees[[Employee Name]:[Office]],6)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Employees'!B436),"",'List of Employees'!B436)</f>
        <v>MALANAN JENNYLYN R.</v>
      </c>
      <c r="C423" s="25" t="str">
        <f>VLOOKUP(Table3[[#This Row],[EMPLOYEE NAME]],Employees[[Employee Name]:[Office]],6)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Employees'!B437),"",'List of Employees'!B437)</f>
        <v>MALIGAYA NELITA M.</v>
      </c>
      <c r="C424" s="25" t="str">
        <f>VLOOKUP(Table3[[#This Row],[EMPLOYEE NAME]],Employees[[Employee Name]:[Office]],6)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Employees'!B438),"",'List of Employees'!B438)</f>
        <v>MALIGAYO YOLANDA D.</v>
      </c>
      <c r="C425" s="25" t="str">
        <f>VLOOKUP(Table3[[#This Row],[EMPLOYEE NAME]],Employees[[Employee Name]:[Office]],6)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Employees'!B439),"",'List of Employees'!B439)</f>
        <v>MALUBAY MELINDA D.</v>
      </c>
      <c r="C426" s="25" t="str">
        <f>VLOOKUP(Table3[[#This Row],[EMPLOYEE NAME]],Employees[[Employee Name]:[Office]],6)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Employees'!B440),"",'List of Employees'!B440)</f>
        <v>MAMARIL JOSEFINA P.</v>
      </c>
      <c r="C427" s="25" t="str">
        <f>VLOOKUP(Table3[[#This Row],[EMPLOYEE NAME]],Employees[[Employee Name]:[Office]],6)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Employees'!B441),"",'List of Employees'!B441)</f>
        <v>MANALO ABEGAIL T.</v>
      </c>
      <c r="C428" s="25" t="str">
        <f>VLOOKUP(Table3[[#This Row],[EMPLOYEE NAME]],Employees[[Employee Name]:[Office]],6)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Employees'!B442),"",'List of Employees'!B442)</f>
        <v>MANALO CATALINA C.</v>
      </c>
      <c r="C429" s="25" t="str">
        <f>VLOOKUP(Table3[[#This Row],[EMPLOYEE NAME]],Employees[[Employee Name]:[Office]],6)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Employees'!B443),"",'List of Employees'!B443)</f>
        <v>MANALO CELSA B.</v>
      </c>
      <c r="C430" s="25" t="str">
        <f>VLOOKUP(Table3[[#This Row],[EMPLOYEE NAME]],Employees[[Employee Name]:[Office]],6)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Employees'!B444),"",'List of Employees'!B444)</f>
        <v>MANALO CYNTHIA D.</v>
      </c>
      <c r="C431" s="25" t="str">
        <f>VLOOKUP(Table3[[#This Row],[EMPLOYEE NAME]],Employees[[Employee Name]:[Office]],6)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Employees'!B445),"",'List of Employees'!B445)</f>
        <v>MANALO EDITHA V.</v>
      </c>
      <c r="C432" s="25" t="str">
        <f>VLOOKUP(Table3[[#This Row],[EMPLOYEE NAME]],Employees[[Employee Name]:[Office]],6)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Employees'!B446),"",'List of Employees'!B446)</f>
        <v>MANALO ELIADA F.</v>
      </c>
      <c r="C433" s="25" t="str">
        <f>VLOOKUP(Table3[[#This Row],[EMPLOYEE NAME]],Employees[[Employee Name]:[Office]],6)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Employees'!B447),"",'List of Employees'!B447)</f>
        <v>MANALO FERNANDO G.</v>
      </c>
      <c r="C434" s="25" t="str">
        <f>VLOOKUP(Table3[[#This Row],[EMPLOYEE NAME]],Employees[[Employee Name]:[Office]],6)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Employees'!B448),"",'List of Employees'!B448)</f>
        <v>MANALO JENNY R.</v>
      </c>
      <c r="C435" s="25" t="str">
        <f>VLOOKUP(Table3[[#This Row],[EMPLOYEE NAME]],Employees[[Employee Name]:[Office]],6)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Employees'!B449),"",'List of Employees'!B449)</f>
        <v xml:space="preserve">MANALO MA. ANDREA MAE H. </v>
      </c>
      <c r="C436" s="25" t="str">
        <f>VLOOKUP(Table3[[#This Row],[EMPLOYEE NAME]],Employees[[Employee Name]:[Office]],6)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Employees'!B450),"",'List of Employees'!B450)</f>
        <v>MANALO STEPHANIE C.</v>
      </c>
      <c r="C437" s="25" t="str">
        <f>VLOOKUP(Table3[[#This Row],[EMPLOYEE NAME]],Employees[[Employee Name]:[Office]],6)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Employees'!B451),"",'List of Employees'!B451)</f>
        <v xml:space="preserve">MANGUINAO GILBERT  </v>
      </c>
      <c r="C438" s="25" t="str">
        <f>VLOOKUP(Table3[[#This Row],[EMPLOYEE NAME]],Employees[[Employee Name]:[Office]],6)</f>
        <v>PERMANENT</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Employees'!B452),"",'List of Employees'!B452)</f>
        <v>MANGUINAO JOVELYN A.</v>
      </c>
      <c r="C439" s="25" t="str">
        <f>VLOOKUP(Table3[[#This Row],[EMPLOYEE NAME]],Employees[[Employee Name]:[Office]],6)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Employees'!B453),"",'List of Employees'!B453)</f>
        <v>MANGUINAO NIÑA P.</v>
      </c>
      <c r="C440" s="25" t="str">
        <f>VLOOKUP(Table3[[#This Row],[EMPLOYEE NAME]],Employees[[Employee Name]:[Office]],6)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Employees'!B454),"",'List of Employees'!B454)</f>
        <v>MANIMTIM JOJIT A.</v>
      </c>
      <c r="C441" s="25" t="str">
        <f>VLOOKUP(Table3[[#This Row],[EMPLOYEE NAME]],Employees[[Employee Name]:[Office]],6)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Employees'!B455),"",'List of Employees'!B455)</f>
        <v>MANLANGIT LEONILA R.</v>
      </c>
      <c r="C442" s="25" t="str">
        <f>VLOOKUP(Table3[[#This Row],[EMPLOYEE NAME]],Employees[[Employee Name]:[Office]],6)</f>
        <v>CASUAL</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Employees'!B456),"",'List of Employees'!B456)</f>
        <v>MANLAPAZ ROSALINDA R.</v>
      </c>
      <c r="C443" s="25" t="str">
        <f>VLOOKUP(Table3[[#This Row],[EMPLOYEE NAME]],Employees[[Employee Name]:[Office]],6)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Employees'!B457),"",'List of Employees'!B457)</f>
        <v>MARAÑON AMY LOU T.</v>
      </c>
      <c r="C444" s="25" t="str">
        <f>VLOOKUP(Table3[[#This Row],[EMPLOYEE NAME]],Employees[[Employee Name]:[Office]],6)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Employees'!B458),"",'List of Employees'!B458)</f>
        <v>MARASIGAN  YOLANDA A.</v>
      </c>
      <c r="C445" s="25" t="str">
        <f>VLOOKUP(Table3[[#This Row],[EMPLOYEE NAME]],Employees[[Employee Name]:[Office]],6)</f>
        <v>PERMANENT</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Employees'!B459),"",'List of Employees'!B459)</f>
        <v>MARASIGAN AGUINO D.</v>
      </c>
      <c r="C446" s="25" t="str">
        <f>VLOOKUP(Table3[[#This Row],[EMPLOYEE NAME]],Employees[[Employee Name]:[Office]],6)</f>
        <v>CASUAL</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Employees'!B460),"",'List of Employees'!B460)</f>
        <v>MARASIGAN ARIEL M.</v>
      </c>
      <c r="C447" s="25" t="str">
        <f>VLOOKUP(Table3[[#This Row],[EMPLOYEE NAME]],Employees[[Employee Name]:[Office]],6)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Employees'!B461),"",'List of Employees'!B461)</f>
        <v>MARASIGAN BIENVENIDO E.</v>
      </c>
      <c r="C448" s="25" t="str">
        <f>VLOOKUP(Table3[[#This Row],[EMPLOYEE NAME]],Employees[[Employee Name]:[Office]],6)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Employees'!B462),"",'List of Employees'!B462)</f>
        <v>MARASIGAN CHRISTIAN M.</v>
      </c>
      <c r="C449" s="25" t="str">
        <f>VLOOKUP(Table3[[#This Row],[EMPLOYEE NAME]],Employees[[Employee Name]:[Office]],6)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Employees'!B463),"",'List of Employees'!B463)</f>
        <v xml:space="preserve">MARASIGAN DANIEL  </v>
      </c>
      <c r="C450" s="25" t="str">
        <f>VLOOKUP(Table3[[#This Row],[EMPLOYEE NAME]],Employees[[Employee Name]:[Office]],6)</f>
        <v>PERMANENT</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Employees'!B464),"",'List of Employees'!B464)</f>
        <v>MARASIGAN GINALYN D.</v>
      </c>
      <c r="C451" s="25" t="str">
        <f>VLOOKUP(Table3[[#This Row],[EMPLOYEE NAME]],Employees[[Employee Name]:[Office]],6)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Employees'!B465),"",'List of Employees'!B465)</f>
        <v>MARASIGAN INOCENCIA P.</v>
      </c>
      <c r="C452" s="25" t="str">
        <f>VLOOKUP(Table3[[#This Row],[EMPLOYEE NAME]],Employees[[Employee Name]:[Office]],6)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Employees'!B466),"",'List of Employees'!B466)</f>
        <v>MARASIGAN JANINE C.</v>
      </c>
      <c r="C453" s="25" t="str">
        <f>VLOOKUP(Table3[[#This Row],[EMPLOYEE NAME]],Employees[[Employee Name]:[Office]],6)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Employees'!B467),"",'List of Employees'!B467)</f>
        <v>MARASIGAN MARIFE C.</v>
      </c>
      <c r="C454" s="25" t="str">
        <f>VLOOKUP(Table3[[#This Row],[EMPLOYEE NAME]],Employees[[Employee Name]:[Office]],6)</f>
        <v>JOBCON</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Employees'!B468),"",'List of Employees'!B468)</f>
        <v>MARCIAL RUSTICO B.</v>
      </c>
      <c r="C455" s="25" t="str">
        <f>VLOOKUP(Table3[[#This Row],[EMPLOYEE NAME]],Employees[[Employee Name]:[Office]],6)</f>
        <v>PERMANENT</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Employees'!B469),"",'List of Employees'!B469)</f>
        <v>MARDO MELINDA E.</v>
      </c>
      <c r="C456" s="25" t="str">
        <f>VLOOKUP(Table3[[#This Row],[EMPLOYEE NAME]],Employees[[Employee Name]:[Office]],6)</f>
        <v>CASUAL</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Employees'!B470),"",'List of Employees'!B470)</f>
        <v>MARINDUQUE ANNE RENELYN P.</v>
      </c>
      <c r="C457" s="25" t="str">
        <f>VLOOKUP(Table3[[#This Row],[EMPLOYEE NAME]],Employees[[Employee Name]:[Office]],6)</f>
        <v>PERMANENT</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Employees'!B471),"",'List of Employees'!B471)</f>
        <v>MARINDUQUE AURORA A.</v>
      </c>
      <c r="C458" s="25" t="str">
        <f>VLOOKUP(Table3[[#This Row],[EMPLOYEE NAME]],Employees[[Employee Name]:[Office]],6)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Employees'!B472),"",'List of Employees'!B472)</f>
        <v>MARINDUQUE ERNESTO P.</v>
      </c>
      <c r="C459" s="25" t="str">
        <f>VLOOKUP(Table3[[#This Row],[EMPLOYEE NAME]],Employees[[Employee Name]:[Office]],6)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Employees'!B473),"",'List of Employees'!B473)</f>
        <v>MARINDUQUE GERRY C.</v>
      </c>
      <c r="C460" s="25" t="str">
        <f>VLOOKUP(Table3[[#This Row],[EMPLOYEE NAME]],Employees[[Employee Name]:[Office]],6)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Employees'!B474),"",'List of Employees'!B474)</f>
        <v>MARINDUQUE MARISSA M.</v>
      </c>
      <c r="C461" s="25" t="str">
        <f>VLOOKUP(Table3[[#This Row],[EMPLOYEE NAME]],Employees[[Employee Name]:[Office]],6)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Employees'!B475),"",'List of Employees'!B475)</f>
        <v>MARINDUQUE ROWENA G.</v>
      </c>
      <c r="C462" s="25" t="str">
        <f>VLOOKUP(Table3[[#This Row],[EMPLOYEE NAME]],Employees[[Employee Name]:[Office]],6)</f>
        <v>CASUAL</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Employees'!B476),"",'List of Employees'!B476)</f>
        <v>MARQUEZ HENSLEY B.</v>
      </c>
      <c r="C463" s="25" t="str">
        <f>VLOOKUP(Table3[[#This Row],[EMPLOYEE NAME]],Employees[[Employee Name]:[Office]],6)</f>
        <v>PERMANENT</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Employees'!B477),"",'List of Employees'!B477)</f>
        <v>MARQUEZ LOLITA R.</v>
      </c>
      <c r="C464" s="25" t="str">
        <f>VLOOKUP(Table3[[#This Row],[EMPLOYEE NAME]],Employees[[Employee Name]:[Office]],6)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Employees'!B478),"",'List of Employees'!B478)</f>
        <v>MARTINEZ BELEN B.</v>
      </c>
      <c r="C465" s="25" t="str">
        <f>VLOOKUP(Table3[[#This Row],[EMPLOYEE NAME]],Employees[[Employee Name]:[Office]],6)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Employees'!B479),"",'List of Employees'!B479)</f>
        <v>MARTINEZ EMER V.</v>
      </c>
      <c r="C466" s="25" t="str">
        <f>VLOOKUP(Table3[[#This Row],[EMPLOYEE NAME]],Employees[[Employee Name]:[Office]],6)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Employees'!B480),"",'List of Employees'!B480)</f>
        <v>MARUNDAN MARIA FLOR M.</v>
      </c>
      <c r="C467" s="25" t="str">
        <f>VLOOKUP(Table3[[#This Row],[EMPLOYEE NAME]],Employees[[Employee Name]:[Office]],6)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Employees'!B482),"",'List of Employees'!B482)</f>
        <v>MATIENZO NORMITA S.</v>
      </c>
      <c r="C468" s="25" t="str">
        <f>VLOOKUP(Table3[[#This Row],[EMPLOYEE NAME]],Employees[[Employee Name]:[Office]],6)</f>
        <v>PERMANENT</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Employees'!B483),"",'List of Employees'!B483)</f>
        <v>MAULLON JAENA F.</v>
      </c>
      <c r="C469" s="25" t="str">
        <f>VLOOKUP(Table3[[#This Row],[EMPLOYEE NAME]],Employees[[Employee Name]:[Office]],6)</f>
        <v>CASUAL</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Employees'!B484),"",'List of Employees'!B484)</f>
        <v>MAURICIO MARIZIEL M.</v>
      </c>
      <c r="C470" s="25" t="str">
        <f>VLOOKUP(Table3[[#This Row],[EMPLOYEE NAME]],Employees[[Employee Name]:[Office]],6)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Employees'!B485),"",'List of Employees'!B485)</f>
        <v>MAWAK MIA PAULEEN B.</v>
      </c>
      <c r="C471" s="25" t="str">
        <f>VLOOKUP(Table3[[#This Row],[EMPLOYEE NAME]],Employees[[Employee Name]:[Office]],6)</f>
        <v>PERMANENT</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Employees'!B486),"",'List of Employees'!B486)</f>
        <v>MEJIA MENERIZA M.</v>
      </c>
      <c r="C472" s="25" t="str">
        <f>VLOOKUP(Table3[[#This Row],[EMPLOYEE NAME]],Employees[[Employee Name]:[Office]],6)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NAME]],Employees[[Employee Name]:[Office]],6)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Employees'!B489),"",'List of Employees'!B489)</f>
        <v>MELADO LEONILO JR. P.</v>
      </c>
      <c r="C474" s="25" t="str">
        <f>VLOOKUP(Table3[[#This Row],[EMPLOYEE NAME]],Employees[[Employee Name]:[Office]],6)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Employees'!B490),"",'List of Employees'!B490)</f>
        <v>MENDOZA ANALUS A.</v>
      </c>
      <c r="C475" s="25" t="str">
        <f>VLOOKUP(Table3[[#This Row],[EMPLOYEE NAME]],Employees[[Employee Name]:[Office]],6)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Employees'!B491),"",'List of Employees'!B491)</f>
        <v>MENDOZA ARRIES N.</v>
      </c>
      <c r="C476" s="25" t="str">
        <f>VLOOKUP(Table3[[#This Row],[EMPLOYEE NAME]],Employees[[Employee Name]:[Office]],6)</f>
        <v>PERMANENT</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Employees'!B492),"",'List of Employees'!B492)</f>
        <v>MENDOZA ARTHUR D.</v>
      </c>
      <c r="C477" s="25" t="str">
        <f>VLOOKUP(Table3[[#This Row],[EMPLOYEE NAME]],Employees[[Employee Name]:[Office]],6)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Employees'!B493),"",'List of Employees'!B493)</f>
        <v>MENDOZA ERNESTO JR R.</v>
      </c>
      <c r="C478" s="25" t="str">
        <f>VLOOKUP(Table3[[#This Row],[EMPLOYEE NAME]],Employees[[Employee Name]:[Office]],6)</f>
        <v>CASUAL</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Employees'!B494),"",'List of Employees'!B494)</f>
        <v>MENDOZA JUANITO N.</v>
      </c>
      <c r="C479" s="25" t="str">
        <f>VLOOKUP(Table3[[#This Row],[EMPLOYEE NAME]],Employees[[Employee Name]:[Office]],6)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Employees'!B495),"",'List of Employees'!B495)</f>
        <v>MENDOZA LELISA L.</v>
      </c>
      <c r="C480" s="25" t="str">
        <f>VLOOKUP(Table3[[#This Row],[EMPLOYEE NAME]],Employees[[Employee Name]:[Office]],6)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Employees'!B496),"",'List of Employees'!B496)</f>
        <v>MENDOZA LOURDES G.</v>
      </c>
      <c r="C481" s="25" t="str">
        <f>VLOOKUP(Table3[[#This Row],[EMPLOYEE NAME]],Employees[[Employee Name]:[Office]],6)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Employees'!B497),"",'List of Employees'!B497)</f>
        <v>MENDOZA MARIA ABIGAIL A.</v>
      </c>
      <c r="C482" s="25" t="str">
        <f>VLOOKUP(Table3[[#This Row],[EMPLOYEE NAME]],Employees[[Employee Name]:[Office]],6)</f>
        <v>PERMANENT</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Employees'!B498),"",'List of Employees'!B498)</f>
        <v>MENDOZA MARICEL C.</v>
      </c>
      <c r="C483" s="25" t="str">
        <f>VLOOKUP(Table3[[#This Row],[EMPLOYEE NAME]],Employees[[Employee Name]:[Office]],6)</f>
        <v>CASUAL</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Employees'!B499),"",'List of Employees'!B499)</f>
        <v>MENDOZA MARVIC M.</v>
      </c>
      <c r="C484" s="25" t="str">
        <f>VLOOKUP(Table3[[#This Row],[EMPLOYEE NAME]],Employees[[Employee Name]:[Office]],6)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Employees'!B500),"",'List of Employees'!B500)</f>
        <v>MENDOZA NORA A.</v>
      </c>
      <c r="C485" s="25" t="str">
        <f>VLOOKUP(Table3[[#This Row],[EMPLOYEE NAME]],Employees[[Employee Name]:[Office]],6)</f>
        <v>PERMANENT</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Employees'!B501),"",'List of Employees'!B501)</f>
        <v>MENDOZA PATRICK O.</v>
      </c>
      <c r="C486" s="25" t="str">
        <f>VLOOKUP(Table3[[#This Row],[EMPLOYEE NAME]],Employees[[Employee Name]:[Office]],6)</f>
        <v>JOBCON</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Employees'!B502),"",'List of Employees'!B502)</f>
        <v>MENDOZA PRESCILA S.</v>
      </c>
      <c r="C487" s="25" t="str">
        <f>VLOOKUP(Table3[[#This Row],[EMPLOYEE NAME]],Employees[[Employee Name]:[Office]],6)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Employees'!B503),"",'List of Employees'!B503)</f>
        <v>MENDOZA ROMEO B.</v>
      </c>
      <c r="C488" s="25" t="str">
        <f>VLOOKUP(Table3[[#This Row],[EMPLOYEE NAME]],Employees[[Employee Name]:[Office]],6)</f>
        <v>PERMANENT</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Employees'!B504),"",'List of Employees'!B504)</f>
        <v>MERCADO ARLENNIE D.</v>
      </c>
      <c r="C489" s="25" t="str">
        <f>VLOOKUP(Table3[[#This Row],[EMPLOYEE NAME]],Employees[[Employee Name]:[Office]],6)</f>
        <v>CASUAL</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Employees'!B505),"",'List of Employees'!B505)</f>
        <v xml:space="preserve">MERCADO NAZARIO  </v>
      </c>
      <c r="C490" s="25" t="str">
        <f>VLOOKUP(Table3[[#This Row],[EMPLOYEE NAME]],Employees[[Employee Name]:[Office]],6)</f>
        <v>PERMANENT</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Employees'!B506),"",'List of Employees'!B506)</f>
        <v>MERCADO RENGIE M.</v>
      </c>
      <c r="C491" s="25" t="str">
        <f>VLOOKUP(Table3[[#This Row],[EMPLOYEE NAME]],Employees[[Employee Name]:[Office]],6)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Employees'!B507),"",'List of Employees'!B507)</f>
        <v>MERCARDO RENGIE M.</v>
      </c>
      <c r="C492" s="25" t="str">
        <f>VLOOKUP(Table3[[#This Row],[EMPLOYEE NAME]],Employees[[Employee Name]:[Office]],6)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Employees'!B508),"",'List of Employees'!B508)</f>
        <v xml:space="preserve">MERHAN FRANCISCO  </v>
      </c>
      <c r="C493" s="25" t="str">
        <f>VLOOKUP(Table3[[#This Row],[EMPLOYEE NAME]],Employees[[Employee Name]:[Office]],6)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Employees'!B509),"",'List of Employees'!B509)</f>
        <v>MERJILLA JEANETTE B.</v>
      </c>
      <c r="C494" s="25" t="str">
        <f>VLOOKUP(Table3[[#This Row],[EMPLOYEE NAME]],Employees[[Employee Name]:[Office]],6)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Employees'!B511),"",'List of Employees'!B511)</f>
        <v>MIRANDA BIENVENIDO D.</v>
      </c>
      <c r="C495" s="25" t="str">
        <f>VLOOKUP(Table3[[#This Row],[EMPLOYEE NAME]],Employees[[Employee Name]:[Office]],6)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Employees'!B512),"",'List of Employees'!B512)</f>
        <v>MIRANDA MARIA LOIDA M.</v>
      </c>
      <c r="C496" s="25" t="str">
        <f>VLOOKUP(Table3[[#This Row],[EMPLOYEE NAME]],Employees[[Employee Name]:[Office]],6)</f>
        <v>PERMANENT</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Employees'!B513),"",'List of Employees'!B513)</f>
        <v>MIRANDA NICOLE MAY B.</v>
      </c>
      <c r="C497" s="25" t="str">
        <f>VLOOKUP(Table3[[#This Row],[EMPLOYEE NAME]],Employees[[Employee Name]:[Office]],6)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Employees'!B514),"",'List of Employees'!B514)</f>
        <v>MIRANDA ROBERTO D.</v>
      </c>
      <c r="C498" s="25" t="str">
        <f>VLOOKUP(Table3[[#This Row],[EMPLOYEE NAME]],Employees[[Employee Name]:[Office]],6)</f>
        <v>PERMANENT</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Employees'!B515),"",'List of Employees'!B515)</f>
        <v>MIRANDO EDITH B.</v>
      </c>
      <c r="C499" s="25" t="str">
        <f>VLOOKUP(Table3[[#This Row],[EMPLOYEE NAME]],Employees[[Employee Name]:[Office]],6)</f>
        <v>PERMANENT</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str">
        <f>IF(ISBLANK('List of Employees'!B516),"",'List of Employees'!B516)</f>
        <v>MOLOD EMMA D.</v>
      </c>
      <c r="C500" s="25" t="str">
        <f>VLOOKUP(Table3[[#This Row],[EMPLOYEE NAME]],Employees[[Employee Name]:[Office]],6)</f>
        <v>PERMANENT</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Employees'!B517),"",'List of Employees'!B517)</f>
        <v>MONREAL GREGORIO M.</v>
      </c>
      <c r="C501" s="25" t="str">
        <f>VLOOKUP(Table3[[#This Row],[EMPLOYEE NAME]],Employees[[Employee Name]:[Office]],6)</f>
        <v>PERMANENT</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Employees'!B520),"",'List of Employees'!B520)</f>
        <v>MONTEALEGRE CHARLIE JR. O.</v>
      </c>
      <c r="C502" s="25" t="str">
        <f>VLOOKUP(Table3[[#This Row],[EMPLOYEE NAME]],Employees[[Employee Name]:[Office]],6)</f>
        <v>PERMANENT</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Employees'!B521),"",'List of Employees'!B521)</f>
        <v>MONTEALEGRE GRETEL MAE T.</v>
      </c>
      <c r="C503" s="25" t="str">
        <f>VLOOKUP(Table3[[#This Row],[EMPLOYEE NAME]],Employees[[Employee Name]:[Office]],6)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Employees'!B522),"",'List of Employees'!B522)</f>
        <v>MONTENEGRO EDWIN D.</v>
      </c>
      <c r="C504" s="25" t="str">
        <f>VLOOKUP(Table3[[#This Row],[EMPLOYEE NAME]],Employees[[Employee Name]:[Office]],6)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Employees'!B523),"",'List of Employees'!B523)</f>
        <v>MONTENEGRO HELEN L.</v>
      </c>
      <c r="C505" s="25" t="str">
        <f>VLOOKUP(Table3[[#This Row],[EMPLOYEE NAME]],Employees[[Employee Name]:[Office]],6)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Employees'!B524),"",'List of Employees'!B524)</f>
        <v>MONTENEGRO HENRY S.</v>
      </c>
      <c r="C506" s="25" t="str">
        <f>VLOOKUP(Table3[[#This Row],[EMPLOYEE NAME]],Employees[[Employee Name]:[Office]],6)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Employees'!B525),"",'List of Employees'!B525)</f>
        <v>MONTENEGRO MARISSA P.</v>
      </c>
      <c r="C507" s="25" t="str">
        <f>VLOOKUP(Table3[[#This Row],[EMPLOYEE NAME]],Employees[[Employee Name]:[Office]],6)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Employees'!B526),"",'List of Employees'!B526)</f>
        <v>MONTENEGRO RODELIO A.</v>
      </c>
      <c r="C508" s="25" t="str">
        <f>VLOOKUP(Table3[[#This Row],[EMPLOYEE NAME]],Employees[[Employee Name]:[Office]],6)</f>
        <v>PERMANENT</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Employees'!B528),"",'List of Employees'!B528)</f>
        <v>MULINGTAPANG GUILLERMA O.</v>
      </c>
      <c r="C509" s="25" t="str">
        <f>VLOOKUP(Table3[[#This Row],[EMPLOYEE NAME]],Employees[[Employee Name]:[Office]],6)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Employees'!B529),"",'List of Employees'!B529)</f>
        <v>NACARIO GLENN B.</v>
      </c>
      <c r="C510" s="25" t="str">
        <f>VLOOKUP(Table3[[#This Row],[EMPLOYEE NAME]],Employees[[Employee Name]:[Office]],6)</f>
        <v>CASUAL</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Employees'!B530),"",'List of Employees'!B530)</f>
        <v>NATANAUAN GILBERTO A.</v>
      </c>
      <c r="C511" s="25" t="str">
        <f>VLOOKUP(Table3[[#This Row],[EMPLOYEE NAME]],Employees[[Employee Name]:[Office]],6)</f>
        <v>PERMANENT</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Employees'!B531),"",'List of Employees'!B531)</f>
        <v>NATANAUAN MARY JANE G.</v>
      </c>
      <c r="C512" s="25" t="str">
        <f>VLOOKUP(Table3[[#This Row],[EMPLOYEE NAME]],Employees[[Employee Name]:[Office]],6)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Employees'!B532),"",'List of Employees'!B532)</f>
        <v>NATANAUAN SENANDO C.</v>
      </c>
      <c r="C513" s="25" t="str">
        <f>VLOOKUP(Table3[[#This Row],[EMPLOYEE NAME]],Employees[[Employee Name]:[Office]],6)</f>
        <v>CASUAL</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Employees'!B533),"",'List of Employees'!B533)</f>
        <v>NAVARRO JOHNA F.</v>
      </c>
      <c r="C514" s="25" t="str">
        <f>VLOOKUP(Table3[[#This Row],[EMPLOYEE NAME]],Employees[[Employee Name]:[Office]],6)</f>
        <v>JOBCON</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Employees'!B534),"",'List of Employees'!B534)</f>
        <v>NAVARRO RITA A.</v>
      </c>
      <c r="C515" s="25" t="str">
        <f>VLOOKUP(Table3[[#This Row],[EMPLOYEE NAME]],Employees[[Employee Name]:[Office]],6)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Employees'!B535),"",'List of Employees'!B535)</f>
        <v>NELSON CATHERINE L.</v>
      </c>
      <c r="C516" s="25" t="str">
        <f>VLOOKUP(Table3[[#This Row],[EMPLOYEE NAME]],Employees[[Employee Name]:[Office]],6)</f>
        <v>PERMANENT</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Employees'!B536),"",'List of Employees'!B536)</f>
        <v>NIBAY ELEONOR E.</v>
      </c>
      <c r="C517" s="25" t="str">
        <f>VLOOKUP(Table3[[#This Row],[EMPLOYEE NAME]],Employees[[Employee Name]:[Office]],6)</f>
        <v>CASUAL</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Employees'!B537),"",'List of Employees'!B537)</f>
        <v>NOVICIO PERLITA G.</v>
      </c>
      <c r="C518" s="25" t="str">
        <f>VLOOKUP(Table3[[#This Row],[EMPLOYEE NAME]],Employees[[Employee Name]:[Office]],6)</f>
        <v>PERMANENT</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Employees'!B538),"",'List of Employees'!B538)</f>
        <v>NUESTRO RICA MAY G.</v>
      </c>
      <c r="C519" s="25" t="str">
        <f>VLOOKUP(Table3[[#This Row],[EMPLOYEE NAME]],Employees[[Employee Name]:[Office]],6)</f>
        <v>CASUAL</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Employees'!B539),"",'List of Employees'!B539)</f>
        <v>NUÑEZ RUBEN JR J.</v>
      </c>
      <c r="C520" s="25" t="str">
        <f>VLOOKUP(Table3[[#This Row],[EMPLOYEE NAME]],Employees[[Employee Name]:[Office]],6)</f>
        <v>JOBCON</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Employees'!B540),"",'List of Employees'!B540)</f>
        <v>OBINA APOLINARIO B.</v>
      </c>
      <c r="C521" s="25" t="str">
        <f>VLOOKUP(Table3[[#This Row],[EMPLOYEE NAME]],Employees[[Employee Name]:[Office]],6)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Employees'!B541),"",'List of Employees'!B541)</f>
        <v xml:space="preserve">OBINA JAIME  </v>
      </c>
      <c r="C522" s="25" t="str">
        <f>VLOOKUP(Table3[[#This Row],[EMPLOYEE NAME]],Employees[[Employee Name]:[Office]],6)</f>
        <v>CASUAL</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Employees'!B542),"",'List of Employees'!B542)</f>
        <v>OCAMPO EDRALYN B.</v>
      </c>
      <c r="C523" s="25" t="str">
        <f>VLOOKUP(Table3[[#This Row],[EMPLOYEE NAME]],Employees[[Employee Name]:[Office]],6)</f>
        <v>PERMANENT</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Employees'!B543),"",'List of Employees'!B543)</f>
        <v>OCAMPO MERLINDA R.</v>
      </c>
      <c r="C524" s="25" t="str">
        <f>VLOOKUP(Table3[[#This Row],[EMPLOYEE NAME]],Employees[[Employee Name]:[Office]],6)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Employees'!B544),"",'List of Employees'!B544)</f>
        <v>OCAMPO NOVELYN U.</v>
      </c>
      <c r="C525" s="25" t="str">
        <f>VLOOKUP(Table3[[#This Row],[EMPLOYEE NAME]],Employees[[Employee Name]:[Office]],6)</f>
        <v>CASUAL</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Employees'!B545),"",'List of Employees'!B545)</f>
        <v>OCAMPO ORLANDO R.</v>
      </c>
      <c r="C526" s="25" t="str">
        <f>VLOOKUP(Table3[[#This Row],[EMPLOYEE NAME]],Employees[[Employee Name]:[Office]],6)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Employees'!B546),"",'List of Employees'!B546)</f>
        <v>OLARTE GREATCHEL B.</v>
      </c>
      <c r="C527" s="25" t="str">
        <f>VLOOKUP(Table3[[#This Row],[EMPLOYEE NAME]],Employees[[Employee Name]:[Office]],6)</f>
        <v>PERMANENT</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Employees'!B547),"",'List of Employees'!B547)</f>
        <v>OLAZO LIZA E.</v>
      </c>
      <c r="C528" s="25" t="str">
        <f>VLOOKUP(Table3[[#This Row],[EMPLOYEE NAME]],Employees[[Employee Name]:[Office]],6)</f>
        <v>JOBCON</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Employees'!B548),"",'List of Employees'!B548)</f>
        <v>OLEGARIO LEONARD ERIC B.</v>
      </c>
      <c r="C529" s="25" t="str">
        <f>VLOOKUP(Table3[[#This Row],[EMPLOYEE NAME]],Employees[[Employee Name]:[Office]],6)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Employees'!B549),"",'List of Employees'!B549)</f>
        <v>OLEGARIO NENITA A.</v>
      </c>
      <c r="C530" s="25" t="str">
        <f>VLOOKUP(Table3[[#This Row],[EMPLOYEE NAME]],Employees[[Employee Name]:[Office]],6)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Employees'!B550),"",'List of Employees'!B550)</f>
        <v>OLEGARIO TEOFISTA B.</v>
      </c>
      <c r="C531" s="25" t="str">
        <f>VLOOKUP(Table3[[#This Row],[EMPLOYEE NAME]],Employees[[Employee Name]:[Office]],6)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Employees'!B551),"",'List of Employees'!B551)</f>
        <v>OLIGARIO ARLYN MAE C.</v>
      </c>
      <c r="C532" s="25" t="str">
        <f>VLOOKUP(Table3[[#This Row],[EMPLOYEE NAME]],Employees[[Employee Name]:[Office]],6)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Employees'!B552),"",'List of Employees'!B552)</f>
        <v>OLIMPO SHARIE MAE M.</v>
      </c>
      <c r="C533" s="25" t="str">
        <f>VLOOKUP(Table3[[#This Row],[EMPLOYEE NAME]],Employees[[Employee Name]:[Office]],6)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Employees'!B553),"",'List of Employees'!B553)</f>
        <v>OLINO PRECIOSA A.</v>
      </c>
      <c r="C534" s="25" t="str">
        <f>VLOOKUP(Table3[[#This Row],[EMPLOYEE NAME]],Employees[[Employee Name]:[Office]],6)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Employees'!B555),"",'List of Employees'!B555)</f>
        <v>OLIVAR MARINA B.</v>
      </c>
      <c r="C535" s="25" t="str">
        <f>VLOOKUP(Table3[[#This Row],[EMPLOYEE NAME]],Employees[[Employee Name]:[Office]],6)</f>
        <v>PERMANENT</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Employees'!B557),"",'List of Employees'!B557)</f>
        <v>OPO CONEY V.</v>
      </c>
      <c r="C536" s="25" t="str">
        <f>VLOOKUP(Table3[[#This Row],[EMPLOYEE NAME]],Employees[[Employee Name]:[Office]],6)</f>
        <v>CASUAL</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Employees'!B558),"",'List of Employees'!B558)</f>
        <v>OPO CORAZON R.</v>
      </c>
      <c r="C537" s="25" t="str">
        <f>VLOOKUP(Table3[[#This Row],[EMPLOYEE NAME]],Employees[[Employee Name]:[Office]],6)</f>
        <v>CASUAL</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Employees'!B559),"",'List of Employees'!B559)</f>
        <v>ORSAL MARK LESTER B.</v>
      </c>
      <c r="C538" s="25" t="str">
        <f>VLOOKUP(Table3[[#This Row],[EMPLOYEE NAME]],Employees[[Employee Name]:[Office]],6)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Employees'!B560),"",'List of Employees'!B560)</f>
        <v>ORTEGA RODEL R.</v>
      </c>
      <c r="C539" s="25" t="str">
        <f>VLOOKUP(Table3[[#This Row],[EMPLOYEE NAME]],Employees[[Employee Name]:[Office]],6)</f>
        <v>PERMANENT</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Employees'!B561),"",'List of Employees'!B561)</f>
        <v>ORTIZ TRINIDAD D.</v>
      </c>
      <c r="C540" s="25" t="str">
        <f>VLOOKUP(Table3[[#This Row],[EMPLOYEE NAME]],Employees[[Employee Name]:[Office]],6)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Employees'!B562),"",'List of Employees'!B562)</f>
        <v>OSTONAL IVY S.</v>
      </c>
      <c r="C541" s="25" t="str">
        <f>VLOOKUP(Table3[[#This Row],[EMPLOYEE NAME]],Employees[[Employee Name]:[Office]],6)</f>
        <v>PERMANENT</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Employees'!B563),"",'List of Employees'!B563)</f>
        <v xml:space="preserve">OTACAN JAY  </v>
      </c>
      <c r="C542" s="25" t="str">
        <f>VLOOKUP(Table3[[#This Row],[EMPLOYEE NAME]],Employees[[Employee Name]:[Office]],6)</f>
        <v>CASUAL</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Employees'!B564),"",'List of Employees'!B564)</f>
        <v>PADILLA JANE Z.</v>
      </c>
      <c r="C543" s="25" t="str">
        <f>VLOOKUP(Table3[[#This Row],[EMPLOYEE NAME]],Employees[[Employee Name]:[Office]],6)</f>
        <v>PERMANENT</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Employees'!B565),"",'List of Employees'!B565)</f>
        <v>PAGLINAWAN JESSIE M.</v>
      </c>
      <c r="C544" s="25" t="str">
        <f>VLOOKUP(Table3[[#This Row],[EMPLOYEE NAME]],Employees[[Employee Name]:[Office]],6)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Employees'!B566),"",'List of Employees'!B566)</f>
        <v>PAITON MARY ANN M.</v>
      </c>
      <c r="C545" s="25" t="str">
        <f>VLOOKUP(Table3[[#This Row],[EMPLOYEE NAME]],Employees[[Employee Name]:[Office]],6)</f>
        <v>PERMANENT</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Employees'!B567),"",'List of Employees'!B567)</f>
        <v>PAJENAGO FRANCIS B.</v>
      </c>
      <c r="C546" s="25" t="str">
        <f>VLOOKUP(Table3[[#This Row],[EMPLOYEE NAME]],Employees[[Employee Name]:[Office]],6)</f>
        <v>CASUAL</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Employees'!B568),"",'List of Employees'!B568)</f>
        <v>PAJENAGO MAIDEN A.</v>
      </c>
      <c r="C547" s="25" t="str">
        <f>VLOOKUP(Table3[[#This Row],[EMPLOYEE NAME]],Employees[[Employee Name]:[Office]],6)</f>
        <v>CASUAL</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Employees'!B569),"",'List of Employees'!B569)</f>
        <v>PALAD EMERSON U.</v>
      </c>
      <c r="C548" s="25" t="str">
        <f>VLOOKUP(Table3[[#This Row],[EMPLOYEE NAME]],Employees[[Employee Name]:[Office]],6)</f>
        <v>CO-TERM</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Employees'!B570),"",'List of Employees'!B570)</f>
        <v>PALADAN EMERSON M.</v>
      </c>
      <c r="C549" s="25" t="str">
        <f>VLOOKUP(Table3[[#This Row],[EMPLOYEE NAME]],Employees[[Employee Name]:[Office]],6)</f>
        <v>PERMANENT</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Employees'!B571),"",'List of Employees'!B571)</f>
        <v xml:space="preserve">PALADAN VICENTE  </v>
      </c>
      <c r="C550" s="25" t="str">
        <f>VLOOKUP(Table3[[#This Row],[EMPLOYEE NAME]],Employees[[Employee Name]:[Office]],6)</f>
        <v>PERMANENT</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Employees'!B572),"",'List of Employees'!B572)</f>
        <v>PALOMA ERICKA SHAYNE E.</v>
      </c>
      <c r="C551" s="25" t="str">
        <f>VLOOKUP(Table3[[#This Row],[EMPLOYEE NAME]],Employees[[Employee Name]:[Office]],6)</f>
        <v>CASUAL</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Employees'!B573),"",'List of Employees'!B573)</f>
        <v>PAMAT CELESTINA R.</v>
      </c>
      <c r="C552" s="25" t="str">
        <f>VLOOKUP(Table3[[#This Row],[EMPLOYEE NAME]],Employees[[Employee Name]:[Office]],6)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Employees'!B574),"",'List of Employees'!B574)</f>
        <v>PANALIGAN ERICSON R.</v>
      </c>
      <c r="C553" s="25" t="str">
        <f>VLOOKUP(Table3[[#This Row],[EMPLOYEE NAME]],Employees[[Employee Name]:[Office]],6)</f>
        <v>CASUAL</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Employees'!B575),"",'List of Employees'!B575)</f>
        <v>PANALIGAN GIL L.</v>
      </c>
      <c r="C554" s="25" t="str">
        <f>VLOOKUP(Table3[[#This Row],[EMPLOYEE NAME]],Employees[[Employee Name]:[Office]],6)</f>
        <v>PERMANENT</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Employees'!B576),"",'List of Employees'!B576)</f>
        <v>PANGANIBAN CAROLINA L.</v>
      </c>
      <c r="C555" s="25" t="str">
        <f>VLOOKUP(Table3[[#This Row],[EMPLOYEE NAME]],Employees[[Employee Name]:[Office]],6)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Employees'!B577),"",'List of Employees'!B577)</f>
        <v>PANGANIBAN CRISTETA M.</v>
      </c>
      <c r="C556" s="25" t="str">
        <f>VLOOKUP(Table3[[#This Row],[EMPLOYEE NAME]],Employees[[Employee Name]:[Office]],6)</f>
        <v>PERMANENT</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Employees'!B579),"",'List of Employees'!B579)</f>
        <v>PANGHULAN CONRADO C.</v>
      </c>
      <c r="C557" s="25" t="str">
        <f>VLOOKUP(Table3[[#This Row],[EMPLOYEE NAME]],Employees[[Employee Name]:[Office]],6)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Employees'!B580),"",'List of Employees'!B580)</f>
        <v>PARAISO MARIA LORENA D.</v>
      </c>
      <c r="C558" s="25" t="str">
        <f>VLOOKUP(Table3[[#This Row],[EMPLOYEE NAME]],Employees[[Employee Name]:[Office]],6)</f>
        <v>CASUAL</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Employees'!B581),"",'List of Employees'!B581)</f>
        <v>PARAS TEOFILA A.</v>
      </c>
      <c r="C559" s="25" t="str">
        <f>VLOOKUP(Table3[[#This Row],[EMPLOYEE NAME]],Employees[[Employee Name]:[Office]],6)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Employees'!B582),"",'List of Employees'!B582)</f>
        <v>PARASDAS OFELIA C.</v>
      </c>
      <c r="C560" s="25" t="str">
        <f>VLOOKUP(Table3[[#This Row],[EMPLOYEE NAME]],Employees[[Employee Name]:[Office]],6)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Employees'!B583),"",'List of Employees'!B583)</f>
        <v>PARRA ANABELLE P.</v>
      </c>
      <c r="C561" s="25" t="str">
        <f>VLOOKUP(Table3[[#This Row],[EMPLOYEE NAME]],Employees[[Employee Name]:[Office]],6)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Employees'!B584),"",'List of Employees'!B584)</f>
        <v>PARRA LORNA A.</v>
      </c>
      <c r="C562" s="25" t="str">
        <f>VLOOKUP(Table3[[#This Row],[EMPLOYEE NAME]],Employees[[Employee Name]:[Office]],6)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Employees'!B585),"",'List of Employees'!B585)</f>
        <v>PARRA MARCIANA L.</v>
      </c>
      <c r="C563" s="25" t="str">
        <f>VLOOKUP(Table3[[#This Row],[EMPLOYEE NAME]],Employees[[Employee Name]:[Office]],6)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Employees'!B586),"",'List of Employees'!B586)</f>
        <v>PARRA VICTORIA S.</v>
      </c>
      <c r="C564" s="25" t="str">
        <f>VLOOKUP(Table3[[#This Row],[EMPLOYEE NAME]],Employees[[Employee Name]:[Office]],6)</f>
        <v>PERMANENT</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Employees'!B587),"",'List of Employees'!B587)</f>
        <v>PARRA VIOLETA C.</v>
      </c>
      <c r="C565" s="25" t="str">
        <f>VLOOKUP(Table3[[#This Row],[EMPLOYEE NAME]],Employees[[Employee Name]:[Office]],6)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Employees'!B588),"",'List of Employees'!B588)</f>
        <v>PASCUA LORENA D.</v>
      </c>
      <c r="C566" s="25" t="str">
        <f>VLOOKUP(Table3[[#This Row],[EMPLOYEE NAME]],Employees[[Employee Name]:[Office]],6)</f>
        <v>PERMANENT</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Employees'!B589),"",'List of Employees'!B589)</f>
        <v>PASENAGO MAIDEN A.</v>
      </c>
      <c r="C567" s="25" t="str">
        <f>VLOOKUP(Table3[[#This Row],[EMPLOYEE NAME]],Employees[[Employee Name]:[Office]],6)</f>
        <v>CASUAL</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Employees'!B590),"",'List of Employees'!B590)</f>
        <v>PATAWE ELMA M.</v>
      </c>
      <c r="C568" s="25" t="str">
        <f>VLOOKUP(Table3[[#This Row],[EMPLOYEE NAME]],Employees[[Employee Name]:[Office]],6)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Employees'!B591),"",'List of Employees'!B591)</f>
        <v>PATERNO MARIA LOURDES P.</v>
      </c>
      <c r="C569" s="25" t="str">
        <f>VLOOKUP(Table3[[#This Row],[EMPLOYEE NAME]],Employees[[Employee Name]:[Office]],6)</f>
        <v>CASUAL</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Employees'!B592),"",'List of Employees'!B592)</f>
        <v>PATERNO PAULINO P.</v>
      </c>
      <c r="C570" s="25" t="str">
        <f>VLOOKUP(Table3[[#This Row],[EMPLOYEE NAME]],Employees[[Employee Name]:[Office]],6)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Employees'!B593),"",'List of Employees'!B593)</f>
        <v>PATRICIO APRIL V.</v>
      </c>
      <c r="C571" s="25" t="str">
        <f>VLOOKUP(Table3[[#This Row],[EMPLOYEE NAME]],Employees[[Employee Name]:[Office]],6)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Employees'!B594),"",'List of Employees'!B594)</f>
        <v xml:space="preserve">PAYAD ALEXANDER  </v>
      </c>
      <c r="C572" s="25" t="str">
        <f>VLOOKUP(Table3[[#This Row],[EMPLOYEE NAME]],Employees[[Employee Name]:[Office]],6)</f>
        <v>PERMANENT</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Employees'!B595),"",'List of Employees'!B595)</f>
        <v>PAYAD EDGARDO F.</v>
      </c>
      <c r="C573" s="25" t="str">
        <f>VLOOKUP(Table3[[#This Row],[EMPLOYEE NAME]],Employees[[Employee Name]:[Office]],6)</f>
        <v>PERMANENT</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Employees'!B596),"",'List of Employees'!B596)</f>
        <v>PAYAD MARICEL  Q.</v>
      </c>
      <c r="C574" s="25" t="str">
        <f>VLOOKUP(Table3[[#This Row],[EMPLOYEE NAME]],Employees[[Employee Name]:[Office]],6)</f>
        <v>PERMANENT</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Employees'!B597),"",'List of Employees'!B597)</f>
        <v xml:space="preserve">PAYAD RONALDO  </v>
      </c>
      <c r="C575" s="25" t="str">
        <f>VLOOKUP(Table3[[#This Row],[EMPLOYEE NAME]],Employees[[Employee Name]:[Office]],6)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Employees'!B598),"",'List of Employees'!B598)</f>
        <v>PAZ JOSUE O.</v>
      </c>
      <c r="C576" s="25" t="str">
        <f>VLOOKUP(Table3[[#This Row],[EMPLOYEE NAME]],Employees[[Employee Name]:[Office]],6)</f>
        <v>CASUAL</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Employees'!B599),"",'List of Employees'!B599)</f>
        <v>PEJI NARCISO V.</v>
      </c>
      <c r="C577" s="25" t="str">
        <f>VLOOKUP(Table3[[#This Row],[EMPLOYEE NAME]],Employees[[Employee Name]:[Office]],6)</f>
        <v>JOBCON</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Employees'!B600),"",'List of Employees'!B600)</f>
        <v>PEJI REGINE B.</v>
      </c>
      <c r="C578" s="25" t="str">
        <f>VLOOKUP(Table3[[#This Row],[EMPLOYEE NAME]],Employees[[Employee Name]:[Office]],6)</f>
        <v>CASUAL</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Employees'!B601),"",'List of Employees'!B601)</f>
        <v>PELIMBERGO MICHELLE A.</v>
      </c>
      <c r="C579" s="25" t="str">
        <f>VLOOKUP(Table3[[#This Row],[EMPLOYEE NAME]],Employees[[Employee Name]:[Office]],6)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Employees'!B602),"",'List of Employees'!B602)</f>
        <v>PELLO BIANCA CAMILLE U.</v>
      </c>
      <c r="C580" s="25" t="str">
        <f>VLOOKUP(Table3[[#This Row],[EMPLOYEE NAME]],Employees[[Employee Name]:[Office]],6)</f>
        <v>CO-TERM</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Employees'!B603),"",'List of Employees'!B603)</f>
        <v>PELLO EMILMA U.</v>
      </c>
      <c r="C581" s="25" t="str">
        <f>VLOOKUP(Table3[[#This Row],[EMPLOYEE NAME]],Employees[[Employee Name]:[Office]],6)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Employees'!B604),"",'List of Employees'!B604)</f>
        <v>PEÑAFIEL MELISSA Q.</v>
      </c>
      <c r="C582" s="25" t="str">
        <f>VLOOKUP(Table3[[#This Row],[EMPLOYEE NAME]],Employees[[Employee Name]:[Office]],6)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Employees'!B605),"",'List of Employees'!B605)</f>
        <v>PEÑAFLORIDA LORYN B.</v>
      </c>
      <c r="C583" s="25" t="str">
        <f>VLOOKUP(Table3[[#This Row],[EMPLOYEE NAME]],Employees[[Employee Name]:[Office]],6)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Employees'!B606),"",'List of Employees'!B606)</f>
        <v>PENALES GLORIA P.</v>
      </c>
      <c r="C584" s="25" t="str">
        <f>VLOOKUP(Table3[[#This Row],[EMPLOYEE NAME]],Employees[[Employee Name]:[Office]],6)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Employees'!B607),"",'List of Employees'!B607)</f>
        <v>PENALES GUILLERMA B.</v>
      </c>
      <c r="C585" s="25" t="str">
        <f>VLOOKUP(Table3[[#This Row],[EMPLOYEE NAME]],Employees[[Employee Name]:[Office]],6)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Employees'!B608),"",'List of Employees'!B608)</f>
        <v>PEÑANO DARYL BAMBI B.</v>
      </c>
      <c r="C586" s="25" t="str">
        <f>VLOOKUP(Table3[[#This Row],[EMPLOYEE NAME]],Employees[[Employee Name]:[Office]],6)</f>
        <v>PERMANENT</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Employees'!B609),"",'List of Employees'!B609)</f>
        <v>PEÑARANDA MARIA KEREN N.</v>
      </c>
      <c r="C587" s="25" t="str">
        <f>VLOOKUP(Table3[[#This Row],[EMPLOYEE NAME]],Employees[[Employee Name]:[Office]],6)</f>
        <v>PERMANENT</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Employees'!B610),"",'List of Employees'!B610)</f>
        <v>PEÑERO LILIBETH B.</v>
      </c>
      <c r="C588" s="25" t="str">
        <f>VLOOKUP(Table3[[#This Row],[EMPLOYEE NAME]],Employees[[Employee Name]:[Office]],6)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Employees'!B611),"",'List of Employees'!B611)</f>
        <v>PEPA ARIEL N.</v>
      </c>
      <c r="C589" s="25" t="str">
        <f>VLOOKUP(Table3[[#This Row],[EMPLOYEE NAME]],Employees[[Employee Name]:[Office]],6)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Employees'!B612),"",'List of Employees'!B612)</f>
        <v>PEREA BABEL G.</v>
      </c>
      <c r="C590" s="25" t="str">
        <f>VLOOKUP(Table3[[#This Row],[EMPLOYEE NAME]],Employees[[Employee Name]:[Office]],6)</f>
        <v>CASUAL</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Employees'!B613),"",'List of Employees'!B613)</f>
        <v>PERENA RUBILINDA C.</v>
      </c>
      <c r="C591" s="25" t="str">
        <f>VLOOKUP(Table3[[#This Row],[EMPLOYEE NAME]],Employees[[Employee Name]:[Office]],6)</f>
        <v>PERMANENT</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Employees'!B614),"",'List of Employees'!B614)</f>
        <v>PEREÑA VERGILIO R.</v>
      </c>
      <c r="C592" s="25" t="str">
        <f>VLOOKUP(Table3[[#This Row],[EMPLOYEE NAME]],Employees[[Employee Name]:[Office]],6)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Employees'!B615),"",'List of Employees'!B615)</f>
        <v>PEREY AIRENE O.</v>
      </c>
      <c r="C593" s="25" t="str">
        <f>VLOOKUP(Table3[[#This Row],[EMPLOYEE NAME]],Employees[[Employee Name]:[Office]],6)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Employees'!B616),"",'List of Employees'!B616)</f>
        <v>PEREY EDWIN M.</v>
      </c>
      <c r="C594" s="25" t="str">
        <f>VLOOKUP(Table3[[#This Row],[EMPLOYEE NAME]],Employees[[Employee Name]:[Office]],6)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Employees'!B617),"",'List of Employees'!B617)</f>
        <v>PEREY GENNILYN M.</v>
      </c>
      <c r="C595" s="25" t="str">
        <f>VLOOKUP(Table3[[#This Row],[EMPLOYEE NAME]],Employees[[Employee Name]:[Office]],6)</f>
        <v>CASUAL</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Employees'!B618),"",'List of Employees'!B618)</f>
        <v>PEREY LUCIANA B.</v>
      </c>
      <c r="C596" s="25" t="str">
        <f>VLOOKUP(Table3[[#This Row],[EMPLOYEE NAME]],Employees[[Employee Name]:[Office]],6)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Employees'!B619),"",'List of Employees'!B619)</f>
        <v>PERIDO BEVERLY T.</v>
      </c>
      <c r="C597" s="25" t="str">
        <f>VLOOKUP(Table3[[#This Row],[EMPLOYEE NAME]],Employees[[Employee Name]:[Office]],6)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Employees'!B620),"",'List of Employees'!B620)</f>
        <v>PERIDO EDWIN A.</v>
      </c>
      <c r="C598" s="25" t="str">
        <f>VLOOKUP(Table3[[#This Row],[EMPLOYEE NAME]],Employees[[Employee Name]:[Office]],6)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Employees'!B621),"",'List of Employees'!B621)</f>
        <v>PERIDO MARITES V.</v>
      </c>
      <c r="C599" s="25" t="str">
        <f>VLOOKUP(Table3[[#This Row],[EMPLOYEE NAME]],Employees[[Employee Name]:[Office]],6)</f>
        <v>PERMANENT</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Employees'!B622),"",'List of Employees'!B622)</f>
        <v xml:space="preserve">PESIGAN EDUARDO  </v>
      </c>
      <c r="C600" s="25" t="str">
        <f>VLOOKUP(Table3[[#This Row],[EMPLOYEE NAME]],Employees[[Employee Name]:[Office]],6)</f>
        <v>CASUAL</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Employees'!B623),"",'List of Employees'!B623)</f>
        <v>PETIL GLENDA D.</v>
      </c>
      <c r="C601" s="25" t="str">
        <f>VLOOKUP(Table3[[#This Row],[EMPLOYEE NAME]],Employees[[Employee Name]:[Office]],6)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Employees'!B624),"",'List of Employees'!B624)</f>
        <v>PINEDA DANICCA NOELLE V.</v>
      </c>
      <c r="C602" s="25" t="str">
        <f>VLOOKUP(Table3[[#This Row],[EMPLOYEE NAME]],Employees[[Employee Name]:[Office]],6)</f>
        <v>PERMANENT</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Employees'!B625),"",'List of Employees'!B625)</f>
        <v>PRIMO GRACE M.</v>
      </c>
      <c r="C603" s="25" t="str">
        <f>VLOOKUP(Table3[[#This Row],[EMPLOYEE NAME]],Employees[[Employee Name]:[Office]],6)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Employees'!B626),"",'List of Employees'!B626)</f>
        <v>PUNZALAN LUCIANA A.</v>
      </c>
      <c r="C604" s="25" t="str">
        <f>VLOOKUP(Table3[[#This Row],[EMPLOYEE NAME]],Employees[[Employee Name]:[Office]],6)</f>
        <v>CASUAL</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Employees'!B627),"",'List of Employees'!B627)</f>
        <v>QUIAMBAO ERICSON B.</v>
      </c>
      <c r="C605" s="25" t="str">
        <f>VLOOKUP(Table3[[#This Row],[EMPLOYEE NAME]],Employees[[Employee Name]:[Office]],6)</f>
        <v>JOBCON</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Employees'!B628),"",'List of Employees'!B628)</f>
        <v>QUIAN JHON RAYMOND P.</v>
      </c>
      <c r="C606" s="25" t="str">
        <f>VLOOKUP(Table3[[#This Row],[EMPLOYEE NAME]],Employees[[Employee Name]:[Office]],6)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Employees'!B629),"",'List of Employees'!B629)</f>
        <v>QUILAO REYVI E.</v>
      </c>
      <c r="C607" s="25" t="str">
        <f>VLOOKUP(Table3[[#This Row],[EMPLOYEE NAME]],Employees[[Employee Name]:[Office]],6)</f>
        <v>PERMANENT</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Employees'!B630),"",'List of Employees'!B630)</f>
        <v>RAMA RAQUEL J.</v>
      </c>
      <c r="C608" s="25" t="str">
        <f>VLOOKUP(Table3[[#This Row],[EMPLOYEE NAME]],Employees[[Employee Name]:[Office]],6)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Employees'!B631),"",'List of Employees'!B631)</f>
        <v>RAMOS EULOGIA A.</v>
      </c>
      <c r="C609" s="25" t="str">
        <f>VLOOKUP(Table3[[#This Row],[EMPLOYEE NAME]],Employees[[Employee Name]:[Office]],6)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Employees'!B632),"",'List of Employees'!B632)</f>
        <v>RAMOS NANCY P.</v>
      </c>
      <c r="C610" s="25" t="str">
        <f>VLOOKUP(Table3[[#This Row],[EMPLOYEE NAME]],Employees[[Employee Name]:[Office]],6)</f>
        <v>CASUAL</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Employees'!B633),"",'List of Employees'!B633)</f>
        <v>RAMOS REMELYN A.</v>
      </c>
      <c r="C611" s="25" t="str">
        <f>VLOOKUP(Table3[[#This Row],[EMPLOYEE NAME]],Employees[[Employee Name]:[Office]],6)</f>
        <v>PERMANENT</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Employees'!B634),"",'List of Employees'!B634)</f>
        <v>REGINALDO MARISSA C.</v>
      </c>
      <c r="C612" s="25" t="str">
        <f>VLOOKUP(Table3[[#This Row],[EMPLOYEE NAME]],Employees[[Employee Name]:[Office]],6)</f>
        <v>JOBCON</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Employees'!B635),"",'List of Employees'!B635)</f>
        <v>REMOLLENO MICHELLE U.</v>
      </c>
      <c r="C613" s="25" t="str">
        <f>VLOOKUP(Table3[[#This Row],[EMPLOYEE NAME]],Employees[[Employee Name]:[Office]],6)</f>
        <v>PERMANENT</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Employees'!B636),"",'List of Employees'!B636)</f>
        <v>RENDORA RAFFY G.</v>
      </c>
      <c r="C614" s="25" t="str">
        <f>VLOOKUP(Table3[[#This Row],[EMPLOYEE NAME]],Employees[[Employee Name]:[Office]],6)</f>
        <v>CASUAL</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Employees'!B637),"",'List of Employees'!B637)</f>
        <v>REOSA CECILIA A.</v>
      </c>
      <c r="C615" s="25" t="str">
        <f>VLOOKUP(Table3[[#This Row],[EMPLOYEE NAME]],Employees[[Employee Name]:[Office]],6)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Employees'!B638),"",'List of Employees'!B638)</f>
        <v>REPILLO AMMY LOU M.</v>
      </c>
      <c r="C616" s="25" t="str">
        <f>VLOOKUP(Table3[[#This Row],[EMPLOYEE NAME]],Employees[[Employee Name]:[Office]],6)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Employees'!B639),"",'List of Employees'!B639)</f>
        <v>REYES ELSA T.</v>
      </c>
      <c r="C617" s="25" t="str">
        <f>VLOOKUP(Table3[[#This Row],[EMPLOYEE NAME]],Employees[[Employee Name]:[Office]],6)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Employees'!B640),"",'List of Employees'!B640)</f>
        <v>REYES GERARDO GABRIEL C.</v>
      </c>
      <c r="C618" s="25" t="str">
        <f>VLOOKUP(Table3[[#This Row],[EMPLOYEE NAME]],Employees[[Employee Name]:[Office]],6)</f>
        <v>PERMANENT</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Employees'!B641),"",'List of Employees'!B641)</f>
        <v>REYES JOSEPHINE J.</v>
      </c>
      <c r="C619" s="25" t="str">
        <f>VLOOKUP(Table3[[#This Row],[EMPLOYEE NAME]],Employees[[Employee Name]:[Office]],6)</f>
        <v>CASUAL</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Employees'!B642),"",'List of Employees'!B642)</f>
        <v>REYES JUANITO P.</v>
      </c>
      <c r="C620" s="25" t="str">
        <f>VLOOKUP(Table3[[#This Row],[EMPLOYEE NAME]],Employees[[Employee Name]:[Office]],6)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Employees'!B643),"",'List of Employees'!B643)</f>
        <v>REYES NORALYN B.</v>
      </c>
      <c r="C621" s="25" t="str">
        <f>VLOOKUP(Table3[[#This Row],[EMPLOYEE NAME]],Employees[[Employee Name]:[Office]],6)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Employees'!B644),"",'List of Employees'!B644)</f>
        <v>ROBINO OFELIA M.</v>
      </c>
      <c r="C622" s="25" t="str">
        <f>VLOOKUP(Table3[[#This Row],[EMPLOYEE NAME]],Employees[[Employee Name]:[Office]],6)</f>
        <v>PERMANENT</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Employees'!B645),"",'List of Employees'!B645)</f>
        <v>ROCILLO CECILLA A.</v>
      </c>
      <c r="C623" s="25" t="str">
        <f>VLOOKUP(Table3[[#This Row],[EMPLOYEE NAME]],Employees[[Employee Name]:[Office]],6)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Employees'!B646),"",'List of Employees'!B646)</f>
        <v xml:space="preserve">ROCILLO JUNE BYRONN  </v>
      </c>
      <c r="C624" s="25" t="str">
        <f>VLOOKUP(Table3[[#This Row],[EMPLOYEE NAME]],Employees[[Employee Name]:[Office]],6)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Employees'!B647),"",'List of Employees'!B647)</f>
        <v xml:space="preserve">RODENAS ALBERT RAPHAEL  </v>
      </c>
      <c r="C625" s="25" t="str">
        <f>VLOOKUP(Table3[[#This Row],[EMPLOYEE NAME]],Employees[[Employee Name]:[Office]],6)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Employees'!B648),"",'List of Employees'!B648)</f>
        <v>RODRIGO ROWENA B.</v>
      </c>
      <c r="C626" s="25" t="str">
        <f>VLOOKUP(Table3[[#This Row],[EMPLOYEE NAME]],Employees[[Employee Name]:[Office]],6)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Employees'!B649),"",'List of Employees'!B649)</f>
        <v xml:space="preserve">RODRIGUEZ ARNEL  </v>
      </c>
      <c r="C627" s="25" t="str">
        <f>VLOOKUP(Table3[[#This Row],[EMPLOYEE NAME]],Employees[[Employee Name]:[Office]],6)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Employees'!B650),"",'List of Employees'!B650)</f>
        <v xml:space="preserve">RODRIGUEZ GREGORIO  </v>
      </c>
      <c r="C628" s="25" t="str">
        <f>VLOOKUP(Table3[[#This Row],[EMPLOYEE NAME]],Employees[[Employee Name]:[Office]],6)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Employees'!B651),"",'List of Employees'!B651)</f>
        <v xml:space="preserve">RODRIGUEZ IGNACIO  </v>
      </c>
      <c r="C629" s="25" t="str">
        <f>VLOOKUP(Table3[[#This Row],[EMPLOYEE NAME]],Employees[[Employee Name]:[Office]],6)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Employees'!B652),"",'List of Employees'!B652)</f>
        <v xml:space="preserve">RODRIGUEZ JERALD  </v>
      </c>
      <c r="C630" s="25" t="str">
        <f>VLOOKUP(Table3[[#This Row],[EMPLOYEE NAME]],Employees[[Employee Name]:[Office]],6)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Employees'!B653),"",'List of Employees'!B653)</f>
        <v xml:space="preserve">RODRIGUEZ JOEL  </v>
      </c>
      <c r="C631" s="25" t="str">
        <f>VLOOKUP(Table3[[#This Row],[EMPLOYEE NAME]],Employees[[Employee Name]:[Office]],6)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Employees'!B654),"",'List of Employees'!B654)</f>
        <v>RODRIGUEZ JOSEPHINE R.</v>
      </c>
      <c r="C632" s="25" t="str">
        <f>VLOOKUP(Table3[[#This Row],[EMPLOYEE NAME]],Employees[[Employee Name]:[Office]],6)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Employees'!B655),"",'List of Employees'!B655)</f>
        <v xml:space="preserve">RODRIGUEZ MANNY  </v>
      </c>
      <c r="C633" s="25" t="str">
        <f>VLOOKUP(Table3[[#This Row],[EMPLOYEE NAME]],Employees[[Employee Name]:[Office]],6)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Employees'!B656),"",'List of Employees'!B656)</f>
        <v>RODRIGUEZ NARCISCO E.</v>
      </c>
      <c r="C634" s="25" t="str">
        <f>VLOOKUP(Table3[[#This Row],[EMPLOYEE NAME]],Employees[[Employee Name]:[Office]],6)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Employees'!B657),"",'List of Employees'!B657)</f>
        <v xml:space="preserve">RODRIGUEZ RAYMUNDO  </v>
      </c>
      <c r="C635" s="25" t="str">
        <f>VLOOKUP(Table3[[#This Row],[EMPLOYEE NAME]],Employees[[Employee Name]:[Office]],6)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Employees'!B658),"",'List of Employees'!B658)</f>
        <v>RODRIGUEZ REIMART L.</v>
      </c>
      <c r="C636" s="25" t="str">
        <f>VLOOKUP(Table3[[#This Row],[EMPLOYEE NAME]],Employees[[Employee Name]:[Office]],6)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Employees'!B659),"",'List of Employees'!B659)</f>
        <v xml:space="preserve">RODRIGUEZ RIZALDE  </v>
      </c>
      <c r="C637" s="25" t="str">
        <f>VLOOKUP(Table3[[#This Row],[EMPLOYEE NAME]],Employees[[Employee Name]:[Office]],6)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Employees'!B660),"",'List of Employees'!B660)</f>
        <v xml:space="preserve">RODRIGUEZ RUEL  </v>
      </c>
      <c r="C638" s="25" t="str">
        <f>VLOOKUP(Table3[[#This Row],[EMPLOYEE NAME]],Employees[[Employee Name]:[Office]],6)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Employees'!B661),"",'List of Employees'!B661)</f>
        <v>ROLLE CARIZA P.</v>
      </c>
      <c r="C639" s="25" t="str">
        <f>VLOOKUP(Table3[[#This Row],[EMPLOYEE NAME]],Employees[[Employee Name]:[Office]],6)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Employees'!B662),"",'List of Employees'!B662)</f>
        <v>ROLLE MICHELLYN G.</v>
      </c>
      <c r="C640" s="25" t="str">
        <f>VLOOKUP(Table3[[#This Row],[EMPLOYEE NAME]],Employees[[Employee Name]:[Office]],6)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Employees'!B663),"",'List of Employees'!B663)</f>
        <v>ROMILLA EDITH D.</v>
      </c>
      <c r="C641" s="25" t="str">
        <f>VLOOKUP(Table3[[#This Row],[EMPLOYEE NAME]],Employees[[Employee Name]:[Office]],6)</f>
        <v>PERMANENT</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Employees'!B664),"",'List of Employees'!B664)</f>
        <v>ROMILLA MARIBEL P.</v>
      </c>
      <c r="C642" s="25" t="str">
        <f>VLOOKUP(Table3[[#This Row],[EMPLOYEE NAME]],Employees[[Employee Name]:[Office]],6)</f>
        <v>CASUAL</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Employees'!B665),"",'List of Employees'!B665)</f>
        <v>ROQUITE MARIECAR L.</v>
      </c>
      <c r="C643" s="25" t="str">
        <f>VLOOKUP(Table3[[#This Row],[EMPLOYEE NAME]],Employees[[Employee Name]:[Office]],6)</f>
        <v>CASUAL</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Employees'!B666),"",'List of Employees'!B666)</f>
        <v>ROXAS ZHANINE R.</v>
      </c>
      <c r="C644" s="25" t="str">
        <f>VLOOKUP(Table3[[#This Row],[EMPLOYEE NAME]],Employees[[Employee Name]:[Office]],6)</f>
        <v>PERMANENT</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Employees'!B667),"",'List of Employees'!B667)</f>
        <v>ROZUL FLORENCIA M.</v>
      </c>
      <c r="C645" s="25" t="str">
        <f>VLOOKUP(Table3[[#This Row],[EMPLOYEE NAME]],Employees[[Employee Name]:[Office]],6)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Employees'!B668),"",'List of Employees'!B668)</f>
        <v>SABULAAN MARIA LEAH M.</v>
      </c>
      <c r="C646" s="25" t="str">
        <f>VLOOKUP(Table3[[#This Row],[EMPLOYEE NAME]],Employees[[Employee Name]:[Office]],6)</f>
        <v>CASUAL</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Employees'!B669),"",'List of Employees'!B669)</f>
        <v>SALAZAR FRANCIS D.</v>
      </c>
      <c r="C647" s="25" t="str">
        <f>VLOOKUP(Table3[[#This Row],[EMPLOYEE NAME]],Employees[[Employee Name]:[Office]],6)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Employees'!B670),"",'List of Employees'!B670)</f>
        <v>SALAZAR JOSIELYN G.</v>
      </c>
      <c r="C648" s="25" t="str">
        <f>VLOOKUP(Table3[[#This Row],[EMPLOYEE NAME]],Employees[[Employee Name]:[Office]],6)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Employees'!B671),"",'List of Employees'!B671)</f>
        <v>SALONGA LUCY M.</v>
      </c>
      <c r="C649" s="25" t="str">
        <f>VLOOKUP(Table3[[#This Row],[EMPLOYEE NAME]],Employees[[Employee Name]:[Office]],6)</f>
        <v>PERMANENT</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Employees'!B672),"",'List of Employees'!B672)</f>
        <v>SAN JUAN EVA RUTH M.</v>
      </c>
      <c r="C650" s="25" t="str">
        <f>VLOOKUP(Table3[[#This Row],[EMPLOYEE NAME]],Employees[[Employee Name]:[Office]],6)</f>
        <v>CASUAL</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Employees'!B673),"",'List of Employees'!B673)</f>
        <v>SANARES DAN T.</v>
      </c>
      <c r="C651" s="25" t="str">
        <f>VLOOKUP(Table3[[#This Row],[EMPLOYEE NAME]],Employees[[Employee Name]:[Office]],6)</f>
        <v>PERMANENT</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Employees'!B674),"",'List of Employees'!B674)</f>
        <v>SANGALANG RUPERTA N.</v>
      </c>
      <c r="C652" s="25" t="str">
        <f>VLOOKUP(Table3[[#This Row],[EMPLOYEE NAME]],Employees[[Employee Name]:[Office]],6)</f>
        <v>CASUAL</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Employees'!B675),"",'List of Employees'!B675)</f>
        <v>SANTERA MARICRIS S.</v>
      </c>
      <c r="C653" s="25" t="str">
        <f>VLOOKUP(Table3[[#This Row],[EMPLOYEE NAME]],Employees[[Employee Name]:[Office]],6)</f>
        <v>PERMANENT</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Employees'!B676),"",'List of Employees'!B676)</f>
        <v>SARDINOLA  GINABLETH J.</v>
      </c>
      <c r="C654" s="25" t="str">
        <f>VLOOKUP(Table3[[#This Row],[EMPLOYEE NAME]],Employees[[Employee Name]:[Office]],6)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Employees'!B677),"",'List of Employees'!B677)</f>
        <v>SARDIÑOLA REBECCA C.</v>
      </c>
      <c r="C655" s="25" t="str">
        <f>VLOOKUP(Table3[[#This Row],[EMPLOYEE NAME]],Employees[[Employee Name]:[Office]],6)</f>
        <v>CASUAL</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Employees'!B678),"",'List of Employees'!B678)</f>
        <v>SARMIENTO MARIA TERESA E.</v>
      </c>
      <c r="C656" s="25" t="str">
        <f>VLOOKUP(Table3[[#This Row],[EMPLOYEE NAME]],Employees[[Employee Name]:[Office]],6)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Employees'!B679),"",'List of Employees'!B679)</f>
        <v>SARMIENTO MELQUIADES JR. F.</v>
      </c>
      <c r="C657" s="25" t="str">
        <f>VLOOKUP(Table3[[#This Row],[EMPLOYEE NAME]],Employees[[Employee Name]:[Office]],6)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Employees'!B680),"",'List of Employees'!B680)</f>
        <v>SEDUCON ESTELITO D.</v>
      </c>
      <c r="C658" s="25" t="str">
        <f>VLOOKUP(Table3[[#This Row],[EMPLOYEE NAME]],Employees[[Employee Name]:[Office]],6)</f>
        <v>PERMANENT</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Employees'!B681),"",'List of Employees'!B681)</f>
        <v>SEDUCON LUCIO F.</v>
      </c>
      <c r="C659" s="25" t="str">
        <f>VLOOKUP(Table3[[#This Row],[EMPLOYEE NAME]],Employees[[Employee Name]:[Office]],6)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Employees'!B682),"",'List of Employees'!B682)</f>
        <v>SEMBRANA JENNIE S.</v>
      </c>
      <c r="C660" s="25" t="str">
        <f>VLOOKUP(Table3[[#This Row],[EMPLOYEE NAME]],Employees[[Employee Name]:[Office]],6)</f>
        <v>JOBCON</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Employees'!B683),"",'List of Employees'!B683)</f>
        <v>SEÑA MARILYN B.</v>
      </c>
      <c r="C661" s="25" t="str">
        <f>VLOOKUP(Table3[[#This Row],[EMPLOYEE NAME]],Employees[[Employee Name]:[Office]],6)</f>
        <v>PERMANENT</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Employees'!B684),"",'List of Employees'!B684)</f>
        <v>SEPINO BRIGIDA M.</v>
      </c>
      <c r="C662" s="25" t="str">
        <f>VLOOKUP(Table3[[#This Row],[EMPLOYEE NAME]],Employees[[Employee Name]:[Office]],6)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Employees'!B685),"",'List of Employees'!B685)</f>
        <v>SEPINO MARIE CHIARRE M.</v>
      </c>
      <c r="C663" s="25" t="str">
        <f>VLOOKUP(Table3[[#This Row],[EMPLOYEE NAME]],Employees[[Employee Name]:[Office]],6)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Employees'!B686),"",'List of Employees'!B686)</f>
        <v>SESMA LAZARO C.</v>
      </c>
      <c r="C664" s="25" t="str">
        <f>VLOOKUP(Table3[[#This Row],[EMPLOYEE NAME]],Employees[[Employee Name]:[Office]],6)</f>
        <v>CASUAL</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Employees'!B687),"",'List of Employees'!B687)</f>
        <v xml:space="preserve">SIERRA SALVADOR  </v>
      </c>
      <c r="C665" s="25" t="str">
        <f>VLOOKUP(Table3[[#This Row],[EMPLOYEE NAME]],Employees[[Employee Name]:[Office]],6)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Employees'!B688),"",'List of Employees'!B688)</f>
        <v>SIM JO RITZELLE C.</v>
      </c>
      <c r="C666" s="25" t="str">
        <f>VLOOKUP(Table3[[#This Row],[EMPLOYEE NAME]],Employees[[Employee Name]:[Office]],6)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Employees'!B689),"",'List of Employees'!B689)</f>
        <v xml:space="preserve">SOLANOY KARENE  </v>
      </c>
      <c r="C667" s="25" t="str">
        <f>VLOOKUP(Table3[[#This Row],[EMPLOYEE NAME]],Employees[[Employee Name]:[Office]],6)</f>
        <v>PERMANENT</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Employees'!B690),"",'List of Employees'!B690)</f>
        <v>SOLIS ANGELA MARI M.</v>
      </c>
      <c r="C668" s="25" t="str">
        <f>VLOOKUP(Table3[[#This Row],[EMPLOYEE NAME]],Employees[[Employee Name]:[Office]],6)</f>
        <v>PERMANENT</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Employees'!B691),"",'List of Employees'!B691)</f>
        <v>SORIANO FRANCISCO O.</v>
      </c>
      <c r="C669" s="25" t="str">
        <f>VLOOKUP(Table3[[#This Row],[EMPLOYEE NAME]],Employees[[Employee Name]:[Office]],6)</f>
        <v>CASUAL</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Employees'!B692),"",'List of Employees'!B692)</f>
        <v>SUMAGUI DESZERIE ANN A.</v>
      </c>
      <c r="C670" s="25" t="str">
        <f>VLOOKUP(Table3[[#This Row],[EMPLOYEE NAME]],Employees[[Employee Name]:[Office]],6)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Employees'!B693),"",'List of Employees'!B693)</f>
        <v>SUMAGUI FELICITAS M.</v>
      </c>
      <c r="C671" s="25" t="str">
        <f>VLOOKUP(Table3[[#This Row],[EMPLOYEE NAME]],Employees[[Employee Name]:[Office]],6)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Employees'!B694),"",'List of Employees'!B694)</f>
        <v>SUMAGUI GEDRICK M.</v>
      </c>
      <c r="C672" s="25" t="str">
        <f>VLOOKUP(Table3[[#This Row],[EMPLOYEE NAME]],Employees[[Employee Name]:[Office]],6)</f>
        <v>JOBCON</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Employees'!B695),"",'List of Employees'!B695)</f>
        <v>SUMAGUI LORENA P.</v>
      </c>
      <c r="C673" s="25" t="str">
        <f>VLOOKUP(Table3[[#This Row],[EMPLOYEE NAME]],Employees[[Employee Name]:[Office]],6)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Employees'!B696),"",'List of Employees'!B696)</f>
        <v>SUMAGUI MARISSA D.</v>
      </c>
      <c r="C674" s="25" t="str">
        <f>VLOOKUP(Table3[[#This Row],[EMPLOYEE NAME]],Employees[[Employee Name]:[Office]],6)</f>
        <v>PERMANENT</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Employees'!B697),"",'List of Employees'!B697)</f>
        <v xml:space="preserve">SUMAONG DANILO  </v>
      </c>
      <c r="C675" s="25" t="str">
        <f>VLOOKUP(Table3[[#This Row],[EMPLOYEE NAME]],Employees[[Employee Name]:[Office]],6)</f>
        <v>PERMANENT</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Employees'!B698),"",'List of Employees'!B698)</f>
        <v>SUÑIGA CARLOS J.</v>
      </c>
      <c r="C676" s="25" t="str">
        <f>VLOOKUP(Table3[[#This Row],[EMPLOYEE NAME]],Employees[[Employee Name]:[Office]],6)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Employees'!B699),"",'List of Employees'!B699)</f>
        <v>SUSA NANETE B.</v>
      </c>
      <c r="C677" s="25" t="str">
        <f>VLOOKUP(Table3[[#This Row],[EMPLOYEE NAME]],Employees[[Employee Name]:[Office]],6)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Employees'!B700),"",'List of Employees'!B700)</f>
        <v>TAMAYO MARIA ELLAINE III B.</v>
      </c>
      <c r="C678" s="25" t="str">
        <f>VLOOKUP(Table3[[#This Row],[EMPLOYEE NAME]],Employees[[Employee Name]:[Office]],6)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Employees'!B701),"",'List of Employees'!B701)</f>
        <v>TAÑEDO MARIA EVELYN C.</v>
      </c>
      <c r="C679" s="25" t="str">
        <f>VLOOKUP(Table3[[#This Row],[EMPLOYEE NAME]],Employees[[Employee Name]:[Office]],6)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Employees'!B702),"",'List of Employees'!B702)</f>
        <v xml:space="preserve">TAPAY EDWARD  </v>
      </c>
      <c r="C680" s="25" t="str">
        <f>VLOOKUP(Table3[[#This Row],[EMPLOYEE NAME]],Employees[[Employee Name]:[Office]],6)</f>
        <v>CASUAL</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Employees'!B703),"",'List of Employees'!B703)</f>
        <v>TEAÑO ALEX V.</v>
      </c>
      <c r="C681" s="25" t="str">
        <f>VLOOKUP(Table3[[#This Row],[EMPLOYEE NAME]],Employees[[Employee Name]:[Office]],6)</f>
        <v>JOBCON</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Employees'!B704),"",'List of Employees'!B704)</f>
        <v>TIBAYAN ANA MALEN R.</v>
      </c>
      <c r="C682" s="25" t="str">
        <f>VLOOKUP(Table3[[#This Row],[EMPLOYEE NAME]],Employees[[Employee Name]:[Office]],6)</f>
        <v>PERMANENT</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Employees'!B705),"",'List of Employees'!B705)</f>
        <v>TIBAYAN EUFEMIA O.</v>
      </c>
      <c r="C683" s="25" t="str">
        <f>VLOOKUP(Table3[[#This Row],[EMPLOYEE NAME]],Employees[[Employee Name]:[Office]],6)</f>
        <v>CASUAL</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Employees'!B707),"",'List of Employees'!B707)</f>
        <v>TIMPLE ALLAN R.</v>
      </c>
      <c r="C684" s="25" t="str">
        <f>VLOOKUP(Table3[[#This Row],[EMPLOYEE NAME]],Employees[[Employee Name]:[Office]],6)</f>
        <v>CASUAL</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Employees'!B708),"",'List of Employees'!B708)</f>
        <v>TINAZA JHOANNA MARIE D.</v>
      </c>
      <c r="C685" s="25" t="str">
        <f>VLOOKUP(Table3[[#This Row],[EMPLOYEE NAME]],Employees[[Employee Name]:[Office]],6)</f>
        <v>CASUAL</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Employees'!B709),"",'List of Employees'!B709)</f>
        <v>TOLENTINO CAROLINA E.</v>
      </c>
      <c r="C686" s="25" t="str">
        <f>VLOOKUP(Table3[[#This Row],[EMPLOYEE NAME]],Employees[[Employee Name]:[Office]],6)</f>
        <v>PERMANENT</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Employees'!B710),"",'List of Employees'!B710)</f>
        <v>TOLENTINO FE M.</v>
      </c>
      <c r="C687" s="25" t="str">
        <f>VLOOKUP(Table3[[#This Row],[EMPLOYEE NAME]],Employees[[Employee Name]:[Office]],6)</f>
        <v>PERMANENT</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Employees'!B711),"",'List of Employees'!B711)</f>
        <v>TOLENTINO IMELDA S.</v>
      </c>
      <c r="C688" s="25" t="str">
        <f>VLOOKUP(Table3[[#This Row],[EMPLOYEE NAME]],Employees[[Employee Name]:[Office]],6)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Employees'!B712),"",'List of Employees'!B712)</f>
        <v>TOPACIO ABEGAIL P.</v>
      </c>
      <c r="C689" s="25" t="str">
        <f>VLOOKUP(Table3[[#This Row],[EMPLOYEE NAME]],Employees[[Employee Name]:[Office]],6)</f>
        <v>CASUAL</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Employees'!B713),"",'List of Employees'!B713)</f>
        <v xml:space="preserve">TORRES  ALLAN  </v>
      </c>
      <c r="C690" s="25" t="str">
        <f>VLOOKUP(Table3[[#This Row],[EMPLOYEE NAME]],Employees[[Employee Name]:[Office]],6)</f>
        <v>CASUAL</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Employees'!B714),"",'List of Employees'!B714)</f>
        <v>TORRES DINAH G.</v>
      </c>
      <c r="C691" s="25" t="str">
        <f>VLOOKUP(Table3[[#This Row],[EMPLOYEE NAME]],Employees[[Employee Name]:[Office]],6)</f>
        <v>PERMANENT</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Employees'!B715),"",'List of Employees'!B715)</f>
        <v>TORRES MOISES Q.</v>
      </c>
      <c r="C692" s="25" t="str">
        <f>VLOOKUP(Table3[[#This Row],[EMPLOYEE NAME]],Employees[[Employee Name]:[Office]],6)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Employees'!B716),"",'List of Employees'!B716)</f>
        <v>TORRES ROANNE MAY D.</v>
      </c>
      <c r="C693" s="25" t="str">
        <f>VLOOKUP(Table3[[#This Row],[EMPLOYEE NAME]],Employees[[Employee Name]:[Office]],6)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Employees'!B717),"",'List of Employees'!B717)</f>
        <v>TORRES SONIA M.</v>
      </c>
      <c r="C694" s="25" t="str">
        <f>VLOOKUP(Table3[[#This Row],[EMPLOYEE NAME]],Employees[[Employee Name]:[Office]],6)</f>
        <v>PERMANENT</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Employees'!B718),"",'List of Employees'!B718)</f>
        <v>TULIAO FLORDELIZA M.</v>
      </c>
      <c r="C695" s="25" t="str">
        <f>VLOOKUP(Table3[[#This Row],[EMPLOYEE NAME]],Employees[[Employee Name]:[Office]],6)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Employees'!B719),"",'List of Employees'!B719)</f>
        <v>UNTALAN DIVINA R.</v>
      </c>
      <c r="C696" s="25" t="str">
        <f>VLOOKUP(Table3[[#This Row],[EMPLOYEE NAME]],Employees[[Employee Name]:[Office]],6)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Employees'!B720),"",'List of Employees'!B720)</f>
        <v>VALDEZ JACKILYN A.</v>
      </c>
      <c r="C697" s="25" t="str">
        <f>VLOOKUP(Table3[[#This Row],[EMPLOYEE NAME]],Employees[[Employee Name]:[Office]],6)</f>
        <v>CASUAL</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Employees'!B721),"",'List of Employees'!B721)</f>
        <v>VALENCIANO MARLYN C.</v>
      </c>
      <c r="C698" s="25" t="str">
        <f>VLOOKUP(Table3[[#This Row],[EMPLOYEE NAME]],Employees[[Employee Name]:[Office]],6)</f>
        <v>CASUAL</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Employees'!B722),"",'List of Employees'!B722)</f>
        <v>VARGAS ARNOLD A.</v>
      </c>
      <c r="C699" s="25" t="str">
        <f>VLOOKUP(Table3[[#This Row],[EMPLOYEE NAME]],Employees[[Employee Name]:[Office]],6)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Employees'!B723),"",'List of Employees'!B723)</f>
        <v>VARGAS MELINDA M.</v>
      </c>
      <c r="C700" s="25" t="str">
        <f>VLOOKUP(Table3[[#This Row],[EMPLOYEE NAME]],Employees[[Employee Name]:[Office]],6)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Employees'!B724),"",'List of Employees'!B724)</f>
        <v xml:space="preserve">VASQUEZ JAYSON  </v>
      </c>
      <c r="C701" s="25" t="str">
        <f>VLOOKUP(Table3[[#This Row],[EMPLOYEE NAME]],Employees[[Employee Name]:[Office]],6)</f>
        <v>JOBCON</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Employees'!B725),"",'List of Employees'!B725)</f>
        <v xml:space="preserve">VELASCO NONILON  </v>
      </c>
      <c r="C702" s="25" t="str">
        <f>VLOOKUP(Table3[[#This Row],[EMPLOYEE NAME]],Employees[[Employee Name]:[Office]],6)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Employees'!B726),"",'List of Employees'!B726)</f>
        <v>VELUZ DORMILUNA E.</v>
      </c>
      <c r="C703" s="25" t="str">
        <f>VLOOKUP(Table3[[#This Row],[EMPLOYEE NAME]],Employees[[Employee Name]:[Office]],6)</f>
        <v>PERMANENT</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Employees'!B727),"",'List of Employees'!B727)</f>
        <v>VERGARA ANACIETA M.</v>
      </c>
      <c r="C704" s="25" t="str">
        <f>VLOOKUP(Table3[[#This Row],[EMPLOYEE NAME]],Employees[[Employee Name]:[Office]],6)</f>
        <v>PERMANENT</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Employees'!B728),"",'List of Employees'!B728)</f>
        <v>VERGARA CATHERINE R.</v>
      </c>
      <c r="C705" s="25" t="str">
        <f>VLOOKUP(Table3[[#This Row],[EMPLOYEE NAME]],Employees[[Employee Name]:[Office]],6)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Employees'!B729),"",'List of Employees'!B729)</f>
        <v>VERGARA CIAN ASHLEEN J.</v>
      </c>
      <c r="C706" s="25" t="str">
        <f>VLOOKUP(Table3[[#This Row],[EMPLOYEE NAME]],Employees[[Employee Name]:[Office]],6)</f>
        <v>JOBCON</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Employees'!B730),"",'List of Employees'!B730)</f>
        <v>VERGARA ESTELITA A.</v>
      </c>
      <c r="C707" s="25" t="str">
        <f>VLOOKUP(Table3[[#This Row],[EMPLOYEE NAME]],Employees[[Employee Name]:[Office]],6)</f>
        <v>CASUAL</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Employees'!B731),"",'List of Employees'!B731)</f>
        <v>VERGARA TERESITA J.</v>
      </c>
      <c r="C708" s="25" t="str">
        <f>VLOOKUP(Table3[[#This Row],[EMPLOYEE NAME]],Employees[[Employee Name]:[Office]],6)</f>
        <v>PERMANENT</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Employees'!B732),"",'List of Employees'!B732)</f>
        <v>VIDA CHARMAINE R.</v>
      </c>
      <c r="C709" s="25" t="str">
        <f>VLOOKUP(Table3[[#This Row],[EMPLOYEE NAME]],Employees[[Employee Name]:[Office]],6)</f>
        <v>PERMANENT</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Employees'!B733),"",'List of Employees'!B733)</f>
        <v>VIDA FRANZ R.</v>
      </c>
      <c r="C710" s="25" t="str">
        <f>VLOOKUP(Table3[[#This Row],[EMPLOYEE NAME]],Employees[[Employee Name]:[Office]],6)</f>
        <v>CASUAL</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Employees'!B734),"",'List of Employees'!B734)</f>
        <v>VIDALLO WINNIE R.</v>
      </c>
      <c r="C711" s="25" t="str">
        <f>VLOOKUP(Table3[[#This Row],[EMPLOYEE NAME]],Employees[[Employee Name]:[Office]],6)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Employees'!B735),"",'List of Employees'!B735)</f>
        <v>VIDALLON KAREN  N.</v>
      </c>
      <c r="C712" s="25" t="str">
        <f>VLOOKUP(Table3[[#This Row],[EMPLOYEE NAME]],Employees[[Employee Name]:[Office]],6)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Employees'!B736),"",'List of Employees'!B736)</f>
        <v>VIDAMO ROXANNE D.</v>
      </c>
      <c r="C713" s="25" t="str">
        <f>VLOOKUP(Table3[[#This Row],[EMPLOYEE NAME]],Employees[[Employee Name]:[Office]],6)</f>
        <v>CASUAL</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Employees'!B739),"",'List of Employees'!B739)</f>
        <v>VILLANUEVA AVERRYLE NICOLE V.</v>
      </c>
      <c r="C714" s="25" t="str">
        <f>VLOOKUP(Table3[[#This Row],[EMPLOYEE NAME]],Employees[[Employee Name]:[Office]],6)</f>
        <v>CASUAL</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Employees'!B740),"",'List of Employees'!B740)</f>
        <v>VILLANUEVA CHRISTIANNE FAYE A.</v>
      </c>
      <c r="C715" s="25" t="str">
        <f>VLOOKUP(Table3[[#This Row],[EMPLOYEE NAME]],Employees[[Employee Name]:[Office]],6)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Employees'!B741),"",'List of Employees'!B741)</f>
        <v>VILLANUEVA DAVE RONILLO V.</v>
      </c>
      <c r="C716" s="25" t="str">
        <f>VLOOKUP(Table3[[#This Row],[EMPLOYEE NAME]],Employees[[Employee Name]:[Office]],6)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Employees'!B742),"",'List of Employees'!B742)</f>
        <v>VILLANUEVA ISMAEL D.</v>
      </c>
      <c r="C717" s="25" t="str">
        <f>VLOOKUP(Table3[[#This Row],[EMPLOYEE NAME]],Employees[[Employee Name]:[Office]],6)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Employees'!B743),"",'List of Employees'!B743)</f>
        <v>VILLANUEVA MARELYN A.</v>
      </c>
      <c r="C718" s="25" t="str">
        <f>VLOOKUP(Table3[[#This Row],[EMPLOYEE NAME]],Employees[[Employee Name]:[Office]],6)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Employees'!B744),"",'List of Employees'!B744)</f>
        <v>VILLANUEVA MARILYN L.</v>
      </c>
      <c r="C719" s="25" t="str">
        <f>VLOOKUP(Table3[[#This Row],[EMPLOYEE NAME]],Employees[[Employee Name]:[Office]],6)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Employees'!B745),"",'List of Employees'!B745)</f>
        <v>VILLANUEVA MARIO A.</v>
      </c>
      <c r="C720" s="25" t="str">
        <f>VLOOKUP(Table3[[#This Row],[EMPLOYEE NAME]],Employees[[Employee Name]:[Office]],6)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Employees'!B746),"",'List of Employees'!B746)</f>
        <v>VILLANUEVA MARTINA D.</v>
      </c>
      <c r="C721" s="25" t="str">
        <f>VLOOKUP(Table3[[#This Row],[EMPLOYEE NAME]],Employees[[Employee Name]:[Office]],6)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Employees'!B747),"",'List of Employees'!B747)</f>
        <v>VILLANUEVA PABLO B.</v>
      </c>
      <c r="C722" s="25" t="str">
        <f>VLOOKUP(Table3[[#This Row],[EMPLOYEE NAME]],Employees[[Employee Name]:[Office]],6)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Employees'!B748),"",'List of Employees'!B748)</f>
        <v>VILLANUEVA RICHELLE A.</v>
      </c>
      <c r="C723" s="25" t="str">
        <f>VLOOKUP(Table3[[#This Row],[EMPLOYEE NAME]],Employees[[Employee Name]:[Office]],6)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Employees'!B749),"",'List of Employees'!B749)</f>
        <v>VILLAPANDO JENITA M.</v>
      </c>
      <c r="C724" s="25" t="str">
        <f>VLOOKUP(Table3[[#This Row],[EMPLOYEE NAME]],Employees[[Employee Name]:[Office]],6)</f>
        <v>PERMANENT</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Employees'!B750),"",'List of Employees'!B750)</f>
        <v xml:space="preserve">VILLARDO REY  </v>
      </c>
      <c r="C725" s="25" t="str">
        <f>VLOOKUP(Table3[[#This Row],[EMPLOYEE NAME]],Employees[[Employee Name]:[Office]],6)</f>
        <v>CASUAL</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Employees'!B751),"",'List of Employees'!B751)</f>
        <v>VILLAVIRAY MA. CANDELARIA D.</v>
      </c>
      <c r="C726" s="25" t="str">
        <f>VLOOKUP(Table3[[#This Row],[EMPLOYEE NAME]],Employees[[Employee Name]:[Office]],6)</f>
        <v>PERMANENT</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Employees'!B752),"",'List of Employees'!B752)</f>
        <v>VILLAVIRAY MAR CLYDE D.</v>
      </c>
      <c r="C727" s="25" t="str">
        <f>VLOOKUP(Table3[[#This Row],[EMPLOYEE NAME]],Employees[[Employee Name]:[Office]],6)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Employees'!B754),"",'List of Employees'!B754)</f>
        <v>VISITACION DENNIS S.</v>
      </c>
      <c r="C728" s="25" t="str">
        <f>VLOOKUP(Table3[[#This Row],[EMPLOYEE NAME]],Employees[[Employee Name]:[Office]],6)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Employees'!B755),"",'List of Employees'!B755)</f>
        <v>ZAFRA CHEYSSER A.</v>
      </c>
      <c r="C729" s="25" t="str">
        <f>VLOOKUP(Table3[[#This Row],[EMPLOYEE NAME]],Employees[[Employee Name]:[Office]],6)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Employees'!B756),"",'List of Employees'!B756)</f>
        <v>ZAFRA REYNANTE B.</v>
      </c>
      <c r="C730" s="25" t="str">
        <f>VLOOKUP(Table3[[#This Row],[EMPLOYEE NAME]],Employees[[Employee Name]:[Office]],6)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Employees'!B757),"",'List of Employees'!B757)</f>
        <v>ZALDIVIA MIRIAM F.</v>
      </c>
      <c r="C731" s="25" t="str">
        <f>VLOOKUP(Table3[[#This Row],[EMPLOYEE NAME]],Employees[[Employee Name]:[Office]],6)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Employees'!B758),"",'List of Employees'!B758)</f>
        <v/>
      </c>
      <c r="C732" s="25" t="e">
        <f>VLOOKUP(Table3[[#This Row],[EMPLOYEE NAME]],Employees[[Employee Name]:[Office]],6)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Employees'!B759),"",'List of Employees'!B759)</f>
        <v/>
      </c>
      <c r="C733" s="25" t="e">
        <f>VLOOKUP(Table3[[#This Row],[EMPLOYEE NAME]],Employees[[Employee Name]:[Office]],6)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Employees'!B760),"",'List of Employees'!B760)</f>
        <v/>
      </c>
      <c r="C734" s="25" t="e">
        <f>VLOOKUP(Table3[[#This Row],[EMPLOYEE NAME]],Employees[[Employee Name]:[Office]],6)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Employees'!B761),"",'List of Employees'!B761)</f>
        <v/>
      </c>
      <c r="C735" s="25" t="e">
        <f>VLOOKUP(Table3[[#This Row],[EMPLOYEE NAME]],Employees[[Employee Name]:[Office]],6)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Employees'!B762),"",'List of Employees'!B762)</f>
        <v/>
      </c>
      <c r="C736" s="25" t="e">
        <f>VLOOKUP(Table3[[#This Row],[EMPLOYEE NAME]],Employees[[Employee Name]:[Office]],6)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Employees'!B763),"",'List of Employees'!B763)</f>
        <v/>
      </c>
      <c r="C737" s="25" t="e">
        <f>VLOOKUP(Table3[[#This Row],[EMPLOYEE NAME]],Employees[[Employee Name]:[Office]],6)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Employees'!B764),"",'List of Employees'!B764)</f>
        <v/>
      </c>
      <c r="C738" s="25" t="e">
        <f>VLOOKUP(Table3[[#This Row],[EMPLOYEE NAME]],Employees[[Employee Name]:[Office]],6)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Employees'!B765),"",'List of Employees'!B765)</f>
        <v/>
      </c>
      <c r="C739" s="25" t="e">
        <f>VLOOKUP(Table3[[#This Row],[EMPLOYEE NAME]],Employees[[Employee Name]:[Office]],6)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Employees'!B766),"",'List of Employees'!B766)</f>
        <v/>
      </c>
      <c r="C740" s="25" t="e">
        <f>VLOOKUP(Table3[[#This Row],[EMPLOYEE NAME]],Employees[[Employee Name]:[Office]],6)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Employees'!B767),"",'List of Employees'!B767)</f>
        <v/>
      </c>
      <c r="C741" s="25" t="e">
        <f>VLOOKUP(Table3[[#This Row],[EMPLOYEE NAME]],Employees[[Employee Name]:[Office]],6)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Employees'!B768),"",'List of Employees'!B768)</f>
        <v/>
      </c>
      <c r="C742" s="25" t="e">
        <f>VLOOKUP(Table3[[#This Row],[EMPLOYEE NAME]],Employees[[Employee Name]:[Office]],6)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Employees'!B769),"",'List of Employees'!B769)</f>
        <v/>
      </c>
      <c r="C743" s="25" t="e">
        <f>VLOOKUP(Table3[[#This Row],[EMPLOYEE NAME]],Employees[[Employee Name]:[Office]],6)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Employees'!B770),"",'List of Employees'!B770)</f>
        <v/>
      </c>
      <c r="C744" s="25" t="e">
        <f>VLOOKUP(Table3[[#This Row],[EMPLOYEE NAME]],Employees[[Employee Name]:[Office]],6)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Employees'!B771),"",'List of Employees'!B771)</f>
        <v/>
      </c>
      <c r="C745" s="25" t="e">
        <f>VLOOKUP(Table3[[#This Row],[EMPLOYEE NAME]],Employees[[Employee Name]:[Office]],6)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Employees'!B772),"",'List of Employees'!B772)</f>
        <v/>
      </c>
      <c r="C746" s="25" t="e">
        <f>VLOOKUP(Table3[[#This Row],[EMPLOYEE NAME]],Employees[[Employee Name]:[Office]],6)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Employees'!B773),"",'List of Employees'!B773)</f>
        <v/>
      </c>
      <c r="C747" s="25" t="e">
        <f>VLOOKUP(Table3[[#This Row],[EMPLOYEE NAME]],Employees[[Employee Name]:[Office]],6)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Employees'!B774),"",'List of Employees'!B774)</f>
        <v/>
      </c>
      <c r="C748" s="25" t="e">
        <f>VLOOKUP(Table3[[#This Row],[EMPLOYEE NAME]],Employees[[Employee Name]:[Office]],6)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Employees'!B775),"",'List of Employees'!B775)</f>
        <v/>
      </c>
      <c r="C749" s="25" t="e">
        <f>VLOOKUP(Table3[[#This Row],[EMPLOYEE NAME]],Employees[[Employee Name]:[Office]],6)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Employees'!B776),"",'List of Employees'!B776)</f>
        <v/>
      </c>
      <c r="C750" s="25" t="e">
        <f>VLOOKUP(Table3[[#This Row],[EMPLOYEE NAME]],Employees[[Employee Name]:[Office]],6)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Employees'!B777),"",'List of Employees'!B777)</f>
        <v/>
      </c>
      <c r="C751" s="25" t="e">
        <f>VLOOKUP(Table3[[#This Row],[EMPLOYEE NAME]],Employees[[Employee Name]:[Office]],6)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Employees'!B778),"",'List of Employees'!B778)</f>
        <v/>
      </c>
      <c r="C752" s="25" t="e">
        <f>VLOOKUP(Table3[[#This Row],[EMPLOYEE NAME]],Employees[[Employee Name]:[Office]],6)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Employees'!B779),"",'List of Employees'!B779)</f>
        <v/>
      </c>
      <c r="C753" s="25" t="e">
        <f>VLOOKUP(Table3[[#This Row],[EMPLOYEE NAME]],Employees[[Employee Name]:[Office]],6)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Employees'!B780),"",'List of Employees'!B780)</f>
        <v/>
      </c>
      <c r="C754" s="25" t="e">
        <f>VLOOKUP(Table3[[#This Row],[EMPLOYEE NAME]],Employees[[Employee Name]:[Office]],6)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Employees'!B781),"",'List of Employees'!B781)</f>
        <v/>
      </c>
      <c r="C755" s="25" t="e">
        <f>VLOOKUP(Table3[[#This Row],[EMPLOYEE NAME]],Employees[[Employee Name]:[Office]],6)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Employees'!B782),"",'List of Employees'!B782)</f>
        <v/>
      </c>
      <c r="C756" s="25" t="e">
        <f>VLOOKUP(Table3[[#This Row],[EMPLOYEE NAME]],Employees[[Employee Name]:[Office]],6)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Employees'!B783),"",'List of Employees'!B783)</f>
        <v/>
      </c>
      <c r="C757" s="25" t="e">
        <f>VLOOKUP(Table3[[#This Row],[EMPLOYEE NAME]],Employees[[Employee Name]:[Office]],6)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Employees'!B784),"",'List of Employees'!B784)</f>
        <v/>
      </c>
      <c r="C758" s="25" t="e">
        <f>VLOOKUP(Table3[[#This Row],[EMPLOYEE NAME]],Employees[[Employee Name]:[Office]],6)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Employees'!B785),"",'List of Employees'!B785)</f>
        <v/>
      </c>
      <c r="C759" s="25" t="e">
        <f>VLOOKUP(Table3[[#This Row],[EMPLOYEE NAME]],Employees[[Employee Name]:[Office]],6)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Employees'!B786),"",'List of Employees'!B786)</f>
        <v/>
      </c>
      <c r="C760" s="25" t="e">
        <f>VLOOKUP(Table3[[#This Row],[EMPLOYEE NAME]],Employees[[Employee Name]:[Office]],6)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Employees'!B787),"",'List of Employees'!B787)</f>
        <v/>
      </c>
      <c r="C761" s="25" t="e">
        <f>VLOOKUP(Table3[[#This Row],[EMPLOYEE NAME]],Employees[[Employee Name]:[Office]],6)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Employees'!B788),"",'List of Employees'!B788)</f>
        <v/>
      </c>
      <c r="C762" s="25" t="e">
        <f>VLOOKUP(Table3[[#This Row],[EMPLOYEE NAME]],Employees[[Employee Name]:[Office]],6)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Employees'!B789),"",'List of Employees'!B789)</f>
        <v/>
      </c>
      <c r="C763" s="25" t="e">
        <f>VLOOKUP(Table3[[#This Row],[EMPLOYEE NAME]],Employees[[Employee Name]:[Office]],6)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Employees'!B790),"",'List of Employees'!B790)</f>
        <v/>
      </c>
      <c r="C764" s="25" t="e">
        <f>VLOOKUP(Table3[[#This Row],[EMPLOYEE NAME]],Employees[[Employee Name]:[Office]],6)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Employees'!B791),"",'List of Employees'!B791)</f>
        <v/>
      </c>
      <c r="C765" s="25" t="e">
        <f>VLOOKUP(Table3[[#This Row],[EMPLOYEE NAME]],Employees[[Employee Name]:[Office]],6)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Employees'!B792),"",'List of Employees'!B792)</f>
        <v/>
      </c>
      <c r="C766" s="25" t="e">
        <f>VLOOKUP(Table3[[#This Row],[EMPLOYEE NAME]],Employees[[Employee Name]:[Office]],6)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Employees'!B793),"",'List of Employees'!B793)</f>
        <v/>
      </c>
      <c r="C767" s="25" t="e">
        <f>VLOOKUP(Table3[[#This Row],[EMPLOYEE NAME]],Employees[[Employee Name]:[Office]],6)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Employees'!B794),"",'List of Employees'!B794)</f>
        <v/>
      </c>
      <c r="C768" s="25" t="e">
        <f>VLOOKUP(Table3[[#This Row],[EMPLOYEE NAME]],Employees[[Employee Name]:[Office]],6)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Employees'!B795),"",'List of Employees'!B795)</f>
        <v/>
      </c>
      <c r="C769" s="25" t="e">
        <f>VLOOKUP(Table3[[#This Row],[EMPLOYEE NAME]],Employees[[Employee Name]:[Office]],6)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Employees'!B796),"",'List of Employees'!B796)</f>
        <v/>
      </c>
      <c r="C770" s="25" t="e">
        <f>VLOOKUP(Table3[[#This Row],[EMPLOYEE NAME]],Employees[[Employee Name]:[Office]],6)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Employees'!B797),"",'List of Employees'!B797)</f>
        <v/>
      </c>
      <c r="C771" s="25" t="e">
        <f>VLOOKUP(Table3[[#This Row],[EMPLOYEE NAME]],Employees[[Employee Name]:[Office]],6)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Employees'!B798),"",'List of Employees'!B798)</f>
        <v/>
      </c>
      <c r="C772" s="25" t="e">
        <f>VLOOKUP(Table3[[#This Row],[EMPLOYEE NAME]],Employees[[Employee Name]:[Office]],6)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Employees'!B799),"",'List of Employees'!B799)</f>
        <v/>
      </c>
      <c r="C773" s="25" t="e">
        <f>VLOOKUP(Table3[[#This Row],[EMPLOYEE NAME]],Employees[[Employee Name]:[Office]],6)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Employees'!B800),"",'List of Employees'!B800)</f>
        <v/>
      </c>
      <c r="C774" s="25" t="e">
        <f>VLOOKUP(Table3[[#This Row],[EMPLOYEE NAME]],Employees[[Employee Name]:[Office]],6)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Employees'!B801),"",'List of Employees'!B801)</f>
        <v/>
      </c>
      <c r="C775" s="25" t="e">
        <f>VLOOKUP(Table3[[#This Row],[EMPLOYEE NAME]],Employees[[Employee Name]:[Office]],6)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Employees'!B802),"",'List of Employees'!B802)</f>
        <v/>
      </c>
      <c r="C776" s="25" t="e">
        <f>VLOOKUP(Table3[[#This Row],[EMPLOYEE NAME]],Employees[[Employee Name]:[Office]],6)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Employees'!B803),"",'List of Employees'!B803)</f>
        <v/>
      </c>
      <c r="C777" s="25" t="e">
        <f>VLOOKUP(Table3[[#This Row],[EMPLOYEE NAME]],Employees[[Employee Name]:[Office]],6)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Employees'!B804),"",'List of Employees'!B804)</f>
        <v/>
      </c>
      <c r="C778" s="25" t="e">
        <f>VLOOKUP(Table3[[#This Row],[EMPLOYEE NAME]],Employees[[Employee Name]:[Office]],6)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Employees'!B805),"",'List of Employees'!B805)</f>
        <v/>
      </c>
      <c r="C779" s="25" t="e">
        <f>VLOOKUP(Table3[[#This Row],[EMPLOYEE NAME]],Employees[[Employee Name]:[Office]],6)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Employees'!B806),"",'List of Employees'!B806)</f>
        <v/>
      </c>
      <c r="C780" s="25" t="e">
        <f>VLOOKUP(Table3[[#This Row],[EMPLOYEE NAME]],Employees[[Employee Name]:[Office]],6)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Employees'!B807),"",'List of Employees'!B807)</f>
        <v/>
      </c>
      <c r="C781" s="25" t="e">
        <f>VLOOKUP(Table3[[#This Row],[EMPLOYEE NAME]],Employees[[Employee Name]:[Office]],6)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Employees'!B808),"",'List of Employees'!B808)</f>
        <v/>
      </c>
      <c r="C782" s="25" t="e">
        <f>VLOOKUP(Table3[[#This Row],[EMPLOYEE NAME]],Employees[[Employee Name]:[Office]],6)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Employees'!B809),"",'List of Employees'!B809)</f>
        <v/>
      </c>
      <c r="C783" s="25" t="e">
        <f>VLOOKUP(Table3[[#This Row],[EMPLOYEE NAME]],Employees[[Employee Name]:[Office]],6)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Employees'!B810),"",'List of Employees'!B810)</f>
        <v/>
      </c>
      <c r="C784" s="25" t="e">
        <f>VLOOKUP(Table3[[#This Row],[EMPLOYEE NAME]],Employees[[Employee Name]:[Office]],6)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Employees'!B811),"",'List of Employees'!B811)</f>
        <v/>
      </c>
      <c r="C785" s="25" t="e">
        <f>VLOOKUP(Table3[[#This Row],[EMPLOYEE NAME]],Employees[[Employee Name]:[Office]],6)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Employees'!B812),"",'List of Employees'!B812)</f>
        <v/>
      </c>
      <c r="C786" s="25" t="e">
        <f>VLOOKUP(Table3[[#This Row],[EMPLOYEE NAME]],Employees[[Employee Name]:[Office]],6)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Employees'!B813),"",'List of Employees'!B813)</f>
        <v/>
      </c>
      <c r="C787" s="25" t="e">
        <f>VLOOKUP(Table3[[#This Row],[EMPLOYEE NAME]],Employees[[Employee Name]:[Office]],6)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Employees'!B814),"",'List of Employees'!B814)</f>
        <v/>
      </c>
      <c r="C788" s="25" t="e">
        <f>VLOOKUP(Table3[[#This Row],[EMPLOYEE NAME]],Employees[[Employee Name]:[Office]],6)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Employees'!B815),"",'List of Employees'!B815)</f>
        <v/>
      </c>
      <c r="C789" s="25" t="e">
        <f>VLOOKUP(Table3[[#This Row],[EMPLOYEE NAME]],Employees[[Employee Name]:[Office]],6)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Employees'!B816),"",'List of Employees'!B816)</f>
        <v/>
      </c>
      <c r="C790" s="25" t="e">
        <f>VLOOKUP(Table3[[#This Row],[EMPLOYEE NAME]],Employees[[Employee Name]:[Office]],6)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Employees'!B817),"",'List of Employees'!B817)</f>
        <v/>
      </c>
      <c r="C791" s="25" t="e">
        <f>VLOOKUP(Table3[[#This Row],[EMPLOYEE NAME]],Employees[[Employee Name]:[Office]],6)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Employees'!B818),"",'List of Employees'!B818)</f>
        <v/>
      </c>
      <c r="C792" s="25" t="e">
        <f>VLOOKUP(Table3[[#This Row],[EMPLOYEE NAME]],Employees[[Employee Name]:[Office]],6)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Employees'!B819),"",'List of Employees'!B819)</f>
        <v/>
      </c>
      <c r="C793" s="25" t="e">
        <f>VLOOKUP(Table3[[#This Row],[EMPLOYEE NAME]],Employees[[Employee Name]:[Office]],6)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Employees'!B820),"",'List of Employees'!B820)</f>
        <v/>
      </c>
      <c r="C794" s="25" t="e">
        <f>VLOOKUP(Table3[[#This Row],[EMPLOYEE NAME]],Employees[[Employee Name]:[Office]],6)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Employees'!B821),"",'List of Employees'!B821)</f>
        <v/>
      </c>
      <c r="C795" s="25" t="e">
        <f>VLOOKUP(Table3[[#This Row],[EMPLOYEE NAME]],Employees[[Employee Name]:[Office]],6)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Employees'!B822),"",'List of Employees'!B822)</f>
        <v/>
      </c>
      <c r="C796" s="25" t="e">
        <f>VLOOKUP(Table3[[#This Row],[EMPLOYEE NAME]],Employees[[Employee Name]:[Office]],6)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Employees'!B823),"",'List of Employees'!B823)</f>
        <v/>
      </c>
      <c r="C797" s="25" t="e">
        <f>VLOOKUP(Table3[[#This Row],[EMPLOYEE NAME]],Employees[[Employee Name]:[Office]],6)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Employees'!B824),"",'List of Employees'!B824)</f>
        <v/>
      </c>
      <c r="C798" s="25" t="e">
        <f>VLOOKUP(Table3[[#This Row],[EMPLOYEE NAME]],Employees[[Employee Name]:[Office]],6)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Employees'!B825),"",'List of Employees'!B825)</f>
        <v/>
      </c>
      <c r="C799" s="25" t="e">
        <f>VLOOKUP(Table3[[#This Row],[EMPLOYEE NAME]],Employees[[Employee Name]:[Office]],6)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Employees'!B826),"",'List of Employees'!B826)</f>
        <v/>
      </c>
      <c r="C800" s="25" t="e">
        <f>VLOOKUP(Table3[[#This Row],[EMPLOYEE NAME]],Employees[[Employee Name]:[Office]],6)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Employees'!B827),"",'List of Employees'!B827)</f>
        <v/>
      </c>
      <c r="C801" s="25" t="e">
        <f>VLOOKUP(Table3[[#This Row],[EMPLOYEE NAME]],Employees[[Employee Name]:[Office]],6)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Employees'!B828),"",'List of Employees'!B828)</f>
        <v/>
      </c>
      <c r="C802" s="25" t="e">
        <f>VLOOKUP(Table3[[#This Row],[EMPLOYEE NAME]],Employees[[Employee Name]:[Office]],6)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Employees'!B829),"",'List of Employees'!B829)</f>
        <v/>
      </c>
      <c r="C803" s="25" t="e">
        <f>VLOOKUP(Table3[[#This Row],[EMPLOYEE NAME]],Employees[[Employee Name]:[Office]],6)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Employees'!B830),"",'List of Employees'!B830)</f>
        <v/>
      </c>
      <c r="C804" s="25" t="e">
        <f>VLOOKUP(Table3[[#This Row],[EMPLOYEE NAME]],Employees[[Employee Name]:[Office]],6)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Employees'!B831),"",'List of Employees'!B831)</f>
        <v/>
      </c>
      <c r="C805" s="25" t="e">
        <f>VLOOKUP(Table3[[#This Row],[EMPLOYEE NAME]],Employees[[Employee Name]:[Office]],6)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Employees'!B832),"",'List of Employees'!B832)</f>
        <v/>
      </c>
      <c r="C806" s="25" t="e">
        <f>VLOOKUP(Table3[[#This Row],[EMPLOYEE NAME]],Employees[[Employee Name]:[Office]],6)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Employees'!B833),"",'List of Employees'!B833)</f>
        <v/>
      </c>
      <c r="C807" s="25" t="e">
        <f>VLOOKUP(Table3[[#This Row],[EMPLOYEE NAME]],Employees[[Employee Name]:[Office]],6)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Employees'!B834),"",'List of Employees'!B834)</f>
        <v/>
      </c>
      <c r="C808" s="25" t="e">
        <f>VLOOKUP(Table3[[#This Row],[EMPLOYEE NAME]],Employees[[Employee Name]:[Office]],6)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Employees'!B835),"",'List of Employees'!B835)</f>
        <v/>
      </c>
      <c r="C809" s="25" t="e">
        <f>VLOOKUP(Table3[[#This Row],[EMPLOYEE NAME]],Employees[[Employee Name]:[Office]],6)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Employees'!B836),"",'List of Employees'!B836)</f>
        <v/>
      </c>
      <c r="C810" s="25" t="e">
        <f>VLOOKUP(Table3[[#This Row],[EMPLOYEE NAME]],Employees[[Employee Name]:[Office]],6)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Employees'!B837),"",'List of Employees'!B837)</f>
        <v/>
      </c>
      <c r="C811" s="25" t="e">
        <f>VLOOKUP(Table3[[#This Row],[EMPLOYEE NAME]],Employees[[Employee Name]:[Office]],6)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Employees'!B838),"",'List of Employees'!B838)</f>
        <v/>
      </c>
      <c r="C812" s="25" t="e">
        <f>VLOOKUP(Table3[[#This Row],[EMPLOYEE NAME]],Employees[[Employee Name]:[Office]],6)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Employees'!B839),"",'List of Employees'!B839)</f>
        <v/>
      </c>
      <c r="C813" s="25" t="e">
        <f>VLOOKUP(Table3[[#This Row],[EMPLOYEE NAME]],Employees[[Employee Name]:[Office]],6)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Employees'!B840),"",'List of Employees'!B840)</f>
        <v/>
      </c>
      <c r="C814" s="25" t="e">
        <f>VLOOKUP(Table3[[#This Row],[EMPLOYEE NAME]],Employees[[Employee Name]:[Office]],6)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Employees'!B841),"",'List of Employees'!B841)</f>
        <v/>
      </c>
      <c r="C815" s="25" t="e">
        <f>VLOOKUP(Table3[[#This Row],[EMPLOYEE NAME]],Employees[[Employee Name]:[Office]],6)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Employees'!B842),"",'List of Employees'!B842)</f>
        <v/>
      </c>
      <c r="C816" s="25" t="e">
        <f>VLOOKUP(Table3[[#This Row],[EMPLOYEE NAME]],Employees[[Employee Name]:[Office]],6)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Employees'!B843),"",'List of Employees'!B843)</f>
        <v/>
      </c>
      <c r="C817" s="25" t="e">
        <f>VLOOKUP(Table3[[#This Row],[EMPLOYEE NAME]],Employees[[Employee Name]:[Office]],6)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Employees'!B844),"",'List of Employees'!B844)</f>
        <v/>
      </c>
      <c r="C818" s="25" t="e">
        <f>VLOOKUP(Table3[[#This Row],[EMPLOYEE NAME]],Employees[[Employee Name]:[Office]],6)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Employees'!B845),"",'List of Employees'!B845)</f>
        <v/>
      </c>
      <c r="C819" s="25" t="e">
        <f>VLOOKUP(Table3[[#This Row],[EMPLOYEE NAME]],Employees[[Employee Name]:[Office]],6)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Employees'!B846),"",'List of Employees'!B846)</f>
        <v/>
      </c>
      <c r="C820" s="25" t="e">
        <f>VLOOKUP(Table3[[#This Row],[EMPLOYEE NAME]],Employees[[Employee Name]:[Office]],6)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Employees'!B847),"",'List of Employees'!B847)</f>
        <v/>
      </c>
      <c r="C821" s="25" t="e">
        <f>VLOOKUP(Table3[[#This Row],[EMPLOYEE NAME]],Employees[[Employee Name]:[Office]],6)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Employees'!B848),"",'List of Employees'!B848)</f>
        <v/>
      </c>
      <c r="C822" s="25" t="e">
        <f>VLOOKUP(Table3[[#This Row],[EMPLOYEE NAME]],Employees[[Employee Name]:[Office]],6)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Employees'!B849),"",'List of Employees'!B849)</f>
        <v/>
      </c>
      <c r="C823" s="25" t="e">
        <f>VLOOKUP(Table3[[#This Row],[EMPLOYEE NAME]],Employees[[Employee Name]:[Office]],6)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Employees'!B850),"",'List of Employees'!B850)</f>
        <v/>
      </c>
      <c r="C824" s="25" t="e">
        <f>VLOOKUP(Table3[[#This Row],[EMPLOYEE NAME]],Employees[[Employee Name]:[Office]],6)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Employees'!B851),"",'List of Employees'!B851)</f>
        <v/>
      </c>
      <c r="C825" s="25" t="e">
        <f>VLOOKUP(Table3[[#This Row],[EMPLOYEE NAME]],Employees[[Employee Name]:[Office]],6)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998</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298</v>
      </c>
      <c r="D8" s="18">
        <v>2017</v>
      </c>
    </row>
    <row r="9" spans="2:4" ht="30" customHeight="1" x14ac:dyDescent="0.3">
      <c r="B9" s="8" t="s">
        <v>1022</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600-000000000000}"/>
    <dataValidation allowBlank="1" showInputMessage="1" showErrorMessage="1" prompt="Enter leave types in the table in this worksheet. Entries will be used for selection in Leave Tracker table in Employee Leave Tracker worksheet" sqref="A1" xr:uid="{00000000-0002-0000-0600-000001000000}"/>
    <dataValidation allowBlank="1" showInputMessage="1" showErrorMessage="1" prompt="Worksheet title is in this cell" sqref="B1" xr:uid="{00000000-0002-0000-06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432</v>
      </c>
      <c r="B3" s="27" t="s">
        <v>434</v>
      </c>
    </row>
    <row r="4" spans="1:2" ht="16.5" x14ac:dyDescent="0.3">
      <c r="A4" s="47" t="s">
        <v>439</v>
      </c>
      <c r="B4" s="59">
        <v>21</v>
      </c>
    </row>
    <row r="5" spans="1:2" ht="16.5" x14ac:dyDescent="0.3">
      <c r="A5" s="47" t="s">
        <v>109</v>
      </c>
      <c r="B5" s="59">
        <v>3</v>
      </c>
    </row>
    <row r="6" spans="1:2" ht="16.5" x14ac:dyDescent="0.3">
      <c r="A6" s="47" t="s">
        <v>308</v>
      </c>
      <c r="B6" s="59">
        <v>1</v>
      </c>
    </row>
    <row r="7" spans="1:2" ht="16.5" x14ac:dyDescent="0.3">
      <c r="A7" s="47" t="s">
        <v>642</v>
      </c>
      <c r="B7" s="59">
        <v>4</v>
      </c>
    </row>
    <row r="8" spans="1:2" ht="16.5" x14ac:dyDescent="0.3">
      <c r="A8" s="47" t="s">
        <v>1708</v>
      </c>
      <c r="B8" s="59">
        <v>2</v>
      </c>
    </row>
    <row r="9" spans="1:2" ht="16.5" x14ac:dyDescent="0.3">
      <c r="A9" s="47" t="s">
        <v>463</v>
      </c>
      <c r="B9" s="59">
        <v>10</v>
      </c>
    </row>
    <row r="10" spans="1:2" ht="16.5" x14ac:dyDescent="0.3">
      <c r="A10" s="47" t="s">
        <v>2170</v>
      </c>
      <c r="B10" s="59">
        <v>1</v>
      </c>
    </row>
    <row r="11" spans="1:2" ht="16.5" x14ac:dyDescent="0.3">
      <c r="A11" s="47" t="s">
        <v>2469</v>
      </c>
      <c r="B11" s="59">
        <v>1</v>
      </c>
    </row>
    <row r="12" spans="1:2" ht="16.5" x14ac:dyDescent="0.3">
      <c r="A12" s="47" t="s">
        <v>1720</v>
      </c>
      <c r="B12" s="59">
        <v>1</v>
      </c>
    </row>
    <row r="13" spans="1:2" ht="16.5" x14ac:dyDescent="0.3">
      <c r="A13" s="47" t="s">
        <v>152</v>
      </c>
      <c r="B13" s="59">
        <v>9</v>
      </c>
    </row>
    <row r="14" spans="1:2" ht="16.5" x14ac:dyDescent="0.3">
      <c r="A14" s="47" t="s">
        <v>1198</v>
      </c>
      <c r="B14" s="59">
        <v>2</v>
      </c>
    </row>
    <row r="15" spans="1:2" ht="16.5" x14ac:dyDescent="0.3">
      <c r="A15" s="47" t="s">
        <v>182</v>
      </c>
      <c r="B15" s="59">
        <v>8</v>
      </c>
    </row>
    <row r="16" spans="1:2" ht="16.5" x14ac:dyDescent="0.3">
      <c r="A16" s="47" t="s">
        <v>350</v>
      </c>
      <c r="B16" s="59">
        <v>1</v>
      </c>
    </row>
    <row r="17" spans="1:2" ht="16.5" x14ac:dyDescent="0.3">
      <c r="A17" s="47" t="s">
        <v>366</v>
      </c>
      <c r="B17" s="59">
        <v>17</v>
      </c>
    </row>
    <row r="18" spans="1:2" ht="16.5" x14ac:dyDescent="0.3">
      <c r="A18" s="47" t="s">
        <v>289</v>
      </c>
      <c r="B18" s="59">
        <v>53</v>
      </c>
    </row>
    <row r="19" spans="1:2" ht="16.5" x14ac:dyDescent="0.3">
      <c r="A19" s="47" t="s">
        <v>271</v>
      </c>
      <c r="B19" s="59">
        <v>21</v>
      </c>
    </row>
    <row r="20" spans="1:2" ht="16.5" x14ac:dyDescent="0.3">
      <c r="A20" s="47" t="s">
        <v>1712</v>
      </c>
      <c r="B20" s="59">
        <v>1</v>
      </c>
    </row>
    <row r="21" spans="1:2" ht="16.5" x14ac:dyDescent="0.3">
      <c r="A21" s="47" t="s">
        <v>115</v>
      </c>
      <c r="B21" s="59">
        <v>2</v>
      </c>
    </row>
    <row r="22" spans="1:2" ht="16.5" x14ac:dyDescent="0.3">
      <c r="A22" s="47" t="s">
        <v>135</v>
      </c>
      <c r="B22" s="59">
        <v>46</v>
      </c>
    </row>
    <row r="23" spans="1:2" ht="16.5" x14ac:dyDescent="0.3">
      <c r="A23" s="47" t="s">
        <v>2461</v>
      </c>
      <c r="B23" s="59">
        <v>3</v>
      </c>
    </row>
    <row r="24" spans="1:2" ht="16.5" x14ac:dyDescent="0.3">
      <c r="A24" s="47" t="s">
        <v>2153</v>
      </c>
      <c r="B24" s="59">
        <v>1</v>
      </c>
    </row>
    <row r="25" spans="1:2" ht="16.5" x14ac:dyDescent="0.3">
      <c r="A25" s="47" t="s">
        <v>2020</v>
      </c>
      <c r="B25" s="59">
        <v>1</v>
      </c>
    </row>
    <row r="26" spans="1:2" ht="16.5" x14ac:dyDescent="0.3">
      <c r="A26" s="47" t="s">
        <v>2036</v>
      </c>
      <c r="B26" s="59">
        <v>1</v>
      </c>
    </row>
    <row r="27" spans="1:2" ht="16.5" x14ac:dyDescent="0.3">
      <c r="A27" s="47" t="s">
        <v>1062</v>
      </c>
      <c r="B27" s="59">
        <v>1</v>
      </c>
    </row>
    <row r="28" spans="1:2" x14ac:dyDescent="0.3">
      <c r="A28" s="47" t="s">
        <v>335</v>
      </c>
      <c r="B28" s="59">
        <v>2</v>
      </c>
    </row>
    <row r="29" spans="1:2" x14ac:dyDescent="0.3">
      <c r="A29" s="47" t="s">
        <v>1711</v>
      </c>
      <c r="B29" s="59">
        <v>1</v>
      </c>
    </row>
    <row r="30" spans="1:2" x14ac:dyDescent="0.3">
      <c r="A30" s="47" t="s">
        <v>481</v>
      </c>
      <c r="B30" s="59">
        <v>5</v>
      </c>
    </row>
    <row r="31" spans="1:2" x14ac:dyDescent="0.3">
      <c r="A31" s="47" t="s">
        <v>141</v>
      </c>
      <c r="B31" s="59">
        <v>15</v>
      </c>
    </row>
    <row r="32" spans="1:2" x14ac:dyDescent="0.3">
      <c r="A32" s="47" t="s">
        <v>2315</v>
      </c>
      <c r="B32" s="59">
        <v>1</v>
      </c>
    </row>
    <row r="33" spans="1:2" x14ac:dyDescent="0.3">
      <c r="A33" s="47" t="s">
        <v>974</v>
      </c>
      <c r="B33" s="59">
        <v>5</v>
      </c>
    </row>
    <row r="34" spans="1:2" x14ac:dyDescent="0.3">
      <c r="A34" s="47" t="s">
        <v>213</v>
      </c>
      <c r="B34" s="59">
        <v>31</v>
      </c>
    </row>
    <row r="35" spans="1:2" x14ac:dyDescent="0.3">
      <c r="A35" s="47" t="s">
        <v>103</v>
      </c>
      <c r="B35" s="59">
        <v>36</v>
      </c>
    </row>
    <row r="36" spans="1:2" x14ac:dyDescent="0.3">
      <c r="A36" s="47" t="s">
        <v>1702</v>
      </c>
      <c r="B36" s="59">
        <v>2</v>
      </c>
    </row>
    <row r="37" spans="1:2" x14ac:dyDescent="0.3">
      <c r="A37" s="47" t="s">
        <v>1065</v>
      </c>
      <c r="B37" s="59">
        <v>5</v>
      </c>
    </row>
    <row r="38" spans="1:2" x14ac:dyDescent="0.3">
      <c r="A38" s="47" t="s">
        <v>1066</v>
      </c>
      <c r="B38" s="59">
        <v>6</v>
      </c>
    </row>
    <row r="39" spans="1:2" x14ac:dyDescent="0.3">
      <c r="A39" s="47" t="s">
        <v>2269</v>
      </c>
      <c r="B39" s="59">
        <v>1</v>
      </c>
    </row>
    <row r="40" spans="1:2" x14ac:dyDescent="0.3">
      <c r="A40" s="47" t="s">
        <v>178</v>
      </c>
      <c r="B40" s="59">
        <v>1</v>
      </c>
    </row>
    <row r="41" spans="1:2" x14ac:dyDescent="0.3">
      <c r="A41" s="47" t="s">
        <v>1230</v>
      </c>
      <c r="B41" s="59">
        <v>1</v>
      </c>
    </row>
    <row r="42" spans="1:2" x14ac:dyDescent="0.3">
      <c r="A42" s="47" t="s">
        <v>2015</v>
      </c>
      <c r="B42" s="59">
        <v>1</v>
      </c>
    </row>
    <row r="43" spans="1:2" x14ac:dyDescent="0.3">
      <c r="A43" s="47" t="s">
        <v>2055</v>
      </c>
      <c r="B43" s="59">
        <v>1</v>
      </c>
    </row>
    <row r="44" spans="1:2" x14ac:dyDescent="0.3">
      <c r="A44" s="47" t="s">
        <v>286</v>
      </c>
      <c r="B44" s="59">
        <v>9</v>
      </c>
    </row>
    <row r="45" spans="1:2" x14ac:dyDescent="0.3">
      <c r="A45" s="47" t="s">
        <v>1701</v>
      </c>
      <c r="B45" s="59">
        <v>11</v>
      </c>
    </row>
    <row r="46" spans="1:2" x14ac:dyDescent="0.3">
      <c r="A46" s="47" t="s">
        <v>2137</v>
      </c>
      <c r="B46" s="59">
        <v>1</v>
      </c>
    </row>
    <row r="47" spans="1:2" x14ac:dyDescent="0.3">
      <c r="A47" s="47" t="s">
        <v>1706</v>
      </c>
      <c r="B47" s="59">
        <v>1</v>
      </c>
    </row>
    <row r="48" spans="1:2" x14ac:dyDescent="0.3">
      <c r="A48" s="47" t="s">
        <v>130</v>
      </c>
      <c r="B48" s="59">
        <v>1</v>
      </c>
    </row>
    <row r="49" spans="1:2" x14ac:dyDescent="0.3">
      <c r="A49" s="47" t="s">
        <v>209</v>
      </c>
      <c r="B49" s="59">
        <v>23</v>
      </c>
    </row>
    <row r="50" spans="1:2" x14ac:dyDescent="0.3">
      <c r="A50" s="47" t="s">
        <v>2180</v>
      </c>
      <c r="B50" s="59">
        <v>2</v>
      </c>
    </row>
    <row r="51" spans="1:2" x14ac:dyDescent="0.3">
      <c r="A51" s="47" t="s">
        <v>1717</v>
      </c>
      <c r="B51" s="59">
        <v>2</v>
      </c>
    </row>
    <row r="52" spans="1:2" x14ac:dyDescent="0.3">
      <c r="A52" s="47" t="s">
        <v>89</v>
      </c>
      <c r="B52" s="59">
        <v>9</v>
      </c>
    </row>
    <row r="53" spans="1:2" x14ac:dyDescent="0.3">
      <c r="A53" s="47" t="s">
        <v>1105</v>
      </c>
      <c r="B53" s="59">
        <v>2</v>
      </c>
    </row>
    <row r="54" spans="1:2" x14ac:dyDescent="0.3">
      <c r="A54" s="47" t="s">
        <v>647</v>
      </c>
      <c r="B54" s="59">
        <v>1</v>
      </c>
    </row>
    <row r="55" spans="1:2" x14ac:dyDescent="0.3">
      <c r="A55" s="47" t="s">
        <v>331</v>
      </c>
      <c r="B55" s="59">
        <v>4</v>
      </c>
    </row>
    <row r="56" spans="1:2" x14ac:dyDescent="0.3">
      <c r="A56" s="47" t="s">
        <v>1016</v>
      </c>
      <c r="B56" s="59">
        <v>1</v>
      </c>
    </row>
    <row r="57" spans="1:2" x14ac:dyDescent="0.3">
      <c r="A57" s="47" t="s">
        <v>537</v>
      </c>
      <c r="B57" s="59">
        <v>14</v>
      </c>
    </row>
    <row r="58" spans="1:2" x14ac:dyDescent="0.3">
      <c r="A58" s="47" t="s">
        <v>326</v>
      </c>
      <c r="B58" s="59">
        <v>2</v>
      </c>
    </row>
    <row r="59" spans="1:2" x14ac:dyDescent="0.3">
      <c r="A59" s="47" t="s">
        <v>2081</v>
      </c>
      <c r="B59" s="59">
        <v>1</v>
      </c>
    </row>
    <row r="60" spans="1:2" x14ac:dyDescent="0.3">
      <c r="A60" s="47" t="s">
        <v>369</v>
      </c>
      <c r="B60" s="59">
        <v>3</v>
      </c>
    </row>
    <row r="61" spans="1:2" x14ac:dyDescent="0.3">
      <c r="A61" s="47" t="s">
        <v>2450</v>
      </c>
      <c r="B61" s="59">
        <v>2</v>
      </c>
    </row>
    <row r="62" spans="1:2" x14ac:dyDescent="0.3">
      <c r="A62" s="47" t="s">
        <v>2438</v>
      </c>
      <c r="B62" s="59">
        <v>1</v>
      </c>
    </row>
    <row r="63" spans="1:2" x14ac:dyDescent="0.3">
      <c r="A63" s="47" t="s">
        <v>590</v>
      </c>
      <c r="B63" s="59">
        <v>11</v>
      </c>
    </row>
    <row r="64" spans="1:2" x14ac:dyDescent="0.3">
      <c r="A64" s="47" t="s">
        <v>2495</v>
      </c>
      <c r="B64" s="59">
        <v>1</v>
      </c>
    </row>
    <row r="65" spans="1:2" x14ac:dyDescent="0.3">
      <c r="A65" s="47" t="s">
        <v>126</v>
      </c>
      <c r="B65" s="59">
        <v>11</v>
      </c>
    </row>
    <row r="66" spans="1:2" x14ac:dyDescent="0.3">
      <c r="A66" s="47" t="s">
        <v>260</v>
      </c>
      <c r="B66" s="59">
        <v>4</v>
      </c>
    </row>
    <row r="67" spans="1:2" x14ac:dyDescent="0.3">
      <c r="A67" s="47" t="s">
        <v>2434</v>
      </c>
      <c r="B67" s="59">
        <v>1</v>
      </c>
    </row>
    <row r="68" spans="1:2" x14ac:dyDescent="0.3">
      <c r="A68" s="47" t="s">
        <v>2376</v>
      </c>
      <c r="B68" s="59">
        <v>1</v>
      </c>
    </row>
    <row r="69" spans="1:2" x14ac:dyDescent="0.3">
      <c r="A69" s="47" t="s">
        <v>97</v>
      </c>
      <c r="B69" s="59">
        <v>64</v>
      </c>
    </row>
    <row r="70" spans="1:2" x14ac:dyDescent="0.3">
      <c r="A70" s="47" t="s">
        <v>2265</v>
      </c>
      <c r="B70" s="59">
        <v>1</v>
      </c>
    </row>
    <row r="71" spans="1:2" x14ac:dyDescent="0.3">
      <c r="A71" s="47" t="s">
        <v>2040</v>
      </c>
      <c r="B71" s="59">
        <v>17</v>
      </c>
    </row>
    <row r="72" spans="1:2" x14ac:dyDescent="0.3">
      <c r="A72" s="47" t="s">
        <v>881</v>
      </c>
      <c r="B72" s="59">
        <v>1</v>
      </c>
    </row>
    <row r="73" spans="1:2" x14ac:dyDescent="0.3">
      <c r="A73" s="47" t="s">
        <v>741</v>
      </c>
      <c r="B73" s="59">
        <v>1</v>
      </c>
    </row>
    <row r="74" spans="1:2" x14ac:dyDescent="0.3">
      <c r="A74" s="47" t="s">
        <v>2278</v>
      </c>
      <c r="B74" s="59">
        <v>7</v>
      </c>
    </row>
    <row r="75" spans="1:2" x14ac:dyDescent="0.3">
      <c r="A75" s="47" t="s">
        <v>199</v>
      </c>
      <c r="B75" s="59">
        <v>43</v>
      </c>
    </row>
    <row r="76" spans="1:2" x14ac:dyDescent="0.3">
      <c r="A76" s="47" t="s">
        <v>156</v>
      </c>
      <c r="B76" s="59">
        <v>9</v>
      </c>
    </row>
    <row r="77" spans="1:2" x14ac:dyDescent="0.3">
      <c r="A77" s="47" t="s">
        <v>2475</v>
      </c>
      <c r="B77" s="59">
        <v>1</v>
      </c>
    </row>
    <row r="78" spans="1:2" x14ac:dyDescent="0.3">
      <c r="A78" s="47" t="s">
        <v>2492</v>
      </c>
      <c r="B78" s="59">
        <v>1</v>
      </c>
    </row>
    <row r="79" spans="1:2" x14ac:dyDescent="0.3">
      <c r="A79" s="47" t="s">
        <v>2465</v>
      </c>
      <c r="B79" s="59">
        <v>1</v>
      </c>
    </row>
    <row r="80" spans="1:2" x14ac:dyDescent="0.3">
      <c r="A80" s="47" t="s">
        <v>2045</v>
      </c>
      <c r="B80" s="59">
        <v>1</v>
      </c>
    </row>
    <row r="81" spans="1:2" x14ac:dyDescent="0.3">
      <c r="A81" s="47" t="s">
        <v>2229</v>
      </c>
      <c r="B81" s="59">
        <v>1</v>
      </c>
    </row>
    <row r="82" spans="1:2" x14ac:dyDescent="0.3">
      <c r="A82" s="47" t="s">
        <v>2260</v>
      </c>
      <c r="B82" s="59">
        <v>3</v>
      </c>
    </row>
    <row r="83" spans="1:2" x14ac:dyDescent="0.3">
      <c r="A83" s="47" t="s">
        <v>361</v>
      </c>
      <c r="B83" s="59">
        <v>23</v>
      </c>
    </row>
    <row r="84" spans="1:2" x14ac:dyDescent="0.3">
      <c r="A84" s="47" t="s">
        <v>1288</v>
      </c>
      <c r="B84" s="59">
        <v>3</v>
      </c>
    </row>
    <row r="85" spans="1:2" x14ac:dyDescent="0.3">
      <c r="A85" s="47" t="s">
        <v>2371</v>
      </c>
      <c r="B85" s="59">
        <v>1</v>
      </c>
    </row>
    <row r="86" spans="1:2" x14ac:dyDescent="0.3">
      <c r="A86" s="47" t="s">
        <v>1713</v>
      </c>
      <c r="B86" s="59">
        <v>1</v>
      </c>
    </row>
    <row r="87" spans="1:2" x14ac:dyDescent="0.3">
      <c r="A87" s="47" t="s">
        <v>241</v>
      </c>
      <c r="B87" s="59">
        <v>4</v>
      </c>
    </row>
    <row r="88" spans="1:2" x14ac:dyDescent="0.3">
      <c r="A88" s="47" t="s">
        <v>2454</v>
      </c>
      <c r="B88" s="59">
        <v>1</v>
      </c>
    </row>
    <row r="89" spans="1:2" x14ac:dyDescent="0.3">
      <c r="A89" s="47" t="s">
        <v>1703</v>
      </c>
      <c r="B89" s="59">
        <v>9</v>
      </c>
    </row>
    <row r="90" spans="1:2" x14ac:dyDescent="0.3">
      <c r="A90" s="47" t="s">
        <v>2416</v>
      </c>
      <c r="B90" s="59">
        <v>1</v>
      </c>
    </row>
    <row r="91" spans="1:2" x14ac:dyDescent="0.3">
      <c r="A91" s="47" t="s">
        <v>1301</v>
      </c>
      <c r="B91" s="59">
        <v>4</v>
      </c>
    </row>
    <row r="92" spans="1:2" x14ac:dyDescent="0.3">
      <c r="A92" s="47" t="s">
        <v>1716</v>
      </c>
      <c r="B92" s="59">
        <v>1</v>
      </c>
    </row>
    <row r="93" spans="1:2" x14ac:dyDescent="0.3">
      <c r="A93" s="47" t="s">
        <v>1696</v>
      </c>
      <c r="B93" s="59">
        <v>3</v>
      </c>
    </row>
    <row r="94" spans="1:2" x14ac:dyDescent="0.3">
      <c r="A94" s="47" t="s">
        <v>1714</v>
      </c>
      <c r="B94" s="59">
        <v>1</v>
      </c>
    </row>
    <row r="95" spans="1:2" x14ac:dyDescent="0.3">
      <c r="A95" s="47" t="s">
        <v>436</v>
      </c>
      <c r="B95" s="59">
        <v>2</v>
      </c>
    </row>
    <row r="96" spans="1:2" x14ac:dyDescent="0.3">
      <c r="A96" s="47" t="s">
        <v>487</v>
      </c>
      <c r="B96" s="59">
        <v>2</v>
      </c>
    </row>
    <row r="97" spans="1:2" x14ac:dyDescent="0.3">
      <c r="A97" s="47" t="s">
        <v>1699</v>
      </c>
      <c r="B97" s="59">
        <v>27</v>
      </c>
    </row>
    <row r="98" spans="1:2" x14ac:dyDescent="0.3">
      <c r="A98" s="47" t="s">
        <v>1707</v>
      </c>
      <c r="B98" s="59">
        <v>1</v>
      </c>
    </row>
    <row r="99" spans="1:2" x14ac:dyDescent="0.3">
      <c r="A99" s="47" t="s">
        <v>527</v>
      </c>
      <c r="B99" s="59">
        <v>1</v>
      </c>
    </row>
    <row r="100" spans="1:2" x14ac:dyDescent="0.3">
      <c r="A100" s="47" t="s">
        <v>2061</v>
      </c>
      <c r="B100" s="59">
        <v>4</v>
      </c>
    </row>
    <row r="101" spans="1:2" x14ac:dyDescent="0.3">
      <c r="A101" s="47" t="s">
        <v>296</v>
      </c>
      <c r="B101" s="59">
        <v>5</v>
      </c>
    </row>
    <row r="102" spans="1:2" x14ac:dyDescent="0.3">
      <c r="A102" s="47" t="s">
        <v>2163</v>
      </c>
      <c r="B102" s="59">
        <v>1</v>
      </c>
    </row>
    <row r="103" spans="1:2" x14ac:dyDescent="0.3">
      <c r="A103" s="47" t="s">
        <v>2145</v>
      </c>
      <c r="B103" s="59">
        <v>1</v>
      </c>
    </row>
    <row r="104" spans="1:2" x14ac:dyDescent="0.3">
      <c r="A104" s="47" t="s">
        <v>2118</v>
      </c>
      <c r="B104" s="59">
        <v>1</v>
      </c>
    </row>
    <row r="105" spans="1:2" x14ac:dyDescent="0.3">
      <c r="A105" s="47" t="s">
        <v>2177</v>
      </c>
      <c r="B105" s="59">
        <v>1</v>
      </c>
    </row>
    <row r="106" spans="1:2" x14ac:dyDescent="0.3">
      <c r="A106" s="47" t="s">
        <v>1710</v>
      </c>
      <c r="B106" s="59">
        <v>3</v>
      </c>
    </row>
    <row r="107" spans="1:2" x14ac:dyDescent="0.3">
      <c r="A107" s="47" t="s">
        <v>357</v>
      </c>
      <c r="B107" s="59">
        <v>8</v>
      </c>
    </row>
    <row r="108" spans="1:2" x14ac:dyDescent="0.3">
      <c r="A108" s="47" t="s">
        <v>1700</v>
      </c>
      <c r="B108" s="59">
        <v>2</v>
      </c>
    </row>
    <row r="109" spans="1:2" x14ac:dyDescent="0.3">
      <c r="A109" s="47" t="s">
        <v>1986</v>
      </c>
      <c r="B109" s="61">
        <v>19</v>
      </c>
    </row>
    <row r="110" spans="1:2" ht="22.2" x14ac:dyDescent="0.3">
      <c r="A110" s="28" t="s">
        <v>433</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2023-12-14T00:58:36Z</cp:lastPrinted>
  <dcterms:created xsi:type="dcterms:W3CDTF">2016-12-03T09:43:22Z</dcterms:created>
  <dcterms:modified xsi:type="dcterms:W3CDTF">2023-12-21T08:44:59Z</dcterms:modified>
</cp:coreProperties>
</file>